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 tabRatio="1000" firstSheet="15" activeTab="19"/>
  </bookViews>
  <sheets>
    <sheet name="PSPA 2-9-18" sheetId="1" r:id="rId1"/>
    <sheet name="PSPA 2-28-18 &amp; 3-1-18" sheetId="2" r:id="rId2"/>
    <sheet name="PSPA 3-9-18" sheetId="3" r:id="rId3"/>
    <sheet name="PSPA 3-16-18" sheetId="4" r:id="rId4"/>
    <sheet name="PSPA 3-23-18" sheetId="5" r:id="rId5"/>
    <sheet name="PSPA 3-29-18" sheetId="6" r:id="rId6"/>
    <sheet name="PSPA 4-6-18" sheetId="7" r:id="rId7"/>
    <sheet name="PSPA 4-20-18" sheetId="18" r:id="rId8"/>
    <sheet name="PSPA 4-27-18" sheetId="17" r:id="rId9"/>
    <sheet name="PSPA 5-4-18" sheetId="16" r:id="rId10"/>
    <sheet name="PSPA 5-10-18" sheetId="15" r:id="rId11"/>
    <sheet name="PSPA 5-18-18" sheetId="29" r:id="rId12"/>
    <sheet name="PSPA 5-25-18" sheetId="30" r:id="rId13"/>
    <sheet name="PSPA 6-1-18" sheetId="31" r:id="rId14"/>
    <sheet name="PSPA 6-8-18" sheetId="32" r:id="rId15"/>
    <sheet name="PSPA 6-15-18" sheetId="33" r:id="rId16"/>
    <sheet name="PSPA 6-22-18" sheetId="34" r:id="rId17"/>
    <sheet name="PSPA 6-29-18" sheetId="35" r:id="rId18"/>
    <sheet name="PSPA Summary" sheetId="8" r:id="rId19"/>
    <sheet name="PSPA Graph" sheetId="22" r:id="rId20"/>
    <sheet name="HWD 2-8-18" sheetId="10" r:id="rId21"/>
    <sheet name="HWD 2-27-18" sheetId="11" r:id="rId22"/>
    <sheet name="HWD 3-9-18" sheetId="12" r:id="rId23"/>
    <sheet name="HWD 3-16-18" sheetId="13" r:id="rId24"/>
    <sheet name="HWD 3-23-18" sheetId="14" r:id="rId25"/>
    <sheet name="HWD 3-29-18" sheetId="23" r:id="rId26"/>
    <sheet name="HWD 4-6-18" sheetId="24" r:id="rId27"/>
    <sheet name="HWD 4-20-18" sheetId="25" r:id="rId28"/>
    <sheet name="HWD 4-27-18" sheetId="26" r:id="rId29"/>
    <sheet name="5-4-18" sheetId="27" r:id="rId30"/>
    <sheet name="5-10-18" sheetId="28" r:id="rId31"/>
  </sheets>
  <definedNames>
    <definedName name="_xlnm._FilterDatabase" localSheetId="1" hidden="1">'PSPA 2-28-18 &amp; 3-1-18'!$F$1:$F$869</definedName>
    <definedName name="_xlnm._FilterDatabase" localSheetId="0" hidden="1">'PSPA 2-9-18'!$F$1:$F$1022</definedName>
    <definedName name="_xlnm._FilterDatabase" localSheetId="3" hidden="1">'PSPA 3-16-18'!$F$1:$F$468</definedName>
    <definedName name="_xlnm._FilterDatabase" localSheetId="4" hidden="1">'PSPA 3-23-18'!$F$1:$F$471</definedName>
    <definedName name="_xlnm._FilterDatabase" localSheetId="5" hidden="1">'PSPA 3-29-18'!$F$1:$F$435</definedName>
    <definedName name="_xlnm._FilterDatabase" localSheetId="2" hidden="1">'PSPA 3-9-18'!$F$1:$F$474</definedName>
    <definedName name="_xlnm._FilterDatabase" localSheetId="7" hidden="1">'PSPA 4-20-18'!$F$1:$F$301</definedName>
    <definedName name="_xlnm._FilterDatabase" localSheetId="8" hidden="1">'PSPA 4-27-18'!$F$1:$F$333</definedName>
    <definedName name="_xlnm._FilterDatabase" localSheetId="6" hidden="1">'PSPA 4-6-18'!$F$1:$F$303</definedName>
    <definedName name="_xlnm._FilterDatabase" localSheetId="10" hidden="1">'PSPA 5-10-18'!$F$1:$F$321</definedName>
    <definedName name="_xlnm._FilterDatabase" localSheetId="11" hidden="1">'PSPA 5-18-18'!$F$1:$F$315</definedName>
    <definedName name="_xlnm._FilterDatabase" localSheetId="12" hidden="1">'PSPA 5-25-18'!$F$1:$F$303</definedName>
    <definedName name="_xlnm._FilterDatabase" localSheetId="9" hidden="1">'PSPA 5-4-18'!$F$1:$F$300</definedName>
    <definedName name="_xlnm._FilterDatabase" localSheetId="13" hidden="1">'PSPA 6-1-18'!$F$1:$F$396</definedName>
    <definedName name="_xlnm._FilterDatabase" localSheetId="14" hidden="1">'PSPA 6-8-18'!$F$1:$F$414</definedName>
  </definedNames>
  <calcPr calcId="145621"/>
</workbook>
</file>

<file path=xl/calcChain.xml><?xml version="1.0" encoding="utf-8"?>
<calcChain xmlns="http://schemas.openxmlformats.org/spreadsheetml/2006/main">
  <c r="R2" i="8" l="1"/>
  <c r="R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K265" i="35"/>
  <c r="K252" i="35"/>
  <c r="K244" i="35"/>
  <c r="K236" i="35"/>
  <c r="K222" i="35"/>
  <c r="K216" i="35"/>
  <c r="K206" i="35"/>
  <c r="K200" i="35"/>
  <c r="K192" i="35"/>
  <c r="K183" i="35"/>
  <c r="K174" i="35"/>
  <c r="K166" i="35"/>
  <c r="K159" i="35"/>
  <c r="K147" i="35"/>
  <c r="K141" i="35"/>
  <c r="K133" i="35"/>
  <c r="K127" i="35"/>
  <c r="K121" i="35"/>
  <c r="K114" i="35"/>
  <c r="K105" i="35"/>
  <c r="K97" i="35"/>
  <c r="K92" i="35"/>
  <c r="K83" i="35"/>
  <c r="K77" i="35"/>
  <c r="K69" i="35"/>
  <c r="K59" i="35"/>
  <c r="K48" i="35"/>
  <c r="K41" i="35"/>
  <c r="K32" i="35"/>
  <c r="K19" i="35"/>
  <c r="K11" i="35"/>
  <c r="K4" i="35"/>
  <c r="R34" i="8"/>
  <c r="R35" i="8" s="1"/>
  <c r="Q2" i="8" l="1"/>
  <c r="Q3" i="8"/>
  <c r="Q4" i="8"/>
  <c r="Q5" i="8"/>
  <c r="Q6" i="8"/>
  <c r="Q7" i="8"/>
  <c r="Q8" i="8"/>
  <c r="Q9" i="8"/>
  <c r="Q34" i="8" s="1"/>
  <c r="Q35" i="8" s="1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K418" i="34"/>
  <c r="K412" i="34"/>
  <c r="O34" i="34" s="1"/>
  <c r="K391" i="34"/>
  <c r="O33" i="34" s="1"/>
  <c r="K385" i="34"/>
  <c r="K379" i="34"/>
  <c r="K367" i="34"/>
  <c r="K355" i="34"/>
  <c r="O29" i="34" s="1"/>
  <c r="K334" i="34"/>
  <c r="K328" i="34"/>
  <c r="K307" i="34"/>
  <c r="O26" i="34" s="1"/>
  <c r="K292" i="34"/>
  <c r="O25" i="34" s="1"/>
  <c r="K286" i="34"/>
  <c r="K274" i="34"/>
  <c r="K268" i="34"/>
  <c r="O22" i="34" s="1"/>
  <c r="K253" i="34"/>
  <c r="K247" i="34"/>
  <c r="K238" i="34"/>
  <c r="O19" i="34" s="1"/>
  <c r="K232" i="34"/>
  <c r="O18" i="34" s="1"/>
  <c r="K220" i="34"/>
  <c r="O17" i="34" s="1"/>
  <c r="K196" i="34"/>
  <c r="K172" i="34"/>
  <c r="K163" i="34"/>
  <c r="O14" i="34" s="1"/>
  <c r="K154" i="34"/>
  <c r="K139" i="34"/>
  <c r="K127" i="34"/>
  <c r="O11" i="34" s="1"/>
  <c r="K106" i="34"/>
  <c r="O10" i="34" s="1"/>
  <c r="K82" i="34"/>
  <c r="O9" i="34" s="1"/>
  <c r="K61" i="34"/>
  <c r="K43" i="34"/>
  <c r="O7" i="34" s="1"/>
  <c r="O35" i="34"/>
  <c r="O32" i="34"/>
  <c r="O31" i="34"/>
  <c r="O30" i="34"/>
  <c r="O28" i="34"/>
  <c r="O27" i="34"/>
  <c r="K25" i="34"/>
  <c r="O24" i="34"/>
  <c r="O23" i="34"/>
  <c r="O21" i="34"/>
  <c r="O20" i="34"/>
  <c r="O16" i="34"/>
  <c r="O15" i="34"/>
  <c r="O13" i="34"/>
  <c r="O12" i="34"/>
  <c r="K10" i="34"/>
  <c r="O8" i="34"/>
  <c r="O6" i="34"/>
  <c r="O5" i="34"/>
  <c r="O4" i="34"/>
  <c r="K4" i="34"/>
  <c r="P2" i="8" l="1"/>
  <c r="P3" i="8"/>
  <c r="P4" i="8"/>
  <c r="P5" i="8"/>
  <c r="P6" i="8"/>
  <c r="P7" i="8"/>
  <c r="P34" i="8" s="1"/>
  <c r="P35" i="8" s="1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K517" i="33"/>
  <c r="K508" i="33"/>
  <c r="K469" i="33"/>
  <c r="K460" i="33"/>
  <c r="O32" i="33" s="1"/>
  <c r="K442" i="33"/>
  <c r="O31" i="33" s="1"/>
  <c r="K424" i="33"/>
  <c r="O30" i="33" s="1"/>
  <c r="K415" i="33"/>
  <c r="K403" i="33"/>
  <c r="O28" i="33" s="1"/>
  <c r="K397" i="33"/>
  <c r="K382" i="33"/>
  <c r="K370" i="33"/>
  <c r="K358" i="33"/>
  <c r="O24" i="33" s="1"/>
  <c r="K334" i="33"/>
  <c r="O23" i="33" s="1"/>
  <c r="K319" i="33"/>
  <c r="O22" i="33" s="1"/>
  <c r="K301" i="33"/>
  <c r="K286" i="33"/>
  <c r="O20" i="33" s="1"/>
  <c r="K271" i="33"/>
  <c r="K262" i="33"/>
  <c r="K247" i="33"/>
  <c r="K211" i="33"/>
  <c r="O16" i="33" s="1"/>
  <c r="K181" i="33"/>
  <c r="O15" i="33" s="1"/>
  <c r="K175" i="33"/>
  <c r="K145" i="33"/>
  <c r="K133" i="33"/>
  <c r="O12" i="33" s="1"/>
  <c r="K112" i="33"/>
  <c r="K103" i="33"/>
  <c r="K76" i="33"/>
  <c r="K67" i="33"/>
  <c r="O8" i="33" s="1"/>
  <c r="K55" i="33"/>
  <c r="O7" i="33" s="1"/>
  <c r="O35" i="33"/>
  <c r="O34" i="33"/>
  <c r="O33" i="33"/>
  <c r="O29" i="33"/>
  <c r="K28" i="33"/>
  <c r="O6" i="33" s="1"/>
  <c r="O27" i="33"/>
  <c r="O26" i="33"/>
  <c r="O25" i="33"/>
  <c r="O21" i="33"/>
  <c r="O19" i="33"/>
  <c r="O18" i="33"/>
  <c r="O17" i="33"/>
  <c r="K16" i="33"/>
  <c r="O14" i="33"/>
  <c r="O13" i="33"/>
  <c r="O11" i="33"/>
  <c r="O10" i="33"/>
  <c r="O9" i="33"/>
  <c r="O5" i="33"/>
  <c r="K4" i="33"/>
  <c r="O4" i="33" s="1"/>
  <c r="O34" i="8" l="1"/>
  <c r="O35" i="8" s="1"/>
  <c r="K403" i="32"/>
  <c r="O35" i="32" s="1"/>
  <c r="K388" i="32"/>
  <c r="O34" i="32" s="1"/>
  <c r="K379" i="32"/>
  <c r="O33" i="32" s="1"/>
  <c r="K355" i="32"/>
  <c r="O32" i="32" s="1"/>
  <c r="K331" i="32"/>
  <c r="O31" i="32" s="1"/>
  <c r="K307" i="32"/>
  <c r="K301" i="32"/>
  <c r="K292" i="32"/>
  <c r="K277" i="32"/>
  <c r="O27" i="32" s="1"/>
  <c r="K265" i="32"/>
  <c r="O26" i="32" s="1"/>
  <c r="K262" i="32"/>
  <c r="K247" i="32"/>
  <c r="O25" i="32" s="1"/>
  <c r="K232" i="32"/>
  <c r="O24" i="32" s="1"/>
  <c r="K226" i="32"/>
  <c r="K205" i="32"/>
  <c r="K199" i="32"/>
  <c r="K190" i="32"/>
  <c r="O20" i="32" s="1"/>
  <c r="K178" i="32"/>
  <c r="O19" i="32" s="1"/>
  <c r="K172" i="32"/>
  <c r="O18" i="32" s="1"/>
  <c r="K160" i="32"/>
  <c r="O17" i="32" s="1"/>
  <c r="K154" i="32"/>
  <c r="O16" i="32" s="1"/>
  <c r="K139" i="32"/>
  <c r="K133" i="32"/>
  <c r="K127" i="32"/>
  <c r="K106" i="32"/>
  <c r="O12" i="32" s="1"/>
  <c r="K100" i="32"/>
  <c r="O11" i="32" s="1"/>
  <c r="K91" i="32"/>
  <c r="O10" i="32" s="1"/>
  <c r="K64" i="32"/>
  <c r="O9" i="32" s="1"/>
  <c r="K55" i="32"/>
  <c r="O8" i="32" s="1"/>
  <c r="K46" i="32"/>
  <c r="K31" i="32"/>
  <c r="O6" i="32" s="1"/>
  <c r="O30" i="32"/>
  <c r="O29" i="32"/>
  <c r="O28" i="32"/>
  <c r="O23" i="32"/>
  <c r="O22" i="32"/>
  <c r="O21" i="32"/>
  <c r="K19" i="32"/>
  <c r="O5" i="32" s="1"/>
  <c r="O15" i="32"/>
  <c r="O14" i="32"/>
  <c r="O13" i="32"/>
  <c r="O7" i="32"/>
  <c r="K4" i="32"/>
  <c r="O4" i="32" s="1"/>
  <c r="O11" i="30" l="1"/>
  <c r="K247" i="30"/>
  <c r="K238" i="30"/>
  <c r="O9" i="30"/>
  <c r="K232" i="30"/>
  <c r="O8" i="30" s="1"/>
  <c r="K268" i="30"/>
  <c r="O19" i="30" s="1"/>
  <c r="K280" i="30"/>
  <c r="O10" i="30" s="1"/>
  <c r="K292" i="30"/>
  <c r="O18" i="30" s="1"/>
  <c r="K307" i="30"/>
  <c r="O17" i="30" s="1"/>
  <c r="K298" i="30"/>
  <c r="O16" i="30" s="1"/>
  <c r="K316" i="30"/>
  <c r="O14" i="30" s="1"/>
  <c r="K322" i="30"/>
  <c r="O15" i="30" s="1"/>
  <c r="K331" i="30"/>
  <c r="O13" i="30" s="1"/>
  <c r="K337" i="30"/>
  <c r="O12" i="30" s="1"/>
  <c r="K220" i="30"/>
  <c r="O7" i="30" s="1"/>
  <c r="K196" i="30"/>
  <c r="O6" i="30" s="1"/>
  <c r="K181" i="30"/>
  <c r="O5" i="30" s="1"/>
  <c r="K172" i="30"/>
  <c r="O4" i="30" s="1"/>
  <c r="K166" i="30"/>
  <c r="O28" i="30" s="1"/>
  <c r="K160" i="30"/>
  <c r="O29" i="30" s="1"/>
  <c r="K139" i="30"/>
  <c r="O30" i="30" s="1"/>
  <c r="K145" i="30"/>
  <c r="O31" i="30" s="1"/>
  <c r="K91" i="30"/>
  <c r="O32" i="30" s="1"/>
  <c r="K112" i="30"/>
  <c r="O33" i="30" s="1"/>
  <c r="K76" i="30"/>
  <c r="O34" i="30" s="1"/>
  <c r="K70" i="30"/>
  <c r="O35" i="30" s="1"/>
  <c r="K64" i="30"/>
  <c r="O27" i="30" s="1"/>
  <c r="K55" i="30"/>
  <c r="O26" i="30" s="1"/>
  <c r="K46" i="30"/>
  <c r="O25" i="30" s="1"/>
  <c r="K37" i="30"/>
  <c r="O24" i="30" s="1"/>
  <c r="K31" i="30"/>
  <c r="O23" i="30" s="1"/>
  <c r="K22" i="30"/>
  <c r="O22" i="30" s="1"/>
  <c r="K13" i="30"/>
  <c r="O21" i="30" s="1"/>
  <c r="K4" i="30"/>
  <c r="O20" i="30" s="1"/>
  <c r="O5" i="31"/>
  <c r="K220" i="31"/>
  <c r="O28" i="31"/>
  <c r="K199" i="31"/>
  <c r="O12" i="31"/>
  <c r="K436" i="31"/>
  <c r="O13" i="31"/>
  <c r="K427" i="31"/>
  <c r="O15" i="31"/>
  <c r="K406" i="31"/>
  <c r="O14" i="31"/>
  <c r="K394" i="31"/>
  <c r="O17" i="31"/>
  <c r="K385" i="31"/>
  <c r="K364" i="31"/>
  <c r="O16" i="31"/>
  <c r="O18" i="31"/>
  <c r="K358" i="31"/>
  <c r="O19" i="31"/>
  <c r="K349" i="31"/>
  <c r="O11" i="31"/>
  <c r="K340" i="31"/>
  <c r="O10" i="31"/>
  <c r="K316" i="31"/>
  <c r="O9" i="31"/>
  <c r="K286" i="31"/>
  <c r="O8" i="31"/>
  <c r="K274" i="31"/>
  <c r="O7" i="31"/>
  <c r="K262" i="31"/>
  <c r="O6" i="31"/>
  <c r="K235" i="31"/>
  <c r="O29" i="31"/>
  <c r="K181" i="31"/>
  <c r="O31" i="31"/>
  <c r="K172" i="31"/>
  <c r="O30" i="31"/>
  <c r="K163" i="31"/>
  <c r="O33" i="31"/>
  <c r="K148" i="31"/>
  <c r="O32" i="31"/>
  <c r="K142" i="31"/>
  <c r="O34" i="31"/>
  <c r="K112" i="31"/>
  <c r="O35" i="31"/>
  <c r="K106" i="31"/>
  <c r="O27" i="31"/>
  <c r="K91" i="31"/>
  <c r="O25" i="31"/>
  <c r="K73" i="31"/>
  <c r="K85" i="31"/>
  <c r="O26" i="31"/>
  <c r="O24" i="31"/>
  <c r="O23" i="31"/>
  <c r="O22" i="31"/>
  <c r="O21" i="31"/>
  <c r="K31" i="31"/>
  <c r="O20" i="31"/>
  <c r="K22" i="31"/>
  <c r="O4" i="31"/>
  <c r="K4" i="31"/>
  <c r="M34" i="8"/>
  <c r="M35" i="8" s="1"/>
  <c r="N34" i="8"/>
  <c r="N35" i="8" s="1"/>
  <c r="K67" i="31"/>
  <c r="K61" i="31"/>
  <c r="K55" i="31"/>
  <c r="O4" i="5" l="1"/>
  <c r="L35" i="8" l="1"/>
  <c r="O31" i="18" l="1"/>
  <c r="O30" i="18"/>
  <c r="K238" i="18"/>
  <c r="O29" i="18"/>
  <c r="O28" i="18"/>
  <c r="O33" i="18"/>
  <c r="K226" i="18"/>
  <c r="O32" i="18"/>
  <c r="O34" i="18"/>
  <c r="K211" i="18"/>
  <c r="O35" i="18"/>
  <c r="K199" i="18"/>
  <c r="O27" i="18"/>
  <c r="K190" i="18"/>
  <c r="O25" i="18"/>
  <c r="K181" i="18"/>
  <c r="O24" i="18"/>
  <c r="O23" i="18"/>
  <c r="O22" i="18"/>
  <c r="K157" i="18"/>
  <c r="O21" i="18"/>
  <c r="K148" i="18"/>
  <c r="O20" i="18"/>
  <c r="K139" i="18"/>
  <c r="O15" i="18"/>
  <c r="K130" i="18"/>
  <c r="O17" i="18"/>
  <c r="K118" i="18"/>
  <c r="O10" i="18"/>
  <c r="K109" i="18"/>
  <c r="O6" i="18"/>
  <c r="K97" i="18"/>
  <c r="O12" i="18"/>
  <c r="O13" i="18"/>
  <c r="O14" i="18"/>
  <c r="O16" i="18"/>
  <c r="O18" i="18"/>
  <c r="O19" i="18"/>
  <c r="O11" i="18"/>
  <c r="K49" i="18"/>
  <c r="O9" i="18"/>
  <c r="K40" i="18"/>
  <c r="O8" i="18"/>
  <c r="K31" i="18"/>
  <c r="O7" i="18"/>
  <c r="K22" i="18"/>
  <c r="O5" i="18"/>
  <c r="K10" i="18"/>
  <c r="O4" i="18"/>
  <c r="O10" i="17"/>
  <c r="K322" i="17"/>
  <c r="O17" i="17"/>
  <c r="O15" i="17"/>
  <c r="O6" i="17"/>
  <c r="K292" i="17"/>
  <c r="O28" i="17"/>
  <c r="K283" i="17"/>
  <c r="O29" i="17"/>
  <c r="K274" i="17"/>
  <c r="O31" i="17"/>
  <c r="K262" i="17"/>
  <c r="O30" i="17"/>
  <c r="O33" i="17"/>
  <c r="K241" i="17"/>
  <c r="O32" i="17"/>
  <c r="O34" i="17"/>
  <c r="O35" i="17"/>
  <c r="O27" i="17"/>
  <c r="K202" i="17"/>
  <c r="O26" i="17"/>
  <c r="K187" i="17"/>
  <c r="O25" i="17"/>
  <c r="O24" i="17"/>
  <c r="K163" i="17"/>
  <c r="O23" i="17"/>
  <c r="K148" i="17"/>
  <c r="O22" i="17"/>
  <c r="K139" i="17"/>
  <c r="O21" i="17"/>
  <c r="K124" i="17"/>
  <c r="O20" i="17"/>
  <c r="O4" i="17"/>
  <c r="K109" i="17"/>
  <c r="O5" i="17"/>
  <c r="K97" i="17"/>
  <c r="O7" i="17"/>
  <c r="O8" i="17"/>
  <c r="K73" i="17"/>
  <c r="O9" i="17"/>
  <c r="K67" i="17"/>
  <c r="O11" i="17"/>
  <c r="K55" i="17"/>
  <c r="O19" i="17"/>
  <c r="K46" i="17"/>
  <c r="O18" i="17"/>
  <c r="K37" i="17"/>
  <c r="O16" i="17"/>
  <c r="O14" i="17"/>
  <c r="O13" i="17"/>
  <c r="O12" i="17"/>
  <c r="O28" i="16"/>
  <c r="K256" i="16"/>
  <c r="K280" i="16"/>
  <c r="O29" i="16"/>
  <c r="O30" i="16" l="1"/>
  <c r="O26" i="16"/>
  <c r="K241" i="16"/>
  <c r="O25" i="16"/>
  <c r="O35" i="16"/>
  <c r="K217" i="16"/>
  <c r="O34" i="16"/>
  <c r="O33" i="16"/>
  <c r="K205" i="16"/>
  <c r="O32" i="16"/>
  <c r="K196" i="16"/>
  <c r="O24" i="16"/>
  <c r="O23" i="16"/>
  <c r="O22" i="16"/>
  <c r="O21" i="16"/>
  <c r="O20" i="16"/>
  <c r="O15" i="16"/>
  <c r="O14" i="16"/>
  <c r="K148" i="16"/>
  <c r="O13" i="16"/>
  <c r="O12" i="16"/>
  <c r="O17" i="16"/>
  <c r="K124" i="16"/>
  <c r="K112" i="16"/>
  <c r="O16" i="16"/>
  <c r="O18" i="16"/>
  <c r="O19" i="16"/>
  <c r="O11" i="16"/>
  <c r="K88" i="16"/>
  <c r="O9" i="16"/>
  <c r="O10" i="16"/>
  <c r="K61" i="16"/>
  <c r="O8" i="16"/>
  <c r="K40" i="16"/>
  <c r="O7" i="16"/>
  <c r="K31" i="16"/>
  <c r="K22" i="16"/>
  <c r="O6" i="16"/>
  <c r="O5" i="16"/>
  <c r="K10" i="16"/>
  <c r="O4" i="16"/>
  <c r="I34" i="8" l="1"/>
  <c r="J34" i="8"/>
  <c r="K34" i="8"/>
  <c r="K35" i="8" s="1"/>
  <c r="L34" i="8"/>
  <c r="I35" i="8"/>
  <c r="J35" i="8"/>
  <c r="O33" i="15"/>
  <c r="K310" i="15"/>
  <c r="O32" i="15"/>
  <c r="O30" i="15"/>
  <c r="K292" i="15"/>
  <c r="O29" i="15"/>
  <c r="K283" i="15"/>
  <c r="K271" i="15"/>
  <c r="K262" i="15"/>
  <c r="O28" i="15"/>
  <c r="O34" i="15"/>
  <c r="O35" i="15"/>
  <c r="K250" i="15"/>
  <c r="K241" i="15"/>
  <c r="O27" i="15"/>
  <c r="K193" i="15"/>
  <c r="K205" i="15"/>
  <c r="K220" i="15"/>
  <c r="K232" i="15"/>
  <c r="O26" i="15"/>
  <c r="O25" i="15"/>
  <c r="O24" i="15"/>
  <c r="O23" i="15"/>
  <c r="O22" i="15"/>
  <c r="O21" i="15"/>
  <c r="O20" i="15"/>
  <c r="K169" i="15"/>
  <c r="O12" i="15"/>
  <c r="O13" i="15"/>
  <c r="K148" i="15"/>
  <c r="O15" i="15"/>
  <c r="K160" i="15"/>
  <c r="O14" i="15"/>
  <c r="K139" i="15"/>
  <c r="O17" i="15"/>
  <c r="O16" i="15"/>
  <c r="K121" i="15"/>
  <c r="O18" i="15"/>
  <c r="O19" i="15"/>
  <c r="O11" i="15"/>
  <c r="K100" i="15"/>
  <c r="O10" i="15"/>
  <c r="K76" i="15"/>
  <c r="O9" i="15"/>
  <c r="O8" i="15"/>
  <c r="K58" i="15"/>
  <c r="O7" i="15"/>
  <c r="K37" i="15"/>
  <c r="O6" i="15"/>
  <c r="O5" i="15"/>
  <c r="K25" i="15"/>
  <c r="O4" i="15"/>
  <c r="K265" i="18"/>
  <c r="K253" i="18"/>
  <c r="K247" i="18"/>
  <c r="K220" i="18"/>
  <c r="K175" i="18"/>
  <c r="K166" i="18"/>
  <c r="K91" i="18"/>
  <c r="K85" i="18"/>
  <c r="K79" i="18"/>
  <c r="K73" i="18"/>
  <c r="K64" i="18"/>
  <c r="K58" i="18"/>
  <c r="K4" i="18"/>
  <c r="K16" i="17"/>
  <c r="K28" i="17"/>
  <c r="K88" i="17"/>
  <c r="K118" i="17"/>
  <c r="K178" i="17"/>
  <c r="K211" i="17"/>
  <c r="K223" i="17"/>
  <c r="K235" i="17"/>
  <c r="K253" i="17"/>
  <c r="K310" i="17"/>
  <c r="K316" i="17"/>
  <c r="K10" i="17"/>
  <c r="K4" i="17"/>
  <c r="K292" i="16"/>
  <c r="K274" i="16"/>
  <c r="K232" i="16"/>
  <c r="K226" i="16"/>
  <c r="K187" i="16"/>
  <c r="K181" i="16"/>
  <c r="K175" i="16"/>
  <c r="K169" i="16"/>
  <c r="K163" i="16"/>
  <c r="K157" i="16"/>
  <c r="K142" i="16"/>
  <c r="K133" i="16"/>
  <c r="K106" i="16"/>
  <c r="K100" i="16"/>
  <c r="K52" i="16"/>
  <c r="K4" i="16"/>
  <c r="K304" i="15"/>
  <c r="K259" i="15"/>
  <c r="K187" i="15"/>
  <c r="K181" i="15"/>
  <c r="K154" i="15"/>
  <c r="K133" i="15"/>
  <c r="K115" i="15"/>
  <c r="K109" i="15"/>
  <c r="K67" i="15"/>
  <c r="K13" i="15"/>
  <c r="K4" i="15"/>
  <c r="C34" i="8" l="1"/>
  <c r="C35" i="8" s="1"/>
  <c r="D34" i="8"/>
  <c r="E34" i="8"/>
  <c r="F34" i="8"/>
  <c r="G34" i="8"/>
  <c r="H34" i="8"/>
  <c r="D35" i="8"/>
  <c r="E35" i="8"/>
  <c r="F35" i="8"/>
  <c r="G35" i="8"/>
  <c r="H35" i="8"/>
  <c r="K4" i="7"/>
  <c r="O4" i="7"/>
  <c r="O6" i="7"/>
  <c r="O8" i="7"/>
  <c r="K10" i="7"/>
  <c r="O5" i="7" s="1"/>
  <c r="K16" i="7"/>
  <c r="O16" i="7"/>
  <c r="O18" i="7"/>
  <c r="O20" i="7"/>
  <c r="O22" i="7"/>
  <c r="O24" i="7"/>
  <c r="O26" i="7"/>
  <c r="O30" i="7"/>
  <c r="O32" i="7"/>
  <c r="K34" i="7"/>
  <c r="O7" i="7" s="1"/>
  <c r="O35" i="7"/>
  <c r="K46" i="7"/>
  <c r="K55" i="7"/>
  <c r="O9" i="7" s="1"/>
  <c r="K67" i="7"/>
  <c r="O10" i="7" s="1"/>
  <c r="K73" i="7"/>
  <c r="O11" i="7" s="1"/>
  <c r="K85" i="7"/>
  <c r="O12" i="7" s="1"/>
  <c r="K91" i="7"/>
  <c r="O13" i="7" s="1"/>
  <c r="K97" i="7"/>
  <c r="O14" i="7" s="1"/>
  <c r="K103" i="7"/>
  <c r="O15" i="7" s="1"/>
  <c r="K115" i="7"/>
  <c r="K124" i="7"/>
  <c r="O17" i="7" s="1"/>
  <c r="K133" i="7"/>
  <c r="K142" i="7"/>
  <c r="O19" i="7" s="1"/>
  <c r="K148" i="7"/>
  <c r="K157" i="7"/>
  <c r="O21" i="7" s="1"/>
  <c r="K169" i="7"/>
  <c r="K178" i="7"/>
  <c r="O23" i="7" s="1"/>
  <c r="K184" i="7"/>
  <c r="K193" i="7"/>
  <c r="O31" i="7" s="1"/>
  <c r="K208" i="7"/>
  <c r="O29" i="7" s="1"/>
  <c r="K217" i="7"/>
  <c r="O28" i="7" s="1"/>
  <c r="K226" i="7"/>
  <c r="K232" i="7"/>
  <c r="O25" i="7" s="1"/>
  <c r="K241" i="7"/>
  <c r="K256" i="7"/>
  <c r="O27" i="7" s="1"/>
  <c r="K262" i="7"/>
  <c r="K271" i="7"/>
  <c r="O34" i="7" s="1"/>
  <c r="K277" i="7"/>
  <c r="K286" i="7"/>
  <c r="O33" i="7" s="1"/>
  <c r="K4" i="6"/>
  <c r="O4" i="6"/>
  <c r="O6" i="6"/>
  <c r="O8" i="6"/>
  <c r="K10" i="6"/>
  <c r="O5" i="6" s="1"/>
  <c r="O13" i="6"/>
  <c r="O17" i="6"/>
  <c r="O19" i="6"/>
  <c r="K22" i="6"/>
  <c r="O22" i="6"/>
  <c r="O24" i="6"/>
  <c r="O30" i="6"/>
  <c r="K34" i="6"/>
  <c r="O7" i="6" s="1"/>
  <c r="O35" i="6"/>
  <c r="K52" i="6"/>
  <c r="K61" i="6"/>
  <c r="O10" i="6" s="1"/>
  <c r="K70" i="6"/>
  <c r="O9" i="6" s="1"/>
  <c r="K79" i="6"/>
  <c r="O11" i="6" s="1"/>
  <c r="K85" i="6"/>
  <c r="K100" i="6"/>
  <c r="O18" i="6" s="1"/>
  <c r="K112" i="6"/>
  <c r="K121" i="6"/>
  <c r="O16" i="6" s="1"/>
  <c r="K145" i="6"/>
  <c r="O14" i="6" s="1"/>
  <c r="K163" i="6"/>
  <c r="O15" i="6" s="1"/>
  <c r="K172" i="6"/>
  <c r="K178" i="6"/>
  <c r="O12" i="6" s="1"/>
  <c r="K187" i="6"/>
  <c r="O20" i="6" s="1"/>
  <c r="K196" i="6"/>
  <c r="O21" i="6" s="1"/>
  <c r="K205" i="6"/>
  <c r="K220" i="6"/>
  <c r="O23" i="6" s="1"/>
  <c r="K232" i="6"/>
  <c r="K241" i="6"/>
  <c r="O26" i="6" s="1"/>
  <c r="K247" i="6"/>
  <c r="O25" i="6" s="1"/>
  <c r="K262" i="6"/>
  <c r="O27" i="6" s="1"/>
  <c r="K274" i="6"/>
  <c r="K286" i="6"/>
  <c r="O34" i="6" s="1"/>
  <c r="K304" i="6"/>
  <c r="O33" i="6" s="1"/>
  <c r="K313" i="6"/>
  <c r="O32" i="6" s="1"/>
  <c r="K325" i="6"/>
  <c r="K346" i="6"/>
  <c r="O31" i="6" s="1"/>
  <c r="K355" i="6"/>
  <c r="O29" i="6" s="1"/>
  <c r="K370" i="6"/>
  <c r="O28" i="6" s="1"/>
  <c r="K4" i="5"/>
  <c r="O13" i="5"/>
  <c r="K16" i="5"/>
  <c r="O21" i="5" s="1"/>
  <c r="O20" i="5"/>
  <c r="O22" i="5"/>
  <c r="O24" i="5"/>
  <c r="K25" i="5"/>
  <c r="K37" i="5"/>
  <c r="O23" i="5" s="1"/>
  <c r="K49" i="5"/>
  <c r="K55" i="5"/>
  <c r="O25" i="5" s="1"/>
  <c r="K61" i="5"/>
  <c r="O26" i="5" s="1"/>
  <c r="K76" i="5"/>
  <c r="O27" i="5" s="1"/>
  <c r="K82" i="5"/>
  <c r="O35" i="5" s="1"/>
  <c r="K94" i="5"/>
  <c r="O34" i="5" s="1"/>
  <c r="K100" i="5"/>
  <c r="O33" i="5" s="1"/>
  <c r="K109" i="5"/>
  <c r="O32" i="5" s="1"/>
  <c r="K121" i="5"/>
  <c r="O30" i="5" s="1"/>
  <c r="K136" i="5"/>
  <c r="O29" i="5" s="1"/>
  <c r="K142" i="5"/>
  <c r="K157" i="5"/>
  <c r="O28" i="5" s="1"/>
  <c r="K169" i="5"/>
  <c r="K175" i="5"/>
  <c r="O12" i="5" s="1"/>
  <c r="K190" i="5"/>
  <c r="O5" i="5" s="1"/>
  <c r="K202" i="5"/>
  <c r="O6" i="5" s="1"/>
  <c r="K232" i="5"/>
  <c r="O7" i="5" s="1"/>
  <c r="K253" i="5"/>
  <c r="O8" i="5" s="1"/>
  <c r="K268" i="5"/>
  <c r="O9" i="5" s="1"/>
  <c r="K292" i="5"/>
  <c r="O11" i="5" s="1"/>
  <c r="K316" i="5"/>
  <c r="O19" i="5" s="1"/>
  <c r="K325" i="5"/>
  <c r="O18" i="5" s="1"/>
  <c r="K334" i="5"/>
  <c r="O17" i="5" s="1"/>
  <c r="K343" i="5"/>
  <c r="O16" i="5" s="1"/>
  <c r="K367" i="5"/>
  <c r="O14" i="5" s="1"/>
  <c r="K391" i="5"/>
  <c r="O15" i="5" s="1"/>
  <c r="K403" i="5"/>
  <c r="K4" i="4"/>
  <c r="O20" i="4" s="1"/>
  <c r="O5" i="4"/>
  <c r="O9" i="4"/>
  <c r="K10" i="4"/>
  <c r="K16" i="4"/>
  <c r="O17" i="4"/>
  <c r="O19" i="4"/>
  <c r="O21" i="4"/>
  <c r="K22" i="4"/>
  <c r="O22" i="4"/>
  <c r="O23" i="4"/>
  <c r="K28" i="4"/>
  <c r="O24" i="4" s="1"/>
  <c r="O31" i="4"/>
  <c r="K37" i="4"/>
  <c r="O25" i="4" s="1"/>
  <c r="K43" i="4"/>
  <c r="O26" i="4" s="1"/>
  <c r="K49" i="4"/>
  <c r="O27" i="4" s="1"/>
  <c r="K58" i="4"/>
  <c r="O35" i="4" s="1"/>
  <c r="K64" i="4"/>
  <c r="O34" i="4" s="1"/>
  <c r="K73" i="4"/>
  <c r="O33" i="4" s="1"/>
  <c r="K82" i="4"/>
  <c r="O32" i="4" s="1"/>
  <c r="K94" i="4"/>
  <c r="O30" i="4" s="1"/>
  <c r="K109" i="4"/>
  <c r="K118" i="4"/>
  <c r="O29" i="4" s="1"/>
  <c r="K127" i="4"/>
  <c r="O28" i="4" s="1"/>
  <c r="K136" i="4"/>
  <c r="O12" i="4" s="1"/>
  <c r="K142" i="4"/>
  <c r="O13" i="4" s="1"/>
  <c r="K148" i="4"/>
  <c r="O14" i="4" s="1"/>
  <c r="K157" i="4"/>
  <c r="O15" i="4" s="1"/>
  <c r="K163" i="4"/>
  <c r="O16" i="4" s="1"/>
  <c r="K178" i="4"/>
  <c r="K202" i="4"/>
  <c r="O18" i="4" s="1"/>
  <c r="K214" i="4"/>
  <c r="K229" i="4"/>
  <c r="O11" i="4" s="1"/>
  <c r="K238" i="4"/>
  <c r="K250" i="4"/>
  <c r="O10" i="4" s="1"/>
  <c r="K259" i="4"/>
  <c r="O8" i="4" s="1"/>
  <c r="K274" i="4"/>
  <c r="O7" i="4" s="1"/>
  <c r="K286" i="4"/>
  <c r="K298" i="4"/>
  <c r="O6" i="4" s="1"/>
  <c r="K307" i="4"/>
  <c r="O4" i="4" s="1"/>
  <c r="K4" i="3"/>
  <c r="O4" i="3" s="1"/>
  <c r="O7" i="3"/>
  <c r="K13" i="3"/>
  <c r="O5" i="3" s="1"/>
  <c r="O18" i="3"/>
  <c r="K19" i="3"/>
  <c r="K34" i="3"/>
  <c r="O8" i="3" s="1"/>
  <c r="K40" i="3"/>
  <c r="O9" i="3" s="1"/>
  <c r="K58" i="3"/>
  <c r="O11" i="3" s="1"/>
  <c r="K64" i="3"/>
  <c r="O19" i="3" s="1"/>
  <c r="K70" i="3"/>
  <c r="K85" i="3"/>
  <c r="O16" i="3" s="1"/>
  <c r="K94" i="3"/>
  <c r="O14" i="3" s="1"/>
  <c r="K100" i="3"/>
  <c r="O13" i="3" s="1"/>
  <c r="K109" i="3"/>
  <c r="O12" i="3" s="1"/>
  <c r="K127" i="3"/>
  <c r="O20" i="3" s="1"/>
  <c r="K136" i="3"/>
  <c r="O21" i="3" s="1"/>
  <c r="K142" i="3"/>
  <c r="O23" i="3" s="1"/>
  <c r="K148" i="3"/>
  <c r="O24" i="3" s="1"/>
  <c r="K157" i="3"/>
  <c r="O25" i="3" s="1"/>
  <c r="K169" i="3"/>
  <c r="O27" i="3" s="1"/>
  <c r="K184" i="3"/>
  <c r="O35" i="3" s="1"/>
  <c r="K190" i="3"/>
  <c r="O34" i="3" s="1"/>
  <c r="K208" i="3"/>
  <c r="O32" i="3" s="1"/>
  <c r="K226" i="3"/>
  <c r="O30" i="3" s="1"/>
  <c r="K235" i="3"/>
  <c r="O29" i="3" s="1"/>
  <c r="K244" i="3"/>
  <c r="O28" i="3" s="1"/>
  <c r="K250" i="3"/>
  <c r="O6" i="3" s="1"/>
  <c r="K262" i="3"/>
  <c r="O15" i="3" s="1"/>
  <c r="K271" i="3"/>
  <c r="O17" i="3" s="1"/>
  <c r="K280" i="3"/>
  <c r="O10" i="3" s="1"/>
  <c r="K295" i="3"/>
  <c r="O26" i="3" s="1"/>
  <c r="K301" i="3"/>
  <c r="O33" i="3" s="1"/>
  <c r="K307" i="3"/>
  <c r="O31" i="3" s="1"/>
  <c r="K319" i="3"/>
  <c r="O22" i="3" s="1"/>
  <c r="K4" i="2"/>
  <c r="O12" i="2" s="1"/>
  <c r="K25" i="2"/>
  <c r="O13" i="2" s="1"/>
  <c r="K37" i="2"/>
  <c r="O14" i="2" s="1"/>
  <c r="K49" i="2"/>
  <c r="O15" i="2" s="1"/>
  <c r="K58" i="2"/>
  <c r="O16" i="2" s="1"/>
  <c r="K67" i="2"/>
  <c r="O17" i="2" s="1"/>
  <c r="K73" i="2"/>
  <c r="O18" i="2" s="1"/>
  <c r="K79" i="2"/>
  <c r="O19" i="2" s="1"/>
  <c r="K85" i="2"/>
  <c r="O11" i="2" s="1"/>
  <c r="K94" i="2"/>
  <c r="O9" i="2" s="1"/>
  <c r="K103" i="2"/>
  <c r="O10" i="2" s="1"/>
  <c r="K118" i="2"/>
  <c r="O8" i="2" s="1"/>
  <c r="K127" i="2"/>
  <c r="O7" i="2" s="1"/>
  <c r="K139" i="2"/>
  <c r="O5" i="2" s="1"/>
  <c r="K148" i="2"/>
  <c r="O6" i="2" s="1"/>
  <c r="K154" i="2"/>
  <c r="O4" i="2" s="1"/>
  <c r="K166" i="2"/>
  <c r="O20" i="2" s="1"/>
  <c r="K175" i="2"/>
  <c r="O21" i="2" s="1"/>
  <c r="K184" i="2"/>
  <c r="O22" i="2" s="1"/>
  <c r="K196" i="2"/>
  <c r="O23" i="2" s="1"/>
  <c r="K208" i="2"/>
  <c r="O24" i="2" s="1"/>
  <c r="K214" i="2"/>
  <c r="O25" i="2" s="1"/>
  <c r="K226" i="2"/>
  <c r="O26" i="2" s="1"/>
  <c r="K238" i="2"/>
  <c r="O27" i="2" s="1"/>
  <c r="K244" i="2"/>
  <c r="O35" i="2" s="1"/>
  <c r="K250" i="2"/>
  <c r="O34" i="2" s="1"/>
  <c r="K262" i="2"/>
  <c r="O32" i="2" s="1"/>
  <c r="K271" i="2"/>
  <c r="O33" i="2" s="1"/>
  <c r="K277" i="2"/>
  <c r="O30" i="2" s="1"/>
  <c r="K286" i="2"/>
  <c r="O31" i="2" s="1"/>
  <c r="K292" i="2"/>
  <c r="O29" i="2" s="1"/>
  <c r="K301" i="2"/>
  <c r="O28" i="2" s="1"/>
  <c r="K4" i="1"/>
  <c r="O12" i="1" s="1"/>
  <c r="K16" i="1"/>
  <c r="O13" i="1" s="1"/>
  <c r="K22" i="1"/>
  <c r="O15" i="1" s="1"/>
  <c r="K34" i="1"/>
  <c r="O14" i="1" s="1"/>
  <c r="K40" i="1"/>
  <c r="O16" i="1" s="1"/>
  <c r="K46" i="1"/>
  <c r="O17" i="1" s="1"/>
  <c r="K58" i="1"/>
  <c r="O18" i="1" s="1"/>
  <c r="K64" i="1"/>
  <c r="O19" i="1" s="1"/>
  <c r="K82" i="1"/>
  <c r="O11" i="1" s="1"/>
  <c r="K91" i="1"/>
  <c r="O9" i="1" s="1"/>
  <c r="K100" i="1"/>
  <c r="O10" i="1" s="1"/>
  <c r="K121" i="1"/>
  <c r="O8" i="1" s="1"/>
  <c r="K130" i="1"/>
  <c r="O7" i="1" s="1"/>
  <c r="K136" i="1"/>
  <c r="O5" i="1" s="1"/>
  <c r="K145" i="1"/>
  <c r="O6" i="1" s="1"/>
  <c r="K160" i="1"/>
  <c r="O4" i="1" s="1"/>
  <c r="K166" i="1"/>
  <c r="O20" i="1" s="1"/>
  <c r="K175" i="1"/>
  <c r="O21" i="1" s="1"/>
  <c r="K190" i="1"/>
  <c r="O22" i="1" s="1"/>
  <c r="K211" i="1"/>
  <c r="O23" i="1" s="1"/>
  <c r="K229" i="1"/>
  <c r="O24" i="1" s="1"/>
  <c r="K241" i="1"/>
  <c r="O25" i="1" s="1"/>
  <c r="K279" i="1"/>
  <c r="O26" i="1" s="1"/>
  <c r="K300" i="1"/>
  <c r="O27" i="1" s="1"/>
  <c r="K315" i="1"/>
  <c r="O35" i="1" s="1"/>
  <c r="K321" i="1"/>
  <c r="O34" i="1" s="1"/>
  <c r="K333" i="1"/>
  <c r="O33" i="1" s="1"/>
  <c r="K342" i="1"/>
  <c r="O32" i="1" s="1"/>
  <c r="K348" i="1"/>
  <c r="O30" i="1" s="1"/>
  <c r="K357" i="1"/>
  <c r="O31" i="1" s="1"/>
  <c r="K369" i="1"/>
  <c r="O29" i="1" s="1"/>
  <c r="K381" i="1"/>
  <c r="O28" i="1" s="1"/>
</calcChain>
</file>

<file path=xl/sharedStrings.xml><?xml version="1.0" encoding="utf-8"?>
<sst xmlns="http://schemas.openxmlformats.org/spreadsheetml/2006/main" count="38024" uniqueCount="1115">
  <si>
    <t>Center</t>
  </si>
  <si>
    <t>J7S</t>
  </si>
  <si>
    <t>x</t>
  </si>
  <si>
    <t>PSPA</t>
  </si>
  <si>
    <t>J8S</t>
  </si>
  <si>
    <t>Corner NW</t>
  </si>
  <si>
    <t>J9S</t>
  </si>
  <si>
    <t>J10S</t>
  </si>
  <si>
    <t>Corner NE</t>
  </si>
  <si>
    <t>J11S</t>
  </si>
  <si>
    <t>J12S</t>
  </si>
  <si>
    <t>J6S</t>
  </si>
  <si>
    <t>Corner SW</t>
  </si>
  <si>
    <t>J5S</t>
  </si>
  <si>
    <t>J4S</t>
  </si>
  <si>
    <t>J3S</t>
  </si>
  <si>
    <t>Corner SE</t>
  </si>
  <si>
    <t>J2S</t>
  </si>
  <si>
    <t>J1S</t>
  </si>
  <si>
    <t>J1N</t>
  </si>
  <si>
    <t>J2N</t>
  </si>
  <si>
    <t>J3N</t>
  </si>
  <si>
    <t>J4N</t>
  </si>
  <si>
    <t>J5N</t>
  </si>
  <si>
    <t xml:space="preserve"> </t>
  </si>
  <si>
    <t>J6N</t>
  </si>
  <si>
    <t>J12N</t>
  </si>
  <si>
    <t>J11N</t>
  </si>
  <si>
    <t>J10N</t>
  </si>
  <si>
    <t>J9N</t>
  </si>
  <si>
    <t>J8N</t>
  </si>
  <si>
    <t>J7N</t>
  </si>
  <si>
    <t>Transverse</t>
  </si>
  <si>
    <t>Longitudinal</t>
  </si>
  <si>
    <t>Average Modulus</t>
  </si>
  <si>
    <t>Temperature, F</t>
  </si>
  <si>
    <t>Poisson's Ratio</t>
  </si>
  <si>
    <t>Modulus, ksi</t>
  </si>
  <si>
    <t>Offset</t>
  </si>
  <si>
    <t>Location</t>
  </si>
  <si>
    <t>Direction</t>
  </si>
  <si>
    <t>Device</t>
  </si>
  <si>
    <t>Date of Collection</t>
  </si>
  <si>
    <t>Non-Destructive Testing at CC8 Phase II Joint Comparison</t>
  </si>
  <si>
    <t>Center SW</t>
  </si>
  <si>
    <t>Corner</t>
  </si>
  <si>
    <t>COV:</t>
  </si>
  <si>
    <t>Average:</t>
  </si>
  <si>
    <t>J10S Corner NE</t>
  </si>
  <si>
    <t>J9S Corner NW</t>
  </si>
  <si>
    <t>J5S Corner SW</t>
  </si>
  <si>
    <t>J2S Corner SE</t>
  </si>
  <si>
    <t>J10N Corner SE</t>
  </si>
  <si>
    <t>J9N Corner SW</t>
  </si>
  <si>
    <t>J5N Corner NW</t>
  </si>
  <si>
    <t>J2N Corner NE</t>
  </si>
  <si>
    <t>:J1SN</t>
  </si>
  <si>
    <t>Time:</t>
  </si>
  <si>
    <t>Comment at 3430 ft</t>
  </si>
  <si>
    <t>:J7SN</t>
  </si>
  <si>
    <t>Comment at 3428 ft</t>
  </si>
  <si>
    <t>:J2SN</t>
  </si>
  <si>
    <t>Comment at 2942 ft</t>
  </si>
  <si>
    <t>:J8SN</t>
  </si>
  <si>
    <t>Comment at 2940 ft</t>
  </si>
  <si>
    <t>:J3SN</t>
  </si>
  <si>
    <t>Comment at 2496 ft</t>
  </si>
  <si>
    <t>:J9SN</t>
  </si>
  <si>
    <t>Comment at 2494 ft</t>
  </si>
  <si>
    <t>:J4SN</t>
  </si>
  <si>
    <t>Comment at 1968 ft</t>
  </si>
  <si>
    <t>:J10SN</t>
  </si>
  <si>
    <t>Comment at 1964 ft</t>
  </si>
  <si>
    <t>:J5SN</t>
  </si>
  <si>
    <t>Comment at 1480 ft</t>
  </si>
  <si>
    <t>:J11SN</t>
  </si>
  <si>
    <t>Comment at 1478 ft</t>
  </si>
  <si>
    <t>:J6SN</t>
  </si>
  <si>
    <t>Comment at 648 ft</t>
  </si>
  <si>
    <t>:J12SN</t>
  </si>
  <si>
    <t>Comment at 643 ft</t>
  </si>
  <si>
    <t>Testing in this file was continued again on 2/9/2018 at 9:00:18 AM</t>
  </si>
  <si>
    <t>:J1S</t>
  </si>
  <si>
    <t>Comment at 6900 ft</t>
  </si>
  <si>
    <t>:J1SE</t>
  </si>
  <si>
    <t>Comment at 6882 ft</t>
  </si>
  <si>
    <t>:J2SW</t>
  </si>
  <si>
    <t>Comment at 6878 ft</t>
  </si>
  <si>
    <t>:J2S</t>
  </si>
  <si>
    <t>Comment at 6860 ft</t>
  </si>
  <si>
    <t>:J2SE</t>
  </si>
  <si>
    <t>Comment at 6840 ft</t>
  </si>
  <si>
    <t>:J3SW</t>
  </si>
  <si>
    <t>Comment at 6838 ft</t>
  </si>
  <si>
    <t>:J3S</t>
  </si>
  <si>
    <t>Comment at 6820 ft</t>
  </si>
  <si>
    <t>:J3SE</t>
  </si>
  <si>
    <t>Comment at 6802 ft</t>
  </si>
  <si>
    <t>:J4SW</t>
  </si>
  <si>
    <t>Comment at 6798  ft</t>
  </si>
  <si>
    <t>:J4S</t>
  </si>
  <si>
    <t>Comment at 6780 ft</t>
  </si>
  <si>
    <t>:J4SE</t>
  </si>
  <si>
    <t>Comment at 6762 ft</t>
  </si>
  <si>
    <t>:J5SW</t>
  </si>
  <si>
    <t>Comment at 6760 ft</t>
  </si>
  <si>
    <t>:J5S</t>
  </si>
  <si>
    <t>Comment at 6742 ft</t>
  </si>
  <si>
    <t>:J5SE</t>
  </si>
  <si>
    <t>ft</t>
  </si>
  <si>
    <t>Comment at 6725 ft</t>
  </si>
  <si>
    <t>:J6SW</t>
  </si>
  <si>
    <t>Comment at 6722 ft</t>
  </si>
  <si>
    <t>:J6S</t>
  </si>
  <si>
    <t>Comment at 6705 ft</t>
  </si>
  <si>
    <t>CORNER</t>
  </si>
  <si>
    <t>Comment at 6765 ft</t>
  </si>
  <si>
    <t>:J8SE</t>
  </si>
  <si>
    <t>:J9SW</t>
  </si>
  <si>
    <t>:J10SE</t>
  </si>
  <si>
    <t>:J11SW</t>
  </si>
  <si>
    <t>:J7S</t>
  </si>
  <si>
    <t>Comment at 6898 ft</t>
  </si>
  <si>
    <t>:J7SE</t>
  </si>
  <si>
    <t>Comment at 6880 ft</t>
  </si>
  <si>
    <t>:J8SW</t>
  </si>
  <si>
    <t>:IGNORED</t>
  </si>
  <si>
    <t>:J8S</t>
  </si>
  <si>
    <t>Comment at 6842 ft</t>
  </si>
  <si>
    <t>:J9S</t>
  </si>
  <si>
    <t>Comment at 6822 ft</t>
  </si>
  <si>
    <t>:J9SE</t>
  </si>
  <si>
    <t>Comment at 6805 ft</t>
  </si>
  <si>
    <t>:J10SW</t>
  </si>
  <si>
    <t>:J10S</t>
  </si>
  <si>
    <t>Comment at 6785 ft</t>
  </si>
  <si>
    <t>Comment at 6767 ft</t>
  </si>
  <si>
    <t>:J11S</t>
  </si>
  <si>
    <t>Comment at 6747 ft</t>
  </si>
  <si>
    <t>:J11SE</t>
  </si>
  <si>
    <t>Comment at 6729 ft</t>
  </si>
  <si>
    <t>:J12SW</t>
  </si>
  <si>
    <t>Comment at 6727 ft</t>
  </si>
  <si>
    <t>:J12S</t>
  </si>
  <si>
    <t>Comment at 6709 ft</t>
  </si>
  <si>
    <t>:J1NS</t>
  </si>
  <si>
    <t>Comment at 5658 ft</t>
  </si>
  <si>
    <t>:J7NS</t>
  </si>
  <si>
    <t>Comment at 5653 ft</t>
  </si>
  <si>
    <t>:J2NS</t>
  </si>
  <si>
    <t>Comment at 5070 ft</t>
  </si>
  <si>
    <t>:J8NS</t>
  </si>
  <si>
    <t>Comment at 5067 ft</t>
  </si>
  <si>
    <t>:J3NS</t>
  </si>
  <si>
    <t>Comment at 3905 ft</t>
  </si>
  <si>
    <t>:J9NS</t>
  </si>
  <si>
    <t>Comment at 3903 ft</t>
  </si>
  <si>
    <t>:J4NS</t>
  </si>
  <si>
    <t>Comment at 3346 ft</t>
  </si>
  <si>
    <t>:J10NS</t>
  </si>
  <si>
    <t>Comment at 3343 ft</t>
  </si>
  <si>
    <t>:J5NS</t>
  </si>
  <si>
    <t>Comment at 2782 ft</t>
  </si>
  <si>
    <t>:J11NS</t>
  </si>
  <si>
    <t>Comment at 2780 ft</t>
  </si>
  <si>
    <t>Comment at 2778 ft</t>
  </si>
  <si>
    <t>:J6NS</t>
  </si>
  <si>
    <t>Comment at 2090 ft</t>
  </si>
  <si>
    <t>:J12NS</t>
  </si>
  <si>
    <t>Comment at 2088 ft</t>
  </si>
  <si>
    <t>:J1N</t>
  </si>
  <si>
    <t>Comment at 1344 ft</t>
  </si>
  <si>
    <t>:J1NE</t>
  </si>
  <si>
    <t>Comment at 1327 ft</t>
  </si>
  <si>
    <t>:J2NW</t>
  </si>
  <si>
    <t>Comment at 1325 ft</t>
  </si>
  <si>
    <t>:J2N</t>
  </si>
  <si>
    <t>Comment at 1307 ft</t>
  </si>
  <si>
    <t>:J2NE</t>
  </si>
  <si>
    <t>Comment at 1289 ft</t>
  </si>
  <si>
    <t>:J3NW</t>
  </si>
  <si>
    <t>Comment at 1287 ft</t>
  </si>
  <si>
    <t>:J3N</t>
  </si>
  <si>
    <t>Comment at 1269 ft</t>
  </si>
  <si>
    <t>:J3NE</t>
  </si>
  <si>
    <t>Comment at 1251 ft</t>
  </si>
  <si>
    <t>:J4NW</t>
  </si>
  <si>
    <t>Comment at 1249 ft</t>
  </si>
  <si>
    <t>:J4N</t>
  </si>
  <si>
    <t>Comment at 1231 ft</t>
  </si>
  <si>
    <t>:J4NE</t>
  </si>
  <si>
    <t>Comment at 1214 ft</t>
  </si>
  <si>
    <t>:J5NW</t>
  </si>
  <si>
    <t>Comment at 1211 ft</t>
  </si>
  <si>
    <t>:J5N</t>
  </si>
  <si>
    <t>Comment at 1194 ft</t>
  </si>
  <si>
    <t>:J5NE</t>
  </si>
  <si>
    <t>Comment at 1176 ft</t>
  </si>
  <si>
    <t>:J6NW</t>
  </si>
  <si>
    <t>Comment at 1174 ft</t>
  </si>
  <si>
    <t>:J6N</t>
  </si>
  <si>
    <t>Comment at 1156 ft</t>
  </si>
  <si>
    <t>:J8NE</t>
  </si>
  <si>
    <t>:J9NW</t>
  </si>
  <si>
    <t>:J10NE</t>
  </si>
  <si>
    <t>:J11NW</t>
  </si>
  <si>
    <t>:J7N</t>
  </si>
  <si>
    <t>Comment at 1347 ft</t>
  </si>
  <si>
    <t>:J7NE</t>
  </si>
  <si>
    <t>Comment at 1329 ft</t>
  </si>
  <si>
    <t>:J8NW</t>
  </si>
  <si>
    <t>:J8N</t>
  </si>
  <si>
    <t>Comment at 1309 ft</t>
  </si>
  <si>
    <t>Comment at 1291 ft</t>
  </si>
  <si>
    <t>:J9N</t>
  </si>
  <si>
    <t>Comment at 1271 ft</t>
  </si>
  <si>
    <t>:J9NE</t>
  </si>
  <si>
    <t>Comment at 1254 ft</t>
  </si>
  <si>
    <t>:J10NW</t>
  </si>
  <si>
    <t>:J10N</t>
  </si>
  <si>
    <t>Comment at 1234 ft</t>
  </si>
  <si>
    <t>Comment at 1216 ft</t>
  </si>
  <si>
    <t>:J11N</t>
  </si>
  <si>
    <t>Comment at 1196 ft</t>
  </si>
  <si>
    <t>:J11NE</t>
  </si>
  <si>
    <t>Comment at 1178 ft</t>
  </si>
  <si>
    <t>:J12NW</t>
  </si>
  <si>
    <t>:J12N</t>
  </si>
  <si>
    <t>°F</t>
  </si>
  <si>
    <t>mils</t>
  </si>
  <si>
    <t>lbf</t>
  </si>
  <si>
    <t>Num</t>
  </si>
  <si>
    <t>Time</t>
  </si>
  <si>
    <t>Station</t>
  </si>
  <si>
    <t>Pave</t>
  </si>
  <si>
    <t>Air</t>
  </si>
  <si>
    <t>D7</t>
  </si>
  <si>
    <t>D6</t>
  </si>
  <si>
    <t>D5</t>
  </si>
  <si>
    <t>D4</t>
  </si>
  <si>
    <t>D3</t>
  </si>
  <si>
    <t>D2</t>
  </si>
  <si>
    <t>D1</t>
  </si>
  <si>
    <t>D0</t>
  </si>
  <si>
    <t>Load</t>
  </si>
  <si>
    <t>Imp</t>
  </si>
  <si>
    <t>Distance</t>
  </si>
  <si>
    <t>0 ft</t>
  </si>
  <si>
    <t>Testpoint Spacing:</t>
  </si>
  <si>
    <t>Reference Offset:</t>
  </si>
  <si>
    <t>BEHIND</t>
  </si>
  <si>
    <t>FRONT</t>
  </si>
  <si>
    <t>CENTER</t>
  </si>
  <si>
    <t>Sensor Position:</t>
  </si>
  <si>
    <t>(in)</t>
  </si>
  <si>
    <t>Sensor Distance:</t>
  </si>
  <si>
    <t>Sensor Number:</t>
  </si>
  <si>
    <t>Impact Load:</t>
  </si>
  <si>
    <t>Drop Height:</t>
  </si>
  <si>
    <t>HHHH</t>
  </si>
  <si>
    <t>Record Drop:</t>
  </si>
  <si>
    <t>No of Drops:</t>
  </si>
  <si>
    <t>Drop Sequence:</t>
  </si>
  <si>
    <t>FAA</t>
  </si>
  <si>
    <t>Extra Field Set:</t>
  </si>
  <si>
    <t>5.91 (in)</t>
  </si>
  <si>
    <t>Plate Radius:</t>
  </si>
  <si>
    <t>1(18+18 buffers)</t>
  </si>
  <si>
    <t>Load Mode:</t>
  </si>
  <si>
    <t>2.2.21</t>
  </si>
  <si>
    <t>Version:</t>
  </si>
  <si>
    <t>Date Created:</t>
  </si>
  <si>
    <t>Road:</t>
  </si>
  <si>
    <t>Fermin</t>
  </si>
  <si>
    <t>Operator:</t>
  </si>
  <si>
    <t>CC8</t>
  </si>
  <si>
    <t>Site:</t>
  </si>
  <si>
    <t>CC8 JOINT COMPARISON HWD 1-08-2018.fwd</t>
  </si>
  <si>
    <t>KUAB FWD FILE:</t>
  </si>
  <si>
    <t>Comment at 12826 ft</t>
  </si>
  <si>
    <t>Comment at 12822 ft</t>
  </si>
  <si>
    <t>Comment at 12271 ft</t>
  </si>
  <si>
    <t>Comment at 12267 ft</t>
  </si>
  <si>
    <t>Comment at 11686 ft</t>
  </si>
  <si>
    <t>Comment at 11681 ft</t>
  </si>
  <si>
    <t>Comment at 11082 ft</t>
  </si>
  <si>
    <t>Comment at 11080 ft</t>
  </si>
  <si>
    <t>Comment at 10481 ft</t>
  </si>
  <si>
    <t>Comment at 10476 ft</t>
  </si>
  <si>
    <t>Comment at 9771 ft</t>
  </si>
  <si>
    <t>Comment at 9769 ft</t>
  </si>
  <si>
    <t>Comment at 9081 ft</t>
  </si>
  <si>
    <t>Comment at 9063 ft</t>
  </si>
  <si>
    <t>Comment at 9061 ft</t>
  </si>
  <si>
    <t>Comment at 9043 ft</t>
  </si>
  <si>
    <t>Comment at 9025 ft</t>
  </si>
  <si>
    <t>Comment at 9023 ft</t>
  </si>
  <si>
    <t>Comment at 9005 ft</t>
  </si>
  <si>
    <t>Comment at 8988 ft</t>
  </si>
  <si>
    <t>Comment at 8986 ft</t>
  </si>
  <si>
    <t>Comment at 8968 ft</t>
  </si>
  <si>
    <t>Comment at 8950 ft</t>
  </si>
  <si>
    <t>Comment at 8930 ft</t>
  </si>
  <si>
    <t>Comment at 8912 ft</t>
  </si>
  <si>
    <t>Comment at 8910 ft</t>
  </si>
  <si>
    <t>Comment at 8892 ft</t>
  </si>
  <si>
    <t>Comment at 16580 ft</t>
  </si>
  <si>
    <t>Comment at 16578 ft</t>
  </si>
  <si>
    <t>Comment at 16505 ft</t>
  </si>
  <si>
    <t>Comment at 16500 ft</t>
  </si>
  <si>
    <t>Comment at 16502 ft</t>
  </si>
  <si>
    <t>Comment at 16638 ft</t>
  </si>
  <si>
    <t>Comment at 16620 ft</t>
  </si>
  <si>
    <t>Comment a 16618 ft</t>
  </si>
  <si>
    <t>Comment at 16600 ft</t>
  </si>
  <si>
    <t>Comment at 16582 ft</t>
  </si>
  <si>
    <t>Comment at 16562 ft</t>
  </si>
  <si>
    <t>Comment at 16544 ft</t>
  </si>
  <si>
    <t>Comment at 16542 ft</t>
  </si>
  <si>
    <t>Comment at 16524 ft</t>
  </si>
  <si>
    <t>Comment at 16507 ft</t>
  </si>
  <si>
    <t>Comment at 16487 ft</t>
  </si>
  <si>
    <t>Comment at 16469 ft</t>
  </si>
  <si>
    <t>Comment at 16467 ft</t>
  </si>
  <si>
    <t>Comment at 16449 ft</t>
  </si>
  <si>
    <t>Comment at 15193 ft</t>
  </si>
  <si>
    <t>Comment at 7570 ft</t>
  </si>
  <si>
    <t>Comment at  6931 ft</t>
  </si>
  <si>
    <t>Comment at 6929 ft</t>
  </si>
  <si>
    <t>Comment at 6252 ft</t>
  </si>
  <si>
    <t>Comment at 6250 ft</t>
  </si>
  <si>
    <t>Comment at 5549 ft</t>
  </si>
  <si>
    <t>Comment at 5547 ft</t>
  </si>
  <si>
    <t>Comment at 4852 ft</t>
  </si>
  <si>
    <t>Comment at 4850 ft</t>
  </si>
  <si>
    <t>Comment at 4060 ft</t>
  </si>
  <si>
    <t>Comment at 4058 ft</t>
  </si>
  <si>
    <t>Comment at 3315 ft</t>
  </si>
  <si>
    <t>Comment at 3297 ft</t>
  </si>
  <si>
    <t>Comment at 3295 ft</t>
  </si>
  <si>
    <t>Comment at 3277 ft</t>
  </si>
  <si>
    <t>Comment at 3259 ft</t>
  </si>
  <si>
    <t>Comment at 3257 ft</t>
  </si>
  <si>
    <t>Comment at 3239 ft</t>
  </si>
  <si>
    <t>Comment at 3221 ft</t>
  </si>
  <si>
    <t>Comment at 3219 ft</t>
  </si>
  <si>
    <t>Comment at 3202 ft</t>
  </si>
  <si>
    <t>Comment at 3184 ft</t>
  </si>
  <si>
    <t>Comment at 3182 ft</t>
  </si>
  <si>
    <t>Comment at 3164 ft</t>
  </si>
  <si>
    <t>Comment at 3146 ft</t>
  </si>
  <si>
    <t>Comment at 3142 ft</t>
  </si>
  <si>
    <t>Comment at 3126 ft</t>
  </si>
  <si>
    <t>Comment at 3261 ft</t>
  </si>
  <si>
    <t>Comment at 3186 ft</t>
  </si>
  <si>
    <t>Comment at 3317 ft</t>
  </si>
  <si>
    <t>Comment at 3299 ft</t>
  </si>
  <si>
    <t>Comment at 3279 ft</t>
  </si>
  <si>
    <t>Comment at 3241 ft</t>
  </si>
  <si>
    <t>Comment at 3224 ft</t>
  </si>
  <si>
    <t>Comment at 6405 ft</t>
  </si>
  <si>
    <t>Comment at 3144 ft</t>
  </si>
  <si>
    <t>CC8 JOINT COMPARISION SEATING LOAD HWD 2-27-2018.fwd</t>
  </si>
  <si>
    <t>Comment at 8715 ft</t>
  </si>
  <si>
    <t>Comment at 8710 ft</t>
  </si>
  <si>
    <t>Comment at 8158 ft</t>
  </si>
  <si>
    <t>Comment at 8156 ft</t>
  </si>
  <si>
    <t>Comment at 7559 ft</t>
  </si>
  <si>
    <t>Comment at 7557 ft</t>
  </si>
  <si>
    <t>Comment at 7148 ft</t>
  </si>
  <si>
    <t>Comment at 7144 ft</t>
  </si>
  <si>
    <t>Comment at 6680 ft</t>
  </si>
  <si>
    <t>Comment at 6678 ft</t>
  </si>
  <si>
    <t>Comment at 6157 ft</t>
  </si>
  <si>
    <t>Comment at 6155 ft</t>
  </si>
  <si>
    <t>Comment at 5511 ft</t>
  </si>
  <si>
    <t>Comment at 5493 ft</t>
  </si>
  <si>
    <t>Comment at 5491 ft</t>
  </si>
  <si>
    <t>Comment at 5473 ft</t>
  </si>
  <si>
    <t>Comment at 5456 ft</t>
  </si>
  <si>
    <t>Comment at 5453 ft</t>
  </si>
  <si>
    <t>Comment at 5438 ft</t>
  </si>
  <si>
    <t>Comment at 5420 ft</t>
  </si>
  <si>
    <t>Comment at 5418 ft</t>
  </si>
  <si>
    <t>Comment at 5400 ft</t>
  </si>
  <si>
    <t>Comment at 5382 ft</t>
  </si>
  <si>
    <t>Comment at 5380 ft</t>
  </si>
  <si>
    <t>Comment at 5360 ft</t>
  </si>
  <si>
    <t>Comment at 5340 ft</t>
  </si>
  <si>
    <t>Comment at 5336 ft</t>
  </si>
  <si>
    <t>Comment at 5320 ft</t>
  </si>
  <si>
    <t>Comment at 5451 ft</t>
  </si>
  <si>
    <t>Comment at 5378 ft</t>
  </si>
  <si>
    <t>Comment at 5376 ft</t>
  </si>
  <si>
    <t>Comment at 10927 ft</t>
  </si>
  <si>
    <t>Comment at 10922 ft</t>
  </si>
  <si>
    <t>Comment at 10849 ft</t>
  </si>
  <si>
    <t>Comment at 10847 ft</t>
  </si>
  <si>
    <t>Comment at 10982 ft</t>
  </si>
  <si>
    <t>Comment at 5471 ft</t>
  </si>
  <si>
    <t>Comment at 5436 ft</t>
  </si>
  <si>
    <t>Comment at 5433 ft</t>
  </si>
  <si>
    <t>Comment at 5416 ft</t>
  </si>
  <si>
    <t>Comment at 5398 ft</t>
  </si>
  <si>
    <t>Comment at 5396 ft</t>
  </si>
  <si>
    <t>Comment at 5285 ft</t>
  </si>
  <si>
    <t>Comment at 5267 ft</t>
  </si>
  <si>
    <t>Comment at 5249 ft</t>
  </si>
  <si>
    <t>Comment at 5247 ft</t>
  </si>
  <si>
    <t>Comment at 5229 ft</t>
  </si>
  <si>
    <t>Comment at 4149 ft</t>
  </si>
  <si>
    <t>Comment at 4147 ft</t>
  </si>
  <si>
    <t>Comment at 3472 ft</t>
  </si>
  <si>
    <t>Comment at 3470 ft</t>
  </si>
  <si>
    <t>Comment at 2736 ft</t>
  </si>
  <si>
    <t>Comment at 2733 ft</t>
  </si>
  <si>
    <t>Comment at 2205 ft</t>
  </si>
  <si>
    <t>Comment at 2201 ft</t>
  </si>
  <si>
    <t>Comment at 1620 ft</t>
  </si>
  <si>
    <t>Comment at 1617 ft</t>
  </si>
  <si>
    <t>Comment at 963 ft</t>
  </si>
  <si>
    <t>Comment at 961 ft</t>
  </si>
  <si>
    <t>:J1NW</t>
  </si>
  <si>
    <t>Comment at 231 ft</t>
  </si>
  <si>
    <t>Comment at 213 ft</t>
  </si>
  <si>
    <t>Comment at 209 ft</t>
  </si>
  <si>
    <t>Comment at 144 ft</t>
  </si>
  <si>
    <t>Comment at 126 ft</t>
  </si>
  <si>
    <t>Comment at 124 ft</t>
  </si>
  <si>
    <t>Comment at 106 ft</t>
  </si>
  <si>
    <t>Comment at 89 ft</t>
  </si>
  <si>
    <t>Comment at 87 ft</t>
  </si>
  <si>
    <t>Comment at 69 ft</t>
  </si>
  <si>
    <t>Comment at 51 ft</t>
  </si>
  <si>
    <t>Comment at 47 ft</t>
  </si>
  <si>
    <t>Comment at 29 ft</t>
  </si>
  <si>
    <t>Comment at 11 ft</t>
  </si>
  <si>
    <t>Comment at 9 ft</t>
  </si>
  <si>
    <t>Comment at -9 ft</t>
  </si>
  <si>
    <t>Comment at 131 ft</t>
  </si>
  <si>
    <t>Comment at 129 ft</t>
  </si>
  <si>
    <t>Comment at 55 ft</t>
  </si>
  <si>
    <t>Comment at 40 ft</t>
  </si>
  <si>
    <t>Comment at 118 ft</t>
  </si>
  <si>
    <t>Comment at 104 ft</t>
  </si>
  <si>
    <t>Comment at 18 ft</t>
  </si>
  <si>
    <t>Comment at 16 ft</t>
  </si>
  <si>
    <t>Comment at 151 ft</t>
  </si>
  <si>
    <t>Comment at 133 ft</t>
  </si>
  <si>
    <t>Comment at 113 ft</t>
  </si>
  <si>
    <t>Comment at 95 ft</t>
  </si>
  <si>
    <t>Comment at 93 ft</t>
  </si>
  <si>
    <t>Comment at 75 ft</t>
  </si>
  <si>
    <t>Comment at 58 ft</t>
  </si>
  <si>
    <t>Comment at 38 ft</t>
  </si>
  <si>
    <t>Comment at 20 ft</t>
  </si>
  <si>
    <t>Comment at 0 ft</t>
  </si>
  <si>
    <t>Comment at 2 ft</t>
  </si>
  <si>
    <t>CC8 JOINT COMPARISON HWD 3-09-2018.fwd</t>
  </si>
  <si>
    <t>Comment at 12589 ft</t>
  </si>
  <si>
    <t>Comment at 12586 ft</t>
  </si>
  <si>
    <t>Comment at 12038 ft</t>
  </si>
  <si>
    <t>Comment at 12036 ft</t>
  </si>
  <si>
    <t>Comment at 11444 ft</t>
  </si>
  <si>
    <t>Comment at 11442 ft</t>
  </si>
  <si>
    <t>Comment at 10882 ft</t>
  </si>
  <si>
    <t>Comment at 10880 ft</t>
  </si>
  <si>
    <t>Comment at 10314 ft</t>
  </si>
  <si>
    <t>Comment at 10312 ft</t>
  </si>
  <si>
    <t>Comment at 9724 ft</t>
  </si>
  <si>
    <t>Comment at 9722 ft</t>
  </si>
  <si>
    <t>Comment at 9068 ft</t>
  </si>
  <si>
    <t>Comment at 9050 ft</t>
  </si>
  <si>
    <t>Comment at 9048 ft</t>
  </si>
  <si>
    <t>Comment at 9030 ft</t>
  </si>
  <si>
    <t>Comment at 9012 ft</t>
  </si>
  <si>
    <t>Comment at 9010 ft</t>
  </si>
  <si>
    <t>Comment at 8992 ft</t>
  </si>
  <si>
    <t>Comment at 8974 ft</t>
  </si>
  <si>
    <t>Comment at 8970 ft</t>
  </si>
  <si>
    <t>Comment at 8954 ft</t>
  </si>
  <si>
    <t>Comment at 8937 ft</t>
  </si>
  <si>
    <t>Comment at 8932 ft</t>
  </si>
  <si>
    <t>Comment at 8915 ft</t>
  </si>
  <si>
    <t>Comment at 8899 ft</t>
  </si>
  <si>
    <t>Comment at 8895 ft</t>
  </si>
  <si>
    <t>Comment at 8877 ft</t>
  </si>
  <si>
    <t>Comment at 8934 ft</t>
  </si>
  <si>
    <t>Comment at 7639 ft</t>
  </si>
  <si>
    <t>Comment at 7623 ft</t>
  </si>
  <si>
    <t>Comment at 7619 ft</t>
  </si>
  <si>
    <t>Comment at 7601 ft</t>
  </si>
  <si>
    <t>Comment at 7583 ft</t>
  </si>
  <si>
    <t>Comment at 7581 ft</t>
  </si>
  <si>
    <t>Comment at 7563 ft</t>
  </si>
  <si>
    <t>Comment at 7546 ft</t>
  </si>
  <si>
    <t>Comment at 7543 ft</t>
  </si>
  <si>
    <t>Comment at 7526 ft</t>
  </si>
  <si>
    <t>Comment at 7508 ft</t>
  </si>
  <si>
    <t>Comment at 7506 ft</t>
  </si>
  <si>
    <t>Comment at 7488 ft</t>
  </si>
  <si>
    <t>Comment at 7470 ft</t>
  </si>
  <si>
    <t>Comment at 7468 ft</t>
  </si>
  <si>
    <t>Comment at 7450 ft</t>
  </si>
  <si>
    <t>Comment at 6210 ft</t>
  </si>
  <si>
    <t>Comment at 6208 ft</t>
  </si>
  <si>
    <t>Comment at 5595 ft</t>
  </si>
  <si>
    <t>Comment at 5593 ft</t>
  </si>
  <si>
    <t>Comment at 5021 ft</t>
  </si>
  <si>
    <t>Comment at 5019 ft</t>
  </si>
  <si>
    <t>Comment at 386 ft</t>
  </si>
  <si>
    <t>Comment at 4382 ft</t>
  </si>
  <si>
    <t>Comment at 3743 ft</t>
  </si>
  <si>
    <t>Comment at 3738 ft</t>
  </si>
  <si>
    <t>Comment at 3024 ft</t>
  </si>
  <si>
    <t>Comment at 3020 ft</t>
  </si>
  <si>
    <t>Comment at 2463 ft</t>
  </si>
  <si>
    <t>Comment at 2445 ft</t>
  </si>
  <si>
    <t>Comment at 2443 ft</t>
  </si>
  <si>
    <t>Comment at 2425 ft</t>
  </si>
  <si>
    <t>Comment at 2407 ft</t>
  </si>
  <si>
    <t>Comment at 2405 ft</t>
  </si>
  <si>
    <t>Comment at 2387 ft</t>
  </si>
  <si>
    <t>Comment at 2370 ft</t>
  </si>
  <si>
    <t>Comment at 2367 ft</t>
  </si>
  <si>
    <t>Comment at 2350 ft</t>
  </si>
  <si>
    <t>Comment at 2332 ft</t>
  </si>
  <si>
    <t>Comment at 2330 ft</t>
  </si>
  <si>
    <t>Comment at 2312 ft</t>
  </si>
  <si>
    <t>Comment at 2294 ft</t>
  </si>
  <si>
    <t>Comment at 2292 ft</t>
  </si>
  <si>
    <t>Comment at 2274 ft</t>
  </si>
  <si>
    <t>Comment at 2409 ft</t>
  </si>
  <si>
    <t>Comment at 2334 ft</t>
  </si>
  <si>
    <t>Comment at 2467 ft</t>
  </si>
  <si>
    <t>Comment at 2449 ft</t>
  </si>
  <si>
    <t>Comment at 2447 ft</t>
  </si>
  <si>
    <t>Comment at 2429 ft</t>
  </si>
  <si>
    <t>Comment at 2412 ft</t>
  </si>
  <si>
    <t>Comment at 2392 ft</t>
  </si>
  <si>
    <t>Comment at 2374 ft</t>
  </si>
  <si>
    <t>Comment at 2372 ft</t>
  </si>
  <si>
    <t>Comment at 2354 ft</t>
  </si>
  <si>
    <t>Comment at 2336</t>
  </si>
  <si>
    <t>Comment at 2316 ft</t>
  </si>
  <si>
    <t>Comment at 2299 ft</t>
  </si>
  <si>
    <t>Comment at 2296 ft</t>
  </si>
  <si>
    <t>Comment at 2279 ft</t>
  </si>
  <si>
    <t>CC8 JOINT COMPARASION HWD 3-16-2018.fwd</t>
  </si>
  <si>
    <t>Comment at 9649 ft</t>
  </si>
  <si>
    <t>Comment at 9647 ft</t>
  </si>
  <si>
    <t>Testing in this file was continued again on 3/23/2018 at 12:35:12 PM</t>
  </si>
  <si>
    <t>Comment at at 12382 ft</t>
  </si>
  <si>
    <t>Comment at 12380 ft</t>
  </si>
  <si>
    <t>Comment at 11952 ft</t>
  </si>
  <si>
    <t>Comment at 11947 ft</t>
  </si>
  <si>
    <t>Comment at 11450 ft</t>
  </si>
  <si>
    <t>Comment at 11448 ft</t>
  </si>
  <si>
    <t>Comment at 10920 ft</t>
  </si>
  <si>
    <t>Comment at 10918 ft</t>
  </si>
  <si>
    <t>Comment at 10310 ft</t>
  </si>
  <si>
    <t>Comment at 9897 ft</t>
  </si>
  <si>
    <t>Comment at 9880 ft</t>
  </si>
  <si>
    <t>Comment at 9877 ft</t>
  </si>
  <si>
    <t>Comment at 9860 ft</t>
  </si>
  <si>
    <t>Comment at 9842 ft</t>
  </si>
  <si>
    <t>Comment at 9840 ft</t>
  </si>
  <si>
    <t>Comment at 9822 ft</t>
  </si>
  <si>
    <t>Comment at 9804 ft</t>
  </si>
  <si>
    <t>Comment at 9800 ft</t>
  </si>
  <si>
    <t>Comment at 9782 ft</t>
  </si>
  <si>
    <t>Comment at 9766 ft</t>
  </si>
  <si>
    <t>Comment at 9762 ft</t>
  </si>
  <si>
    <t>Comment at 9744 ft</t>
  </si>
  <si>
    <t>Comment at 9729 ft</t>
  </si>
  <si>
    <t>Comment at 9707 ft</t>
  </si>
  <si>
    <t>Comment at 9764 ft</t>
  </si>
  <si>
    <t>Comment at 9844 ft</t>
  </si>
  <si>
    <t>Comment at 9902 ft</t>
  </si>
  <si>
    <t>Comment at 9884 ft</t>
  </si>
  <si>
    <t>Comment at 9864 ft</t>
  </si>
  <si>
    <t>Comment at 9846 ft</t>
  </si>
  <si>
    <t>at</t>
  </si>
  <si>
    <t>Comment at 9824 ft</t>
  </si>
  <si>
    <t>Comment at 9809 ft</t>
  </si>
  <si>
    <t>Comment at 9789 ft</t>
  </si>
  <si>
    <t>Comment at 9773 ft</t>
  </si>
  <si>
    <t>Comment at 9751 ft</t>
  </si>
  <si>
    <t>Comment at 9733 ft</t>
  </si>
  <si>
    <t>Comment at 9731 ft</t>
  </si>
  <si>
    <t>Comment at 9713 ft</t>
  </si>
  <si>
    <t>Comment at 9820 ft</t>
  </si>
  <si>
    <t>Comment at 9154 ft</t>
  </si>
  <si>
    <t>Comment at 9150 ft</t>
  </si>
  <si>
    <t>Comment at 8560 ft</t>
  </si>
  <si>
    <t>Comment at 8557 ft</t>
  </si>
  <si>
    <t>Comment at 8038 ft</t>
  </si>
  <si>
    <t>Comment at 8036 ft</t>
  </si>
  <si>
    <t>Comment at 7388 ft</t>
  </si>
  <si>
    <t>Comment at 7384 ft</t>
  </si>
  <si>
    <t>Comment at 6669 ft</t>
  </si>
  <si>
    <t>Comment at 6667 ft</t>
  </si>
  <si>
    <t>Comment at 6194 ft</t>
  </si>
  <si>
    <t>Comment at 6177 ft</t>
  </si>
  <si>
    <t>Comment at 6174 ft</t>
  </si>
  <si>
    <t>Comment at 6139 ft</t>
  </si>
  <si>
    <t>Comment at 6119 ft</t>
  </si>
  <si>
    <t>Comment at 6101 ft</t>
  </si>
  <si>
    <t>Comment at 6097 ft</t>
  </si>
  <si>
    <t>Comment at 6079 ft</t>
  </si>
  <si>
    <t>Comment at 6061 ft</t>
  </si>
  <si>
    <t>Comment at 6059 ft</t>
  </si>
  <si>
    <t>Comment at 6041 ft</t>
  </si>
  <si>
    <t>Comment at 6024 ft</t>
  </si>
  <si>
    <t>Comment at 6021 ft</t>
  </si>
  <si>
    <t>Comment at 6004 ft</t>
  </si>
  <si>
    <t>Comment at 6064 ft</t>
  </si>
  <si>
    <t>Comment at 6137 ft</t>
  </si>
  <si>
    <t>Comment at 2995 ft</t>
  </si>
  <si>
    <t>Comment at 2993 ft</t>
  </si>
  <si>
    <t>Comment at 3128 ft</t>
  </si>
  <si>
    <t>Comment at 3111 ft</t>
  </si>
  <si>
    <t>Comment at 3108 ft</t>
  </si>
  <si>
    <t>Comment at 3091 ft</t>
  </si>
  <si>
    <t>Comment at 3073 ft</t>
  </si>
  <si>
    <t>Comment at 3071 ft</t>
  </si>
  <si>
    <t>Comment at 3053 ft</t>
  </si>
  <si>
    <t>Comment at 3035 ft</t>
  </si>
  <si>
    <t>Comment at 3033 ft</t>
  </si>
  <si>
    <t>Comment at 3015 ft</t>
  </si>
  <si>
    <t>Comment at 2997 ft</t>
  </si>
  <si>
    <t>Comment at 2977 ft</t>
  </si>
  <si>
    <t>Comment at 2960 ft</t>
  </si>
  <si>
    <t>Comment at 2957 ft</t>
  </si>
  <si>
    <t>CC8 JOINT COMPARSION HWD 3-23-2018.fwd</t>
  </si>
  <si>
    <t>J5NT</t>
  </si>
  <si>
    <t>L</t>
  </si>
  <si>
    <t>T</t>
  </si>
  <si>
    <t>CC8 JOINT COMPARISON HWD 3-30-2018.fwd</t>
  </si>
  <si>
    <t>Comment at 1158 ft</t>
  </si>
  <si>
    <t>Comment at 1857 ft</t>
  </si>
  <si>
    <t>Comment at 1875 ft</t>
  </si>
  <si>
    <t>Comment at</t>
  </si>
  <si>
    <t>Comment at 1877 ft</t>
  </si>
  <si>
    <t>Comment at 1895 ft</t>
  </si>
  <si>
    <t>Comment at 1912 ft</t>
  </si>
  <si>
    <t>Comment at 1915 ft</t>
  </si>
  <si>
    <t>Comment at 1932 ft</t>
  </si>
  <si>
    <t>Comment at 1950 ft</t>
  </si>
  <si>
    <t>Comment at 1952 ft</t>
  </si>
  <si>
    <t>Commentat 1970 ft</t>
  </si>
  <si>
    <t>Comment at 1988 ft</t>
  </si>
  <si>
    <t>Comment at 1990 ft</t>
  </si>
  <si>
    <t>Comment at 2008 ft</t>
  </si>
  <si>
    <t>Comment at 2026 ft</t>
  </si>
  <si>
    <t>Comment at 2028 ft</t>
  </si>
  <si>
    <t>Comment at 2046 ft</t>
  </si>
  <si>
    <t>Comment at 1910 ft</t>
  </si>
  <si>
    <t>Comment at 1986 ft</t>
  </si>
  <si>
    <t>Comment at 1908 ft</t>
  </si>
  <si>
    <t>Comment at 1983 ft</t>
  </si>
  <si>
    <t>Comment at 1853 ft</t>
  </si>
  <si>
    <t>Comment at 1870 ft</t>
  </si>
  <si>
    <t>Comment at 1873 ft</t>
  </si>
  <si>
    <t>Comment at 1890 ft</t>
  </si>
  <si>
    <t>Comment at 1928 ft</t>
  </si>
  <si>
    <t>Comment at 1946 ft</t>
  </si>
  <si>
    <t>Comment at 1948 ft</t>
  </si>
  <si>
    <t>Comment at 1966 ft</t>
  </si>
  <si>
    <t>Comment at 2003 ft</t>
  </si>
  <si>
    <t>Comment at 2021 ft</t>
  </si>
  <si>
    <t>Comment at 2023 ft</t>
  </si>
  <si>
    <t>Comment at 2041 ft</t>
  </si>
  <si>
    <t>Comment at 2804 ft</t>
  </si>
  <si>
    <t>Comment at 2807 ft</t>
  </si>
  <si>
    <t>Comment at 3514 ft</t>
  </si>
  <si>
    <t>Comment at 3517 ft</t>
  </si>
  <si>
    <t>Comment at 4238 ft</t>
  </si>
  <si>
    <t>Comment at 4242 ft</t>
  </si>
  <si>
    <t>Comment at 11224 ft</t>
  </si>
  <si>
    <t>Comment at 9618 ft</t>
  </si>
  <si>
    <t>Comment at 10192 ft</t>
  </si>
  <si>
    <t>Comment at 10195 ft</t>
  </si>
  <si>
    <t>Comment at 10725 ft</t>
  </si>
  <si>
    <t>Comment at 10727 ft</t>
  </si>
  <si>
    <t>Comment at 11220 ft</t>
  </si>
  <si>
    <t>Comment at 4925 ft</t>
  </si>
  <si>
    <t>Comment at 4930 ft</t>
  </si>
  <si>
    <t>Comment at 5615 ft</t>
  </si>
  <si>
    <t>Comment at 5620 ft</t>
  </si>
  <si>
    <t>Comment at 6332 ft</t>
  </si>
  <si>
    <t>Comment at 6334 ft</t>
  </si>
  <si>
    <t>Comment at 7548 ft</t>
  </si>
  <si>
    <t>Comment at 7566 ft</t>
  </si>
  <si>
    <t>Comment at 7568 ft</t>
  </si>
  <si>
    <t>Comment at 7586 ft</t>
  </si>
  <si>
    <t>Comment at 7603 ft</t>
  </si>
  <si>
    <t>Comment at 7606 ft</t>
  </si>
  <si>
    <t>Comment at 7641 ft</t>
  </si>
  <si>
    <t>Comment at 7643 ft</t>
  </si>
  <si>
    <t>Comment at 7661 ft</t>
  </si>
  <si>
    <t>Comment at 7679 ft</t>
  </si>
  <si>
    <t>Comment at 7681 ft</t>
  </si>
  <si>
    <t>Comment at 7699 ft</t>
  </si>
  <si>
    <t>Comment at 7716 ft</t>
  </si>
  <si>
    <t>Comment at 7119 ft</t>
  </si>
  <si>
    <t>Comment at 7736 ft</t>
  </si>
  <si>
    <t>Comment at 15209 ft</t>
  </si>
  <si>
    <t>Comment at 15282 ft</t>
  </si>
  <si>
    <t>Comment at 15284 ft</t>
  </si>
  <si>
    <t>Comment at 15207 ft</t>
  </si>
  <si>
    <t>Comment at 15151 ft</t>
  </si>
  <si>
    <t>Comment at 15169 ft</t>
  </si>
  <si>
    <t>Comment at 15171 ft</t>
  </si>
  <si>
    <t>Comment at 15189 ft</t>
  </si>
  <si>
    <t>Comment at  15209 ft</t>
  </si>
  <si>
    <t>Testing in this file was continued again on 3/30/2018 at 12:49:38 PM</t>
  </si>
  <si>
    <t>Comment at 7719 ft</t>
  </si>
  <si>
    <t>Comment at 8462 ft</t>
  </si>
  <si>
    <t>Comment at 8464 ft</t>
  </si>
  <si>
    <t>Comment at 9001 ft</t>
  </si>
  <si>
    <t>Comment at 9616 ft</t>
  </si>
  <si>
    <t>CC8 JOINT COMPARISON HWD 4-6-2018.fwd</t>
  </si>
  <si>
    <t>Comment at 4841 ft</t>
  </si>
  <si>
    <t>Comment at 4859 ft</t>
  </si>
  <si>
    <t>Comment at 4861 ft</t>
  </si>
  <si>
    <t>Comment at 4879 ft</t>
  </si>
  <si>
    <t>Comment at 4897 ft</t>
  </si>
  <si>
    <t>Comment at 4899 ft</t>
  </si>
  <si>
    <t>Comment at 4917 ft</t>
  </si>
  <si>
    <t>Comment at 4934 ft</t>
  </si>
  <si>
    <t>Comment at 4936 ft</t>
  </si>
  <si>
    <t>Comment at 4954 ft</t>
  </si>
  <si>
    <t>Comment at 4972 ft</t>
  </si>
  <si>
    <t>Comment at 4974 ft</t>
  </si>
  <si>
    <t>Comment at 4992 ft</t>
  </si>
  <si>
    <t>Comment at 5010 ft</t>
  </si>
  <si>
    <t>Comment at 5012 ft</t>
  </si>
  <si>
    <t>Comment at 5030 ft</t>
  </si>
  <si>
    <t>Comment at 4894 ft</t>
  </si>
  <si>
    <t>Comment at 4970 ft</t>
  </si>
  <si>
    <t>Comment at 4837 ft</t>
  </si>
  <si>
    <t>Comment at 4854 ft</t>
  </si>
  <si>
    <t>Comment at 4857 ft</t>
  </si>
  <si>
    <t>Comment at 4877 ft</t>
  </si>
  <si>
    <t>Comment at 4892 ft</t>
  </si>
  <si>
    <t>Comment at 4914 ft</t>
  </si>
  <si>
    <t>Comment at 4950 ft</t>
  </si>
  <si>
    <t>Comment at 4968 ft</t>
  </si>
  <si>
    <t>Comment at 4990 ft</t>
  </si>
  <si>
    <t>Comment at 5027 ft</t>
  </si>
  <si>
    <t>Comment at 5868 ft</t>
  </si>
  <si>
    <t>Comment at 5873 ft</t>
  </si>
  <si>
    <t>Comment at 6505 ft</t>
  </si>
  <si>
    <t>Comment at 6507 ft</t>
  </si>
  <si>
    <t>Comment at 7339 ft</t>
  </si>
  <si>
    <t>Comment at 7341 ft</t>
  </si>
  <si>
    <t>Comment at 8043 ft</t>
  </si>
  <si>
    <t>Comment at 8768 ft</t>
  </si>
  <si>
    <t>Comment at 8770 ft</t>
  </si>
  <si>
    <t>Comment at 9447 ft</t>
  </si>
  <si>
    <t>Comment at 9449 ft</t>
  </si>
  <si>
    <t>Comment at 10224 ft</t>
  </si>
  <si>
    <t>Comment at 10241 ft</t>
  </si>
  <si>
    <t>Comment at 10246 ft</t>
  </si>
  <si>
    <t>Comment at 10261 ft</t>
  </si>
  <si>
    <t>Comment at 10279 ft</t>
  </si>
  <si>
    <t>Comment at 10283 ft</t>
  </si>
  <si>
    <t>Comment at 10299 ft</t>
  </si>
  <si>
    <t>Comment at 10317 ft</t>
  </si>
  <si>
    <t>Comment at 10321 ft</t>
  </si>
  <si>
    <t>Comment at 10339 ft</t>
  </si>
  <si>
    <t>Comment at 10354 ft</t>
  </si>
  <si>
    <t>Comment at 10359 ft</t>
  </si>
  <si>
    <t>Comment at 10377 ft</t>
  </si>
  <si>
    <t>Comment at 10392 ft</t>
  </si>
  <si>
    <t>Comment at 10397 ft</t>
  </si>
  <si>
    <t>Comment at 10414 ft</t>
  </si>
  <si>
    <t>Comment at 10281 ft</t>
  </si>
  <si>
    <t>Comment at 10357 ft</t>
  </si>
  <si>
    <t>Comment at 10277 ft</t>
  </si>
  <si>
    <t>Comment at 10221 ft</t>
  </si>
  <si>
    <t>Comment at 10239 ft</t>
  </si>
  <si>
    <t>Comment at 10259 ft</t>
  </si>
  <si>
    <t>Comment at 10297 ft</t>
  </si>
  <si>
    <t>Comment at 10334 ft</t>
  </si>
  <si>
    <t>Comment at 10352 ft</t>
  </si>
  <si>
    <t>Comment at 10372 ft</t>
  </si>
  <si>
    <t>Comment at 10390 ft</t>
  </si>
  <si>
    <t>Comment at 10410 ft</t>
  </si>
  <si>
    <t>Comment at 11160 ft</t>
  </si>
  <si>
    <t>Comment at 11162 ft</t>
  </si>
  <si>
    <t>Comment at 11998 ft</t>
  </si>
  <si>
    <t>Comment at 12001 ft</t>
  </si>
  <si>
    <t>Comment at 12735 ft</t>
  </si>
  <si>
    <t>Comment at 13418 ft</t>
  </si>
  <si>
    <t>Comment at 14035 ft</t>
  </si>
  <si>
    <t>Comment at 13421 ft</t>
  </si>
  <si>
    <t>Comment at 14037 ft</t>
  </si>
  <si>
    <t>Comment at 14561 ft</t>
  </si>
  <si>
    <t>Comment at 14563 ft</t>
  </si>
  <si>
    <t>Comment at 5007 ft</t>
  </si>
  <si>
    <t>CC8 JOINT COMPARISON HWD 4-20-2018.fwd</t>
  </si>
  <si>
    <t xml:space="preserve">Comment at </t>
  </si>
  <si>
    <t>Comment at 737 ft</t>
  </si>
  <si>
    <t>Comment at 1755 ft</t>
  </si>
  <si>
    <t>Comment at 1757 ft</t>
  </si>
  <si>
    <t>Comment at 1775 ft</t>
  </si>
  <si>
    <t>Comment at 1793 ft</t>
  </si>
  <si>
    <t>Comment at 1795 ft</t>
  </si>
  <si>
    <t>Comment at 1813 ft</t>
  </si>
  <si>
    <t>Comment at 1830 ft</t>
  </si>
  <si>
    <t>Comment at 1833 ft</t>
  </si>
  <si>
    <t>Comment at 1850 ft</t>
  </si>
  <si>
    <t>Comment at 1868 ft</t>
  </si>
  <si>
    <t>Comment at 1888 ft</t>
  </si>
  <si>
    <t>Comment at 1906 ft</t>
  </si>
  <si>
    <t>Comment at 1926 ft</t>
  </si>
  <si>
    <t>Comment at 1790 ft</t>
  </si>
  <si>
    <t>Comment at 1866 ft</t>
  </si>
  <si>
    <t>Comment at 1735 ft</t>
  </si>
  <si>
    <t>Comment at 1753 ft</t>
  </si>
  <si>
    <t>Comment at 1773 ft</t>
  </si>
  <si>
    <t>Comment at 1828 ft</t>
  </si>
  <si>
    <t>Comment at 1848 ft</t>
  </si>
  <si>
    <t>Comment at 1886 ft</t>
  </si>
  <si>
    <t>Comment at 1904 ft</t>
  </si>
  <si>
    <t>Comment at 1924 ft</t>
  </si>
  <si>
    <t>Comment at 2658 ft</t>
  </si>
  <si>
    <t>Comment at 2660 ft</t>
  </si>
  <si>
    <t>Comment at 3124 ft</t>
  </si>
  <si>
    <t>Comment at 3594 ft</t>
  </si>
  <si>
    <t>Comment at 3596 ft</t>
  </si>
  <si>
    <t>Comment at 4100 ft</t>
  </si>
  <si>
    <t>Comment at 4102 ft</t>
  </si>
  <si>
    <t>Comment at 4728 ft</t>
  </si>
  <si>
    <t>Comment at 4730 ft</t>
  </si>
  <si>
    <t>Comment at 5314 ft</t>
  </si>
  <si>
    <t>Comment at 5316 ft</t>
  </si>
  <si>
    <t>Comment at 6081 ft</t>
  </si>
  <si>
    <t>Comment at 6099 ft</t>
  </si>
  <si>
    <t>Comment at 6117 ft</t>
  </si>
  <si>
    <t>Comment at 6159 ft</t>
  </si>
  <si>
    <t>Comment at 6192 ft</t>
  </si>
  <si>
    <t>Comment at 6197 ft</t>
  </si>
  <si>
    <t>Comment at 6214 ft</t>
  </si>
  <si>
    <t>Comment at 6230 ft</t>
  </si>
  <si>
    <t>Comment at 6234 ft</t>
  </si>
  <si>
    <t>Comment at 7448 ft</t>
  </si>
  <si>
    <t>Comment at 7452 ft</t>
  </si>
  <si>
    <t>Comment at 7523 ft</t>
  </si>
  <si>
    <t>Comment at 7528 ft</t>
  </si>
  <si>
    <t>Comment at 14920 ft</t>
  </si>
  <si>
    <t>Comment at 14938 ft</t>
  </si>
  <si>
    <t>Comment at 14940 ft</t>
  </si>
  <si>
    <t>Comment at 14958 ft</t>
  </si>
  <si>
    <t>Comment at 14976 ft</t>
  </si>
  <si>
    <t>Comment at 14978 ft</t>
  </si>
  <si>
    <t>Comment at 14996 ft</t>
  </si>
  <si>
    <t>Comment at 15014 ft</t>
  </si>
  <si>
    <t>Comment at 15016 ft</t>
  </si>
  <si>
    <t>Comment at 15034 ft</t>
  </si>
  <si>
    <t>Comment at 15051 ft</t>
  </si>
  <si>
    <t>Comment at 15054 ft</t>
  </si>
  <si>
    <t>Comment at  15071 ft</t>
  </si>
  <si>
    <t>Comment at 15089 ft</t>
  </si>
  <si>
    <t>Comment at 15091 ft</t>
  </si>
  <si>
    <t>Comment at 15109 ft</t>
  </si>
  <si>
    <t>Comment at  15755 ft</t>
  </si>
  <si>
    <t>Comment at 15759 ft</t>
  </si>
  <si>
    <t>Comment at 16319 ft</t>
  </si>
  <si>
    <t>Comment at 16320 ft</t>
  </si>
  <si>
    <t>Comment at 16953 ft</t>
  </si>
  <si>
    <t>Comment at 17510 ft</t>
  </si>
  <si>
    <t>Comment at 16955 ft</t>
  </si>
  <si>
    <t>Comment at 17512 ft</t>
  </si>
  <si>
    <t>Comment at 17995 ft</t>
  </si>
  <si>
    <t>Comment at 17998 ft</t>
  </si>
  <si>
    <t>Comment at 18528 ft</t>
  </si>
  <si>
    <t>Comment at 18530 ft</t>
  </si>
  <si>
    <t>CC8 JOINT COMPARISON HWD 4-27-2018.fwd</t>
  </si>
  <si>
    <t>Comment at 1187 ft</t>
  </si>
  <si>
    <t>Comment at 1205 ft</t>
  </si>
  <si>
    <t>Comment at 1207 ft</t>
  </si>
  <si>
    <t>Comment at 1225 ft</t>
  </si>
  <si>
    <t>Comment at 1242 ft</t>
  </si>
  <si>
    <t>Comment at 1245 ft</t>
  </si>
  <si>
    <t>Comment at 1262 ft</t>
  </si>
  <si>
    <t>Comment at 1280 ft</t>
  </si>
  <si>
    <t>Comment at 1300 ft</t>
  </si>
  <si>
    <t>Comment at 1318 ft</t>
  </si>
  <si>
    <t>Comment at 1320 ft</t>
  </si>
  <si>
    <t>Comment at 1338 ft</t>
  </si>
  <si>
    <t>Comment at 1356 ft</t>
  </si>
  <si>
    <t>Comment at 1358 ft</t>
  </si>
  <si>
    <t>Comment at 1376 ft</t>
  </si>
  <si>
    <t>Comment at 1282 ft</t>
  </si>
  <si>
    <t>Comment at 1185 ft</t>
  </si>
  <si>
    <t>Comment at 1203 ft</t>
  </si>
  <si>
    <t>Comment at 1222 ft</t>
  </si>
  <si>
    <t>Comment at 1240 ft</t>
  </si>
  <si>
    <t>Comment at 1260 ft</t>
  </si>
  <si>
    <t>Comment at 1278 ft</t>
  </si>
  <si>
    <t>Comment at 1298 ft</t>
  </si>
  <si>
    <t>Comment at 1316 ft</t>
  </si>
  <si>
    <t>Comment at 1336 ft</t>
  </si>
  <si>
    <t>Comment at 1353 ft</t>
  </si>
  <si>
    <t>Comment at 1373 ft</t>
  </si>
  <si>
    <t>Comment at 2081 ft</t>
  </si>
  <si>
    <t>Comment at 2083 ft</t>
  </si>
  <si>
    <t>Comment at 2503 ft</t>
  </si>
  <si>
    <t>Comment at 2505 ft</t>
  </si>
  <si>
    <t>Comment at 2973 ft</t>
  </si>
  <si>
    <t>Comment at 2975 ft</t>
  </si>
  <si>
    <t>Comment at 3481 ft</t>
  </si>
  <si>
    <t>Comment at 3485 ft</t>
  </si>
  <si>
    <t>Comment at 4007 ft</t>
  </si>
  <si>
    <t>Comment at 4009 ft</t>
  </si>
  <si>
    <t>Comment at 4626 ft</t>
  </si>
  <si>
    <t>Comment at 4628 ft</t>
  </si>
  <si>
    <t xml:space="preserve">Comment at 5331 ft </t>
  </si>
  <si>
    <t>Comment at 5349 ft</t>
  </si>
  <si>
    <t xml:space="preserve"> Comment at 5351 ft</t>
  </si>
  <si>
    <t>Comment at 5369 ft</t>
  </si>
  <si>
    <t>Comment at 5387 ft</t>
  </si>
  <si>
    <t>Comment at 5389 ft</t>
  </si>
  <si>
    <t>Comment at 5407 ft</t>
  </si>
  <si>
    <t>Comment at 5425 ft</t>
  </si>
  <si>
    <t>Comment at 5427 ft</t>
  </si>
  <si>
    <t>Comment at 5445 ft</t>
  </si>
  <si>
    <t>Comment at 5462 ft</t>
  </si>
  <si>
    <t>Comment at 5482 ft</t>
  </si>
  <si>
    <t>Comment at 5500 ft</t>
  </si>
  <si>
    <t>Comment at 5502 ft</t>
  </si>
  <si>
    <t>Comment at 5520 ft</t>
  </si>
  <si>
    <t>Comment at 5385 ft</t>
  </si>
  <si>
    <t>Comment at 5460 ft</t>
  </si>
  <si>
    <t>Comment at 5329 ft</t>
  </si>
  <si>
    <t>Comment at 5347 ft</t>
  </si>
  <si>
    <t>Comment at 5367 ft</t>
  </si>
  <si>
    <t>Comment at 5405 ft</t>
  </si>
  <si>
    <t>Comment at 5422 ft</t>
  </si>
  <si>
    <t>Comment at 5442 ft</t>
  </si>
  <si>
    <t>Comment at 5480 ft</t>
  </si>
  <si>
    <t>Comment at 5498 ft</t>
  </si>
  <si>
    <t>Comment at 5518 ft</t>
  </si>
  <si>
    <t>Comment at 6687 ft</t>
  </si>
  <si>
    <t>Comment at 6691 ft</t>
  </si>
  <si>
    <t>Comment at 7180 ft</t>
  </si>
  <si>
    <t>Comment at 7182 ft</t>
  </si>
  <si>
    <t>Comment at 7677 ft</t>
  </si>
  <si>
    <t>Comment at 8154 ft</t>
  </si>
  <si>
    <t>Comment at 8688 ft</t>
  </si>
  <si>
    <t>Comment at 8690 ft</t>
  </si>
  <si>
    <t>Testing in this file was continued on 4/27/2018 at 6:43:43 AM</t>
  </si>
  <si>
    <t>CC8 JOINT COMPARISON HWD 5-4-2018.fwd</t>
  </si>
  <si>
    <t>CC8 JOINT COMPARISON HWD 5-10-2018.fwd</t>
  </si>
  <si>
    <t>:12SN</t>
  </si>
  <si>
    <t>:6SN</t>
  </si>
  <si>
    <t>:11SN</t>
  </si>
  <si>
    <t>:5SN</t>
  </si>
  <si>
    <t>Comment at 2176 ft</t>
  </si>
  <si>
    <t>Comment at 2194 ft</t>
  </si>
  <si>
    <t>Comment at 2196 ft</t>
  </si>
  <si>
    <t>Comment at 2214 ft</t>
  </si>
  <si>
    <t>Comment at 2232 ft</t>
  </si>
  <si>
    <t>Comment at 2234 ft</t>
  </si>
  <si>
    <t>Comment at 2252 ft</t>
  </si>
  <si>
    <t>Comment at 2270 ft</t>
  </si>
  <si>
    <t>Comment at 2272 ft</t>
  </si>
  <si>
    <t>Comment at 2290 ft</t>
  </si>
  <si>
    <t>Comment at 2307 ft</t>
  </si>
  <si>
    <t>Comment at 2310 ft</t>
  </si>
  <si>
    <t>Comment at 2327 ft</t>
  </si>
  <si>
    <t>Comment at 2347 ft</t>
  </si>
  <si>
    <t>Comment at 2365 ft</t>
  </si>
  <si>
    <t>Comment at 2345 ft</t>
  </si>
  <si>
    <t>Comment at 2230 ft</t>
  </si>
  <si>
    <t>Comment at 2305 ft</t>
  </si>
  <si>
    <t xml:space="preserve">Comment at 2310 ft </t>
  </si>
  <si>
    <t>Comment at 2232</t>
  </si>
  <si>
    <t>Comment at 2174 ft</t>
  </si>
  <si>
    <t>Comment at 2192 ft</t>
  </si>
  <si>
    <t>Comment at 2212 ft</t>
  </si>
  <si>
    <t>Comment at 2250 ft</t>
  </si>
  <si>
    <t>Comment at 2267 ft</t>
  </si>
  <si>
    <t>Comment at 2287 ft</t>
  </si>
  <si>
    <t>Comment at 2325 ft</t>
  </si>
  <si>
    <t>Comment at 2343 ft</t>
  </si>
  <si>
    <t>Comment at 2363 ft</t>
  </si>
  <si>
    <t>Comment at 3086 ft</t>
  </si>
  <si>
    <t>Comment at 3730 ft</t>
  </si>
  <si>
    <t>Comment at 3734 ft</t>
  </si>
  <si>
    <t>Comment at 4204 ft</t>
  </si>
  <si>
    <t>Comment at 4209 ft</t>
  </si>
  <si>
    <t>Comment at 4826 ft</t>
  </si>
  <si>
    <t>Comment at 4828 ft</t>
  </si>
  <si>
    <t>Comment at 6088 ft</t>
  </si>
  <si>
    <t>Comment at 6090 ft</t>
  </si>
  <si>
    <t>Comment at 7033 ft</t>
  </si>
  <si>
    <t>Comment at 7049 ft</t>
  </si>
  <si>
    <t>Comment at 7053 ft</t>
  </si>
  <si>
    <t>Comment at 7071 ft</t>
  </si>
  <si>
    <t>Comment at 7089 ft</t>
  </si>
  <si>
    <t>Comment at 7091 ft</t>
  </si>
  <si>
    <t>Comment at 7109 ft</t>
  </si>
  <si>
    <t>Comment at 7126 ft</t>
  </si>
  <si>
    <t>Comment at 7129 ft</t>
  </si>
  <si>
    <t>Comment at 7146 ft</t>
  </si>
  <si>
    <t>Comment at 7164 ft</t>
  </si>
  <si>
    <t>Comment at 7166 ft</t>
  </si>
  <si>
    <t>Comment at 7184 ft</t>
  </si>
  <si>
    <t>Comment at 7202 ft</t>
  </si>
  <si>
    <t>Comment at 7204 ft</t>
  </si>
  <si>
    <t>Comment at 7222 ft</t>
  </si>
  <si>
    <t>Comment at 7086 ft</t>
  </si>
  <si>
    <t>Comment at 7162 ft</t>
  </si>
  <si>
    <t>Comment at 7029 ft</t>
  </si>
  <si>
    <t>Comment at 7046 ft</t>
  </si>
  <si>
    <t>Comment at 7066 ft</t>
  </si>
  <si>
    <t>Comment at 7084 ft</t>
  </si>
  <si>
    <t>Comment at 7104 ft</t>
  </si>
  <si>
    <t>Comment at 7122 ft</t>
  </si>
  <si>
    <t>Comment at 7124 ft</t>
  </si>
  <si>
    <t>Testing in this file was continued again on 5/4/2018 at 12:30:49 PM</t>
  </si>
  <si>
    <t>Comment atat 7142 ft</t>
  </si>
  <si>
    <t>Comment at 7160 ft</t>
  </si>
  <si>
    <t>Comment at 7197 ft</t>
  </si>
  <si>
    <t>Comment at 7200 ft</t>
  </si>
  <si>
    <t>Comment at 7217 ft</t>
  </si>
  <si>
    <t>Comment at 7856 ft</t>
  </si>
  <si>
    <t>Comment at 7861 ft</t>
  </si>
  <si>
    <t>Comment at 8520 ft</t>
  </si>
  <si>
    <t>Comment at 8522 ft</t>
  </si>
  <si>
    <t>Comment at 9141 ft</t>
  </si>
  <si>
    <t>Comment at 9143 ft</t>
  </si>
  <si>
    <t>Comment at 9651 ft</t>
  </si>
  <si>
    <t>Comment at 9653 ft</t>
  </si>
  <si>
    <t>Comment at 10170 ft</t>
  </si>
  <si>
    <t>Comment at 10172 ft</t>
  </si>
  <si>
    <t>Comment at 10698 ft</t>
  </si>
  <si>
    <t>Comment at 10701 ft</t>
  </si>
  <si>
    <t>Comment at 2037 ft</t>
  </si>
  <si>
    <t>Comment at 2054 ft</t>
  </si>
  <si>
    <t>Comment at 2057 ft</t>
  </si>
  <si>
    <t>Comment at 2074 ft</t>
  </si>
  <si>
    <t>Comment at 2092 ft</t>
  </si>
  <si>
    <t>Comment at2094 ft</t>
  </si>
  <si>
    <t>Comment at 2112 ft</t>
  </si>
  <si>
    <t>Comment at 2130 ft</t>
  </si>
  <si>
    <t>Comment at 2132 ft</t>
  </si>
  <si>
    <t>Comment at 2150 ft</t>
  </si>
  <si>
    <t>Comment at 2168 ft</t>
  </si>
  <si>
    <t>Comment at 2170 ft</t>
  </si>
  <si>
    <t>Comment at 2188 ft</t>
  </si>
  <si>
    <t>Comment at 2208 ft</t>
  </si>
  <si>
    <t>Comment at 2225 ft</t>
  </si>
  <si>
    <t>Comment at 2094 ft</t>
  </si>
  <si>
    <t>Comment at 2163 ft</t>
  </si>
  <si>
    <t>Comment at 2032 ft</t>
  </si>
  <si>
    <t>Comment at 2050 ft</t>
  </si>
  <si>
    <t>Comment at 2052 ft</t>
  </si>
  <si>
    <t>Comment at 2070 ft</t>
  </si>
  <si>
    <t>Comment at 2108 ft</t>
  </si>
  <si>
    <t>Comment at 2125 ft</t>
  </si>
  <si>
    <t>Comment at 2128 ft</t>
  </si>
  <si>
    <t>Comment at 2145 ft</t>
  </si>
  <si>
    <t>Comment at 2165 ft</t>
  </si>
  <si>
    <t>Comment at 2183 ft</t>
  </si>
  <si>
    <t>Comment at 2203 ft</t>
  </si>
  <si>
    <t>Comment at 2221 ft</t>
  </si>
  <si>
    <t>Comment at 2969 ft</t>
  </si>
  <si>
    <t>Comment at 2971 ft</t>
  </si>
  <si>
    <t>Comment at 3457 ft</t>
  </si>
  <si>
    <t>Comment at 4335 ft</t>
  </si>
  <si>
    <t>Comment at 4337 ft</t>
  </si>
  <si>
    <t>Comment at 4956 ft</t>
  </si>
  <si>
    <t>Comment at 5553 ft</t>
  </si>
  <si>
    <t>Comment at 5555 ft</t>
  </si>
  <si>
    <t>Comment at 6221 ft</t>
  </si>
  <si>
    <t>Comment at 6223 ft</t>
  </si>
  <si>
    <t>Comment at 6960 ft</t>
  </si>
  <si>
    <t>Comment at 6978 ft</t>
  </si>
  <si>
    <t>Comment at 6980 ft</t>
  </si>
  <si>
    <t>Comment at 6998 ft</t>
  </si>
  <si>
    <t>Comment at 7015 ft</t>
  </si>
  <si>
    <t>Comment at 7018 ft</t>
  </si>
  <si>
    <t>Comment at 7035 ft</t>
  </si>
  <si>
    <t>Comment at 7073 ft</t>
  </si>
  <si>
    <t>Comment at 7093 ft</t>
  </si>
  <si>
    <t>Comment at 7111 ft</t>
  </si>
  <si>
    <t>Comment at 7131 ft</t>
  </si>
  <si>
    <t>Comment at 7013 ft</t>
  </si>
  <si>
    <t>Comment at 6958 ft</t>
  </si>
  <si>
    <t>Comment at 6975 ft</t>
  </si>
  <si>
    <t>Comment at 7055 ft</t>
  </si>
  <si>
    <t>Comment at 7807 ft</t>
  </si>
  <si>
    <t>Comment at 7810 ft</t>
  </si>
  <si>
    <t>Comment at 8628 ft</t>
  </si>
  <si>
    <t>Comment at 9332 ft</t>
  </si>
  <si>
    <t>Comment at 9334 ft</t>
  </si>
  <si>
    <t>Comment at 10008 ft</t>
  </si>
  <si>
    <t>Comment at 10625 ft</t>
  </si>
  <si>
    <t>Comment at  11115 ft</t>
  </si>
  <si>
    <t>Comment at 11118 ft</t>
  </si>
  <si>
    <t>Comment at 34572 ft</t>
  </si>
  <si>
    <t>Comment at 8626 ft</t>
  </si>
  <si>
    <t>Comment at 10011 ft</t>
  </si>
  <si>
    <t>Comment at 10621 ft</t>
  </si>
  <si>
    <t>SE Corner</t>
  </si>
  <si>
    <t>SW Corner</t>
  </si>
  <si>
    <t>NE Corner</t>
  </si>
  <si>
    <t>NW Corner</t>
  </si>
  <si>
    <t>SE corner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</si>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</sst>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FF0000"/>
      <name val="Times New Roman"/>
      <family val="2"/>
    </font>
    <font>
      <sz val="12"/>
      <name val="Times New Roman"/>
      <family val="2"/>
    </font>
  </fonts>
  <fills count="4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Up">
        <bgColor theme="0" tint="-0.14999847407452621"/>
      </patternFill>
    </fill>
    <fill>
      <patternFill patternType="lightUp"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16" applyNumberFormat="0" applyAlignment="0" applyProtection="0"/>
    <xf numFmtId="0" fontId="17" fillId="12" borderId="17" applyNumberFormat="0" applyAlignment="0" applyProtection="0"/>
    <xf numFmtId="0" fontId="18" fillId="12" borderId="16" applyNumberFormat="0" applyAlignment="0" applyProtection="0"/>
    <xf numFmtId="0" fontId="19" fillId="0" borderId="18" applyNumberFormat="0" applyFill="0" applyAlignment="0" applyProtection="0"/>
    <xf numFmtId="0" fontId="20" fillId="13" borderId="19" applyNumberFormat="0" applyAlignment="0" applyProtection="0"/>
    <xf numFmtId="0" fontId="21" fillId="0" borderId="0" applyNumberFormat="0" applyFill="0" applyBorder="0" applyAlignment="0" applyProtection="0"/>
    <xf numFmtId="0" fontId="2" fillId="14" borderId="20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1" applyNumberFormat="0" applyFill="0" applyAlignment="0" applyProtection="0"/>
    <xf numFmtId="0" fontId="24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4" fillId="38" borderId="0" applyNumberFormat="0" applyBorder="0" applyAlignment="0" applyProtection="0"/>
    <xf numFmtId="0" fontId="1" fillId="0" borderId="0"/>
  </cellStyleXfs>
  <cellXfs count="330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4" fontId="3" fillId="0" borderId="0" xfId="0" applyNumberFormat="1" applyFont="1" applyFill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22" fontId="3" fillId="2" borderId="2" xfId="0" applyNumberFormat="1" applyFont="1" applyFill="1" applyBorder="1" applyAlignment="1">
      <alignment horizontal="center"/>
    </xf>
    <xf numFmtId="22" fontId="3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22" fontId="3" fillId="2" borderId="2" xfId="0" applyNumberFormat="1" applyFont="1" applyFill="1" applyBorder="1" applyAlignment="1">
      <alignment horizontal="center" vertical="center"/>
    </xf>
    <xf numFmtId="22" fontId="3" fillId="0" borderId="2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22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22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2" fontId="3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22" fontId="3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2" fontId="4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ill="1"/>
    <xf numFmtId="22" fontId="4" fillId="0" borderId="2" xfId="0" applyNumberFormat="1" applyFont="1" applyFill="1" applyBorder="1" applyAlignment="1">
      <alignment horizontal="center" vertical="center"/>
    </xf>
    <xf numFmtId="164" fontId="5" fillId="0" borderId="0" xfId="1" applyNumberFormat="1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/>
    </xf>
    <xf numFmtId="0" fontId="3" fillId="6" borderId="0" xfId="0" applyFont="1" applyFill="1" applyAlignment="1">
      <alignment vertical="center"/>
    </xf>
    <xf numFmtId="21" fontId="3" fillId="0" borderId="0" xfId="0" applyNumberFormat="1" applyFont="1" applyAlignment="1">
      <alignment vertical="center"/>
    </xf>
    <xf numFmtId="21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6" borderId="0" xfId="0" applyFont="1" applyFill="1" applyAlignment="1">
      <alignment horizontal="left" vertical="center"/>
    </xf>
    <xf numFmtId="21" fontId="3" fillId="0" borderId="0" xfId="0" applyNumberFormat="1" applyFont="1" applyAlignment="1">
      <alignment horizontal="left" vertical="center"/>
    </xf>
    <xf numFmtId="21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7" borderId="2" xfId="0" applyFont="1" applyFill="1" applyBorder="1" applyAlignment="1">
      <alignment horizontal="right" vertical="center"/>
    </xf>
    <xf numFmtId="0" fontId="4" fillId="7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21" fontId="3" fillId="0" borderId="4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7" borderId="4" xfId="0" applyFont="1" applyFill="1" applyBorder="1" applyAlignment="1">
      <alignment horizontal="right" vertical="center"/>
    </xf>
    <xf numFmtId="0" fontId="3" fillId="0" borderId="0" xfId="0" applyFont="1"/>
    <xf numFmtId="0" fontId="3" fillId="6" borderId="0" xfId="0" applyFont="1" applyFill="1"/>
    <xf numFmtId="21" fontId="3" fillId="0" borderId="0" xfId="0" applyNumberFormat="1" applyFont="1"/>
    <xf numFmtId="0" fontId="3" fillId="0" borderId="0" xfId="0" applyFont="1" applyAlignment="1">
      <alignment horizontal="center"/>
    </xf>
    <xf numFmtId="21" fontId="3" fillId="0" borderId="2" xfId="0" applyNumberFormat="1" applyFont="1" applyBorder="1"/>
    <xf numFmtId="0" fontId="3" fillId="0" borderId="2" xfId="0" applyFont="1" applyBorder="1"/>
    <xf numFmtId="0" fontId="3" fillId="0" borderId="2" xfId="0" applyFont="1" applyFill="1" applyBorder="1"/>
    <xf numFmtId="21" fontId="3" fillId="0" borderId="0" xfId="0" applyNumberFormat="1" applyFont="1" applyFill="1"/>
    <xf numFmtId="0" fontId="3" fillId="0" borderId="0" xfId="0" applyFont="1" applyFill="1"/>
    <xf numFmtId="0" fontId="3" fillId="0" borderId="0" xfId="0" applyFont="1" applyBorder="1"/>
    <xf numFmtId="0" fontId="3" fillId="7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/>
    <xf numFmtId="0" fontId="3" fillId="6" borderId="0" xfId="0" applyFont="1" applyFill="1" applyBorder="1"/>
    <xf numFmtId="21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21" fontId="3" fillId="0" borderId="2" xfId="0" applyNumberFormat="1" applyFont="1" applyFill="1" applyBorder="1"/>
    <xf numFmtId="0" fontId="3" fillId="0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 vertical="center"/>
    </xf>
    <xf numFmtId="21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/>
    <xf numFmtId="0" fontId="3" fillId="6" borderId="2" xfId="0" applyFont="1" applyFill="1" applyBorder="1"/>
    <xf numFmtId="0" fontId="3" fillId="7" borderId="4" xfId="0" applyFont="1" applyFill="1" applyBorder="1" applyAlignment="1">
      <alignment horizontal="center"/>
    </xf>
    <xf numFmtId="14" fontId="3" fillId="0" borderId="0" xfId="0" applyNumberFormat="1" applyFont="1"/>
    <xf numFmtId="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0" borderId="0" xfId="0"/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0" xfId="0"/>
    <xf numFmtId="0" fontId="7" fillId="0" borderId="0" xfId="0" applyFont="1"/>
    <xf numFmtId="4" fontId="3" fillId="0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22" fontId="4" fillId="2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21" fontId="3" fillId="0" borderId="4" xfId="0" applyNumberFormat="1" applyFont="1" applyBorder="1"/>
    <xf numFmtId="0" fontId="3" fillId="0" borderId="6" xfId="0" applyFont="1" applyBorder="1"/>
    <xf numFmtId="0" fontId="3" fillId="0" borderId="7" xfId="0" applyFont="1" applyBorder="1" applyAlignment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21" fontId="3" fillId="0" borderId="1" xfId="0" applyNumberFormat="1" applyFont="1" applyBorder="1"/>
    <xf numFmtId="21" fontId="3" fillId="0" borderId="12" xfId="0" applyNumberFormat="1" applyFont="1" applyBorder="1"/>
    <xf numFmtId="21" fontId="3" fillId="0" borderId="5" xfId="0" applyNumberFormat="1" applyFont="1" applyBorder="1"/>
    <xf numFmtId="0" fontId="3" fillId="0" borderId="4" xfId="0" applyFont="1" applyFill="1" applyBorder="1"/>
    <xf numFmtId="21" fontId="3" fillId="0" borderId="4" xfId="0" applyNumberFormat="1" applyFont="1" applyFill="1" applyBorder="1"/>
    <xf numFmtId="0" fontId="3" fillId="0" borderId="1" xfId="0" applyFont="1" applyFill="1" applyBorder="1"/>
    <xf numFmtId="21" fontId="3" fillId="0" borderId="1" xfId="0" applyNumberFormat="1" applyFont="1" applyFill="1" applyBorder="1"/>
    <xf numFmtId="0" fontId="3" fillId="0" borderId="1" xfId="0" applyFont="1" applyBorder="1"/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6" borderId="0" xfId="0" applyFont="1" applyFill="1"/>
    <xf numFmtId="0" fontId="4" fillId="0" borderId="2" xfId="0" applyFont="1" applyFill="1" applyBorder="1"/>
    <xf numFmtId="0" fontId="0" fillId="0" borderId="0" xfId="0"/>
    <xf numFmtId="14" fontId="3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22" fontId="3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22" fontId="3" fillId="0" borderId="2" xfId="0" applyNumberFormat="1" applyFont="1" applyFill="1" applyBorder="1" applyAlignment="1">
      <alignment horizontal="center"/>
    </xf>
    <xf numFmtId="22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/>
    <xf numFmtId="4" fontId="3" fillId="0" borderId="0" xfId="0" applyNumberFormat="1" applyFont="1" applyAlignment="1">
      <alignment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22" fontId="3" fillId="2" borderId="0" xfId="0" applyNumberFormat="1" applyFont="1" applyFill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2" fontId="4" fillId="0" borderId="2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3" fillId="39" borderId="6" xfId="0" applyFont="1" applyFill="1" applyBorder="1" applyAlignment="1">
      <alignment horizontal="center" vertical="center"/>
    </xf>
    <xf numFmtId="0" fontId="3" fillId="39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2" fontId="3" fillId="4" borderId="2" xfId="0" applyNumberFormat="1" applyFont="1" applyFill="1" applyBorder="1" applyAlignment="1">
      <alignment horizontal="center"/>
    </xf>
    <xf numFmtId="0" fontId="3" fillId="40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0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0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2" fontId="4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0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22" fontId="3" fillId="2" borderId="4" xfId="0" applyNumberFormat="1" applyFont="1" applyFill="1" applyBorder="1" applyAlignment="1">
      <alignment horizontal="center"/>
    </xf>
    <xf numFmtId="0" fontId="3" fillId="39" borderId="10" xfId="0" applyFont="1" applyFill="1" applyBorder="1" applyAlignment="1">
      <alignment horizontal="center" vertical="center"/>
    </xf>
    <xf numFmtId="0" fontId="3" fillId="39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14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22" fontId="3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22" fontId="1" fillId="0" borderId="2" xfId="43" applyNumberFormat="1" applyBorder="1" applyAlignment="1">
      <alignment horizontal="center"/>
    </xf>
    <xf numFmtId="0" fontId="1" fillId="0" borderId="2" xfId="43" applyBorder="1" applyAlignment="1">
      <alignment horizontal="center"/>
    </xf>
    <xf numFmtId="0" fontId="25" fillId="0" borderId="2" xfId="43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3" fontId="3" fillId="4" borderId="4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26" fillId="0" borderId="2" xfId="43" applyFont="1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3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hartsheet" Target="chartsheets/sheet1.xml"/><Relationship Id="rId29" Type="http://schemas.openxmlformats.org/officeDocument/2006/relationships/worksheet" Target="worksheets/sheet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2.xml"/><Relationship Id="rId28" Type="http://schemas.openxmlformats.org/officeDocument/2006/relationships/worksheet" Target="worksheets/sheet2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1.xml"/><Relationship Id="rId27" Type="http://schemas.openxmlformats.org/officeDocument/2006/relationships/worksheet" Target="worksheets/sheet26.xml"/><Relationship Id="rId30" Type="http://schemas.openxmlformats.org/officeDocument/2006/relationships/worksheet" Target="worksheets/sheet29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800"/>
            </a:pPr>
            <a:r>
              <a:rPr lang="en-US" sz="1800">
                <a:latin typeface="Times New Roman" panose="02020603050405020304" pitchFamily="18" charset="0"/>
                <a:cs typeface="Times New Roman" panose="02020603050405020304" pitchFamily="18" charset="0"/>
              </a:rPr>
              <a:t>CC8 Phase</a:t>
            </a:r>
            <a:r>
              <a:rPr lang="en-US" sz="18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II Joint Comparison - PSPA</a:t>
            </a:r>
            <a:endParaRPr lang="en-US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'PSPA Summary'!$C$1</c:f>
              <c:strCache>
                <c:ptCount val="1"/>
                <c:pt idx="0">
                  <c:v>2/28/2018</c:v>
                </c:pt>
              </c:strCache>
            </c:strRef>
          </c:tx>
          <c:spPr>
            <a:ln w="12700">
              <a:solidFill>
                <a:schemeClr val="accent1"/>
              </a:solidFill>
            </a:ln>
          </c:spPr>
          <c:marker>
            <c:symbol val="diamond"/>
            <c:size val="5"/>
            <c:spPr>
              <a:solidFill>
                <a:schemeClr val="accent1"/>
              </a:solidFill>
            </c:spPr>
          </c:marker>
          <c:cat>
            <c:strRef>
              <c:f>'PSPA Summary'!$A$2:$A$33</c:f>
              <c:strCache>
                <c:ptCount val="32"/>
                <c:pt idx="0">
                  <c:v>J1N</c:v>
                </c:pt>
                <c:pt idx="1">
                  <c:v>J2N</c:v>
                </c:pt>
                <c:pt idx="2">
                  <c:v>J2N Corner NE</c:v>
                </c:pt>
                <c:pt idx="3">
                  <c:v>J3N</c:v>
                </c:pt>
                <c:pt idx="4">
                  <c:v>J4N</c:v>
                </c:pt>
                <c:pt idx="5">
                  <c:v>J5N</c:v>
                </c:pt>
                <c:pt idx="6">
                  <c:v>J5N Corner NW</c:v>
                </c:pt>
                <c:pt idx="7">
                  <c:v>J6N</c:v>
                </c:pt>
                <c:pt idx="8">
                  <c:v>J7N</c:v>
                </c:pt>
                <c:pt idx="9">
                  <c:v>J8N</c:v>
                </c:pt>
                <c:pt idx="10">
                  <c:v>J9N</c:v>
                </c:pt>
                <c:pt idx="11">
                  <c:v>J9N Corner SW</c:v>
                </c:pt>
                <c:pt idx="12">
                  <c:v>J10N</c:v>
                </c:pt>
                <c:pt idx="13">
                  <c:v>J10N Corner SE</c:v>
                </c:pt>
                <c:pt idx="14">
                  <c:v>J11N</c:v>
                </c:pt>
                <c:pt idx="15">
                  <c:v>J12N</c:v>
                </c:pt>
                <c:pt idx="16">
                  <c:v>J1S</c:v>
                </c:pt>
                <c:pt idx="17">
                  <c:v>J2S</c:v>
                </c:pt>
                <c:pt idx="18">
                  <c:v>J2S Corner SE</c:v>
                </c:pt>
                <c:pt idx="19">
                  <c:v>J3S</c:v>
                </c:pt>
                <c:pt idx="20">
                  <c:v>J4S</c:v>
                </c:pt>
                <c:pt idx="21">
                  <c:v>J5S</c:v>
                </c:pt>
                <c:pt idx="22">
                  <c:v>J5S Corner SW</c:v>
                </c:pt>
                <c:pt idx="23">
                  <c:v>J6S</c:v>
                </c:pt>
                <c:pt idx="24">
                  <c:v>J7S</c:v>
                </c:pt>
                <c:pt idx="25">
                  <c:v>J8S</c:v>
                </c:pt>
                <c:pt idx="26">
                  <c:v>J9S</c:v>
                </c:pt>
                <c:pt idx="27">
                  <c:v>J9S Corner NW</c:v>
                </c:pt>
                <c:pt idx="28">
                  <c:v>J10S</c:v>
                </c:pt>
                <c:pt idx="29">
                  <c:v>J10S Corner NE</c:v>
                </c:pt>
                <c:pt idx="30">
                  <c:v>J11S</c:v>
                </c:pt>
                <c:pt idx="31">
                  <c:v>J12S</c:v>
                </c:pt>
              </c:strCache>
            </c:strRef>
          </c:cat>
          <c:val>
            <c:numRef>
              <c:f>'PSPA Summary'!$C$2:$C$33</c:f>
              <c:numCache>
                <c:formatCode>#,##0.00</c:formatCode>
                <c:ptCount val="32"/>
                <c:pt idx="0">
                  <c:v>4270</c:v>
                </c:pt>
                <c:pt idx="1">
                  <c:v>4490</c:v>
                </c:pt>
                <c:pt idx="2">
                  <c:v>4670</c:v>
                </c:pt>
                <c:pt idx="3">
                  <c:v>4400</c:v>
                </c:pt>
                <c:pt idx="4">
                  <c:v>4930</c:v>
                </c:pt>
                <c:pt idx="5">
                  <c:v>4665.7142857142853</c:v>
                </c:pt>
                <c:pt idx="6">
                  <c:v>4574.2857142857147</c:v>
                </c:pt>
                <c:pt idx="7">
                  <c:v>4850</c:v>
                </c:pt>
                <c:pt idx="8">
                  <c:v>4954.4444444444443</c:v>
                </c:pt>
                <c:pt idx="9">
                  <c:v>4561.818181818182</c:v>
                </c:pt>
                <c:pt idx="10">
                  <c:v>4760</c:v>
                </c:pt>
                <c:pt idx="11">
                  <c:v>4818.8888888888887</c:v>
                </c:pt>
                <c:pt idx="12">
                  <c:v>4954</c:v>
                </c:pt>
                <c:pt idx="13">
                  <c:v>4956.666666666667</c:v>
                </c:pt>
                <c:pt idx="14">
                  <c:v>5008</c:v>
                </c:pt>
                <c:pt idx="15">
                  <c:v>5095</c:v>
                </c:pt>
                <c:pt idx="16">
                  <c:v>4520</c:v>
                </c:pt>
                <c:pt idx="17">
                  <c:v>5067.5</c:v>
                </c:pt>
                <c:pt idx="18">
                  <c:v>4744</c:v>
                </c:pt>
                <c:pt idx="19">
                  <c:v>5218.333333333333</c:v>
                </c:pt>
                <c:pt idx="20">
                  <c:v>4904</c:v>
                </c:pt>
                <c:pt idx="21">
                  <c:v>4679.090909090909</c:v>
                </c:pt>
                <c:pt idx="22">
                  <c:v>5228.8888888888887</c:v>
                </c:pt>
                <c:pt idx="23">
                  <c:v>5454</c:v>
                </c:pt>
                <c:pt idx="24">
                  <c:v>5210</c:v>
                </c:pt>
                <c:pt idx="25">
                  <c:v>4732.2222222222226</c:v>
                </c:pt>
                <c:pt idx="26">
                  <c:v>4955</c:v>
                </c:pt>
                <c:pt idx="27">
                  <c:v>4803.333333333333</c:v>
                </c:pt>
                <c:pt idx="28">
                  <c:v>5210</c:v>
                </c:pt>
                <c:pt idx="29">
                  <c:v>5163.333333333333</c:v>
                </c:pt>
                <c:pt idx="30">
                  <c:v>4785</c:v>
                </c:pt>
                <c:pt idx="31">
                  <c:v>5214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'PSPA Summary'!$D$1</c:f>
              <c:strCache>
                <c:ptCount val="1"/>
                <c:pt idx="0">
                  <c:v>3/9/2018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'PSPA Summary'!$A$2:$A$33</c:f>
              <c:strCache>
                <c:ptCount val="32"/>
                <c:pt idx="0">
                  <c:v>J1N</c:v>
                </c:pt>
                <c:pt idx="1">
                  <c:v>J2N</c:v>
                </c:pt>
                <c:pt idx="2">
                  <c:v>J2N Corner NE</c:v>
                </c:pt>
                <c:pt idx="3">
                  <c:v>J3N</c:v>
                </c:pt>
                <c:pt idx="4">
                  <c:v>J4N</c:v>
                </c:pt>
                <c:pt idx="5">
                  <c:v>J5N</c:v>
                </c:pt>
                <c:pt idx="6">
                  <c:v>J5N Corner NW</c:v>
                </c:pt>
                <c:pt idx="7">
                  <c:v>J6N</c:v>
                </c:pt>
                <c:pt idx="8">
                  <c:v>J7N</c:v>
                </c:pt>
                <c:pt idx="9">
                  <c:v>J8N</c:v>
                </c:pt>
                <c:pt idx="10">
                  <c:v>J9N</c:v>
                </c:pt>
                <c:pt idx="11">
                  <c:v>J9N Corner SW</c:v>
                </c:pt>
                <c:pt idx="12">
                  <c:v>J10N</c:v>
                </c:pt>
                <c:pt idx="13">
                  <c:v>J10N Corner SE</c:v>
                </c:pt>
                <c:pt idx="14">
                  <c:v>J11N</c:v>
                </c:pt>
                <c:pt idx="15">
                  <c:v>J12N</c:v>
                </c:pt>
                <c:pt idx="16">
                  <c:v>J1S</c:v>
                </c:pt>
                <c:pt idx="17">
                  <c:v>J2S</c:v>
                </c:pt>
                <c:pt idx="18">
                  <c:v>J2S Corner SE</c:v>
                </c:pt>
                <c:pt idx="19">
                  <c:v>J3S</c:v>
                </c:pt>
                <c:pt idx="20">
                  <c:v>J4S</c:v>
                </c:pt>
                <c:pt idx="21">
                  <c:v>J5S</c:v>
                </c:pt>
                <c:pt idx="22">
                  <c:v>J5S Corner SW</c:v>
                </c:pt>
                <c:pt idx="23">
                  <c:v>J6S</c:v>
                </c:pt>
                <c:pt idx="24">
                  <c:v>J7S</c:v>
                </c:pt>
                <c:pt idx="25">
                  <c:v>J8S</c:v>
                </c:pt>
                <c:pt idx="26">
                  <c:v>J9S</c:v>
                </c:pt>
                <c:pt idx="27">
                  <c:v>J9S Corner NW</c:v>
                </c:pt>
                <c:pt idx="28">
                  <c:v>J10S</c:v>
                </c:pt>
                <c:pt idx="29">
                  <c:v>J10S Corner NE</c:v>
                </c:pt>
                <c:pt idx="30">
                  <c:v>J11S</c:v>
                </c:pt>
                <c:pt idx="31">
                  <c:v>J12S</c:v>
                </c:pt>
              </c:strCache>
            </c:strRef>
          </c:cat>
          <c:val>
            <c:numRef>
              <c:f>'PSPA Summary'!$D$2:$D$33</c:f>
              <c:numCache>
                <c:formatCode>#,##0.00</c:formatCode>
                <c:ptCount val="32"/>
                <c:pt idx="0">
                  <c:v>4298.75</c:v>
                </c:pt>
                <c:pt idx="1">
                  <c:v>4777.5</c:v>
                </c:pt>
                <c:pt idx="2">
                  <c:v>4066</c:v>
                </c:pt>
                <c:pt idx="3">
                  <c:v>4141.1111111111113</c:v>
                </c:pt>
                <c:pt idx="4">
                  <c:v>4150</c:v>
                </c:pt>
                <c:pt idx="5">
                  <c:v>3824.2857142857142</c:v>
                </c:pt>
                <c:pt idx="6">
                  <c:v>3822.8571428571427</c:v>
                </c:pt>
                <c:pt idx="7">
                  <c:v>4216.666666666667</c:v>
                </c:pt>
                <c:pt idx="8">
                  <c:v>5042.5</c:v>
                </c:pt>
                <c:pt idx="9">
                  <c:v>4407.5</c:v>
                </c:pt>
                <c:pt idx="10">
                  <c:v>4940</c:v>
                </c:pt>
                <c:pt idx="11">
                  <c:v>4316</c:v>
                </c:pt>
                <c:pt idx="12">
                  <c:v>4630</c:v>
                </c:pt>
                <c:pt idx="13">
                  <c:v>4315</c:v>
                </c:pt>
                <c:pt idx="14">
                  <c:v>4170</c:v>
                </c:pt>
                <c:pt idx="15">
                  <c:v>4575</c:v>
                </c:pt>
                <c:pt idx="16">
                  <c:v>4770</c:v>
                </c:pt>
                <c:pt idx="17">
                  <c:v>4570</c:v>
                </c:pt>
                <c:pt idx="18">
                  <c:v>3620</c:v>
                </c:pt>
                <c:pt idx="19">
                  <c:v>4772.5</c:v>
                </c:pt>
                <c:pt idx="20">
                  <c:v>4880</c:v>
                </c:pt>
                <c:pt idx="21">
                  <c:v>4991.666666666667</c:v>
                </c:pt>
                <c:pt idx="22">
                  <c:v>4302.5</c:v>
                </c:pt>
                <c:pt idx="23">
                  <c:v>5270</c:v>
                </c:pt>
                <c:pt idx="24">
                  <c:v>4455</c:v>
                </c:pt>
                <c:pt idx="25">
                  <c:v>4760</c:v>
                </c:pt>
                <c:pt idx="26">
                  <c:v>4914</c:v>
                </c:pt>
                <c:pt idx="27">
                  <c:v>4157.272727272727</c:v>
                </c:pt>
                <c:pt idx="28">
                  <c:v>4618</c:v>
                </c:pt>
                <c:pt idx="29">
                  <c:v>4356.666666666667</c:v>
                </c:pt>
                <c:pt idx="30">
                  <c:v>4033.3333333333335</c:v>
                </c:pt>
                <c:pt idx="31">
                  <c:v>5275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'PSPA Summary'!$E$1</c:f>
              <c:strCache>
                <c:ptCount val="1"/>
                <c:pt idx="0">
                  <c:v>3/16/2018</c:v>
                </c:pt>
              </c:strCache>
            </c:strRef>
          </c:tx>
          <c:spPr>
            <a:ln w="12700"/>
          </c:spPr>
          <c:marker>
            <c:symbol val="triangle"/>
            <c:size val="5"/>
          </c:marker>
          <c:val>
            <c:numRef>
              <c:f>'PSPA Summary'!$E$2:$E$33</c:f>
              <c:numCache>
                <c:formatCode>#,##0.00</c:formatCode>
                <c:ptCount val="32"/>
                <c:pt idx="0">
                  <c:v>4878.8888888888887</c:v>
                </c:pt>
                <c:pt idx="1">
                  <c:v>4831.1111111111113</c:v>
                </c:pt>
                <c:pt idx="2">
                  <c:v>3663.3333333333335</c:v>
                </c:pt>
                <c:pt idx="3">
                  <c:v>4165</c:v>
                </c:pt>
                <c:pt idx="4">
                  <c:v>4176.1538461538457</c:v>
                </c:pt>
                <c:pt idx="5">
                  <c:v>4040</c:v>
                </c:pt>
                <c:pt idx="6">
                  <c:v>4290</c:v>
                </c:pt>
                <c:pt idx="7">
                  <c:v>4656.666666666667</c:v>
                </c:pt>
                <c:pt idx="8">
                  <c:v>4751.666666666667</c:v>
                </c:pt>
                <c:pt idx="9">
                  <c:v>4740</c:v>
                </c:pt>
                <c:pt idx="10">
                  <c:v>4898.8888888888887</c:v>
                </c:pt>
                <c:pt idx="11">
                  <c:v>4838.333333333333</c:v>
                </c:pt>
                <c:pt idx="12">
                  <c:v>5026.666666666667</c:v>
                </c:pt>
                <c:pt idx="13">
                  <c:v>4411.5384615384619</c:v>
                </c:pt>
                <c:pt idx="14">
                  <c:v>4737.5</c:v>
                </c:pt>
                <c:pt idx="15">
                  <c:v>4355.5555555555557</c:v>
                </c:pt>
                <c:pt idx="16">
                  <c:v>4401.666666666667</c:v>
                </c:pt>
                <c:pt idx="17">
                  <c:v>4813.333333333333</c:v>
                </c:pt>
                <c:pt idx="18">
                  <c:v>4550</c:v>
                </c:pt>
                <c:pt idx="19">
                  <c:v>4845</c:v>
                </c:pt>
                <c:pt idx="20">
                  <c:v>4406</c:v>
                </c:pt>
                <c:pt idx="21">
                  <c:v>5190</c:v>
                </c:pt>
                <c:pt idx="22">
                  <c:v>4248</c:v>
                </c:pt>
                <c:pt idx="23">
                  <c:v>4430</c:v>
                </c:pt>
                <c:pt idx="24">
                  <c:v>4561.25</c:v>
                </c:pt>
                <c:pt idx="25">
                  <c:v>5043.75</c:v>
                </c:pt>
                <c:pt idx="26">
                  <c:v>4330</c:v>
                </c:pt>
                <c:pt idx="27">
                  <c:v>4424.2857142857147</c:v>
                </c:pt>
                <c:pt idx="28">
                  <c:v>4270</c:v>
                </c:pt>
                <c:pt idx="29">
                  <c:v>4358.8888888888887</c:v>
                </c:pt>
                <c:pt idx="30">
                  <c:v>4575</c:v>
                </c:pt>
                <c:pt idx="31">
                  <c:v>4753.333333333333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'PSPA Summary'!$F$1</c:f>
              <c:strCache>
                <c:ptCount val="1"/>
                <c:pt idx="0">
                  <c:v>3/23/2018</c:v>
                </c:pt>
              </c:strCache>
            </c:strRef>
          </c:tx>
          <c:spPr>
            <a:ln w="12700">
              <a:solidFill>
                <a:schemeClr val="accent4"/>
              </a:solidFill>
            </a:ln>
          </c:spPr>
          <c:marker>
            <c:symbol val="diamond"/>
            <c:size val="5"/>
            <c:spPr>
              <a:solidFill>
                <a:schemeClr val="accent4"/>
              </a:solidFill>
              <a:ln w="9525"/>
            </c:spPr>
          </c:marker>
          <c:val>
            <c:numRef>
              <c:f>'PSPA Summary'!$F$2:$F$33</c:f>
              <c:numCache>
                <c:formatCode>#,##0.00</c:formatCode>
                <c:ptCount val="32"/>
                <c:pt idx="0">
                  <c:v>4851.666666666667</c:v>
                </c:pt>
                <c:pt idx="1">
                  <c:v>4345</c:v>
                </c:pt>
                <c:pt idx="2">
                  <c:v>4116.666666666667</c:v>
                </c:pt>
                <c:pt idx="3">
                  <c:v>3824.705882352941</c:v>
                </c:pt>
                <c:pt idx="4">
                  <c:v>4260.833333333333</c:v>
                </c:pt>
                <c:pt idx="5">
                  <c:v>4065.3846153846152</c:v>
                </c:pt>
                <c:pt idx="7">
                  <c:v>3889.090909090909</c:v>
                </c:pt>
                <c:pt idx="8">
                  <c:v>4538.5714285714284</c:v>
                </c:pt>
                <c:pt idx="9">
                  <c:v>4510</c:v>
                </c:pt>
                <c:pt idx="10">
                  <c:v>4863.333333333333</c:v>
                </c:pt>
                <c:pt idx="11">
                  <c:v>3980</c:v>
                </c:pt>
                <c:pt idx="12">
                  <c:v>4355.7142857142853</c:v>
                </c:pt>
                <c:pt idx="13">
                  <c:v>4323.333333333333</c:v>
                </c:pt>
                <c:pt idx="14">
                  <c:v>4711.4285714285716</c:v>
                </c:pt>
                <c:pt idx="15">
                  <c:v>4800</c:v>
                </c:pt>
                <c:pt idx="16">
                  <c:v>4666</c:v>
                </c:pt>
                <c:pt idx="17">
                  <c:v>4918.333333333333</c:v>
                </c:pt>
                <c:pt idx="18">
                  <c:v>4291.666666666667</c:v>
                </c:pt>
                <c:pt idx="19">
                  <c:v>4430</c:v>
                </c:pt>
                <c:pt idx="20">
                  <c:v>4921.666666666667</c:v>
                </c:pt>
                <c:pt idx="21">
                  <c:v>4633.333333333333</c:v>
                </c:pt>
                <c:pt idx="22">
                  <c:v>4130</c:v>
                </c:pt>
                <c:pt idx="23">
                  <c:v>4086</c:v>
                </c:pt>
                <c:pt idx="24">
                  <c:v>4934.2857142857147</c:v>
                </c:pt>
                <c:pt idx="25">
                  <c:v>4916</c:v>
                </c:pt>
                <c:pt idx="26">
                  <c:v>4274.166666666667</c:v>
                </c:pt>
                <c:pt idx="28">
                  <c:v>4583.333333333333</c:v>
                </c:pt>
                <c:pt idx="29">
                  <c:v>4336</c:v>
                </c:pt>
                <c:pt idx="30">
                  <c:v>5021.666666666667</c:v>
                </c:pt>
                <c:pt idx="31">
                  <c:v>4710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'PSPA Summary'!$G$1</c:f>
              <c:strCache>
                <c:ptCount val="1"/>
                <c:pt idx="0">
                  <c:v>3/29/2018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val>
            <c:numRef>
              <c:f>'PSPA Summary'!$G$2:$G$33</c:f>
              <c:numCache>
                <c:formatCode>#,##0.00</c:formatCode>
                <c:ptCount val="32"/>
                <c:pt idx="0">
                  <c:v>3956.6666666666665</c:v>
                </c:pt>
                <c:pt idx="1">
                  <c:v>3863.75</c:v>
                </c:pt>
                <c:pt idx="2">
                  <c:v>3800</c:v>
                </c:pt>
                <c:pt idx="3">
                  <c:v>3591.818181818182</c:v>
                </c:pt>
                <c:pt idx="4">
                  <c:v>3861.4285714285716</c:v>
                </c:pt>
                <c:pt idx="5">
                  <c:v>4347.1428571428569</c:v>
                </c:pt>
                <c:pt idx="6">
                  <c:v>4580</c:v>
                </c:pt>
                <c:pt idx="7">
                  <c:v>4785</c:v>
                </c:pt>
                <c:pt idx="8">
                  <c:v>5293.333333333333</c:v>
                </c:pt>
                <c:pt idx="9">
                  <c:v>4706</c:v>
                </c:pt>
                <c:pt idx="10">
                  <c:v>4868.181818181818</c:v>
                </c:pt>
                <c:pt idx="11">
                  <c:v>4761.4285714285716</c:v>
                </c:pt>
                <c:pt idx="12">
                  <c:v>4678</c:v>
                </c:pt>
                <c:pt idx="13">
                  <c:v>4706.666666666667</c:v>
                </c:pt>
                <c:pt idx="14">
                  <c:v>5000</c:v>
                </c:pt>
                <c:pt idx="15">
                  <c:v>5078.5714285714284</c:v>
                </c:pt>
                <c:pt idx="16">
                  <c:v>4420</c:v>
                </c:pt>
                <c:pt idx="17">
                  <c:v>5028.75</c:v>
                </c:pt>
                <c:pt idx="18">
                  <c:v>4694.166666666667</c:v>
                </c:pt>
                <c:pt idx="19">
                  <c:v>4890</c:v>
                </c:pt>
                <c:pt idx="20">
                  <c:v>5078</c:v>
                </c:pt>
                <c:pt idx="21">
                  <c:v>5005.5555555555557</c:v>
                </c:pt>
                <c:pt idx="22">
                  <c:v>4780</c:v>
                </c:pt>
                <c:pt idx="23">
                  <c:v>4657.1428571428569</c:v>
                </c:pt>
                <c:pt idx="24">
                  <c:v>4435.7142857142853</c:v>
                </c:pt>
                <c:pt idx="25">
                  <c:v>5155</c:v>
                </c:pt>
                <c:pt idx="26">
                  <c:v>4923.636363636364</c:v>
                </c:pt>
                <c:pt idx="27">
                  <c:v>4392.8571428571431</c:v>
                </c:pt>
                <c:pt idx="28">
                  <c:v>5033.75</c:v>
                </c:pt>
                <c:pt idx="29">
                  <c:v>3990</c:v>
                </c:pt>
                <c:pt idx="30">
                  <c:v>4816.666666666667</c:v>
                </c:pt>
                <c:pt idx="31">
                  <c:v>4825.7142857142853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'PSPA Summary'!$H$1</c:f>
              <c:strCache>
                <c:ptCount val="1"/>
                <c:pt idx="0">
                  <c:v>4/6/2018</c:v>
                </c:pt>
              </c:strCache>
            </c:strRef>
          </c:tx>
          <c:spPr>
            <a:ln w="12700">
              <a:solidFill>
                <a:schemeClr val="bg1">
                  <a:lumMod val="75000"/>
                </a:schemeClr>
              </a:solidFill>
            </a:ln>
          </c:spPr>
          <c:marker>
            <c:symbol val="diamond"/>
            <c:size val="5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75000"/>
                  </a:schemeClr>
                </a:solidFill>
              </a:ln>
            </c:spPr>
          </c:marker>
          <c:val>
            <c:numRef>
              <c:f>'PSPA Summary'!$H$2:$H$33</c:f>
              <c:numCache>
                <c:formatCode>#,##0.00</c:formatCode>
                <c:ptCount val="32"/>
                <c:pt idx="0">
                  <c:v>3843.3333333333335</c:v>
                </c:pt>
                <c:pt idx="1">
                  <c:v>4160</c:v>
                </c:pt>
                <c:pt idx="2">
                  <c:v>3836.25</c:v>
                </c:pt>
                <c:pt idx="3">
                  <c:v>3682.7272727272725</c:v>
                </c:pt>
                <c:pt idx="4">
                  <c:v>4004.2857142857142</c:v>
                </c:pt>
                <c:pt idx="5">
                  <c:v>3337.2727272727275</c:v>
                </c:pt>
                <c:pt idx="6">
                  <c:v>3711.6666666666665</c:v>
                </c:pt>
                <c:pt idx="7">
                  <c:v>4170</c:v>
                </c:pt>
                <c:pt idx="8">
                  <c:v>4725</c:v>
                </c:pt>
                <c:pt idx="9">
                  <c:v>4776.666666666667</c:v>
                </c:pt>
                <c:pt idx="10">
                  <c:v>4210</c:v>
                </c:pt>
                <c:pt idx="11">
                  <c:v>4526.666666666667</c:v>
                </c:pt>
                <c:pt idx="12">
                  <c:v>4872.5</c:v>
                </c:pt>
                <c:pt idx="13">
                  <c:v>4033.75</c:v>
                </c:pt>
                <c:pt idx="14">
                  <c:v>4394.4444444444443</c:v>
                </c:pt>
                <c:pt idx="15">
                  <c:v>4543.333333333333</c:v>
                </c:pt>
                <c:pt idx="16">
                  <c:v>4568.333333333333</c:v>
                </c:pt>
                <c:pt idx="17">
                  <c:v>4918.181818181818</c:v>
                </c:pt>
                <c:pt idx="18">
                  <c:v>5265</c:v>
                </c:pt>
                <c:pt idx="19">
                  <c:v>4681.666666666667</c:v>
                </c:pt>
                <c:pt idx="20">
                  <c:v>4700</c:v>
                </c:pt>
                <c:pt idx="21">
                  <c:v>4577.7777777777774</c:v>
                </c:pt>
                <c:pt idx="22">
                  <c:v>4485</c:v>
                </c:pt>
                <c:pt idx="23">
                  <c:v>4610</c:v>
                </c:pt>
                <c:pt idx="24">
                  <c:v>4087.5</c:v>
                </c:pt>
                <c:pt idx="25">
                  <c:v>4267.1428571428569</c:v>
                </c:pt>
                <c:pt idx="26">
                  <c:v>4743.333333333333</c:v>
                </c:pt>
                <c:pt idx="27">
                  <c:v>4975</c:v>
                </c:pt>
                <c:pt idx="28">
                  <c:v>4271.25</c:v>
                </c:pt>
                <c:pt idx="29">
                  <c:v>4047.1428571428573</c:v>
                </c:pt>
                <c:pt idx="30">
                  <c:v>4490</c:v>
                </c:pt>
                <c:pt idx="31">
                  <c:v>4646.666666666667</c:v>
                </c:pt>
              </c:numCache>
            </c:numRef>
          </c:val>
          <c:smooth val="0"/>
        </c:ser>
        <c:ser>
          <c:idx val="6"/>
          <c:order val="6"/>
          <c:tx>
            <c:v>4/20/2018</c:v>
          </c:tx>
          <c:spPr>
            <a:ln w="127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diamond"/>
            <c:size val="5"/>
          </c:marker>
          <c:val>
            <c:numRef>
              <c:f>'PSPA Summary'!$I$2:$I$33</c:f>
              <c:numCache>
                <c:formatCode>#,##0.00</c:formatCode>
                <c:ptCount val="32"/>
                <c:pt idx="0">
                  <c:v>4700</c:v>
                </c:pt>
                <c:pt idx="1">
                  <c:v>3857.1428571428573</c:v>
                </c:pt>
                <c:pt idx="2">
                  <c:v>3567.5</c:v>
                </c:pt>
                <c:pt idx="3">
                  <c:v>3787.5</c:v>
                </c:pt>
                <c:pt idx="4">
                  <c:v>4015.7142857142858</c:v>
                </c:pt>
                <c:pt idx="5">
                  <c:v>4027.1428571428573</c:v>
                </c:pt>
                <c:pt idx="6">
                  <c:v>3795</c:v>
                </c:pt>
                <c:pt idx="7">
                  <c:v>4144.2857142857147</c:v>
                </c:pt>
                <c:pt idx="8">
                  <c:v>4316.666666666667</c:v>
                </c:pt>
                <c:pt idx="9">
                  <c:v>4615</c:v>
                </c:pt>
                <c:pt idx="10">
                  <c:v>4418.333333333333</c:v>
                </c:pt>
                <c:pt idx="11">
                  <c:v>4393.333333333333</c:v>
                </c:pt>
                <c:pt idx="12">
                  <c:v>4338.333333333333</c:v>
                </c:pt>
                <c:pt idx="13">
                  <c:v>3981.6666666666665</c:v>
                </c:pt>
                <c:pt idx="14">
                  <c:v>4954.4444444444443</c:v>
                </c:pt>
                <c:pt idx="15">
                  <c:v>4750</c:v>
                </c:pt>
                <c:pt idx="16">
                  <c:v>4485</c:v>
                </c:pt>
                <c:pt idx="17">
                  <c:v>4785</c:v>
                </c:pt>
                <c:pt idx="18">
                  <c:v>4413.75</c:v>
                </c:pt>
                <c:pt idx="19">
                  <c:v>4208.8888888888887</c:v>
                </c:pt>
                <c:pt idx="20">
                  <c:v>4353.333333333333</c:v>
                </c:pt>
                <c:pt idx="21">
                  <c:v>4467.5</c:v>
                </c:pt>
                <c:pt idx="23">
                  <c:v>4446.666666666667</c:v>
                </c:pt>
                <c:pt idx="24">
                  <c:v>4355.833333333333</c:v>
                </c:pt>
                <c:pt idx="25">
                  <c:v>4150</c:v>
                </c:pt>
                <c:pt idx="26">
                  <c:v>4400</c:v>
                </c:pt>
                <c:pt idx="27">
                  <c:v>4205.833333333333</c:v>
                </c:pt>
                <c:pt idx="28">
                  <c:v>4781.666666666667</c:v>
                </c:pt>
                <c:pt idx="29">
                  <c:v>4371.666666666667</c:v>
                </c:pt>
                <c:pt idx="30">
                  <c:v>4835</c:v>
                </c:pt>
                <c:pt idx="31">
                  <c:v>4068.5714285714284</c:v>
                </c:pt>
              </c:numCache>
            </c:numRef>
          </c:val>
          <c:smooth val="0"/>
        </c:ser>
        <c:ser>
          <c:idx val="7"/>
          <c:order val="7"/>
          <c:tx>
            <c:v>4/27/2018</c:v>
          </c:tx>
          <c:spPr>
            <a:ln w="12700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diamond"/>
            <c:size val="5"/>
          </c:marker>
          <c:val>
            <c:numRef>
              <c:f>'PSPA Summary'!$J$2:$J$33</c:f>
              <c:numCache>
                <c:formatCode>#,##0.00</c:formatCode>
                <c:ptCount val="32"/>
                <c:pt idx="0">
                  <c:v>4425</c:v>
                </c:pt>
                <c:pt idx="1">
                  <c:v>3836.3636363636365</c:v>
                </c:pt>
                <c:pt idx="2">
                  <c:v>3529.2307692307691</c:v>
                </c:pt>
                <c:pt idx="3">
                  <c:v>3831.1111111111113</c:v>
                </c:pt>
                <c:pt idx="4">
                  <c:v>3752.2222222222222</c:v>
                </c:pt>
                <c:pt idx="5">
                  <c:v>3816.6666666666665</c:v>
                </c:pt>
                <c:pt idx="6">
                  <c:v>4670</c:v>
                </c:pt>
                <c:pt idx="7">
                  <c:v>4061.25</c:v>
                </c:pt>
                <c:pt idx="8">
                  <c:v>4130</c:v>
                </c:pt>
                <c:pt idx="9">
                  <c:v>4440</c:v>
                </c:pt>
                <c:pt idx="10">
                  <c:v>5097.5</c:v>
                </c:pt>
                <c:pt idx="11">
                  <c:v>4365</c:v>
                </c:pt>
                <c:pt idx="12">
                  <c:v>5350</c:v>
                </c:pt>
                <c:pt idx="13">
                  <c:v>4173.333333333333</c:v>
                </c:pt>
                <c:pt idx="14">
                  <c:v>4861.666666666667</c:v>
                </c:pt>
                <c:pt idx="15">
                  <c:v>4501.25</c:v>
                </c:pt>
                <c:pt idx="16">
                  <c:v>4610</c:v>
                </c:pt>
                <c:pt idx="17">
                  <c:v>4593.8461538461543</c:v>
                </c:pt>
                <c:pt idx="18">
                  <c:v>4410</c:v>
                </c:pt>
                <c:pt idx="19">
                  <c:v>4963.333333333333</c:v>
                </c:pt>
                <c:pt idx="20">
                  <c:v>4445</c:v>
                </c:pt>
                <c:pt idx="21">
                  <c:v>4838.8888888888887</c:v>
                </c:pt>
                <c:pt idx="22">
                  <c:v>3897.5</c:v>
                </c:pt>
                <c:pt idx="23">
                  <c:v>4326.666666666667</c:v>
                </c:pt>
                <c:pt idx="24">
                  <c:v>4556.666666666667</c:v>
                </c:pt>
                <c:pt idx="25">
                  <c:v>5172.5</c:v>
                </c:pt>
                <c:pt idx="26">
                  <c:v>4884.4444444444443</c:v>
                </c:pt>
                <c:pt idx="27">
                  <c:v>3798</c:v>
                </c:pt>
                <c:pt idx="28">
                  <c:v>4848.333333333333</c:v>
                </c:pt>
                <c:pt idx="29">
                  <c:v>4352.8571428571431</c:v>
                </c:pt>
                <c:pt idx="30">
                  <c:v>4151.666666666667</c:v>
                </c:pt>
                <c:pt idx="31">
                  <c:v>5069.166666666667</c:v>
                </c:pt>
              </c:numCache>
            </c:numRef>
          </c:val>
          <c:smooth val="0"/>
        </c:ser>
        <c:ser>
          <c:idx val="8"/>
          <c:order val="8"/>
          <c:tx>
            <c:v>5/4/2018</c:v>
          </c:tx>
          <c:spPr>
            <a:ln w="12700">
              <a:solidFill>
                <a:schemeClr val="accent3"/>
              </a:solidFill>
            </a:ln>
          </c:spPr>
          <c:marker>
            <c:symbol val="diamond"/>
            <c:size val="5"/>
          </c:marker>
          <c:val>
            <c:numRef>
              <c:f>'PSPA Summary'!$K$2:$K$33</c:f>
              <c:numCache>
                <c:formatCode>#,##0.00</c:formatCode>
                <c:ptCount val="32"/>
                <c:pt idx="0">
                  <c:v>4345</c:v>
                </c:pt>
                <c:pt idx="1">
                  <c:v>3769</c:v>
                </c:pt>
                <c:pt idx="2">
                  <c:v>4008.5714285714284</c:v>
                </c:pt>
                <c:pt idx="3">
                  <c:v>4005.5555555555557</c:v>
                </c:pt>
                <c:pt idx="4">
                  <c:v>3620</c:v>
                </c:pt>
                <c:pt idx="5">
                  <c:v>4223.333333333333</c:v>
                </c:pt>
                <c:pt idx="6">
                  <c:v>3692.2222222222222</c:v>
                </c:pt>
                <c:pt idx="7">
                  <c:v>3893</c:v>
                </c:pt>
                <c:pt idx="8">
                  <c:v>4877.7777777777774</c:v>
                </c:pt>
                <c:pt idx="9">
                  <c:v>4931.666666666667</c:v>
                </c:pt>
                <c:pt idx="10">
                  <c:v>4877.5</c:v>
                </c:pt>
                <c:pt idx="11">
                  <c:v>4803.333333333333</c:v>
                </c:pt>
                <c:pt idx="12">
                  <c:v>5440</c:v>
                </c:pt>
                <c:pt idx="13">
                  <c:v>4934.2857142857147</c:v>
                </c:pt>
                <c:pt idx="14">
                  <c:v>5371.666666666667</c:v>
                </c:pt>
                <c:pt idx="15">
                  <c:v>4528.333333333333</c:v>
                </c:pt>
                <c:pt idx="16">
                  <c:v>4896.666666666667</c:v>
                </c:pt>
                <c:pt idx="17">
                  <c:v>4956.666666666667</c:v>
                </c:pt>
                <c:pt idx="18">
                  <c:v>4621.666666666667</c:v>
                </c:pt>
                <c:pt idx="19">
                  <c:v>5561.666666666667</c:v>
                </c:pt>
                <c:pt idx="20">
                  <c:v>5223.333333333333</c:v>
                </c:pt>
                <c:pt idx="21">
                  <c:v>5343.333333333333</c:v>
                </c:pt>
                <c:pt idx="22">
                  <c:v>5252.8571428571431</c:v>
                </c:pt>
                <c:pt idx="24">
                  <c:v>4770.588235294118</c:v>
                </c:pt>
                <c:pt idx="25">
                  <c:v>4900</c:v>
                </c:pt>
                <c:pt idx="26">
                  <c:v>5221.1111111111113</c:v>
                </c:pt>
                <c:pt idx="28">
                  <c:v>4950</c:v>
                </c:pt>
                <c:pt idx="29">
                  <c:v>3982.5</c:v>
                </c:pt>
                <c:pt idx="30">
                  <c:v>4280</c:v>
                </c:pt>
                <c:pt idx="31">
                  <c:v>5085</c:v>
                </c:pt>
              </c:numCache>
            </c:numRef>
          </c:val>
          <c:smooth val="0"/>
        </c:ser>
        <c:ser>
          <c:idx val="9"/>
          <c:order val="9"/>
          <c:tx>
            <c:v>5/10/2018</c:v>
          </c:tx>
          <c:spPr>
            <a:ln w="12700">
              <a:solidFill>
                <a:schemeClr val="accent3"/>
              </a:solidFill>
            </a:ln>
          </c:spPr>
          <c:marker>
            <c:symbol val="diamond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val>
            <c:numRef>
              <c:f>'PSPA Summary'!$L$2:$L$33</c:f>
              <c:numCache>
                <c:formatCode>#,##0.00</c:formatCode>
                <c:ptCount val="32"/>
                <c:pt idx="0">
                  <c:v>3988.8888888888887</c:v>
                </c:pt>
                <c:pt idx="1">
                  <c:v>4033.3333333333335</c:v>
                </c:pt>
                <c:pt idx="2">
                  <c:v>3671.1111111111113</c:v>
                </c:pt>
                <c:pt idx="3">
                  <c:v>3694.6153846153848</c:v>
                </c:pt>
                <c:pt idx="4">
                  <c:v>3801.6666666666665</c:v>
                </c:pt>
                <c:pt idx="5">
                  <c:v>3471.1111111111113</c:v>
                </c:pt>
                <c:pt idx="6">
                  <c:v>3223.3333333333335</c:v>
                </c:pt>
                <c:pt idx="7">
                  <c:v>3931.6666666666665</c:v>
                </c:pt>
                <c:pt idx="8">
                  <c:v>4551.666666666667</c:v>
                </c:pt>
                <c:pt idx="9">
                  <c:v>4664</c:v>
                </c:pt>
                <c:pt idx="10">
                  <c:v>4927.1428571428569</c:v>
                </c:pt>
                <c:pt idx="11">
                  <c:v>4270</c:v>
                </c:pt>
                <c:pt idx="12">
                  <c:v>4557.5</c:v>
                </c:pt>
                <c:pt idx="13">
                  <c:v>4228.333333333333</c:v>
                </c:pt>
                <c:pt idx="14">
                  <c:v>4458.333333333333</c:v>
                </c:pt>
                <c:pt idx="15">
                  <c:v>4490</c:v>
                </c:pt>
                <c:pt idx="16">
                  <c:v>3743.75</c:v>
                </c:pt>
                <c:pt idx="17">
                  <c:v>4296.666666666667</c:v>
                </c:pt>
                <c:pt idx="18">
                  <c:v>4583.333333333333</c:v>
                </c:pt>
                <c:pt idx="19">
                  <c:v>4710</c:v>
                </c:pt>
                <c:pt idx="20">
                  <c:v>4403.333333333333</c:v>
                </c:pt>
                <c:pt idx="21">
                  <c:v>4511</c:v>
                </c:pt>
                <c:pt idx="22">
                  <c:v>4545.7142857142853</c:v>
                </c:pt>
                <c:pt idx="23">
                  <c:v>4467.5</c:v>
                </c:pt>
                <c:pt idx="24">
                  <c:v>4721.25</c:v>
                </c:pt>
                <c:pt idx="25">
                  <c:v>4488.333333333333</c:v>
                </c:pt>
                <c:pt idx="26">
                  <c:v>4176</c:v>
                </c:pt>
                <c:pt idx="28">
                  <c:v>4706.666666666667</c:v>
                </c:pt>
                <c:pt idx="29">
                  <c:v>4378</c:v>
                </c:pt>
                <c:pt idx="30">
                  <c:v>5016.666666666667</c:v>
                </c:pt>
                <c:pt idx="31">
                  <c:v>4488.5714285714284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'PSPA Summary'!$M$1</c:f>
              <c:strCache>
                <c:ptCount val="1"/>
                <c:pt idx="0">
                  <c:v>5/25/2018</c:v>
                </c:pt>
              </c:strCache>
            </c:strRef>
          </c:tx>
          <c:spPr>
            <a:ln w="12700"/>
          </c:spPr>
          <c:marker>
            <c:symbol val="diamond"/>
            <c:size val="5"/>
          </c:marker>
          <c:val>
            <c:numRef>
              <c:f>'PSPA Summary'!$M$2:$M$33</c:f>
              <c:numCache>
                <c:formatCode>#,##0.00</c:formatCode>
                <c:ptCount val="32"/>
                <c:pt idx="0">
                  <c:v>4533.75</c:v>
                </c:pt>
                <c:pt idx="1">
                  <c:v>4020</c:v>
                </c:pt>
                <c:pt idx="2">
                  <c:v>4010</c:v>
                </c:pt>
                <c:pt idx="3">
                  <c:v>3843.3333333333335</c:v>
                </c:pt>
                <c:pt idx="4">
                  <c:v>4086.6666666666665</c:v>
                </c:pt>
                <c:pt idx="5">
                  <c:v>3448.75</c:v>
                </c:pt>
                <c:pt idx="6">
                  <c:v>3812.2222222222222</c:v>
                </c:pt>
                <c:pt idx="7">
                  <c:v>3865.7142857142858</c:v>
                </c:pt>
                <c:pt idx="8">
                  <c:v>4745</c:v>
                </c:pt>
                <c:pt idx="9">
                  <c:v>4636.666666666667</c:v>
                </c:pt>
                <c:pt idx="10">
                  <c:v>4943.333333333333</c:v>
                </c:pt>
                <c:pt idx="11">
                  <c:v>4360</c:v>
                </c:pt>
                <c:pt idx="12">
                  <c:v>5118</c:v>
                </c:pt>
                <c:pt idx="13">
                  <c:v>4158.8888888888887</c:v>
                </c:pt>
                <c:pt idx="14">
                  <c:v>4356.666666666667</c:v>
                </c:pt>
                <c:pt idx="15">
                  <c:v>4255</c:v>
                </c:pt>
                <c:pt idx="16">
                  <c:v>3856.6666666666665</c:v>
                </c:pt>
                <c:pt idx="17">
                  <c:v>4876.666666666667</c:v>
                </c:pt>
                <c:pt idx="18">
                  <c:v>4428.333333333333</c:v>
                </c:pt>
                <c:pt idx="19">
                  <c:v>4386.666666666667</c:v>
                </c:pt>
                <c:pt idx="20">
                  <c:v>4443.333333333333</c:v>
                </c:pt>
                <c:pt idx="21">
                  <c:v>4050</c:v>
                </c:pt>
                <c:pt idx="22">
                  <c:v>4140</c:v>
                </c:pt>
                <c:pt idx="23">
                  <c:v>4491.666666666667</c:v>
                </c:pt>
                <c:pt idx="24">
                  <c:v>4528.333333333333</c:v>
                </c:pt>
                <c:pt idx="25">
                  <c:v>3846.6666666666665</c:v>
                </c:pt>
                <c:pt idx="26">
                  <c:v>3971.6666666666665</c:v>
                </c:pt>
                <c:pt idx="27">
                  <c:v>4038.3333333333335</c:v>
                </c:pt>
                <c:pt idx="28">
                  <c:v>4473.0769230769229</c:v>
                </c:pt>
                <c:pt idx="29">
                  <c:v>4000</c:v>
                </c:pt>
                <c:pt idx="30">
                  <c:v>4464.545454545455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'PSPA Summary'!$N$1</c:f>
              <c:strCache>
                <c:ptCount val="1"/>
                <c:pt idx="0">
                  <c:v>6/1/2018</c:v>
                </c:pt>
              </c:strCache>
            </c:strRef>
          </c:tx>
          <c:spPr>
            <a:ln w="12700"/>
          </c:spPr>
          <c:marker>
            <c:symbol val="diamond"/>
            <c:size val="5"/>
          </c:marker>
          <c:val>
            <c:numRef>
              <c:f>'PSPA Summary'!$N$2:$N$33</c:f>
              <c:numCache>
                <c:formatCode>#,##0.00</c:formatCode>
                <c:ptCount val="32"/>
                <c:pt idx="0">
                  <c:v>3807.3333333333335</c:v>
                </c:pt>
                <c:pt idx="1">
                  <c:v>4097.5</c:v>
                </c:pt>
                <c:pt idx="2">
                  <c:v>3665</c:v>
                </c:pt>
                <c:pt idx="3">
                  <c:v>4055.8333333333335</c:v>
                </c:pt>
                <c:pt idx="4">
                  <c:v>4315</c:v>
                </c:pt>
                <c:pt idx="5">
                  <c:v>3660</c:v>
                </c:pt>
                <c:pt idx="6">
                  <c:v>3700</c:v>
                </c:pt>
                <c:pt idx="7">
                  <c:v>3998.3333333333335</c:v>
                </c:pt>
                <c:pt idx="8">
                  <c:v>4730.909090909091</c:v>
                </c:pt>
                <c:pt idx="9">
                  <c:v>4567.5</c:v>
                </c:pt>
                <c:pt idx="10">
                  <c:v>5061.1111111111113</c:v>
                </c:pt>
                <c:pt idx="11">
                  <c:v>4206</c:v>
                </c:pt>
                <c:pt idx="12">
                  <c:v>4856.363636363636</c:v>
                </c:pt>
                <c:pt idx="13">
                  <c:v>4267.7777777777774</c:v>
                </c:pt>
                <c:pt idx="14">
                  <c:v>4765</c:v>
                </c:pt>
                <c:pt idx="15">
                  <c:v>4770</c:v>
                </c:pt>
                <c:pt idx="16">
                  <c:v>4360</c:v>
                </c:pt>
                <c:pt idx="17">
                  <c:v>4642</c:v>
                </c:pt>
                <c:pt idx="18">
                  <c:v>4556.666666666667</c:v>
                </c:pt>
                <c:pt idx="19">
                  <c:v>4500</c:v>
                </c:pt>
                <c:pt idx="20">
                  <c:v>4773.333333333333</c:v>
                </c:pt>
                <c:pt idx="21">
                  <c:v>4676.666666666667</c:v>
                </c:pt>
                <c:pt idx="22">
                  <c:v>4752</c:v>
                </c:pt>
                <c:pt idx="23">
                  <c:v>4449.166666666667</c:v>
                </c:pt>
                <c:pt idx="24">
                  <c:v>4695.5555555555557</c:v>
                </c:pt>
                <c:pt idx="25">
                  <c:v>4817.8571428571431</c:v>
                </c:pt>
                <c:pt idx="26">
                  <c:v>4640</c:v>
                </c:pt>
                <c:pt idx="27">
                  <c:v>4320</c:v>
                </c:pt>
                <c:pt idx="28">
                  <c:v>4587.5</c:v>
                </c:pt>
                <c:pt idx="29">
                  <c:v>3878.8888888888887</c:v>
                </c:pt>
                <c:pt idx="30">
                  <c:v>4652.5</c:v>
                </c:pt>
                <c:pt idx="31">
                  <c:v>4805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'PSPA Summary'!$O$1</c:f>
              <c:strCache>
                <c:ptCount val="1"/>
                <c:pt idx="0">
                  <c:v>6/8/2018</c:v>
                </c:pt>
              </c:strCache>
            </c:strRef>
          </c:tx>
          <c:val>
            <c:numRef>
              <c:f>'PSPA Summary'!$O$2:$O$33</c:f>
              <c:numCache>
                <c:formatCode>#,##0.00</c:formatCode>
                <c:ptCount val="32"/>
                <c:pt idx="0">
                  <c:v>4527.272727272727</c:v>
                </c:pt>
                <c:pt idx="1">
                  <c:v>4320</c:v>
                </c:pt>
                <c:pt idx="2">
                  <c:v>3872.8571428571427</c:v>
                </c:pt>
                <c:pt idx="3">
                  <c:v>3916.6666666666665</c:v>
                </c:pt>
                <c:pt idx="4">
                  <c:v>4026</c:v>
                </c:pt>
                <c:pt idx="5">
                  <c:v>3595.4545454545455</c:v>
                </c:pt>
                <c:pt idx="6">
                  <c:v>3673.3333333333335</c:v>
                </c:pt>
                <c:pt idx="7">
                  <c:v>4105</c:v>
                </c:pt>
                <c:pt idx="8">
                  <c:v>4804.6153846153848</c:v>
                </c:pt>
                <c:pt idx="9">
                  <c:v>4476.666666666667</c:v>
                </c:pt>
                <c:pt idx="10">
                  <c:v>4920</c:v>
                </c:pt>
                <c:pt idx="11">
                  <c:v>3780</c:v>
                </c:pt>
                <c:pt idx="12">
                  <c:v>5193.333333333333</c:v>
                </c:pt>
                <c:pt idx="13">
                  <c:v>3871.4285714285716</c:v>
                </c:pt>
                <c:pt idx="14">
                  <c:v>4530</c:v>
                </c:pt>
                <c:pt idx="15">
                  <c:v>4184.2857142857147</c:v>
                </c:pt>
                <c:pt idx="16">
                  <c:v>4702</c:v>
                </c:pt>
                <c:pt idx="17">
                  <c:v>4366</c:v>
                </c:pt>
                <c:pt idx="18">
                  <c:v>4337.5</c:v>
                </c:pt>
                <c:pt idx="19">
                  <c:v>4932.5</c:v>
                </c:pt>
                <c:pt idx="20">
                  <c:v>4722.5</c:v>
                </c:pt>
                <c:pt idx="21">
                  <c:v>4452.1428571428569</c:v>
                </c:pt>
                <c:pt idx="22">
                  <c:v>3908.5714285714284</c:v>
                </c:pt>
                <c:pt idx="23">
                  <c:v>4206.9230769230771</c:v>
                </c:pt>
                <c:pt idx="24">
                  <c:v>4522.2222222222226</c:v>
                </c:pt>
                <c:pt idx="25">
                  <c:v>4651.666666666667</c:v>
                </c:pt>
                <c:pt idx="26">
                  <c:v>4893.478260869565</c:v>
                </c:pt>
                <c:pt idx="27">
                  <c:v>3802.5</c:v>
                </c:pt>
                <c:pt idx="28">
                  <c:v>4326</c:v>
                </c:pt>
                <c:pt idx="29">
                  <c:v>4213.75</c:v>
                </c:pt>
                <c:pt idx="30">
                  <c:v>4508.75</c:v>
                </c:pt>
                <c:pt idx="31">
                  <c:v>4265.7142857142853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'PSPA Summary'!$P$1</c:f>
              <c:strCache>
                <c:ptCount val="1"/>
                <c:pt idx="0">
                  <c:v>6/15/2018</c:v>
                </c:pt>
              </c:strCache>
            </c:strRef>
          </c:tx>
          <c:val>
            <c:numRef>
              <c:f>'PSPA Summary'!$P$2:$P$33</c:f>
              <c:numCache>
                <c:formatCode>#,##0.00</c:formatCode>
                <c:ptCount val="32"/>
                <c:pt idx="0">
                  <c:v>4212</c:v>
                </c:pt>
                <c:pt idx="1">
                  <c:v>4148.333333333333</c:v>
                </c:pt>
                <c:pt idx="2">
                  <c:v>4079.4117647058824</c:v>
                </c:pt>
                <c:pt idx="3">
                  <c:v>4038</c:v>
                </c:pt>
                <c:pt idx="4">
                  <c:v>4050</c:v>
                </c:pt>
                <c:pt idx="5">
                  <c:v>3485.5555555555557</c:v>
                </c:pt>
                <c:pt idx="6">
                  <c:v>3972</c:v>
                </c:pt>
                <c:pt idx="7">
                  <c:v>3988.75</c:v>
                </c:pt>
                <c:pt idx="8">
                  <c:v>4838.333333333333</c:v>
                </c:pt>
                <c:pt idx="9">
                  <c:v>4633.75</c:v>
                </c:pt>
                <c:pt idx="10">
                  <c:v>4871.666666666667</c:v>
                </c:pt>
                <c:pt idx="11">
                  <c:v>4456.95652173913</c:v>
                </c:pt>
                <c:pt idx="12">
                  <c:v>4414.090909090909</c:v>
                </c:pt>
                <c:pt idx="13">
                  <c:v>3850</c:v>
                </c:pt>
                <c:pt idx="14">
                  <c:v>4795.5555555555557</c:v>
                </c:pt>
                <c:pt idx="15">
                  <c:v>4390.909090909091</c:v>
                </c:pt>
                <c:pt idx="16">
                  <c:v>4652.5</c:v>
                </c:pt>
                <c:pt idx="17">
                  <c:v>4482.1428571428569</c:v>
                </c:pt>
                <c:pt idx="18">
                  <c:v>4571.333333333333</c:v>
                </c:pt>
                <c:pt idx="19">
                  <c:v>4646.818181818182</c:v>
                </c:pt>
                <c:pt idx="20">
                  <c:v>4620</c:v>
                </c:pt>
                <c:pt idx="21">
                  <c:v>4503.333333333333</c:v>
                </c:pt>
                <c:pt idx="22">
                  <c:v>4505.454545454545</c:v>
                </c:pt>
                <c:pt idx="23">
                  <c:v>4363.333333333333</c:v>
                </c:pt>
                <c:pt idx="24">
                  <c:v>4558.333333333333</c:v>
                </c:pt>
                <c:pt idx="25">
                  <c:v>4532.2222222222226</c:v>
                </c:pt>
                <c:pt idx="26">
                  <c:v>4733.0769230769229</c:v>
                </c:pt>
                <c:pt idx="27">
                  <c:v>4206.666666666667</c:v>
                </c:pt>
                <c:pt idx="28">
                  <c:v>4168.8888888888887</c:v>
                </c:pt>
                <c:pt idx="29">
                  <c:v>3580</c:v>
                </c:pt>
                <c:pt idx="30">
                  <c:v>4410</c:v>
                </c:pt>
                <c:pt idx="31">
                  <c:v>4160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'PSPA Summary'!$Q$1</c:f>
              <c:strCache>
                <c:ptCount val="1"/>
                <c:pt idx="0">
                  <c:v>6/22/2018</c:v>
                </c:pt>
              </c:strCache>
            </c:strRef>
          </c:tx>
          <c:val>
            <c:numRef>
              <c:f>'PSPA Summary'!$Q$2:$Q$33</c:f>
              <c:numCache>
                <c:formatCode>#,##0.00</c:formatCode>
                <c:ptCount val="32"/>
                <c:pt idx="0">
                  <c:v>4303.333333333333</c:v>
                </c:pt>
                <c:pt idx="1">
                  <c:v>4035</c:v>
                </c:pt>
                <c:pt idx="2">
                  <c:v>3469.090909090909</c:v>
                </c:pt>
                <c:pt idx="3">
                  <c:v>3615</c:v>
                </c:pt>
                <c:pt idx="4">
                  <c:v>4052</c:v>
                </c:pt>
                <c:pt idx="5">
                  <c:v>3609.090909090909</c:v>
                </c:pt>
                <c:pt idx="6">
                  <c:v>3514</c:v>
                </c:pt>
                <c:pt idx="7">
                  <c:v>4118.5714285714284</c:v>
                </c:pt>
                <c:pt idx="8">
                  <c:v>5140.909090909091</c:v>
                </c:pt>
                <c:pt idx="9">
                  <c:v>5126.666666666667</c:v>
                </c:pt>
                <c:pt idx="10">
                  <c:v>5236.666666666667</c:v>
                </c:pt>
                <c:pt idx="11">
                  <c:v>4214.4444444444443</c:v>
                </c:pt>
                <c:pt idx="12">
                  <c:v>4669.0476190476193</c:v>
                </c:pt>
                <c:pt idx="13">
                  <c:v>4415.5555555555557</c:v>
                </c:pt>
                <c:pt idx="14">
                  <c:v>4438.333333333333</c:v>
                </c:pt>
                <c:pt idx="15">
                  <c:v>4423.333333333333</c:v>
                </c:pt>
                <c:pt idx="16">
                  <c:v>3886</c:v>
                </c:pt>
                <c:pt idx="17">
                  <c:v>4800</c:v>
                </c:pt>
                <c:pt idx="18">
                  <c:v>4421.666666666667</c:v>
                </c:pt>
                <c:pt idx="19">
                  <c:v>4998.75</c:v>
                </c:pt>
                <c:pt idx="20">
                  <c:v>4726.666666666667</c:v>
                </c:pt>
                <c:pt idx="21">
                  <c:v>4994.2857142857147</c:v>
                </c:pt>
                <c:pt idx="22">
                  <c:v>4609.2857142857147</c:v>
                </c:pt>
                <c:pt idx="23">
                  <c:v>4633.333333333333</c:v>
                </c:pt>
                <c:pt idx="24">
                  <c:v>4382.5</c:v>
                </c:pt>
                <c:pt idx="25">
                  <c:v>4703.333333333333</c:v>
                </c:pt>
                <c:pt idx="26">
                  <c:v>4755.833333333333</c:v>
                </c:pt>
                <c:pt idx="27">
                  <c:v>4403.333333333333</c:v>
                </c:pt>
                <c:pt idx="28">
                  <c:v>4460</c:v>
                </c:pt>
                <c:pt idx="29">
                  <c:v>4140</c:v>
                </c:pt>
                <c:pt idx="30">
                  <c:v>4581.666666666667</c:v>
                </c:pt>
                <c:pt idx="31">
                  <c:v>4887.7777777777774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'PSPA Summary'!$R$1</c:f>
              <c:strCache>
                <c:ptCount val="1"/>
                <c:pt idx="0">
                  <c:v>6/29/2018</c:v>
                </c:pt>
              </c:strCache>
            </c:strRef>
          </c:tx>
          <c:val>
            <c:numRef>
              <c:f>'PSPA Summary'!$R$2:$R$33</c:f>
              <c:numCache>
                <c:formatCode>#,##0.00</c:formatCode>
                <c:ptCount val="32"/>
                <c:pt idx="0">
                  <c:v>4195</c:v>
                </c:pt>
                <c:pt idx="1">
                  <c:v>4276.666666666667</c:v>
                </c:pt>
                <c:pt idx="2">
                  <c:v>3722</c:v>
                </c:pt>
                <c:pt idx="3">
                  <c:v>3542</c:v>
                </c:pt>
                <c:pt idx="4">
                  <c:v>4073.3333333333335</c:v>
                </c:pt>
                <c:pt idx="5">
                  <c:v>3894.2857142857142</c:v>
                </c:pt>
                <c:pt idx="6">
                  <c:v>4100</c:v>
                </c:pt>
                <c:pt idx="7">
                  <c:v>4063.3333333333335</c:v>
                </c:pt>
                <c:pt idx="8">
                  <c:v>5008</c:v>
                </c:pt>
                <c:pt idx="9">
                  <c:v>4553.75</c:v>
                </c:pt>
                <c:pt idx="10">
                  <c:v>4862</c:v>
                </c:pt>
                <c:pt idx="11">
                  <c:v>4512.8571428571431</c:v>
                </c:pt>
                <c:pt idx="12">
                  <c:v>4468.5714285714284</c:v>
                </c:pt>
                <c:pt idx="13">
                  <c:v>4288.5714285714284</c:v>
                </c:pt>
                <c:pt idx="14">
                  <c:v>4701.666666666667</c:v>
                </c:pt>
                <c:pt idx="15">
                  <c:v>4575</c:v>
                </c:pt>
                <c:pt idx="16">
                  <c:v>4081.4285714285716</c:v>
                </c:pt>
                <c:pt idx="17">
                  <c:v>4670</c:v>
                </c:pt>
                <c:pt idx="18">
                  <c:v>3855</c:v>
                </c:pt>
                <c:pt idx="19">
                  <c:v>4450</c:v>
                </c:pt>
                <c:pt idx="20">
                  <c:v>4637.5</c:v>
                </c:pt>
                <c:pt idx="21">
                  <c:v>4743.333333333333</c:v>
                </c:pt>
                <c:pt idx="22">
                  <c:v>4605.7142857142853</c:v>
                </c:pt>
                <c:pt idx="23">
                  <c:v>4503.333333333333</c:v>
                </c:pt>
                <c:pt idx="24">
                  <c:v>4435</c:v>
                </c:pt>
                <c:pt idx="25">
                  <c:v>4927.1428571428569</c:v>
                </c:pt>
                <c:pt idx="26">
                  <c:v>4620</c:v>
                </c:pt>
                <c:pt idx="27">
                  <c:v>4280</c:v>
                </c:pt>
                <c:pt idx="28">
                  <c:v>4722.8571428571431</c:v>
                </c:pt>
                <c:pt idx="29">
                  <c:v>3968.3333333333335</c:v>
                </c:pt>
                <c:pt idx="30">
                  <c:v>4330</c:v>
                </c:pt>
                <c:pt idx="31">
                  <c:v>4645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95776"/>
        <c:axId val="132797952"/>
      </c:lineChart>
      <c:catAx>
        <c:axId val="13279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Location</a:t>
                </a:r>
              </a:p>
            </c:rich>
          </c:tx>
          <c:layout>
            <c:manualLayout>
              <c:xMode val="edge"/>
              <c:yMode val="edge"/>
              <c:x val="0.51323644962240933"/>
              <c:y val="0.94172164946651149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32797952"/>
        <c:crosses val="autoZero"/>
        <c:auto val="1"/>
        <c:lblAlgn val="ctr"/>
        <c:lblOffset val="100"/>
        <c:noMultiLvlLbl val="0"/>
      </c:catAx>
      <c:valAx>
        <c:axId val="132797952"/>
        <c:scaling>
          <c:orientation val="minMax"/>
          <c:max val="8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4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Seismic Modulus, ksi</a:t>
                </a:r>
              </a:p>
            </c:rich>
          </c:tx>
          <c:layout>
            <c:manualLayout>
              <c:xMode val="edge"/>
              <c:yMode val="edge"/>
              <c:x val="7.4204723507941914E-3"/>
              <c:y val="0.2906456682200291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32795776"/>
        <c:crosses val="autoZero"/>
        <c:crossBetween val="midCat"/>
      </c:valAx>
      <c:spPr>
        <a:noFill/>
        <a:ln w="25400">
          <a:noFill/>
        </a:ln>
      </c:spPr>
    </c:plotArea>
    <c:legend>
      <c:legendPos val="tr"/>
      <c:layout>
        <c:manualLayout>
          <c:xMode val="edge"/>
          <c:yMode val="edge"/>
          <c:x val="0.4920771073732999"/>
          <c:y val="0.46071555866800212"/>
          <c:w val="0.47748622121943174"/>
          <c:h val="0.32536465441911527"/>
        </c:manualLayout>
      </c:layout>
      <c:overlay val="1"/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FFC000"/>
  </sheetPr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0.20451</cdr:x>
      <cdr:y>0.13291</cdr:y>
    </cdr:from>
    <cdr:to>
      <cdr:x>0.30962</cdr:x>
      <cdr:y>0.18337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71985" y="836194"/>
          <a:ext cx="910716" cy="31746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rgbClr val="0070C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Baseline</a:t>
          </a:r>
        </a:p>
      </cdr:txBody>
    </cdr:sp>
  </cdr:relSizeAnchor>
  <cdr:relSizeAnchor xmlns:cdr="http://schemas.openxmlformats.org/drawingml/2006/chartDrawing">
    <cdr:from>
      <cdr:x>0.21585</cdr:x>
      <cdr:y>0.18337</cdr:y>
    </cdr:from>
    <cdr:to>
      <cdr:x>0.25706</cdr:x>
      <cdr:y>0.30979</cdr:y>
    </cdr:to>
    <cdr:cxnSp macro="">
      <cdr:nvCxnSpPr>
        <cdr:cNvPr id="3" name="Straight Arrow Connector 2"/>
        <cdr:cNvCxnSpPr>
          <a:stCxn xmlns:a="http://schemas.openxmlformats.org/drawingml/2006/main" id="2" idx="2"/>
        </cdr:cNvCxnSpPr>
      </cdr:nvCxnSpPr>
      <cdr:spPr>
        <a:xfrm xmlns:a="http://schemas.openxmlformats.org/drawingml/2006/main" flipH="1">
          <a:off x="1870240" y="1153663"/>
          <a:ext cx="357060" cy="795373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1022"/>
  <sheetViews>
    <sheetView showGridLines="0" zoomScaleNormal="100" workbookViewId="0">
      <selection activeCell="P14" sqref="P14"/>
    </sheetView>
  </sheetViews>
  <sheetFormatPr defaultRowHeight="15" x14ac:dyDescent="0.25"/>
  <cols>
    <col min="1" max="1" width="16.42578125" style="1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134" bestFit="1" customWidth="1"/>
    <col min="6" max="6" width="8.28515625" style="4" bestFit="1" customWidth="1"/>
    <col min="7" max="7" width="11" style="4" bestFit="1" customWidth="1"/>
    <col min="8" max="8" width="11.42578125" style="1" bestFit="1" customWidth="1"/>
    <col min="9" max="9" width="13.85546875" style="1" bestFit="1" customWidth="1"/>
    <col min="10" max="10" width="14.140625" style="1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7" width="9.140625" style="1"/>
    <col min="18" max="18" width="11" style="1" bestFit="1" customWidth="1"/>
    <col min="19" max="19" width="16.140625" style="2" bestFit="1" customWidth="1"/>
    <col min="20" max="16384" width="9.140625" style="1"/>
  </cols>
  <sheetData>
    <row r="1" spans="1:19" ht="18.75" x14ac:dyDescent="0.25">
      <c r="A1" s="240" t="s">
        <v>43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9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58" t="s">
        <v>40</v>
      </c>
      <c r="F2" s="250" t="s">
        <v>39</v>
      </c>
      <c r="G2" s="250" t="s">
        <v>38</v>
      </c>
      <c r="H2" s="250" t="s">
        <v>37</v>
      </c>
      <c r="I2" s="250" t="s">
        <v>36</v>
      </c>
      <c r="J2" s="250" t="s">
        <v>35</v>
      </c>
      <c r="K2" s="250" t="s">
        <v>34</v>
      </c>
      <c r="S2" s="2"/>
    </row>
    <row r="3" spans="1:19" x14ac:dyDescent="0.25">
      <c r="A3" s="251"/>
      <c r="B3" s="253"/>
      <c r="C3" s="21" t="s">
        <v>33</v>
      </c>
      <c r="D3" s="20" t="s">
        <v>32</v>
      </c>
      <c r="E3" s="259"/>
      <c r="F3" s="251"/>
      <c r="G3" s="251"/>
      <c r="H3" s="251"/>
      <c r="I3" s="251"/>
      <c r="J3" s="251"/>
      <c r="K3" s="251"/>
    </row>
    <row r="4" spans="1:19" x14ac:dyDescent="0.25">
      <c r="A4" s="30">
        <v>43140.371412037035</v>
      </c>
      <c r="B4" s="12" t="s">
        <v>3</v>
      </c>
      <c r="C4" s="12" t="s">
        <v>2</v>
      </c>
      <c r="D4" s="10"/>
      <c r="E4" s="29" t="s">
        <v>636</v>
      </c>
      <c r="F4" s="11" t="s">
        <v>31</v>
      </c>
      <c r="G4" s="11" t="s">
        <v>0</v>
      </c>
      <c r="H4" s="11">
        <v>5940</v>
      </c>
      <c r="I4" s="11">
        <v>0.18</v>
      </c>
      <c r="J4" s="11">
        <v>48</v>
      </c>
      <c r="K4" s="257">
        <f>AVERAGE(H4:H15)</f>
        <v>5510</v>
      </c>
      <c r="M4" s="9" t="s">
        <v>19</v>
      </c>
      <c r="N4" s="9" t="s">
        <v>0</v>
      </c>
      <c r="O4" s="18">
        <f>K160</f>
        <v>5376.666666666667</v>
      </c>
      <c r="Q4" s="7"/>
      <c r="R4" s="7"/>
    </row>
    <row r="5" spans="1:19" x14ac:dyDescent="0.25">
      <c r="A5" s="30">
        <v>43140.371550925927</v>
      </c>
      <c r="B5" s="12" t="s">
        <v>3</v>
      </c>
      <c r="C5" s="12" t="s">
        <v>2</v>
      </c>
      <c r="D5" s="10"/>
      <c r="E5" s="29" t="s">
        <v>636</v>
      </c>
      <c r="F5" s="11" t="s">
        <v>31</v>
      </c>
      <c r="G5" s="11" t="s">
        <v>0</v>
      </c>
      <c r="H5" s="11">
        <v>5950</v>
      </c>
      <c r="I5" s="11">
        <v>0.18</v>
      </c>
      <c r="J5" s="11">
        <v>48</v>
      </c>
      <c r="K5" s="257"/>
      <c r="M5" s="12" t="s">
        <v>20</v>
      </c>
      <c r="N5" s="12" t="s">
        <v>0</v>
      </c>
      <c r="O5" s="19">
        <f>K136</f>
        <v>5503.333333333333</v>
      </c>
      <c r="Q5" s="7"/>
      <c r="R5" s="7"/>
    </row>
    <row r="6" spans="1:19" x14ac:dyDescent="0.25">
      <c r="A6" s="30">
        <v>43140.371689814812</v>
      </c>
      <c r="B6" s="12" t="s">
        <v>3</v>
      </c>
      <c r="C6" s="12" t="s">
        <v>2</v>
      </c>
      <c r="D6" s="10"/>
      <c r="E6" s="29" t="s">
        <v>636</v>
      </c>
      <c r="F6" s="11" t="s">
        <v>31</v>
      </c>
      <c r="G6" s="11" t="s">
        <v>0</v>
      </c>
      <c r="H6" s="11">
        <v>5930</v>
      </c>
      <c r="I6" s="11">
        <v>0.18</v>
      </c>
      <c r="J6" s="11">
        <v>48</v>
      </c>
      <c r="K6" s="257"/>
      <c r="M6" s="9" t="s">
        <v>20</v>
      </c>
      <c r="N6" s="9" t="s">
        <v>8</v>
      </c>
      <c r="O6" s="18">
        <f>K145</f>
        <v>4868</v>
      </c>
      <c r="Q6" s="7"/>
      <c r="R6" s="7"/>
    </row>
    <row r="7" spans="1:19" x14ac:dyDescent="0.25">
      <c r="A7" s="30">
        <v>43140.37222222222</v>
      </c>
      <c r="B7" s="12" t="s">
        <v>3</v>
      </c>
      <c r="C7" s="12" t="s">
        <v>2</v>
      </c>
      <c r="D7" s="10"/>
      <c r="E7" s="29" t="s">
        <v>636</v>
      </c>
      <c r="F7" s="11" t="s">
        <v>31</v>
      </c>
      <c r="G7" s="11" t="s">
        <v>0</v>
      </c>
      <c r="H7" s="11">
        <v>5200</v>
      </c>
      <c r="I7" s="11">
        <v>0.18</v>
      </c>
      <c r="J7" s="11">
        <v>46</v>
      </c>
      <c r="K7" s="257"/>
      <c r="M7" s="12" t="s">
        <v>21</v>
      </c>
      <c r="N7" s="12" t="s">
        <v>0</v>
      </c>
      <c r="O7" s="19">
        <f>K130</f>
        <v>5038.333333333333</v>
      </c>
      <c r="Q7" s="7"/>
      <c r="R7" s="7"/>
    </row>
    <row r="8" spans="1:19" x14ac:dyDescent="0.25">
      <c r="A8" s="30">
        <v>43140.372361111113</v>
      </c>
      <c r="B8" s="12" t="s">
        <v>3</v>
      </c>
      <c r="C8" s="12" t="s">
        <v>2</v>
      </c>
      <c r="D8" s="10"/>
      <c r="E8" s="29" t="s">
        <v>636</v>
      </c>
      <c r="F8" s="11" t="s">
        <v>31</v>
      </c>
      <c r="G8" s="11" t="s">
        <v>0</v>
      </c>
      <c r="H8" s="11">
        <v>5170</v>
      </c>
      <c r="I8" s="11">
        <v>0.18</v>
      </c>
      <c r="J8" s="11">
        <v>46</v>
      </c>
      <c r="K8" s="257"/>
      <c r="M8" s="9" t="s">
        <v>22</v>
      </c>
      <c r="N8" s="9" t="s">
        <v>0</v>
      </c>
      <c r="O8" s="18">
        <f>K121</f>
        <v>5424.4444444444443</v>
      </c>
      <c r="Q8" s="7"/>
      <c r="R8" s="7"/>
    </row>
    <row r="9" spans="1:19" x14ac:dyDescent="0.25">
      <c r="A9" s="30">
        <v>43140.372499999998</v>
      </c>
      <c r="B9" s="12" t="s">
        <v>3</v>
      </c>
      <c r="C9" s="12" t="s">
        <v>2</v>
      </c>
      <c r="D9" s="10"/>
      <c r="E9" s="29" t="s">
        <v>636</v>
      </c>
      <c r="F9" s="11" t="s">
        <v>31</v>
      </c>
      <c r="G9" s="11" t="s">
        <v>0</v>
      </c>
      <c r="H9" s="11">
        <v>5190</v>
      </c>
      <c r="I9" s="11">
        <v>0.18</v>
      </c>
      <c r="J9" s="11">
        <v>45</v>
      </c>
      <c r="K9" s="257"/>
      <c r="M9" s="12" t="s">
        <v>23</v>
      </c>
      <c r="N9" s="12" t="s">
        <v>0</v>
      </c>
      <c r="O9" s="19">
        <f>K91</f>
        <v>4977.7777777777774</v>
      </c>
      <c r="Q9" s="7"/>
      <c r="R9" s="7"/>
    </row>
    <row r="10" spans="1:19" x14ac:dyDescent="0.25">
      <c r="A10" s="30">
        <v>43140.373032407406</v>
      </c>
      <c r="B10" s="12" t="s">
        <v>3</v>
      </c>
      <c r="C10" s="10"/>
      <c r="D10" s="12" t="s">
        <v>2</v>
      </c>
      <c r="E10" s="29" t="s">
        <v>637</v>
      </c>
      <c r="F10" s="11" t="s">
        <v>31</v>
      </c>
      <c r="G10" s="11" t="s">
        <v>0</v>
      </c>
      <c r="H10" s="11">
        <v>5680</v>
      </c>
      <c r="I10" s="11">
        <v>0.18</v>
      </c>
      <c r="J10" s="11">
        <v>45</v>
      </c>
      <c r="K10" s="257"/>
      <c r="M10" s="9" t="s">
        <v>23</v>
      </c>
      <c r="N10" s="9" t="s">
        <v>5</v>
      </c>
      <c r="O10" s="18">
        <f>K100</f>
        <v>5408.0952380952385</v>
      </c>
      <c r="Q10" s="7"/>
      <c r="R10" s="7"/>
    </row>
    <row r="11" spans="1:19" x14ac:dyDescent="0.25">
      <c r="A11" s="30">
        <v>43140.373171296298</v>
      </c>
      <c r="B11" s="12" t="s">
        <v>3</v>
      </c>
      <c r="C11" s="10"/>
      <c r="D11" s="12" t="s">
        <v>2</v>
      </c>
      <c r="E11" s="29" t="s">
        <v>637</v>
      </c>
      <c r="F11" s="11" t="s">
        <v>31</v>
      </c>
      <c r="G11" s="11" t="s">
        <v>0</v>
      </c>
      <c r="H11" s="11">
        <v>5700</v>
      </c>
      <c r="I11" s="11">
        <v>0.18</v>
      </c>
      <c r="J11" s="11">
        <v>45</v>
      </c>
      <c r="K11" s="257"/>
      <c r="M11" s="12" t="s">
        <v>25</v>
      </c>
      <c r="N11" s="12" t="s">
        <v>0</v>
      </c>
      <c r="O11" s="19">
        <f>K82</f>
        <v>5332.2222222222226</v>
      </c>
      <c r="Q11" s="7"/>
      <c r="R11" s="7"/>
    </row>
    <row r="12" spans="1:19" x14ac:dyDescent="0.25">
      <c r="A12" s="30">
        <v>43140.373310185183</v>
      </c>
      <c r="B12" s="12" t="s">
        <v>3</v>
      </c>
      <c r="C12" s="10"/>
      <c r="D12" s="12" t="s">
        <v>2</v>
      </c>
      <c r="E12" s="29" t="s">
        <v>637</v>
      </c>
      <c r="F12" s="11" t="s">
        <v>31</v>
      </c>
      <c r="G12" s="11" t="s">
        <v>0</v>
      </c>
      <c r="H12" s="11">
        <v>5730</v>
      </c>
      <c r="I12" s="11">
        <v>0.18</v>
      </c>
      <c r="J12" s="11">
        <v>45</v>
      </c>
      <c r="K12" s="257"/>
      <c r="M12" s="9" t="s">
        <v>31</v>
      </c>
      <c r="N12" s="9" t="s">
        <v>0</v>
      </c>
      <c r="O12" s="18">
        <f>K4</f>
        <v>5510</v>
      </c>
    </row>
    <row r="13" spans="1:19" x14ac:dyDescent="0.25">
      <c r="A13" s="30">
        <v>43140.37363425926</v>
      </c>
      <c r="B13" s="12" t="s">
        <v>3</v>
      </c>
      <c r="C13" s="10"/>
      <c r="D13" s="12" t="s">
        <v>2</v>
      </c>
      <c r="E13" s="29" t="s">
        <v>637</v>
      </c>
      <c r="F13" s="11" t="s">
        <v>31</v>
      </c>
      <c r="G13" s="11" t="s">
        <v>0</v>
      </c>
      <c r="H13" s="11">
        <v>5230</v>
      </c>
      <c r="I13" s="11">
        <v>0.18</v>
      </c>
      <c r="J13" s="11">
        <v>45</v>
      </c>
      <c r="K13" s="257"/>
      <c r="M13" s="12" t="s">
        <v>30</v>
      </c>
      <c r="N13" s="12" t="s">
        <v>0</v>
      </c>
      <c r="O13" s="19">
        <f>K16</f>
        <v>5321.666666666667</v>
      </c>
    </row>
    <row r="14" spans="1:19" x14ac:dyDescent="0.25">
      <c r="A14" s="30">
        <v>43140.373773148145</v>
      </c>
      <c r="B14" s="12" t="s">
        <v>3</v>
      </c>
      <c r="C14" s="10"/>
      <c r="D14" s="12" t="s">
        <v>2</v>
      </c>
      <c r="E14" s="29" t="s">
        <v>637</v>
      </c>
      <c r="F14" s="11" t="s">
        <v>31</v>
      </c>
      <c r="G14" s="11" t="s">
        <v>0</v>
      </c>
      <c r="H14" s="11">
        <v>5210</v>
      </c>
      <c r="I14" s="11">
        <v>0.18</v>
      </c>
      <c r="J14" s="11">
        <v>45</v>
      </c>
      <c r="K14" s="257"/>
      <c r="M14" s="9" t="s">
        <v>29</v>
      </c>
      <c r="N14" s="9" t="s">
        <v>0</v>
      </c>
      <c r="O14" s="18">
        <f>K34</f>
        <v>5290</v>
      </c>
    </row>
    <row r="15" spans="1:19" x14ac:dyDescent="0.25">
      <c r="A15" s="30">
        <v>43140.373923611114</v>
      </c>
      <c r="B15" s="12" t="s">
        <v>3</v>
      </c>
      <c r="C15" s="10"/>
      <c r="D15" s="12" t="s">
        <v>2</v>
      </c>
      <c r="E15" s="29" t="s">
        <v>637</v>
      </c>
      <c r="F15" s="11" t="s">
        <v>31</v>
      </c>
      <c r="G15" s="11" t="s">
        <v>0</v>
      </c>
      <c r="H15" s="11">
        <v>5190</v>
      </c>
      <c r="I15" s="11">
        <v>0.18</v>
      </c>
      <c r="J15" s="11">
        <v>45</v>
      </c>
      <c r="K15" s="257"/>
      <c r="M15" s="12" t="s">
        <v>29</v>
      </c>
      <c r="N15" s="12" t="s">
        <v>12</v>
      </c>
      <c r="O15" s="17">
        <f>K22</f>
        <v>5400</v>
      </c>
    </row>
    <row r="16" spans="1:19" x14ac:dyDescent="0.25">
      <c r="A16" s="22">
        <v>43140.374918981484</v>
      </c>
      <c r="B16" s="9" t="s">
        <v>3</v>
      </c>
      <c r="C16" s="9" t="s">
        <v>2</v>
      </c>
      <c r="D16" s="10"/>
      <c r="E16" s="8" t="s">
        <v>636</v>
      </c>
      <c r="F16" s="8" t="s">
        <v>30</v>
      </c>
      <c r="G16" s="8" t="s">
        <v>0</v>
      </c>
      <c r="H16" s="8">
        <v>5060</v>
      </c>
      <c r="I16" s="8">
        <v>0.18</v>
      </c>
      <c r="J16" s="8">
        <v>43</v>
      </c>
      <c r="K16" s="249">
        <f>AVERAGE(H16:H21)</f>
        <v>5321.666666666667</v>
      </c>
      <c r="M16" s="9" t="s">
        <v>28</v>
      </c>
      <c r="N16" s="9" t="s">
        <v>0</v>
      </c>
      <c r="O16" s="18">
        <f>K40</f>
        <v>5313.333333333333</v>
      </c>
      <c r="Q16" s="7"/>
      <c r="R16" s="7"/>
    </row>
    <row r="17" spans="1:18" x14ac:dyDescent="0.25">
      <c r="A17" s="22">
        <v>43140.375057870369</v>
      </c>
      <c r="B17" s="9" t="s">
        <v>3</v>
      </c>
      <c r="C17" s="9" t="s">
        <v>2</v>
      </c>
      <c r="D17" s="10"/>
      <c r="E17" s="8" t="s">
        <v>636</v>
      </c>
      <c r="F17" s="8" t="s">
        <v>30</v>
      </c>
      <c r="G17" s="8" t="s">
        <v>0</v>
      </c>
      <c r="H17" s="8">
        <v>5060</v>
      </c>
      <c r="I17" s="8">
        <v>0.18</v>
      </c>
      <c r="J17" s="8">
        <v>43</v>
      </c>
      <c r="K17" s="249"/>
      <c r="M17" s="12" t="s">
        <v>28</v>
      </c>
      <c r="N17" s="12" t="s">
        <v>16</v>
      </c>
      <c r="O17" s="17">
        <f>K46</f>
        <v>5619.166666666667</v>
      </c>
      <c r="Q17" s="7"/>
      <c r="R17" s="7"/>
    </row>
    <row r="18" spans="1:18" x14ac:dyDescent="0.25">
      <c r="A18" s="22">
        <v>43140.375196759262</v>
      </c>
      <c r="B18" s="9" t="s">
        <v>3</v>
      </c>
      <c r="C18" s="9" t="s">
        <v>2</v>
      </c>
      <c r="D18" s="10"/>
      <c r="E18" s="8" t="s">
        <v>636</v>
      </c>
      <c r="F18" s="8" t="s">
        <v>30</v>
      </c>
      <c r="G18" s="8" t="s">
        <v>0</v>
      </c>
      <c r="H18" s="8">
        <v>5040</v>
      </c>
      <c r="I18" s="8">
        <v>0.18</v>
      </c>
      <c r="J18" s="8">
        <v>43</v>
      </c>
      <c r="K18" s="249"/>
      <c r="M18" s="9" t="s">
        <v>27</v>
      </c>
      <c r="N18" s="9" t="s">
        <v>0</v>
      </c>
      <c r="O18" s="18">
        <f>K58</f>
        <v>5250</v>
      </c>
      <c r="Q18" s="7"/>
      <c r="R18" s="7"/>
    </row>
    <row r="19" spans="1:18" x14ac:dyDescent="0.25">
      <c r="A19" s="22">
        <v>43140.376863425925</v>
      </c>
      <c r="B19" s="9" t="s">
        <v>3</v>
      </c>
      <c r="C19" s="10"/>
      <c r="D19" s="9" t="s">
        <v>2</v>
      </c>
      <c r="E19" s="8" t="s">
        <v>637</v>
      </c>
      <c r="F19" s="8" t="s">
        <v>30</v>
      </c>
      <c r="G19" s="8" t="s">
        <v>0</v>
      </c>
      <c r="H19" s="8">
        <v>5590</v>
      </c>
      <c r="I19" s="8">
        <v>0.18</v>
      </c>
      <c r="J19" s="8">
        <v>43</v>
      </c>
      <c r="K19" s="249"/>
      <c r="M19" s="12" t="s">
        <v>26</v>
      </c>
      <c r="N19" s="12" t="s">
        <v>0</v>
      </c>
      <c r="O19" s="17">
        <f>K64</f>
        <v>5808.333333333333</v>
      </c>
      <c r="Q19" s="7"/>
      <c r="R19" s="7"/>
    </row>
    <row r="20" spans="1:18" x14ac:dyDescent="0.25">
      <c r="A20" s="22">
        <v>43140.377002314817</v>
      </c>
      <c r="B20" s="9" t="s">
        <v>3</v>
      </c>
      <c r="C20" s="10"/>
      <c r="D20" s="9" t="s">
        <v>2</v>
      </c>
      <c r="E20" s="8" t="s">
        <v>637</v>
      </c>
      <c r="F20" s="8" t="s">
        <v>30</v>
      </c>
      <c r="G20" s="8" t="s">
        <v>0</v>
      </c>
      <c r="H20" s="8">
        <v>5590</v>
      </c>
      <c r="I20" s="8">
        <v>0.18</v>
      </c>
      <c r="J20" s="8">
        <v>43</v>
      </c>
      <c r="K20" s="249"/>
      <c r="M20" s="9" t="s">
        <v>18</v>
      </c>
      <c r="N20" s="9" t="s">
        <v>0</v>
      </c>
      <c r="O20" s="18">
        <f>K166</f>
        <v>5672.2222222222226</v>
      </c>
      <c r="Q20" s="7"/>
      <c r="R20" s="7"/>
    </row>
    <row r="21" spans="1:18" x14ac:dyDescent="0.25">
      <c r="A21" s="22">
        <v>43140.377141203702</v>
      </c>
      <c r="B21" s="9" t="s">
        <v>3</v>
      </c>
      <c r="C21" s="10"/>
      <c r="D21" s="9" t="s">
        <v>2</v>
      </c>
      <c r="E21" s="8" t="s">
        <v>637</v>
      </c>
      <c r="F21" s="8" t="s">
        <v>30</v>
      </c>
      <c r="G21" s="8" t="s">
        <v>0</v>
      </c>
      <c r="H21" s="8">
        <v>5590</v>
      </c>
      <c r="I21" s="8">
        <v>0.18</v>
      </c>
      <c r="J21" s="8">
        <v>43</v>
      </c>
      <c r="K21" s="249"/>
      <c r="M21" s="12" t="s">
        <v>17</v>
      </c>
      <c r="N21" s="12" t="s">
        <v>0</v>
      </c>
      <c r="O21" s="17">
        <f>K175</f>
        <v>5264</v>
      </c>
      <c r="Q21" s="7"/>
      <c r="R21" s="7"/>
    </row>
    <row r="22" spans="1:18" x14ac:dyDescent="0.25">
      <c r="A22" s="30">
        <v>43140.379444444443</v>
      </c>
      <c r="B22" s="12" t="s">
        <v>3</v>
      </c>
      <c r="C22" s="12" t="s">
        <v>2</v>
      </c>
      <c r="D22" s="10"/>
      <c r="E22" s="29" t="s">
        <v>636</v>
      </c>
      <c r="F22" s="11" t="s">
        <v>29</v>
      </c>
      <c r="G22" s="11" t="s">
        <v>12</v>
      </c>
      <c r="H22" s="11">
        <v>5580</v>
      </c>
      <c r="I22" s="11">
        <v>0.18</v>
      </c>
      <c r="J22" s="11">
        <v>41</v>
      </c>
      <c r="K22" s="242">
        <f>AVERAGE(H22:H33)</f>
        <v>5400</v>
      </c>
      <c r="M22" s="9" t="s">
        <v>17</v>
      </c>
      <c r="N22" s="9" t="s">
        <v>16</v>
      </c>
      <c r="O22" s="18">
        <f>K190</f>
        <v>5655.2380952380954</v>
      </c>
      <c r="Q22" s="7"/>
      <c r="R22" s="7"/>
    </row>
    <row r="23" spans="1:18" x14ac:dyDescent="0.25">
      <c r="A23" s="30">
        <v>43140.379583333335</v>
      </c>
      <c r="B23" s="12" t="s">
        <v>3</v>
      </c>
      <c r="C23" s="12" t="s">
        <v>2</v>
      </c>
      <c r="D23" s="10"/>
      <c r="E23" s="29" t="s">
        <v>636</v>
      </c>
      <c r="F23" s="11" t="s">
        <v>29</v>
      </c>
      <c r="G23" s="11" t="s">
        <v>12</v>
      </c>
      <c r="H23" s="11">
        <v>5570</v>
      </c>
      <c r="I23" s="11">
        <v>0.18</v>
      </c>
      <c r="J23" s="11">
        <v>41</v>
      </c>
      <c r="K23" s="242"/>
      <c r="M23" s="12" t="s">
        <v>15</v>
      </c>
      <c r="N23" s="12" t="s">
        <v>0</v>
      </c>
      <c r="O23" s="17">
        <f>K211</f>
        <v>5716.363636363636</v>
      </c>
      <c r="Q23" s="7"/>
      <c r="R23" s="7"/>
    </row>
    <row r="24" spans="1:18" x14ac:dyDescent="0.25">
      <c r="A24" s="30">
        <v>43140.379733796297</v>
      </c>
      <c r="B24" s="12" t="s">
        <v>3</v>
      </c>
      <c r="C24" s="12" t="s">
        <v>2</v>
      </c>
      <c r="D24" s="10"/>
      <c r="E24" s="29" t="s">
        <v>636</v>
      </c>
      <c r="F24" s="11" t="s">
        <v>29</v>
      </c>
      <c r="G24" s="11" t="s">
        <v>12</v>
      </c>
      <c r="H24" s="11">
        <v>5520</v>
      </c>
      <c r="I24" s="11">
        <v>0.18</v>
      </c>
      <c r="J24" s="11">
        <v>41</v>
      </c>
      <c r="K24" s="242"/>
      <c r="M24" s="9" t="s">
        <v>14</v>
      </c>
      <c r="N24" s="9" t="s">
        <v>0</v>
      </c>
      <c r="O24" s="18">
        <f>K229</f>
        <v>5076.666666666667</v>
      </c>
      <c r="Q24" s="7"/>
      <c r="R24" s="7"/>
    </row>
    <row r="25" spans="1:18" x14ac:dyDescent="0.25">
      <c r="A25" s="30">
        <v>43140.380046296297</v>
      </c>
      <c r="B25" s="12" t="s">
        <v>3</v>
      </c>
      <c r="C25" s="12" t="s">
        <v>2</v>
      </c>
      <c r="D25" s="10"/>
      <c r="E25" s="29" t="s">
        <v>636</v>
      </c>
      <c r="F25" s="11" t="s">
        <v>29</v>
      </c>
      <c r="G25" s="11" t="s">
        <v>12</v>
      </c>
      <c r="H25" s="11">
        <v>5440</v>
      </c>
      <c r="I25" s="11">
        <v>0.18</v>
      </c>
      <c r="J25" s="11">
        <v>41</v>
      </c>
      <c r="K25" s="242"/>
      <c r="M25" s="12" t="s">
        <v>13</v>
      </c>
      <c r="N25" s="12" t="s">
        <v>0</v>
      </c>
      <c r="O25" s="17">
        <f>K241</f>
        <v>6305</v>
      </c>
      <c r="Q25" s="7"/>
      <c r="R25" s="7"/>
    </row>
    <row r="26" spans="1:18" x14ac:dyDescent="0.25">
      <c r="A26" s="30">
        <v>43140.380185185182</v>
      </c>
      <c r="B26" s="12" t="s">
        <v>3</v>
      </c>
      <c r="C26" s="12" t="s">
        <v>2</v>
      </c>
      <c r="D26" s="10"/>
      <c r="E26" s="29" t="s">
        <v>636</v>
      </c>
      <c r="F26" s="11" t="s">
        <v>29</v>
      </c>
      <c r="G26" s="11" t="s">
        <v>12</v>
      </c>
      <c r="H26" s="11">
        <v>5420</v>
      </c>
      <c r="I26" s="11">
        <v>0.18</v>
      </c>
      <c r="J26" s="11">
        <v>41</v>
      </c>
      <c r="K26" s="242"/>
      <c r="M26" s="9" t="s">
        <v>13</v>
      </c>
      <c r="N26" s="9" t="s">
        <v>12</v>
      </c>
      <c r="O26" s="18">
        <f>K279</f>
        <v>6067.6190476190477</v>
      </c>
      <c r="Q26" s="7"/>
      <c r="R26" s="7"/>
    </row>
    <row r="27" spans="1:18" x14ac:dyDescent="0.25">
      <c r="A27" s="30">
        <v>43140.380324074074</v>
      </c>
      <c r="B27" s="12" t="s">
        <v>3</v>
      </c>
      <c r="C27" s="12" t="s">
        <v>2</v>
      </c>
      <c r="D27" s="10"/>
      <c r="E27" s="29" t="s">
        <v>636</v>
      </c>
      <c r="F27" s="11" t="s">
        <v>29</v>
      </c>
      <c r="G27" s="11" t="s">
        <v>12</v>
      </c>
      <c r="H27" s="11">
        <v>5440</v>
      </c>
      <c r="I27" s="11">
        <v>0.18</v>
      </c>
      <c r="J27" s="11">
        <v>41</v>
      </c>
      <c r="K27" s="242"/>
      <c r="M27" s="12" t="s">
        <v>11</v>
      </c>
      <c r="N27" s="12" t="s">
        <v>0</v>
      </c>
      <c r="O27" s="17">
        <f>K300</f>
        <v>5997.272727272727</v>
      </c>
      <c r="Q27" s="7"/>
      <c r="R27" s="7"/>
    </row>
    <row r="28" spans="1:18" x14ac:dyDescent="0.25">
      <c r="A28" s="30">
        <v>43140.380682870367</v>
      </c>
      <c r="B28" s="12" t="s">
        <v>3</v>
      </c>
      <c r="C28" s="10"/>
      <c r="D28" s="12" t="s">
        <v>2</v>
      </c>
      <c r="E28" s="29" t="s">
        <v>637</v>
      </c>
      <c r="F28" s="11" t="s">
        <v>29</v>
      </c>
      <c r="G28" s="11" t="s">
        <v>12</v>
      </c>
      <c r="H28" s="11">
        <v>5370</v>
      </c>
      <c r="I28" s="11">
        <v>0.18</v>
      </c>
      <c r="J28" s="11">
        <v>41</v>
      </c>
      <c r="K28" s="242"/>
      <c r="M28" s="9" t="s">
        <v>1</v>
      </c>
      <c r="N28" s="9" t="s">
        <v>0</v>
      </c>
      <c r="O28" s="18">
        <f>K381</f>
        <v>5810</v>
      </c>
    </row>
    <row r="29" spans="1:18" x14ac:dyDescent="0.25">
      <c r="A29" s="30">
        <v>43140.38082175926</v>
      </c>
      <c r="B29" s="12" t="s">
        <v>3</v>
      </c>
      <c r="C29" s="10"/>
      <c r="D29" s="12" t="s">
        <v>2</v>
      </c>
      <c r="E29" s="29" t="s">
        <v>637</v>
      </c>
      <c r="F29" s="11" t="s">
        <v>29</v>
      </c>
      <c r="G29" s="11" t="s">
        <v>12</v>
      </c>
      <c r="H29" s="11">
        <v>5360</v>
      </c>
      <c r="I29" s="11">
        <v>0.18</v>
      </c>
      <c r="J29" s="11">
        <v>41</v>
      </c>
      <c r="K29" s="242"/>
      <c r="M29" s="12" t="s">
        <v>4</v>
      </c>
      <c r="N29" s="12" t="s">
        <v>0</v>
      </c>
      <c r="O29" s="17">
        <f>K369</f>
        <v>5540</v>
      </c>
    </row>
    <row r="30" spans="1:18" x14ac:dyDescent="0.25">
      <c r="A30" s="30">
        <v>43140.380983796298</v>
      </c>
      <c r="B30" s="12" t="s">
        <v>3</v>
      </c>
      <c r="C30" s="10"/>
      <c r="D30" s="12" t="s">
        <v>2</v>
      </c>
      <c r="E30" s="29" t="s">
        <v>637</v>
      </c>
      <c r="F30" s="11" t="s">
        <v>29</v>
      </c>
      <c r="G30" s="11" t="s">
        <v>12</v>
      </c>
      <c r="H30" s="11">
        <v>5340</v>
      </c>
      <c r="I30" s="11">
        <v>0.18</v>
      </c>
      <c r="J30" s="11">
        <v>41</v>
      </c>
      <c r="K30" s="242"/>
      <c r="M30" s="9" t="s">
        <v>6</v>
      </c>
      <c r="N30" s="9" t="s">
        <v>0</v>
      </c>
      <c r="O30" s="18">
        <f>K348</f>
        <v>4736.666666666667</v>
      </c>
    </row>
    <row r="31" spans="1:18" x14ac:dyDescent="0.25">
      <c r="A31" s="30">
        <v>43140.381504629629</v>
      </c>
      <c r="B31" s="12" t="s">
        <v>3</v>
      </c>
      <c r="C31" s="10"/>
      <c r="D31" s="12" t="s">
        <v>2</v>
      </c>
      <c r="E31" s="29" t="s">
        <v>637</v>
      </c>
      <c r="F31" s="11" t="s">
        <v>29</v>
      </c>
      <c r="G31" s="11" t="s">
        <v>12</v>
      </c>
      <c r="H31" s="11">
        <v>5270</v>
      </c>
      <c r="I31" s="11">
        <v>0.18</v>
      </c>
      <c r="J31" s="11">
        <v>39</v>
      </c>
      <c r="K31" s="242"/>
      <c r="M31" s="12" t="s">
        <v>6</v>
      </c>
      <c r="N31" s="12" t="s">
        <v>5</v>
      </c>
      <c r="O31" s="17">
        <f>K357</f>
        <v>5664.545454545455</v>
      </c>
    </row>
    <row r="32" spans="1:18" x14ac:dyDescent="0.25">
      <c r="A32" s="30">
        <v>43140.381655092591</v>
      </c>
      <c r="B32" s="12" t="s">
        <v>3</v>
      </c>
      <c r="C32" s="10"/>
      <c r="D32" s="12" t="s">
        <v>2</v>
      </c>
      <c r="E32" s="29" t="s">
        <v>637</v>
      </c>
      <c r="F32" s="11" t="s">
        <v>29</v>
      </c>
      <c r="G32" s="11" t="s">
        <v>12</v>
      </c>
      <c r="H32" s="11">
        <v>5230</v>
      </c>
      <c r="I32" s="11">
        <v>0.18</v>
      </c>
      <c r="J32" s="11">
        <v>39</v>
      </c>
      <c r="K32" s="242"/>
      <c r="M32" s="9" t="s">
        <v>7</v>
      </c>
      <c r="N32" s="9" t="s">
        <v>0</v>
      </c>
      <c r="O32" s="18">
        <f>K342</f>
        <v>5146</v>
      </c>
    </row>
    <row r="33" spans="1:19" x14ac:dyDescent="0.25">
      <c r="A33" s="30">
        <v>43140.381793981483</v>
      </c>
      <c r="B33" s="12" t="s">
        <v>3</v>
      </c>
      <c r="C33" s="10"/>
      <c r="D33" s="12" t="s">
        <v>2</v>
      </c>
      <c r="E33" s="29" t="s">
        <v>637</v>
      </c>
      <c r="F33" s="11" t="s">
        <v>29</v>
      </c>
      <c r="G33" s="11" t="s">
        <v>12</v>
      </c>
      <c r="H33" s="11">
        <v>5260</v>
      </c>
      <c r="I33" s="11">
        <v>0.18</v>
      </c>
      <c r="J33" s="11">
        <v>39</v>
      </c>
      <c r="K33" s="242"/>
      <c r="M33" s="12" t="s">
        <v>7</v>
      </c>
      <c r="N33" s="12" t="s">
        <v>8</v>
      </c>
      <c r="O33" s="17">
        <f>K333</f>
        <v>5265.7142857142853</v>
      </c>
      <c r="Q33" s="7"/>
      <c r="R33" s="7"/>
    </row>
    <row r="34" spans="1:19" x14ac:dyDescent="0.25">
      <c r="A34" s="22">
        <v>43140.382581018515</v>
      </c>
      <c r="B34" s="9" t="s">
        <v>3</v>
      </c>
      <c r="C34" s="9" t="s">
        <v>2</v>
      </c>
      <c r="D34" s="10"/>
      <c r="E34" s="8" t="s">
        <v>636</v>
      </c>
      <c r="F34" s="8" t="s">
        <v>29</v>
      </c>
      <c r="G34" s="8" t="s">
        <v>0</v>
      </c>
      <c r="H34" s="8">
        <v>5390</v>
      </c>
      <c r="I34" s="8">
        <v>0.18</v>
      </c>
      <c r="J34" s="8">
        <v>39</v>
      </c>
      <c r="K34" s="249">
        <f>AVERAGE(H34:H39)</f>
        <v>5290</v>
      </c>
      <c r="M34" s="9" t="s">
        <v>9</v>
      </c>
      <c r="N34" s="9" t="s">
        <v>0</v>
      </c>
      <c r="O34" s="18">
        <f>K321</f>
        <v>5380</v>
      </c>
      <c r="Q34" s="7"/>
      <c r="R34" s="7"/>
    </row>
    <row r="35" spans="1:19" x14ac:dyDescent="0.25">
      <c r="A35" s="22">
        <v>43140.382719907408</v>
      </c>
      <c r="B35" s="9" t="s">
        <v>3</v>
      </c>
      <c r="C35" s="9" t="s">
        <v>2</v>
      </c>
      <c r="D35" s="10"/>
      <c r="E35" s="8" t="s">
        <v>636</v>
      </c>
      <c r="F35" s="8" t="s">
        <v>29</v>
      </c>
      <c r="G35" s="8" t="s">
        <v>0</v>
      </c>
      <c r="H35" s="8">
        <v>5470</v>
      </c>
      <c r="I35" s="8">
        <v>0.18</v>
      </c>
      <c r="J35" s="8">
        <v>39</v>
      </c>
      <c r="K35" s="249"/>
      <c r="M35" s="12" t="s">
        <v>10</v>
      </c>
      <c r="N35" s="12" t="s">
        <v>0</v>
      </c>
      <c r="O35" s="17">
        <f>K315</f>
        <v>5741.666666666667</v>
      </c>
      <c r="Q35" s="7"/>
      <c r="R35" s="7"/>
    </row>
    <row r="36" spans="1:19" x14ac:dyDescent="0.25">
      <c r="A36" s="22">
        <v>43140.3828587963</v>
      </c>
      <c r="B36" s="9" t="s">
        <v>3</v>
      </c>
      <c r="C36" s="9" t="s">
        <v>2</v>
      </c>
      <c r="D36" s="10"/>
      <c r="E36" s="8" t="s">
        <v>636</v>
      </c>
      <c r="F36" s="8" t="s">
        <v>29</v>
      </c>
      <c r="G36" s="8" t="s">
        <v>0</v>
      </c>
      <c r="H36" s="8">
        <v>5480</v>
      </c>
      <c r="I36" s="8">
        <v>0.18</v>
      </c>
      <c r="J36" s="8">
        <v>39</v>
      </c>
      <c r="K36" s="249"/>
      <c r="S36" s="16"/>
    </row>
    <row r="37" spans="1:19" x14ac:dyDescent="0.25">
      <c r="A37" s="22">
        <v>43140.383599537039</v>
      </c>
      <c r="B37" s="9" t="s">
        <v>3</v>
      </c>
      <c r="C37" s="10"/>
      <c r="D37" s="9" t="s">
        <v>2</v>
      </c>
      <c r="E37" s="8" t="s">
        <v>637</v>
      </c>
      <c r="F37" s="8" t="s">
        <v>29</v>
      </c>
      <c r="G37" s="8" t="s">
        <v>0</v>
      </c>
      <c r="H37" s="8">
        <v>5150</v>
      </c>
      <c r="I37" s="8">
        <v>0.18</v>
      </c>
      <c r="J37" s="8">
        <v>39</v>
      </c>
      <c r="K37" s="249"/>
      <c r="M37" s="7"/>
      <c r="N37" s="7"/>
      <c r="S37" s="16"/>
    </row>
    <row r="38" spans="1:19" x14ac:dyDescent="0.25">
      <c r="A38" s="22">
        <v>43140.383750000001</v>
      </c>
      <c r="B38" s="9" t="s">
        <v>3</v>
      </c>
      <c r="C38" s="10"/>
      <c r="D38" s="9" t="s">
        <v>2</v>
      </c>
      <c r="E38" s="8" t="s">
        <v>637</v>
      </c>
      <c r="F38" s="8" t="s">
        <v>29</v>
      </c>
      <c r="G38" s="8" t="s">
        <v>0</v>
      </c>
      <c r="H38" s="8">
        <v>5140</v>
      </c>
      <c r="I38" s="8">
        <v>0.18</v>
      </c>
      <c r="J38" s="8">
        <v>39</v>
      </c>
      <c r="K38" s="249"/>
      <c r="M38" s="7"/>
      <c r="N38" s="7"/>
      <c r="S38" s="16"/>
    </row>
    <row r="39" spans="1:19" x14ac:dyDescent="0.25">
      <c r="A39" s="22">
        <v>43140.383888888886</v>
      </c>
      <c r="B39" s="9" t="s">
        <v>3</v>
      </c>
      <c r="C39" s="10"/>
      <c r="D39" s="9" t="s">
        <v>2</v>
      </c>
      <c r="E39" s="8" t="s">
        <v>637</v>
      </c>
      <c r="F39" s="8" t="s">
        <v>29</v>
      </c>
      <c r="G39" s="8" t="s">
        <v>0</v>
      </c>
      <c r="H39" s="8">
        <v>5110</v>
      </c>
      <c r="I39" s="8">
        <v>0.18</v>
      </c>
      <c r="J39" s="8">
        <v>39</v>
      </c>
      <c r="K39" s="249"/>
      <c r="M39" s="7"/>
      <c r="N39" s="7"/>
      <c r="S39" s="16"/>
    </row>
    <row r="40" spans="1:19" x14ac:dyDescent="0.25">
      <c r="A40" s="30">
        <v>43140.38486111111</v>
      </c>
      <c r="B40" s="12" t="s">
        <v>3</v>
      </c>
      <c r="C40" s="12" t="s">
        <v>2</v>
      </c>
      <c r="D40" s="10"/>
      <c r="E40" s="29" t="s">
        <v>636</v>
      </c>
      <c r="F40" s="11" t="s">
        <v>28</v>
      </c>
      <c r="G40" s="11" t="s">
        <v>0</v>
      </c>
      <c r="H40" s="11">
        <v>5420</v>
      </c>
      <c r="I40" s="11">
        <v>0.18</v>
      </c>
      <c r="J40" s="11">
        <v>39</v>
      </c>
      <c r="K40" s="263">
        <f>AVERAGE(H40:H45)</f>
        <v>5313.333333333333</v>
      </c>
      <c r="M40" s="7"/>
      <c r="N40" s="7"/>
      <c r="S40" s="16"/>
    </row>
    <row r="41" spans="1:19" x14ac:dyDescent="0.25">
      <c r="A41" s="30">
        <v>43140.385000000002</v>
      </c>
      <c r="B41" s="12" t="s">
        <v>3</v>
      </c>
      <c r="C41" s="12" t="s">
        <v>2</v>
      </c>
      <c r="D41" s="10"/>
      <c r="E41" s="29" t="s">
        <v>636</v>
      </c>
      <c r="F41" s="11" t="s">
        <v>28</v>
      </c>
      <c r="G41" s="11" t="s">
        <v>0</v>
      </c>
      <c r="H41" s="11">
        <v>5470</v>
      </c>
      <c r="I41" s="11">
        <v>0.18</v>
      </c>
      <c r="J41" s="11">
        <v>39</v>
      </c>
      <c r="K41" s="264"/>
      <c r="M41" s="7"/>
      <c r="N41" s="7"/>
      <c r="S41" s="16"/>
    </row>
    <row r="42" spans="1:19" x14ac:dyDescent="0.25">
      <c r="A42" s="30">
        <v>43140.385138888887</v>
      </c>
      <c r="B42" s="12" t="s">
        <v>3</v>
      </c>
      <c r="C42" s="12" t="s">
        <v>2</v>
      </c>
      <c r="D42" s="10"/>
      <c r="E42" s="29" t="s">
        <v>636</v>
      </c>
      <c r="F42" s="11" t="s">
        <v>28</v>
      </c>
      <c r="G42" s="11" t="s">
        <v>0</v>
      </c>
      <c r="H42" s="11">
        <v>5470</v>
      </c>
      <c r="I42" s="11">
        <v>0.18</v>
      </c>
      <c r="J42" s="11">
        <v>39</v>
      </c>
      <c r="K42" s="264"/>
      <c r="M42" s="7"/>
      <c r="N42" s="7"/>
      <c r="S42" s="16"/>
    </row>
    <row r="43" spans="1:19" x14ac:dyDescent="0.25">
      <c r="A43" s="30">
        <v>43140.385740740741</v>
      </c>
      <c r="B43" s="12" t="s">
        <v>3</v>
      </c>
      <c r="C43" s="10"/>
      <c r="D43" s="12" t="s">
        <v>2</v>
      </c>
      <c r="E43" s="29" t="s">
        <v>637</v>
      </c>
      <c r="F43" s="11" t="s">
        <v>28</v>
      </c>
      <c r="G43" s="11" t="s">
        <v>0</v>
      </c>
      <c r="H43" s="11">
        <v>5160</v>
      </c>
      <c r="I43" s="11">
        <v>0.18</v>
      </c>
      <c r="J43" s="11">
        <v>39</v>
      </c>
      <c r="K43" s="264"/>
      <c r="M43" s="7"/>
      <c r="N43" s="7"/>
      <c r="S43" s="16"/>
    </row>
    <row r="44" spans="1:19" x14ac:dyDescent="0.25">
      <c r="A44" s="30">
        <v>43140.385891203703</v>
      </c>
      <c r="B44" s="12" t="s">
        <v>3</v>
      </c>
      <c r="C44" s="10"/>
      <c r="D44" s="12" t="s">
        <v>2</v>
      </c>
      <c r="E44" s="29" t="s">
        <v>637</v>
      </c>
      <c r="F44" s="11" t="s">
        <v>28</v>
      </c>
      <c r="G44" s="11" t="s">
        <v>0</v>
      </c>
      <c r="H44" s="11">
        <v>5170</v>
      </c>
      <c r="I44" s="11">
        <v>0.18</v>
      </c>
      <c r="J44" s="11">
        <v>39</v>
      </c>
      <c r="K44" s="264"/>
      <c r="M44" s="7"/>
      <c r="N44" s="7"/>
      <c r="S44" s="16"/>
    </row>
    <row r="45" spans="1:19" x14ac:dyDescent="0.25">
      <c r="A45" s="30">
        <v>43140.386041666665</v>
      </c>
      <c r="B45" s="12" t="s">
        <v>3</v>
      </c>
      <c r="C45" s="10"/>
      <c r="D45" s="12" t="s">
        <v>2</v>
      </c>
      <c r="E45" s="29" t="s">
        <v>637</v>
      </c>
      <c r="F45" s="11" t="s">
        <v>28</v>
      </c>
      <c r="G45" s="11" t="s">
        <v>0</v>
      </c>
      <c r="H45" s="11">
        <v>5190</v>
      </c>
      <c r="I45" s="11">
        <v>0.18</v>
      </c>
      <c r="J45" s="11">
        <v>39</v>
      </c>
      <c r="K45" s="265"/>
      <c r="M45" s="7"/>
      <c r="N45" s="7"/>
      <c r="S45" s="16"/>
    </row>
    <row r="46" spans="1:19" x14ac:dyDescent="0.25">
      <c r="A46" s="22">
        <v>43140.38690972222</v>
      </c>
      <c r="B46" s="9" t="s">
        <v>3</v>
      </c>
      <c r="C46" s="9" t="s">
        <v>2</v>
      </c>
      <c r="D46" s="10"/>
      <c r="E46" s="8" t="s">
        <v>636</v>
      </c>
      <c r="F46" s="8" t="s">
        <v>28</v>
      </c>
      <c r="G46" s="8" t="s">
        <v>16</v>
      </c>
      <c r="H46" s="8">
        <v>5710</v>
      </c>
      <c r="I46" s="8">
        <v>0.18</v>
      </c>
      <c r="J46" s="8">
        <v>39</v>
      </c>
      <c r="K46" s="260">
        <f>AVERAGE(H46:H57)</f>
        <v>5619.166666666667</v>
      </c>
      <c r="M46" s="7"/>
      <c r="N46" s="7"/>
      <c r="S46" s="16"/>
    </row>
    <row r="47" spans="1:19" x14ac:dyDescent="0.25">
      <c r="A47" s="22">
        <v>43140.387048611112</v>
      </c>
      <c r="B47" s="9" t="s">
        <v>3</v>
      </c>
      <c r="C47" s="9" t="s">
        <v>2</v>
      </c>
      <c r="D47" s="10"/>
      <c r="E47" s="8" t="s">
        <v>636</v>
      </c>
      <c r="F47" s="8" t="s">
        <v>28</v>
      </c>
      <c r="G47" s="8" t="s">
        <v>16</v>
      </c>
      <c r="H47" s="8">
        <v>5710</v>
      </c>
      <c r="I47" s="8">
        <v>0.18</v>
      </c>
      <c r="J47" s="8">
        <v>39</v>
      </c>
      <c r="K47" s="261"/>
      <c r="M47" s="7"/>
      <c r="N47" s="7"/>
      <c r="S47" s="16"/>
    </row>
    <row r="48" spans="1:19" x14ac:dyDescent="0.25">
      <c r="A48" s="22">
        <v>43140.387187499997</v>
      </c>
      <c r="B48" s="9" t="s">
        <v>3</v>
      </c>
      <c r="C48" s="9" t="s">
        <v>2</v>
      </c>
      <c r="D48" s="10"/>
      <c r="E48" s="8" t="s">
        <v>636</v>
      </c>
      <c r="F48" s="8" t="s">
        <v>28</v>
      </c>
      <c r="G48" s="8" t="s">
        <v>16</v>
      </c>
      <c r="H48" s="8">
        <v>5790</v>
      </c>
      <c r="I48" s="8">
        <v>0.18</v>
      </c>
      <c r="J48" s="8">
        <v>39</v>
      </c>
      <c r="K48" s="261"/>
      <c r="M48" s="7"/>
      <c r="N48" s="7"/>
      <c r="S48" s="16"/>
    </row>
    <row r="49" spans="1:19" x14ac:dyDescent="0.25">
      <c r="A49" s="22">
        <v>43140.387604166666</v>
      </c>
      <c r="B49" s="9" t="s">
        <v>3</v>
      </c>
      <c r="C49" s="9" t="s">
        <v>2</v>
      </c>
      <c r="D49" s="10"/>
      <c r="E49" s="8" t="s">
        <v>636</v>
      </c>
      <c r="F49" s="8" t="s">
        <v>28</v>
      </c>
      <c r="G49" s="8" t="s">
        <v>16</v>
      </c>
      <c r="H49" s="8">
        <v>4900</v>
      </c>
      <c r="I49" s="8">
        <v>0.18</v>
      </c>
      <c r="J49" s="8">
        <v>39</v>
      </c>
      <c r="K49" s="261"/>
      <c r="M49" s="7"/>
      <c r="N49" s="7"/>
      <c r="S49" s="16"/>
    </row>
    <row r="50" spans="1:19" x14ac:dyDescent="0.25">
      <c r="A50" s="22">
        <v>43140.387743055559</v>
      </c>
      <c r="B50" s="9" t="s">
        <v>3</v>
      </c>
      <c r="C50" s="9" t="s">
        <v>2</v>
      </c>
      <c r="D50" s="10"/>
      <c r="E50" s="8" t="s">
        <v>636</v>
      </c>
      <c r="F50" s="8" t="s">
        <v>28</v>
      </c>
      <c r="G50" s="8" t="s">
        <v>16</v>
      </c>
      <c r="H50" s="8">
        <v>4910</v>
      </c>
      <c r="I50" s="8">
        <v>0.18</v>
      </c>
      <c r="J50" s="8">
        <v>39</v>
      </c>
      <c r="K50" s="261"/>
      <c r="M50" s="7"/>
      <c r="N50" s="7"/>
      <c r="S50" s="16"/>
    </row>
    <row r="51" spans="1:19" x14ac:dyDescent="0.25">
      <c r="A51" s="22">
        <v>43140.38790509259</v>
      </c>
      <c r="B51" s="9" t="s">
        <v>3</v>
      </c>
      <c r="C51" s="9" t="s">
        <v>2</v>
      </c>
      <c r="D51" s="10"/>
      <c r="E51" s="8" t="s">
        <v>636</v>
      </c>
      <c r="F51" s="8" t="s">
        <v>28</v>
      </c>
      <c r="G51" s="8" t="s">
        <v>16</v>
      </c>
      <c r="H51" s="8">
        <v>4880</v>
      </c>
      <c r="I51" s="8">
        <v>0.18</v>
      </c>
      <c r="J51" s="8">
        <v>39</v>
      </c>
      <c r="K51" s="261"/>
      <c r="M51" s="7"/>
      <c r="N51" s="7"/>
      <c r="S51" s="16"/>
    </row>
    <row r="52" spans="1:19" x14ac:dyDescent="0.25">
      <c r="A52" s="22">
        <v>43140.388622685183</v>
      </c>
      <c r="B52" s="9" t="s">
        <v>3</v>
      </c>
      <c r="C52" s="10"/>
      <c r="D52" s="9" t="s">
        <v>2</v>
      </c>
      <c r="E52" s="8" t="s">
        <v>637</v>
      </c>
      <c r="F52" s="8" t="s">
        <v>28</v>
      </c>
      <c r="G52" s="8" t="s">
        <v>16</v>
      </c>
      <c r="H52" s="8">
        <v>6430</v>
      </c>
      <c r="I52" s="8">
        <v>0.18</v>
      </c>
      <c r="J52" s="8">
        <v>39</v>
      </c>
      <c r="K52" s="261"/>
      <c r="M52" s="7"/>
      <c r="N52" s="7"/>
      <c r="S52" s="16"/>
    </row>
    <row r="53" spans="1:19" x14ac:dyDescent="0.25">
      <c r="A53" s="22">
        <v>43140.388761574075</v>
      </c>
      <c r="B53" s="9" t="s">
        <v>3</v>
      </c>
      <c r="C53" s="10"/>
      <c r="D53" s="9" t="s">
        <v>2</v>
      </c>
      <c r="E53" s="8" t="s">
        <v>637</v>
      </c>
      <c r="F53" s="8" t="s">
        <v>28</v>
      </c>
      <c r="G53" s="8" t="s">
        <v>16</v>
      </c>
      <c r="H53" s="8">
        <v>6530</v>
      </c>
      <c r="I53" s="8">
        <v>0.18</v>
      </c>
      <c r="J53" s="8">
        <v>39</v>
      </c>
      <c r="K53" s="261"/>
      <c r="M53" s="7"/>
      <c r="N53" s="7"/>
      <c r="S53" s="16"/>
    </row>
    <row r="54" spans="1:19" x14ac:dyDescent="0.25">
      <c r="A54" s="22">
        <v>43140.388912037037</v>
      </c>
      <c r="B54" s="9" t="s">
        <v>3</v>
      </c>
      <c r="C54" s="10"/>
      <c r="D54" s="9" t="s">
        <v>2</v>
      </c>
      <c r="E54" s="8" t="s">
        <v>637</v>
      </c>
      <c r="F54" s="8" t="s">
        <v>28</v>
      </c>
      <c r="G54" s="8" t="s">
        <v>16</v>
      </c>
      <c r="H54" s="8">
        <v>6550</v>
      </c>
      <c r="I54" s="8">
        <v>0.18</v>
      </c>
      <c r="J54" s="8">
        <v>39</v>
      </c>
      <c r="K54" s="261"/>
      <c r="M54" s="7"/>
      <c r="N54" s="7"/>
      <c r="S54" s="16"/>
    </row>
    <row r="55" spans="1:19" x14ac:dyDescent="0.25">
      <c r="A55" s="22">
        <v>43140.389513888891</v>
      </c>
      <c r="B55" s="9" t="s">
        <v>3</v>
      </c>
      <c r="C55" s="10"/>
      <c r="D55" s="9" t="s">
        <v>2</v>
      </c>
      <c r="E55" s="8" t="s">
        <v>637</v>
      </c>
      <c r="F55" s="8" t="s">
        <v>28</v>
      </c>
      <c r="G55" s="8" t="s">
        <v>16</v>
      </c>
      <c r="H55" s="8">
        <v>5340</v>
      </c>
      <c r="I55" s="8">
        <v>0.18</v>
      </c>
      <c r="J55" s="8">
        <v>39</v>
      </c>
      <c r="K55" s="261"/>
      <c r="M55" s="7"/>
      <c r="N55" s="7"/>
      <c r="S55" s="16"/>
    </row>
    <row r="56" spans="1:19" x14ac:dyDescent="0.25">
      <c r="A56" s="22">
        <v>43140.389652777776</v>
      </c>
      <c r="B56" s="9" t="s">
        <v>3</v>
      </c>
      <c r="C56" s="10"/>
      <c r="D56" s="9" t="s">
        <v>2</v>
      </c>
      <c r="E56" s="8" t="s">
        <v>637</v>
      </c>
      <c r="F56" s="8" t="s">
        <v>28</v>
      </c>
      <c r="G56" s="8" t="s">
        <v>16</v>
      </c>
      <c r="H56" s="8">
        <v>5330</v>
      </c>
      <c r="I56" s="8">
        <v>0.18</v>
      </c>
      <c r="J56" s="8">
        <v>39</v>
      </c>
      <c r="K56" s="261"/>
      <c r="M56" s="7"/>
      <c r="N56" s="7"/>
      <c r="S56" s="16"/>
    </row>
    <row r="57" spans="1:19" x14ac:dyDescent="0.25">
      <c r="A57" s="22">
        <v>43140.389803240738</v>
      </c>
      <c r="B57" s="9" t="s">
        <v>3</v>
      </c>
      <c r="C57" s="10"/>
      <c r="D57" s="9" t="s">
        <v>2</v>
      </c>
      <c r="E57" s="8" t="s">
        <v>637</v>
      </c>
      <c r="F57" s="8" t="s">
        <v>28</v>
      </c>
      <c r="G57" s="8" t="s">
        <v>16</v>
      </c>
      <c r="H57" s="8">
        <v>5350</v>
      </c>
      <c r="I57" s="8">
        <v>0.18</v>
      </c>
      <c r="J57" s="8">
        <v>39</v>
      </c>
      <c r="K57" s="262"/>
      <c r="M57" s="7"/>
      <c r="N57" s="7"/>
      <c r="S57" s="16"/>
    </row>
    <row r="58" spans="1:19" x14ac:dyDescent="0.25">
      <c r="A58" s="30">
        <v>43140.390740740739</v>
      </c>
      <c r="B58" s="12" t="s">
        <v>3</v>
      </c>
      <c r="C58" s="12" t="s">
        <v>2</v>
      </c>
      <c r="D58" s="10"/>
      <c r="E58" s="29" t="s">
        <v>636</v>
      </c>
      <c r="F58" s="11" t="s">
        <v>27</v>
      </c>
      <c r="G58" s="11" t="s">
        <v>0</v>
      </c>
      <c r="H58" s="11">
        <v>5300</v>
      </c>
      <c r="I58" s="11">
        <v>0.18</v>
      </c>
      <c r="J58" s="11">
        <v>39</v>
      </c>
      <c r="K58" s="257">
        <f>AVERAGE(H58:H63)</f>
        <v>5250</v>
      </c>
      <c r="M58" s="7"/>
      <c r="N58" s="7"/>
      <c r="S58" s="16"/>
    </row>
    <row r="59" spans="1:19" x14ac:dyDescent="0.25">
      <c r="A59" s="30">
        <v>43140.390879629631</v>
      </c>
      <c r="B59" s="12" t="s">
        <v>3</v>
      </c>
      <c r="C59" s="12" t="s">
        <v>2</v>
      </c>
      <c r="D59" s="10"/>
      <c r="E59" s="29" t="s">
        <v>636</v>
      </c>
      <c r="F59" s="11" t="s">
        <v>27</v>
      </c>
      <c r="G59" s="11" t="s">
        <v>0</v>
      </c>
      <c r="H59" s="11">
        <v>5300</v>
      </c>
      <c r="I59" s="11">
        <v>0.18</v>
      </c>
      <c r="J59" s="11">
        <v>39</v>
      </c>
      <c r="K59" s="257"/>
      <c r="M59" s="7"/>
      <c r="N59" s="7"/>
      <c r="S59" s="16"/>
    </row>
    <row r="60" spans="1:19" x14ac:dyDescent="0.25">
      <c r="A60" s="30">
        <v>43140.391030092593</v>
      </c>
      <c r="B60" s="12" t="s">
        <v>3</v>
      </c>
      <c r="C60" s="12" t="s">
        <v>2</v>
      </c>
      <c r="D60" s="10"/>
      <c r="E60" s="29" t="s">
        <v>636</v>
      </c>
      <c r="F60" s="11" t="s">
        <v>27</v>
      </c>
      <c r="G60" s="11" t="s">
        <v>0</v>
      </c>
      <c r="H60" s="11">
        <v>5270</v>
      </c>
      <c r="I60" s="11">
        <v>0.18</v>
      </c>
      <c r="J60" s="11">
        <v>39</v>
      </c>
      <c r="K60" s="257"/>
      <c r="M60" s="7"/>
      <c r="N60" s="7"/>
      <c r="S60" s="16"/>
    </row>
    <row r="61" spans="1:19" x14ac:dyDescent="0.25">
      <c r="A61" s="30">
        <v>43140.39261574074</v>
      </c>
      <c r="B61" s="12" t="s">
        <v>3</v>
      </c>
      <c r="C61" s="10"/>
      <c r="D61" s="12" t="s">
        <v>2</v>
      </c>
      <c r="E61" s="29" t="s">
        <v>637</v>
      </c>
      <c r="F61" s="11" t="s">
        <v>27</v>
      </c>
      <c r="G61" s="11" t="s">
        <v>0</v>
      </c>
      <c r="H61" s="11">
        <v>5190</v>
      </c>
      <c r="I61" s="11">
        <v>0.18</v>
      </c>
      <c r="J61" s="11">
        <v>39</v>
      </c>
      <c r="K61" s="257"/>
      <c r="M61" s="7"/>
      <c r="N61" s="7"/>
      <c r="S61" s="16"/>
    </row>
    <row r="62" spans="1:19" x14ac:dyDescent="0.25">
      <c r="A62" s="30">
        <v>43140.392766203702</v>
      </c>
      <c r="B62" s="12" t="s">
        <v>3</v>
      </c>
      <c r="C62" s="10"/>
      <c r="D62" s="12" t="s">
        <v>2</v>
      </c>
      <c r="E62" s="29" t="s">
        <v>637</v>
      </c>
      <c r="F62" s="11" t="s">
        <v>27</v>
      </c>
      <c r="G62" s="11" t="s">
        <v>0</v>
      </c>
      <c r="H62" s="11">
        <v>5210</v>
      </c>
      <c r="I62" s="11">
        <v>0.18</v>
      </c>
      <c r="J62" s="11">
        <v>39</v>
      </c>
      <c r="K62" s="257"/>
      <c r="M62" s="7"/>
      <c r="N62" s="7"/>
      <c r="S62" s="16"/>
    </row>
    <row r="63" spans="1:19" x14ac:dyDescent="0.25">
      <c r="A63" s="30">
        <v>43140.392905092594</v>
      </c>
      <c r="B63" s="12" t="s">
        <v>3</v>
      </c>
      <c r="C63" s="10"/>
      <c r="D63" s="12" t="s">
        <v>2</v>
      </c>
      <c r="E63" s="29" t="s">
        <v>637</v>
      </c>
      <c r="F63" s="11" t="s">
        <v>27</v>
      </c>
      <c r="G63" s="11" t="s">
        <v>0</v>
      </c>
      <c r="H63" s="11">
        <v>5230</v>
      </c>
      <c r="I63" s="11">
        <v>0.18</v>
      </c>
      <c r="J63" s="11">
        <v>39</v>
      </c>
      <c r="K63" s="257"/>
      <c r="M63" s="7"/>
      <c r="N63" s="7"/>
      <c r="S63" s="16"/>
    </row>
    <row r="64" spans="1:19" x14ac:dyDescent="0.25">
      <c r="A64" s="22">
        <v>43140.393877314818</v>
      </c>
      <c r="B64" s="9" t="s">
        <v>3</v>
      </c>
      <c r="C64" s="9" t="s">
        <v>2</v>
      </c>
      <c r="D64" s="10"/>
      <c r="E64" s="8" t="s">
        <v>636</v>
      </c>
      <c r="F64" s="8" t="s">
        <v>26</v>
      </c>
      <c r="G64" s="8" t="s">
        <v>0</v>
      </c>
      <c r="H64" s="8">
        <v>6510</v>
      </c>
      <c r="I64" s="8">
        <v>0.18</v>
      </c>
      <c r="J64" s="8">
        <v>39</v>
      </c>
      <c r="K64" s="246">
        <f>AVERAGE(H64:H81)</f>
        <v>5808.333333333333</v>
      </c>
      <c r="M64" s="7"/>
      <c r="N64" s="7"/>
      <c r="S64" s="16"/>
    </row>
    <row r="65" spans="1:19" x14ac:dyDescent="0.25">
      <c r="A65" s="22">
        <v>43140.394016203703</v>
      </c>
      <c r="B65" s="9" t="s">
        <v>3</v>
      </c>
      <c r="C65" s="9" t="s">
        <v>2</v>
      </c>
      <c r="D65" s="10"/>
      <c r="E65" s="8" t="s">
        <v>636</v>
      </c>
      <c r="F65" s="8" t="s">
        <v>26</v>
      </c>
      <c r="G65" s="8" t="s">
        <v>0</v>
      </c>
      <c r="H65" s="8">
        <v>6520</v>
      </c>
      <c r="I65" s="8">
        <v>0.18</v>
      </c>
      <c r="J65" s="8">
        <v>39</v>
      </c>
      <c r="K65" s="247"/>
      <c r="M65" s="7"/>
      <c r="N65" s="7"/>
      <c r="S65" s="16"/>
    </row>
    <row r="66" spans="1:19" x14ac:dyDescent="0.25">
      <c r="A66" s="22">
        <v>43140.394166666665</v>
      </c>
      <c r="B66" s="9" t="s">
        <v>3</v>
      </c>
      <c r="C66" s="9" t="s">
        <v>2</v>
      </c>
      <c r="D66" s="10"/>
      <c r="E66" s="8" t="s">
        <v>636</v>
      </c>
      <c r="F66" s="8" t="s">
        <v>26</v>
      </c>
      <c r="G66" s="8" t="s">
        <v>0</v>
      </c>
      <c r="H66" s="8">
        <v>6530</v>
      </c>
      <c r="I66" s="8">
        <v>0.18</v>
      </c>
      <c r="J66" s="8">
        <v>39</v>
      </c>
      <c r="K66" s="247"/>
      <c r="M66" s="7"/>
      <c r="N66" s="7"/>
      <c r="S66" s="16"/>
    </row>
    <row r="67" spans="1:19" x14ac:dyDescent="0.25">
      <c r="A67" s="22">
        <v>43140.394409722219</v>
      </c>
      <c r="B67" s="9" t="s">
        <v>3</v>
      </c>
      <c r="C67" s="9" t="s">
        <v>2</v>
      </c>
      <c r="D67" s="10"/>
      <c r="E67" s="8" t="s">
        <v>636</v>
      </c>
      <c r="F67" s="8" t="s">
        <v>26</v>
      </c>
      <c r="G67" s="8" t="s">
        <v>0</v>
      </c>
      <c r="H67" s="8">
        <v>5370</v>
      </c>
      <c r="I67" s="8">
        <v>0.18</v>
      </c>
      <c r="J67" s="8">
        <v>39</v>
      </c>
      <c r="K67" s="247"/>
      <c r="M67" s="7"/>
      <c r="N67" s="7"/>
      <c r="S67" s="16"/>
    </row>
    <row r="68" spans="1:19" x14ac:dyDescent="0.25">
      <c r="A68" s="22">
        <v>43140.394548611112</v>
      </c>
      <c r="B68" s="9" t="s">
        <v>3</v>
      </c>
      <c r="C68" s="9" t="s">
        <v>2</v>
      </c>
      <c r="D68" s="10"/>
      <c r="E68" s="8" t="s">
        <v>636</v>
      </c>
      <c r="F68" s="8" t="s">
        <v>26</v>
      </c>
      <c r="G68" s="8" t="s">
        <v>0</v>
      </c>
      <c r="H68" s="8">
        <v>5410</v>
      </c>
      <c r="I68" s="8">
        <v>0.18</v>
      </c>
      <c r="J68" s="8">
        <v>39</v>
      </c>
      <c r="K68" s="247"/>
      <c r="M68" s="7"/>
      <c r="N68" s="7"/>
      <c r="S68" s="16"/>
    </row>
    <row r="69" spans="1:19" x14ac:dyDescent="0.25">
      <c r="A69" s="22">
        <v>43140.394699074073</v>
      </c>
      <c r="B69" s="9" t="s">
        <v>3</v>
      </c>
      <c r="C69" s="9" t="s">
        <v>2</v>
      </c>
      <c r="D69" s="10"/>
      <c r="E69" s="8" t="s">
        <v>636</v>
      </c>
      <c r="F69" s="8" t="s">
        <v>26</v>
      </c>
      <c r="G69" s="8" t="s">
        <v>0</v>
      </c>
      <c r="H69" s="8">
        <v>5430</v>
      </c>
      <c r="I69" s="8">
        <v>0.18</v>
      </c>
      <c r="J69" s="8">
        <v>39</v>
      </c>
      <c r="K69" s="247"/>
      <c r="M69" s="7"/>
      <c r="N69" s="7"/>
      <c r="S69" s="16"/>
    </row>
    <row r="70" spans="1:19" x14ac:dyDescent="0.25">
      <c r="A70" s="22">
        <v>43140.395300925928</v>
      </c>
      <c r="B70" s="9" t="s">
        <v>3</v>
      </c>
      <c r="C70" s="10"/>
      <c r="D70" s="9" t="s">
        <v>2</v>
      </c>
      <c r="E70" s="8" t="s">
        <v>637</v>
      </c>
      <c r="F70" s="8" t="s">
        <v>26</v>
      </c>
      <c r="G70" s="8" t="s">
        <v>0</v>
      </c>
      <c r="H70" s="8">
        <v>5840</v>
      </c>
      <c r="I70" s="8">
        <v>0.18</v>
      </c>
      <c r="J70" s="8">
        <v>39</v>
      </c>
      <c r="K70" s="247"/>
      <c r="M70" s="7"/>
      <c r="N70" s="7"/>
      <c r="S70" s="16"/>
    </row>
    <row r="71" spans="1:19" x14ac:dyDescent="0.25">
      <c r="A71" s="22">
        <v>43140.395439814813</v>
      </c>
      <c r="B71" s="9" t="s">
        <v>3</v>
      </c>
      <c r="C71" s="10"/>
      <c r="D71" s="9" t="s">
        <v>2</v>
      </c>
      <c r="E71" s="8" t="s">
        <v>637</v>
      </c>
      <c r="F71" s="8" t="s">
        <v>26</v>
      </c>
      <c r="G71" s="8" t="s">
        <v>0</v>
      </c>
      <c r="H71" s="8">
        <v>5850</v>
      </c>
      <c r="I71" s="8">
        <v>0.18</v>
      </c>
      <c r="J71" s="8">
        <v>39</v>
      </c>
      <c r="K71" s="247"/>
      <c r="M71" s="7"/>
      <c r="N71" s="7"/>
      <c r="S71" s="16"/>
    </row>
    <row r="72" spans="1:19" x14ac:dyDescent="0.25">
      <c r="A72" s="22">
        <v>43140.395590277774</v>
      </c>
      <c r="B72" s="9" t="s">
        <v>3</v>
      </c>
      <c r="C72" s="10"/>
      <c r="D72" s="9" t="s">
        <v>2</v>
      </c>
      <c r="E72" s="8" t="s">
        <v>637</v>
      </c>
      <c r="F72" s="8" t="s">
        <v>26</v>
      </c>
      <c r="G72" s="8" t="s">
        <v>0</v>
      </c>
      <c r="H72" s="8">
        <v>5880</v>
      </c>
      <c r="I72" s="8">
        <v>0.18</v>
      </c>
      <c r="J72" s="8">
        <v>39</v>
      </c>
      <c r="K72" s="247"/>
      <c r="M72" s="7"/>
      <c r="N72" s="7"/>
      <c r="S72" s="16"/>
    </row>
    <row r="73" spans="1:19" x14ac:dyDescent="0.25">
      <c r="A73" s="22">
        <v>43140.39638888889</v>
      </c>
      <c r="B73" s="9" t="s">
        <v>3</v>
      </c>
      <c r="C73" s="10"/>
      <c r="D73" s="9" t="s">
        <v>2</v>
      </c>
      <c r="E73" s="8" t="s">
        <v>637</v>
      </c>
      <c r="F73" s="8" t="s">
        <v>26</v>
      </c>
      <c r="G73" s="8" t="s">
        <v>0</v>
      </c>
      <c r="H73" s="8">
        <v>5690</v>
      </c>
      <c r="I73" s="8">
        <v>0.18</v>
      </c>
      <c r="J73" s="8">
        <v>39</v>
      </c>
      <c r="K73" s="247"/>
      <c r="M73" s="7"/>
      <c r="N73" s="7"/>
      <c r="S73" s="16"/>
    </row>
    <row r="74" spans="1:19" x14ac:dyDescent="0.25">
      <c r="A74" s="22">
        <v>43140.396539351852</v>
      </c>
      <c r="B74" s="9" t="s">
        <v>3</v>
      </c>
      <c r="C74" s="10"/>
      <c r="D74" s="9" t="s">
        <v>2</v>
      </c>
      <c r="E74" s="8" t="s">
        <v>637</v>
      </c>
      <c r="F74" s="8" t="s">
        <v>26</v>
      </c>
      <c r="G74" s="8" t="s">
        <v>0</v>
      </c>
      <c r="H74" s="8">
        <v>5690</v>
      </c>
      <c r="I74" s="8">
        <v>0.18</v>
      </c>
      <c r="J74" s="8">
        <v>39</v>
      </c>
      <c r="K74" s="247"/>
      <c r="M74" s="7"/>
      <c r="N74" s="7"/>
      <c r="S74" s="16"/>
    </row>
    <row r="75" spans="1:19" x14ac:dyDescent="0.25">
      <c r="A75" s="22">
        <v>43140.396689814814</v>
      </c>
      <c r="B75" s="9" t="s">
        <v>3</v>
      </c>
      <c r="C75" s="10"/>
      <c r="D75" s="9" t="s">
        <v>2</v>
      </c>
      <c r="E75" s="8" t="s">
        <v>637</v>
      </c>
      <c r="F75" s="8" t="s">
        <v>26</v>
      </c>
      <c r="G75" s="8" t="s">
        <v>0</v>
      </c>
      <c r="H75" s="8">
        <v>5690</v>
      </c>
      <c r="I75" s="8">
        <v>0.18</v>
      </c>
      <c r="J75" s="8">
        <v>39</v>
      </c>
      <c r="K75" s="247"/>
      <c r="M75" s="7"/>
      <c r="N75" s="7"/>
      <c r="S75" s="16"/>
    </row>
    <row r="76" spans="1:19" x14ac:dyDescent="0.25">
      <c r="A76" s="22">
        <v>43140.396689814814</v>
      </c>
      <c r="B76" s="9" t="s">
        <v>3</v>
      </c>
      <c r="C76" s="10"/>
      <c r="D76" s="9" t="s">
        <v>2</v>
      </c>
      <c r="E76" s="8" t="s">
        <v>637</v>
      </c>
      <c r="F76" s="8" t="s">
        <v>26</v>
      </c>
      <c r="G76" s="8" t="s">
        <v>0</v>
      </c>
      <c r="H76" s="8">
        <v>5690</v>
      </c>
      <c r="I76" s="8">
        <v>0.18</v>
      </c>
      <c r="J76" s="8">
        <v>39</v>
      </c>
      <c r="K76" s="247"/>
      <c r="M76" s="7"/>
      <c r="N76" s="7"/>
      <c r="S76" s="16"/>
    </row>
    <row r="77" spans="1:19" x14ac:dyDescent="0.25">
      <c r="A77" s="22">
        <v>43140.396689814814</v>
      </c>
      <c r="B77" s="9" t="s">
        <v>3</v>
      </c>
      <c r="C77" s="10"/>
      <c r="D77" s="9" t="s">
        <v>2</v>
      </c>
      <c r="E77" s="8" t="s">
        <v>637</v>
      </c>
      <c r="F77" s="8" t="s">
        <v>26</v>
      </c>
      <c r="G77" s="8" t="s">
        <v>0</v>
      </c>
      <c r="H77" s="8">
        <v>5690</v>
      </c>
      <c r="I77" s="8">
        <v>0.18</v>
      </c>
      <c r="J77" s="8">
        <v>39</v>
      </c>
      <c r="K77" s="247"/>
      <c r="M77" s="7"/>
      <c r="N77" s="7"/>
      <c r="S77" s="16"/>
    </row>
    <row r="78" spans="1:19" x14ac:dyDescent="0.25">
      <c r="A78" s="22">
        <v>43140.396689814814</v>
      </c>
      <c r="B78" s="9" t="s">
        <v>3</v>
      </c>
      <c r="C78" s="10"/>
      <c r="D78" s="9" t="s">
        <v>2</v>
      </c>
      <c r="E78" s="8" t="s">
        <v>637</v>
      </c>
      <c r="F78" s="8" t="s">
        <v>26</v>
      </c>
      <c r="G78" s="8" t="s">
        <v>0</v>
      </c>
      <c r="H78" s="8">
        <v>5690</v>
      </c>
      <c r="I78" s="8">
        <v>0.18</v>
      </c>
      <c r="J78" s="8">
        <v>39</v>
      </c>
      <c r="K78" s="247"/>
      <c r="M78" s="7"/>
      <c r="N78" s="7"/>
      <c r="S78" s="16"/>
    </row>
    <row r="79" spans="1:19" x14ac:dyDescent="0.25">
      <c r="A79" s="22">
        <v>43140.396689814814</v>
      </c>
      <c r="B79" s="9" t="s">
        <v>3</v>
      </c>
      <c r="C79" s="10"/>
      <c r="D79" s="9" t="s">
        <v>2</v>
      </c>
      <c r="E79" s="8" t="s">
        <v>637</v>
      </c>
      <c r="F79" s="8" t="s">
        <v>26</v>
      </c>
      <c r="G79" s="8" t="s">
        <v>0</v>
      </c>
      <c r="H79" s="8">
        <v>5690</v>
      </c>
      <c r="I79" s="8">
        <v>0.18</v>
      </c>
      <c r="J79" s="8">
        <v>39</v>
      </c>
      <c r="K79" s="247"/>
      <c r="M79" s="7"/>
      <c r="N79" s="7"/>
      <c r="S79" s="16"/>
    </row>
    <row r="80" spans="1:19" x14ac:dyDescent="0.25">
      <c r="A80" s="22">
        <v>43140.396689814814</v>
      </c>
      <c r="B80" s="9" t="s">
        <v>3</v>
      </c>
      <c r="C80" s="10"/>
      <c r="D80" s="9" t="s">
        <v>2</v>
      </c>
      <c r="E80" s="8" t="s">
        <v>637</v>
      </c>
      <c r="F80" s="8" t="s">
        <v>26</v>
      </c>
      <c r="G80" s="8" t="s">
        <v>0</v>
      </c>
      <c r="H80" s="8">
        <v>5690</v>
      </c>
      <c r="I80" s="8">
        <v>0.18</v>
      </c>
      <c r="J80" s="8">
        <v>39</v>
      </c>
      <c r="K80" s="247"/>
      <c r="M80" s="7"/>
      <c r="N80" s="7"/>
      <c r="S80" s="16"/>
    </row>
    <row r="81" spans="1:19" x14ac:dyDescent="0.25">
      <c r="A81" s="22">
        <v>43140.396689814814</v>
      </c>
      <c r="B81" s="9" t="s">
        <v>3</v>
      </c>
      <c r="C81" s="10"/>
      <c r="D81" s="9" t="s">
        <v>2</v>
      </c>
      <c r="E81" s="8" t="s">
        <v>637</v>
      </c>
      <c r="F81" s="8" t="s">
        <v>26</v>
      </c>
      <c r="G81" s="8" t="s">
        <v>0</v>
      </c>
      <c r="H81" s="8">
        <v>5690</v>
      </c>
      <c r="I81" s="8">
        <v>0.18</v>
      </c>
      <c r="J81" s="8">
        <v>39</v>
      </c>
      <c r="K81" s="248"/>
      <c r="M81" s="7"/>
      <c r="N81" s="7"/>
      <c r="S81" s="16"/>
    </row>
    <row r="82" spans="1:19" x14ac:dyDescent="0.25">
      <c r="A82" s="30">
        <v>43140.399189814816</v>
      </c>
      <c r="B82" s="12" t="s">
        <v>3</v>
      </c>
      <c r="C82" s="12" t="s">
        <v>2</v>
      </c>
      <c r="D82" s="10"/>
      <c r="E82" s="29" t="s">
        <v>636</v>
      </c>
      <c r="F82" s="11" t="s">
        <v>25</v>
      </c>
      <c r="G82" s="11" t="s">
        <v>0</v>
      </c>
      <c r="H82" s="11">
        <v>5340</v>
      </c>
      <c r="I82" s="11">
        <v>0.18</v>
      </c>
      <c r="J82" s="11">
        <v>37</v>
      </c>
      <c r="K82" s="257">
        <f>AVERAGE(H82:H90)</f>
        <v>5332.2222222222226</v>
      </c>
      <c r="M82" s="7"/>
      <c r="N82" s="7"/>
      <c r="S82" s="16"/>
    </row>
    <row r="83" spans="1:19" x14ac:dyDescent="0.25">
      <c r="A83" s="30">
        <v>43140.399340277778</v>
      </c>
      <c r="B83" s="12" t="s">
        <v>3</v>
      </c>
      <c r="C83" s="12" t="s">
        <v>2</v>
      </c>
      <c r="D83" s="10"/>
      <c r="E83" s="29" t="s">
        <v>636</v>
      </c>
      <c r="F83" s="11" t="s">
        <v>25</v>
      </c>
      <c r="G83" s="11" t="s">
        <v>0</v>
      </c>
      <c r="H83" s="11">
        <v>5410</v>
      </c>
      <c r="I83" s="11">
        <v>0.18</v>
      </c>
      <c r="J83" s="11">
        <v>39</v>
      </c>
      <c r="K83" s="257"/>
      <c r="M83" s="7"/>
      <c r="N83" s="7"/>
      <c r="S83" s="16"/>
    </row>
    <row r="84" spans="1:19" x14ac:dyDescent="0.25">
      <c r="A84" s="30">
        <v>43140.39947916667</v>
      </c>
      <c r="B84" s="12" t="s">
        <v>3</v>
      </c>
      <c r="C84" s="12" t="s">
        <v>2</v>
      </c>
      <c r="D84" s="10"/>
      <c r="E84" s="29" t="s">
        <v>636</v>
      </c>
      <c r="F84" s="11" t="s">
        <v>25</v>
      </c>
      <c r="G84" s="11" t="s">
        <v>0</v>
      </c>
      <c r="H84" s="11">
        <v>5360</v>
      </c>
      <c r="I84" s="11">
        <v>0.18</v>
      </c>
      <c r="J84" s="11">
        <v>39</v>
      </c>
      <c r="K84" s="257"/>
      <c r="M84" s="7"/>
      <c r="N84" s="7"/>
      <c r="S84" s="16"/>
    </row>
    <row r="85" spans="1:19" x14ac:dyDescent="0.25">
      <c r="A85" s="30">
        <v>43140.400011574071</v>
      </c>
      <c r="B85" s="12" t="s">
        <v>3</v>
      </c>
      <c r="C85" s="10"/>
      <c r="D85" s="12" t="s">
        <v>2</v>
      </c>
      <c r="E85" s="29" t="s">
        <v>637</v>
      </c>
      <c r="F85" s="11" t="s">
        <v>25</v>
      </c>
      <c r="G85" s="11" t="s">
        <v>0</v>
      </c>
      <c r="H85" s="11">
        <v>5270</v>
      </c>
      <c r="I85" s="11">
        <v>0.18</v>
      </c>
      <c r="J85" s="11">
        <v>39</v>
      </c>
      <c r="K85" s="257"/>
      <c r="M85" s="7"/>
      <c r="N85" s="7"/>
      <c r="S85" s="16"/>
    </row>
    <row r="86" spans="1:19" x14ac:dyDescent="0.25">
      <c r="A86" s="30">
        <v>43140.400150462963</v>
      </c>
      <c r="B86" s="12" t="s">
        <v>3</v>
      </c>
      <c r="C86" s="10"/>
      <c r="D86" s="12" t="s">
        <v>2</v>
      </c>
      <c r="E86" s="29" t="s">
        <v>637</v>
      </c>
      <c r="F86" s="11" t="s">
        <v>25</v>
      </c>
      <c r="G86" s="11" t="s">
        <v>0</v>
      </c>
      <c r="H86" s="11">
        <v>5290</v>
      </c>
      <c r="I86" s="11">
        <v>0.18</v>
      </c>
      <c r="J86" s="11">
        <v>39</v>
      </c>
      <c r="K86" s="257"/>
      <c r="M86" s="7"/>
      <c r="N86" s="7"/>
      <c r="S86" s="16"/>
    </row>
    <row r="87" spans="1:19" x14ac:dyDescent="0.25">
      <c r="A87" s="30">
        <v>43140.400300925925</v>
      </c>
      <c r="B87" s="12" t="s">
        <v>3</v>
      </c>
      <c r="C87" s="10"/>
      <c r="D87" s="12" t="s">
        <v>2</v>
      </c>
      <c r="E87" s="29" t="s">
        <v>637</v>
      </c>
      <c r="F87" s="11" t="s">
        <v>25</v>
      </c>
      <c r="G87" s="11" t="s">
        <v>0</v>
      </c>
      <c r="H87" s="11">
        <v>5260</v>
      </c>
      <c r="I87" s="11">
        <v>0.18</v>
      </c>
      <c r="J87" s="11">
        <v>39</v>
      </c>
      <c r="K87" s="257"/>
      <c r="M87" s="7"/>
      <c r="N87" s="7"/>
      <c r="S87" s="16"/>
    </row>
    <row r="88" spans="1:19" x14ac:dyDescent="0.25">
      <c r="A88" s="30">
        <v>43140.400914351849</v>
      </c>
      <c r="B88" s="12" t="s">
        <v>3</v>
      </c>
      <c r="C88" s="10"/>
      <c r="D88" s="12" t="s">
        <v>2</v>
      </c>
      <c r="E88" s="29" t="s">
        <v>637</v>
      </c>
      <c r="F88" s="11" t="s">
        <v>25</v>
      </c>
      <c r="G88" s="11" t="s">
        <v>0</v>
      </c>
      <c r="H88" s="11">
        <v>5320</v>
      </c>
      <c r="I88" s="11">
        <v>0.18</v>
      </c>
      <c r="J88" s="11">
        <v>39</v>
      </c>
      <c r="K88" s="257"/>
      <c r="M88" s="7"/>
      <c r="N88" s="7"/>
      <c r="S88" s="16"/>
    </row>
    <row r="89" spans="1:19" x14ac:dyDescent="0.25">
      <c r="A89" s="30">
        <v>43140.401053240741</v>
      </c>
      <c r="B89" s="12" t="s">
        <v>3</v>
      </c>
      <c r="C89" s="10"/>
      <c r="D89" s="12" t="s">
        <v>2</v>
      </c>
      <c r="E89" s="29" t="s">
        <v>637</v>
      </c>
      <c r="F89" s="11" t="s">
        <v>25</v>
      </c>
      <c r="G89" s="11" t="s">
        <v>0</v>
      </c>
      <c r="H89" s="11">
        <v>5370</v>
      </c>
      <c r="I89" s="11">
        <v>0.18</v>
      </c>
      <c r="J89" s="11">
        <v>39</v>
      </c>
      <c r="K89" s="257"/>
      <c r="M89" s="7"/>
      <c r="N89" s="7"/>
      <c r="S89" s="16"/>
    </row>
    <row r="90" spans="1:19" x14ac:dyDescent="0.25">
      <c r="A90" s="30">
        <v>43140.401192129626</v>
      </c>
      <c r="B90" s="12" t="s">
        <v>3</v>
      </c>
      <c r="C90" s="10"/>
      <c r="D90" s="12" t="s">
        <v>2</v>
      </c>
      <c r="E90" s="29" t="s">
        <v>637</v>
      </c>
      <c r="F90" s="11" t="s">
        <v>25</v>
      </c>
      <c r="G90" s="11" t="s">
        <v>0</v>
      </c>
      <c r="H90" s="11">
        <v>5370</v>
      </c>
      <c r="I90" s="11">
        <v>0.18</v>
      </c>
      <c r="J90" s="11">
        <v>39</v>
      </c>
      <c r="K90" s="257"/>
      <c r="M90" s="7"/>
      <c r="N90" s="7"/>
      <c r="S90" s="16"/>
    </row>
    <row r="91" spans="1:19" x14ac:dyDescent="0.25">
      <c r="A91" s="22">
        <v>43140.40421296296</v>
      </c>
      <c r="B91" s="9" t="s">
        <v>3</v>
      </c>
      <c r="C91" s="9" t="s">
        <v>2</v>
      </c>
      <c r="D91" s="10"/>
      <c r="E91" s="8" t="s">
        <v>636</v>
      </c>
      <c r="F91" s="8" t="s">
        <v>23</v>
      </c>
      <c r="G91" s="8" t="s">
        <v>0</v>
      </c>
      <c r="H91" s="8">
        <v>5210</v>
      </c>
      <c r="I91" s="8">
        <v>0.18</v>
      </c>
      <c r="J91" s="8">
        <v>39</v>
      </c>
      <c r="K91" s="246">
        <f>AVERAGE(H91:H99)</f>
        <v>4977.7777777777774</v>
      </c>
      <c r="M91" s="7"/>
      <c r="N91" s="7"/>
      <c r="S91" s="16"/>
    </row>
    <row r="92" spans="1:19" x14ac:dyDescent="0.25">
      <c r="A92" s="22">
        <v>43140.404363425929</v>
      </c>
      <c r="B92" s="9" t="s">
        <v>3</v>
      </c>
      <c r="C92" s="9" t="s">
        <v>2</v>
      </c>
      <c r="D92" s="10"/>
      <c r="E92" s="8" t="s">
        <v>636</v>
      </c>
      <c r="F92" s="8" t="s">
        <v>23</v>
      </c>
      <c r="G92" s="8" t="s">
        <v>0</v>
      </c>
      <c r="H92" s="8">
        <v>5190</v>
      </c>
      <c r="I92" s="8">
        <v>0.18</v>
      </c>
      <c r="J92" s="8">
        <v>39</v>
      </c>
      <c r="K92" s="247"/>
      <c r="M92" s="7"/>
      <c r="N92" s="7"/>
      <c r="S92" s="16"/>
    </row>
    <row r="93" spans="1:19" x14ac:dyDescent="0.25">
      <c r="A93" s="22">
        <v>43140.404502314814</v>
      </c>
      <c r="B93" s="9" t="s">
        <v>3</v>
      </c>
      <c r="C93" s="9" t="s">
        <v>2</v>
      </c>
      <c r="D93" s="10"/>
      <c r="E93" s="8" t="s">
        <v>636</v>
      </c>
      <c r="F93" s="8" t="s">
        <v>23</v>
      </c>
      <c r="G93" s="8" t="s">
        <v>0</v>
      </c>
      <c r="H93" s="8">
        <v>5280</v>
      </c>
      <c r="I93" s="8">
        <v>0.18</v>
      </c>
      <c r="J93" s="8">
        <v>39</v>
      </c>
      <c r="K93" s="247"/>
      <c r="M93" s="7"/>
      <c r="N93" s="7"/>
      <c r="S93" s="16"/>
    </row>
    <row r="94" spans="1:19" x14ac:dyDescent="0.25">
      <c r="A94" s="22">
        <v>43140.404872685183</v>
      </c>
      <c r="B94" s="9" t="s">
        <v>3</v>
      </c>
      <c r="C94" s="10"/>
      <c r="D94" s="9" t="s">
        <v>2</v>
      </c>
      <c r="E94" s="8" t="s">
        <v>637</v>
      </c>
      <c r="F94" s="8" t="s">
        <v>23</v>
      </c>
      <c r="G94" s="8" t="s">
        <v>0</v>
      </c>
      <c r="H94" s="8">
        <v>4650</v>
      </c>
      <c r="I94" s="8">
        <v>0.18</v>
      </c>
      <c r="J94" s="8">
        <v>39</v>
      </c>
      <c r="K94" s="247"/>
      <c r="M94" s="7"/>
      <c r="N94" s="7"/>
      <c r="S94" s="16"/>
    </row>
    <row r="95" spans="1:19" x14ac:dyDescent="0.25">
      <c r="A95" s="22">
        <v>43140.405011574076</v>
      </c>
      <c r="B95" s="9" t="s">
        <v>3</v>
      </c>
      <c r="C95" s="10"/>
      <c r="D95" s="9" t="s">
        <v>2</v>
      </c>
      <c r="E95" s="8" t="s">
        <v>637</v>
      </c>
      <c r="F95" s="8" t="s">
        <v>23</v>
      </c>
      <c r="G95" s="8" t="s">
        <v>0</v>
      </c>
      <c r="H95" s="8">
        <v>4640</v>
      </c>
      <c r="I95" s="8">
        <v>0.18</v>
      </c>
      <c r="J95" s="8">
        <v>39</v>
      </c>
      <c r="K95" s="247"/>
      <c r="M95" s="7"/>
      <c r="N95" s="7"/>
      <c r="S95" s="16"/>
    </row>
    <row r="96" spans="1:19" x14ac:dyDescent="0.25">
      <c r="A96" s="22">
        <v>43140.405162037037</v>
      </c>
      <c r="B96" s="9" t="s">
        <v>3</v>
      </c>
      <c r="C96" s="10"/>
      <c r="D96" s="9" t="s">
        <v>2</v>
      </c>
      <c r="E96" s="8" t="s">
        <v>637</v>
      </c>
      <c r="F96" s="8" t="s">
        <v>23</v>
      </c>
      <c r="G96" s="8" t="s">
        <v>0</v>
      </c>
      <c r="H96" s="8">
        <v>4640</v>
      </c>
      <c r="I96" s="8">
        <v>0.18</v>
      </c>
      <c r="J96" s="8">
        <v>39</v>
      </c>
      <c r="K96" s="247"/>
      <c r="M96" s="7"/>
      <c r="N96" s="7"/>
      <c r="S96" s="16"/>
    </row>
    <row r="97" spans="1:19" x14ac:dyDescent="0.25">
      <c r="A97" s="22">
        <v>43140.406030092592</v>
      </c>
      <c r="B97" s="9" t="s">
        <v>3</v>
      </c>
      <c r="C97" s="10"/>
      <c r="D97" s="9" t="s">
        <v>2</v>
      </c>
      <c r="E97" s="8" t="s">
        <v>637</v>
      </c>
      <c r="F97" s="8" t="s">
        <v>23</v>
      </c>
      <c r="G97" s="8" t="s">
        <v>0</v>
      </c>
      <c r="H97" s="8">
        <v>5080</v>
      </c>
      <c r="I97" s="8">
        <v>0.18</v>
      </c>
      <c r="J97" s="8">
        <v>39</v>
      </c>
      <c r="K97" s="247"/>
      <c r="M97" s="7"/>
      <c r="N97" s="7"/>
      <c r="S97" s="16"/>
    </row>
    <row r="98" spans="1:19" x14ac:dyDescent="0.25">
      <c r="A98" s="22">
        <v>43140.406180555554</v>
      </c>
      <c r="B98" s="9" t="s">
        <v>3</v>
      </c>
      <c r="C98" s="10"/>
      <c r="D98" s="9" t="s">
        <v>2</v>
      </c>
      <c r="E98" s="8" t="s">
        <v>637</v>
      </c>
      <c r="F98" s="8" t="s">
        <v>23</v>
      </c>
      <c r="G98" s="8" t="s">
        <v>0</v>
      </c>
      <c r="H98" s="8">
        <v>5060</v>
      </c>
      <c r="I98" s="8">
        <v>0.18</v>
      </c>
      <c r="J98" s="8">
        <v>39</v>
      </c>
      <c r="K98" s="247"/>
      <c r="M98" s="7"/>
      <c r="N98" s="7"/>
      <c r="S98" s="16"/>
    </row>
    <row r="99" spans="1:19" x14ac:dyDescent="0.25">
      <c r="A99" s="22">
        <v>43140.406319444446</v>
      </c>
      <c r="B99" s="9" t="s">
        <v>3</v>
      </c>
      <c r="C99" s="10"/>
      <c r="D99" s="9" t="s">
        <v>2</v>
      </c>
      <c r="E99" s="8" t="s">
        <v>637</v>
      </c>
      <c r="F99" s="8" t="s">
        <v>23</v>
      </c>
      <c r="G99" s="8" t="s">
        <v>0</v>
      </c>
      <c r="H99" s="8">
        <v>5050</v>
      </c>
      <c r="I99" s="8">
        <v>0.18</v>
      </c>
      <c r="J99" s="8">
        <v>39</v>
      </c>
      <c r="K99" s="248"/>
      <c r="M99" s="7"/>
      <c r="N99" s="7"/>
      <c r="S99" s="16"/>
    </row>
    <row r="100" spans="1:19" x14ac:dyDescent="0.25">
      <c r="A100" s="30">
        <v>43140.407268518517</v>
      </c>
      <c r="B100" s="12" t="s">
        <v>3</v>
      </c>
      <c r="C100" s="12"/>
      <c r="D100" s="12"/>
      <c r="E100" s="29" t="s">
        <v>636</v>
      </c>
      <c r="F100" s="11" t="s">
        <v>23</v>
      </c>
      <c r="G100" s="11" t="s">
        <v>5</v>
      </c>
      <c r="H100" s="11">
        <v>5590</v>
      </c>
      <c r="I100" s="11">
        <v>0.18</v>
      </c>
      <c r="J100" s="11">
        <v>39</v>
      </c>
      <c r="K100" s="243">
        <f>AVERAGE(H100:H120)</f>
        <v>5408.0952380952385</v>
      </c>
      <c r="M100" s="7"/>
      <c r="N100" s="7"/>
      <c r="S100" s="16"/>
    </row>
    <row r="101" spans="1:19" x14ac:dyDescent="0.25">
      <c r="A101" s="30">
        <v>43140.407418981478</v>
      </c>
      <c r="B101" s="12" t="s">
        <v>3</v>
      </c>
      <c r="C101" s="12"/>
      <c r="D101" s="12"/>
      <c r="E101" s="29" t="s">
        <v>636</v>
      </c>
      <c r="F101" s="11" t="s">
        <v>23</v>
      </c>
      <c r="G101" s="11" t="s">
        <v>5</v>
      </c>
      <c r="H101" s="11">
        <v>5570</v>
      </c>
      <c r="I101" s="11">
        <v>0.18</v>
      </c>
      <c r="J101" s="11">
        <v>39</v>
      </c>
      <c r="K101" s="244"/>
      <c r="M101" s="7"/>
      <c r="N101" s="7"/>
      <c r="S101" s="16"/>
    </row>
    <row r="102" spans="1:19" x14ac:dyDescent="0.25">
      <c r="A102" s="30">
        <v>43140.407569444447</v>
      </c>
      <c r="B102" s="12" t="s">
        <v>3</v>
      </c>
      <c r="C102" s="12"/>
      <c r="D102" s="12"/>
      <c r="E102" s="29" t="s">
        <v>636</v>
      </c>
      <c r="F102" s="11" t="s">
        <v>23</v>
      </c>
      <c r="G102" s="11" t="s">
        <v>5</v>
      </c>
      <c r="H102" s="11">
        <v>5610</v>
      </c>
      <c r="I102" s="11">
        <v>0.18</v>
      </c>
      <c r="J102" s="11">
        <v>39</v>
      </c>
      <c r="K102" s="244"/>
      <c r="M102" s="7"/>
      <c r="N102" s="7"/>
      <c r="S102" s="16"/>
    </row>
    <row r="103" spans="1:19" x14ac:dyDescent="0.25">
      <c r="A103" s="30">
        <v>43140.407858796294</v>
      </c>
      <c r="B103" s="12" t="s">
        <v>3</v>
      </c>
      <c r="C103" s="12"/>
      <c r="D103" s="12"/>
      <c r="E103" s="29" t="s">
        <v>636</v>
      </c>
      <c r="F103" s="11" t="s">
        <v>23</v>
      </c>
      <c r="G103" s="11" t="s">
        <v>5</v>
      </c>
      <c r="H103" s="11">
        <v>4960</v>
      </c>
      <c r="I103" s="11">
        <v>0.18</v>
      </c>
      <c r="J103" s="11">
        <v>39</v>
      </c>
      <c r="K103" s="244"/>
      <c r="M103" s="7"/>
      <c r="N103" s="7"/>
      <c r="S103" s="16"/>
    </row>
    <row r="104" spans="1:19" x14ac:dyDescent="0.25">
      <c r="A104" s="30">
        <v>43140.407997685186</v>
      </c>
      <c r="B104" s="12" t="s">
        <v>3</v>
      </c>
      <c r="C104" s="12"/>
      <c r="D104" s="12"/>
      <c r="E104" s="29" t="s">
        <v>636</v>
      </c>
      <c r="F104" s="11" t="s">
        <v>23</v>
      </c>
      <c r="G104" s="11" t="s">
        <v>5</v>
      </c>
      <c r="H104" s="11">
        <v>4970</v>
      </c>
      <c r="I104" s="11">
        <v>0.18</v>
      </c>
      <c r="J104" s="11">
        <v>39</v>
      </c>
      <c r="K104" s="244"/>
      <c r="M104" s="7"/>
      <c r="N104" s="7"/>
      <c r="S104" s="16"/>
    </row>
    <row r="105" spans="1:19" x14ac:dyDescent="0.25">
      <c r="A105" s="30">
        <v>43140.408148148148</v>
      </c>
      <c r="B105" s="12" t="s">
        <v>3</v>
      </c>
      <c r="C105" s="12"/>
      <c r="D105" s="12"/>
      <c r="E105" s="29" t="s">
        <v>636</v>
      </c>
      <c r="F105" s="11" t="s">
        <v>23</v>
      </c>
      <c r="G105" s="11" t="s">
        <v>5</v>
      </c>
      <c r="H105" s="11">
        <v>4940</v>
      </c>
      <c r="I105" s="11">
        <v>0.18</v>
      </c>
      <c r="J105" s="11">
        <v>39</v>
      </c>
      <c r="K105" s="244"/>
      <c r="M105" s="7"/>
      <c r="N105" s="7"/>
      <c r="S105" s="16"/>
    </row>
    <row r="106" spans="1:19" x14ac:dyDescent="0.25">
      <c r="A106" s="30">
        <v>43140.408912037034</v>
      </c>
      <c r="B106" s="12" t="s">
        <v>3</v>
      </c>
      <c r="C106" s="12"/>
      <c r="D106" s="12"/>
      <c r="E106" s="29" t="s">
        <v>636</v>
      </c>
      <c r="F106" s="11" t="s">
        <v>23</v>
      </c>
      <c r="G106" s="11" t="s">
        <v>5</v>
      </c>
      <c r="H106" s="11">
        <v>5400</v>
      </c>
      <c r="I106" s="11">
        <v>0.18</v>
      </c>
      <c r="J106" s="11">
        <v>39</v>
      </c>
      <c r="K106" s="244"/>
      <c r="M106" s="7" t="s">
        <v>24</v>
      </c>
      <c r="N106" s="7"/>
      <c r="S106" s="16"/>
    </row>
    <row r="107" spans="1:19" x14ac:dyDescent="0.25">
      <c r="A107" s="30">
        <v>43140.409062500003</v>
      </c>
      <c r="B107" s="12" t="s">
        <v>3</v>
      </c>
      <c r="C107" s="12"/>
      <c r="D107" s="12"/>
      <c r="E107" s="29" t="s">
        <v>636</v>
      </c>
      <c r="F107" s="11" t="s">
        <v>23</v>
      </c>
      <c r="G107" s="11" t="s">
        <v>5</v>
      </c>
      <c r="H107" s="11">
        <v>5380</v>
      </c>
      <c r="I107" s="11">
        <v>0.18</v>
      </c>
      <c r="J107" s="11">
        <v>39</v>
      </c>
      <c r="K107" s="244"/>
      <c r="M107" s="7"/>
      <c r="N107" s="7"/>
      <c r="S107" s="16"/>
    </row>
    <row r="108" spans="1:19" x14ac:dyDescent="0.25">
      <c r="A108" s="30">
        <v>43140.409201388888</v>
      </c>
      <c r="B108" s="12" t="s">
        <v>3</v>
      </c>
      <c r="C108" s="12"/>
      <c r="D108" s="12"/>
      <c r="E108" s="29" t="s">
        <v>636</v>
      </c>
      <c r="F108" s="11" t="s">
        <v>23</v>
      </c>
      <c r="G108" s="11" t="s">
        <v>5</v>
      </c>
      <c r="H108" s="11">
        <v>5430</v>
      </c>
      <c r="I108" s="11">
        <v>0.18</v>
      </c>
      <c r="J108" s="11">
        <v>39</v>
      </c>
      <c r="K108" s="244"/>
      <c r="M108" s="7"/>
      <c r="N108" s="7"/>
      <c r="S108" s="16"/>
    </row>
    <row r="109" spans="1:19" x14ac:dyDescent="0.25">
      <c r="A109" s="30">
        <v>43140.409826388888</v>
      </c>
      <c r="B109" s="12" t="s">
        <v>3</v>
      </c>
      <c r="C109" s="12"/>
      <c r="D109" s="12"/>
      <c r="E109" s="29" t="s">
        <v>636</v>
      </c>
      <c r="F109" s="11" t="s">
        <v>23</v>
      </c>
      <c r="G109" s="11" t="s">
        <v>5</v>
      </c>
      <c r="H109" s="11">
        <v>5750</v>
      </c>
      <c r="I109" s="11">
        <v>0.18</v>
      </c>
      <c r="J109" s="11">
        <v>39</v>
      </c>
      <c r="K109" s="244"/>
      <c r="M109" s="7"/>
      <c r="N109" s="7"/>
      <c r="S109" s="16"/>
    </row>
    <row r="110" spans="1:19" x14ac:dyDescent="0.25">
      <c r="A110" s="30">
        <v>43140.40997685185</v>
      </c>
      <c r="B110" s="12" t="s">
        <v>3</v>
      </c>
      <c r="C110" s="12"/>
      <c r="D110" s="12"/>
      <c r="E110" s="29" t="s">
        <v>636</v>
      </c>
      <c r="F110" s="11" t="s">
        <v>23</v>
      </c>
      <c r="G110" s="11" t="s">
        <v>5</v>
      </c>
      <c r="H110" s="11">
        <v>5900</v>
      </c>
      <c r="I110" s="11">
        <v>0.18</v>
      </c>
      <c r="J110" s="11">
        <v>39</v>
      </c>
      <c r="K110" s="244"/>
      <c r="M110" s="7"/>
      <c r="N110" s="7"/>
      <c r="S110" s="16"/>
    </row>
    <row r="111" spans="1:19" x14ac:dyDescent="0.25">
      <c r="A111" s="30">
        <v>43140.410115740742</v>
      </c>
      <c r="B111" s="12" t="s">
        <v>3</v>
      </c>
      <c r="C111" s="12"/>
      <c r="D111" s="12"/>
      <c r="E111" s="29" t="s">
        <v>636</v>
      </c>
      <c r="F111" s="11" t="s">
        <v>23</v>
      </c>
      <c r="G111" s="11" t="s">
        <v>5</v>
      </c>
      <c r="H111" s="11">
        <v>5900</v>
      </c>
      <c r="I111" s="11">
        <v>0.18</v>
      </c>
      <c r="J111" s="11">
        <v>39</v>
      </c>
      <c r="K111" s="244"/>
      <c r="M111" s="7"/>
      <c r="N111" s="7"/>
      <c r="S111" s="16"/>
    </row>
    <row r="112" spans="1:19" x14ac:dyDescent="0.25">
      <c r="A112" s="30">
        <v>43140.410543981481</v>
      </c>
      <c r="B112" s="12" t="s">
        <v>3</v>
      </c>
      <c r="C112" s="12"/>
      <c r="D112" s="12"/>
      <c r="E112" s="29" t="s">
        <v>636</v>
      </c>
      <c r="F112" s="11" t="s">
        <v>23</v>
      </c>
      <c r="G112" s="11" t="s">
        <v>5</v>
      </c>
      <c r="H112" s="11">
        <v>6080</v>
      </c>
      <c r="I112" s="11">
        <v>0.18</v>
      </c>
      <c r="J112" s="11">
        <v>39</v>
      </c>
      <c r="K112" s="244"/>
      <c r="M112" s="7"/>
      <c r="N112" s="7"/>
      <c r="S112" s="16"/>
    </row>
    <row r="113" spans="1:19" x14ac:dyDescent="0.25">
      <c r="A113" s="30">
        <v>43140.410682870373</v>
      </c>
      <c r="B113" s="12" t="s">
        <v>3</v>
      </c>
      <c r="C113" s="12"/>
      <c r="D113" s="12"/>
      <c r="E113" s="29" t="s">
        <v>636</v>
      </c>
      <c r="F113" s="11" t="s">
        <v>23</v>
      </c>
      <c r="G113" s="11" t="s">
        <v>5</v>
      </c>
      <c r="H113" s="11">
        <v>6250</v>
      </c>
      <c r="I113" s="11">
        <v>0.18</v>
      </c>
      <c r="J113" s="11">
        <v>39</v>
      </c>
      <c r="K113" s="244"/>
      <c r="M113" s="7"/>
      <c r="N113" s="7"/>
      <c r="S113" s="16"/>
    </row>
    <row r="114" spans="1:19" x14ac:dyDescent="0.25">
      <c r="A114" s="30">
        <v>43140.410833333335</v>
      </c>
      <c r="B114" s="12" t="s">
        <v>3</v>
      </c>
      <c r="C114" s="12"/>
      <c r="D114" s="12"/>
      <c r="E114" s="29" t="s">
        <v>636</v>
      </c>
      <c r="F114" s="11" t="s">
        <v>23</v>
      </c>
      <c r="G114" s="11" t="s">
        <v>5</v>
      </c>
      <c r="H114" s="11">
        <v>6230</v>
      </c>
      <c r="I114" s="11">
        <v>0.18</v>
      </c>
      <c r="J114" s="11">
        <v>39</v>
      </c>
      <c r="K114" s="244"/>
      <c r="M114" s="7"/>
      <c r="N114" s="7"/>
      <c r="S114" s="16"/>
    </row>
    <row r="115" spans="1:19" x14ac:dyDescent="0.25">
      <c r="A115" s="30">
        <v>43140.411145833335</v>
      </c>
      <c r="B115" s="12" t="s">
        <v>3</v>
      </c>
      <c r="C115" s="12"/>
      <c r="D115" s="12"/>
      <c r="E115" s="29" t="s">
        <v>636</v>
      </c>
      <c r="F115" s="11" t="s">
        <v>23</v>
      </c>
      <c r="G115" s="11" t="s">
        <v>5</v>
      </c>
      <c r="H115" s="11">
        <v>5080</v>
      </c>
      <c r="I115" s="11">
        <v>0.18</v>
      </c>
      <c r="J115" s="11">
        <v>39</v>
      </c>
      <c r="K115" s="244"/>
      <c r="M115" s="7"/>
      <c r="N115" s="7"/>
      <c r="S115" s="16"/>
    </row>
    <row r="116" spans="1:19" x14ac:dyDescent="0.25">
      <c r="A116" s="30">
        <v>43140.411296296297</v>
      </c>
      <c r="B116" s="12" t="s">
        <v>3</v>
      </c>
      <c r="C116" s="12"/>
      <c r="D116" s="12"/>
      <c r="E116" s="29" t="s">
        <v>636</v>
      </c>
      <c r="F116" s="11" t="s">
        <v>23</v>
      </c>
      <c r="G116" s="11" t="s">
        <v>5</v>
      </c>
      <c r="H116" s="11">
        <v>5100</v>
      </c>
      <c r="I116" s="11">
        <v>0.18</v>
      </c>
      <c r="J116" s="11">
        <v>39</v>
      </c>
      <c r="K116" s="244"/>
      <c r="M116" s="7"/>
      <c r="N116" s="7"/>
      <c r="S116" s="16"/>
    </row>
    <row r="117" spans="1:19" x14ac:dyDescent="0.25">
      <c r="A117" s="30">
        <v>43140.411435185182</v>
      </c>
      <c r="B117" s="12" t="s">
        <v>3</v>
      </c>
      <c r="C117" s="12"/>
      <c r="D117" s="12"/>
      <c r="E117" s="29" t="s">
        <v>636</v>
      </c>
      <c r="F117" s="11" t="s">
        <v>23</v>
      </c>
      <c r="G117" s="11" t="s">
        <v>5</v>
      </c>
      <c r="H117" s="11">
        <v>5100</v>
      </c>
      <c r="I117" s="11">
        <v>0.18</v>
      </c>
      <c r="J117" s="11">
        <v>39</v>
      </c>
      <c r="K117" s="244"/>
      <c r="M117" s="7"/>
      <c r="N117" s="7"/>
      <c r="S117" s="16"/>
    </row>
    <row r="118" spans="1:19" x14ac:dyDescent="0.25">
      <c r="A118" s="30">
        <v>43140.411840277775</v>
      </c>
      <c r="B118" s="12" t="s">
        <v>3</v>
      </c>
      <c r="C118" s="12"/>
      <c r="D118" s="12"/>
      <c r="E118" s="29" t="s">
        <v>636</v>
      </c>
      <c r="F118" s="11" t="s">
        <v>23</v>
      </c>
      <c r="G118" s="11" t="s">
        <v>5</v>
      </c>
      <c r="H118" s="11">
        <v>4790</v>
      </c>
      <c r="I118" s="11">
        <v>0.18</v>
      </c>
      <c r="J118" s="11">
        <v>39</v>
      </c>
      <c r="K118" s="244"/>
      <c r="M118" s="7"/>
      <c r="N118" s="7"/>
      <c r="S118" s="16"/>
    </row>
    <row r="119" spans="1:19" x14ac:dyDescent="0.25">
      <c r="A119" s="30">
        <v>43140.411990740744</v>
      </c>
      <c r="B119" s="12" t="s">
        <v>3</v>
      </c>
      <c r="C119" s="12"/>
      <c r="D119" s="12"/>
      <c r="E119" s="29" t="s">
        <v>636</v>
      </c>
      <c r="F119" s="11" t="s">
        <v>23</v>
      </c>
      <c r="G119" s="11" t="s">
        <v>5</v>
      </c>
      <c r="H119" s="11">
        <v>4780</v>
      </c>
      <c r="I119" s="11">
        <v>0.18</v>
      </c>
      <c r="J119" s="11">
        <v>39</v>
      </c>
      <c r="K119" s="244"/>
      <c r="M119" s="7"/>
      <c r="N119" s="7"/>
      <c r="S119" s="16"/>
    </row>
    <row r="120" spans="1:19" x14ac:dyDescent="0.25">
      <c r="A120" s="30">
        <v>43140.412141203706</v>
      </c>
      <c r="B120" s="12" t="s">
        <v>3</v>
      </c>
      <c r="C120" s="12"/>
      <c r="D120" s="12"/>
      <c r="E120" s="29" t="s">
        <v>636</v>
      </c>
      <c r="F120" s="11" t="s">
        <v>23</v>
      </c>
      <c r="G120" s="11" t="s">
        <v>5</v>
      </c>
      <c r="H120" s="11">
        <v>4760</v>
      </c>
      <c r="I120" s="11">
        <v>0.18</v>
      </c>
      <c r="J120" s="11">
        <v>39</v>
      </c>
      <c r="K120" s="245"/>
      <c r="M120" s="7"/>
      <c r="N120" s="7"/>
      <c r="S120" s="16"/>
    </row>
    <row r="121" spans="1:19" x14ac:dyDescent="0.25">
      <c r="A121" s="22">
        <v>43140.413356481484</v>
      </c>
      <c r="B121" s="9" t="s">
        <v>3</v>
      </c>
      <c r="C121" s="9" t="s">
        <v>2</v>
      </c>
      <c r="D121" s="10"/>
      <c r="E121" s="8" t="s">
        <v>636</v>
      </c>
      <c r="F121" s="8" t="s">
        <v>22</v>
      </c>
      <c r="G121" s="8" t="s">
        <v>0</v>
      </c>
      <c r="H121" s="8">
        <v>6000</v>
      </c>
      <c r="I121" s="8">
        <v>0.18</v>
      </c>
      <c r="J121" s="8">
        <v>39</v>
      </c>
      <c r="K121" s="246">
        <f>AVERAGE(H121:H129)</f>
        <v>5424.4444444444443</v>
      </c>
      <c r="M121" s="7"/>
      <c r="N121" s="7"/>
      <c r="S121" s="16"/>
    </row>
    <row r="122" spans="1:19" x14ac:dyDescent="0.25">
      <c r="A122" s="22">
        <v>43140.413495370369</v>
      </c>
      <c r="B122" s="9" t="s">
        <v>3</v>
      </c>
      <c r="C122" s="9" t="s">
        <v>2</v>
      </c>
      <c r="D122" s="10"/>
      <c r="E122" s="8" t="s">
        <v>636</v>
      </c>
      <c r="F122" s="8" t="s">
        <v>22</v>
      </c>
      <c r="G122" s="8" t="s">
        <v>0</v>
      </c>
      <c r="H122" s="8">
        <v>6020</v>
      </c>
      <c r="I122" s="8">
        <v>0.18</v>
      </c>
      <c r="J122" s="8">
        <v>39</v>
      </c>
      <c r="K122" s="247"/>
      <c r="M122" s="7"/>
      <c r="N122" s="7"/>
      <c r="S122" s="16"/>
    </row>
    <row r="123" spans="1:19" x14ac:dyDescent="0.25">
      <c r="A123" s="22">
        <v>43140.413645833331</v>
      </c>
      <c r="B123" s="9" t="s">
        <v>3</v>
      </c>
      <c r="C123" s="9" t="s">
        <v>2</v>
      </c>
      <c r="D123" s="10"/>
      <c r="E123" s="8" t="s">
        <v>636</v>
      </c>
      <c r="F123" s="8" t="s">
        <v>22</v>
      </c>
      <c r="G123" s="8" t="s">
        <v>0</v>
      </c>
      <c r="H123" s="8">
        <v>6020</v>
      </c>
      <c r="I123" s="8">
        <v>0.18</v>
      </c>
      <c r="J123" s="8">
        <v>39</v>
      </c>
      <c r="K123" s="247"/>
      <c r="M123" s="7"/>
      <c r="N123" s="7"/>
      <c r="S123" s="16"/>
    </row>
    <row r="124" spans="1:19" x14ac:dyDescent="0.25">
      <c r="A124" s="22">
        <v>43140.414259259262</v>
      </c>
      <c r="B124" s="9" t="s">
        <v>3</v>
      </c>
      <c r="C124" s="9" t="s">
        <v>2</v>
      </c>
      <c r="D124" s="10"/>
      <c r="E124" s="8" t="s">
        <v>636</v>
      </c>
      <c r="F124" s="8" t="s">
        <v>22</v>
      </c>
      <c r="G124" s="8" t="s">
        <v>0</v>
      </c>
      <c r="H124" s="8">
        <v>5130</v>
      </c>
      <c r="I124" s="8">
        <v>0.18</v>
      </c>
      <c r="J124" s="8">
        <v>39</v>
      </c>
      <c r="K124" s="247"/>
      <c r="M124" s="7"/>
      <c r="N124" s="7"/>
      <c r="S124" s="16"/>
    </row>
    <row r="125" spans="1:19" x14ac:dyDescent="0.25">
      <c r="A125" s="22">
        <v>43140.414398148147</v>
      </c>
      <c r="B125" s="9" t="s">
        <v>3</v>
      </c>
      <c r="C125" s="9" t="s">
        <v>2</v>
      </c>
      <c r="D125" s="10"/>
      <c r="E125" s="8" t="s">
        <v>636</v>
      </c>
      <c r="F125" s="8" t="s">
        <v>22</v>
      </c>
      <c r="G125" s="8" t="s">
        <v>0</v>
      </c>
      <c r="H125" s="8">
        <v>5120</v>
      </c>
      <c r="I125" s="8">
        <v>0.18</v>
      </c>
      <c r="J125" s="8">
        <v>39</v>
      </c>
      <c r="K125" s="247"/>
      <c r="M125" s="7"/>
      <c r="N125" s="7"/>
      <c r="S125" s="16"/>
    </row>
    <row r="126" spans="1:19" x14ac:dyDescent="0.25">
      <c r="A126" s="22">
        <v>43140.414548611108</v>
      </c>
      <c r="B126" s="9" t="s">
        <v>3</v>
      </c>
      <c r="C126" s="9" t="s">
        <v>2</v>
      </c>
      <c r="D126" s="10"/>
      <c r="E126" s="8" t="s">
        <v>636</v>
      </c>
      <c r="F126" s="8" t="s">
        <v>22</v>
      </c>
      <c r="G126" s="8" t="s">
        <v>0</v>
      </c>
      <c r="H126" s="8">
        <v>5110</v>
      </c>
      <c r="I126" s="8">
        <v>0.18</v>
      </c>
      <c r="J126" s="8">
        <v>39</v>
      </c>
      <c r="K126" s="247"/>
      <c r="M126" s="7"/>
      <c r="N126" s="7"/>
      <c r="S126" s="16"/>
    </row>
    <row r="127" spans="1:19" x14ac:dyDescent="0.25">
      <c r="A127" s="22">
        <v>43140.415983796294</v>
      </c>
      <c r="B127" s="9" t="s">
        <v>3</v>
      </c>
      <c r="C127" s="10"/>
      <c r="D127" s="9" t="s">
        <v>2</v>
      </c>
      <c r="E127" s="8" t="s">
        <v>637</v>
      </c>
      <c r="F127" s="8" t="s">
        <v>22</v>
      </c>
      <c r="G127" s="8" t="s">
        <v>0</v>
      </c>
      <c r="H127" s="8">
        <v>5170</v>
      </c>
      <c r="I127" s="8">
        <v>0.18</v>
      </c>
      <c r="J127" s="8">
        <v>39</v>
      </c>
      <c r="K127" s="247"/>
      <c r="M127" s="7"/>
      <c r="N127" s="7"/>
      <c r="S127" s="16"/>
    </row>
    <row r="128" spans="1:19" x14ac:dyDescent="0.25">
      <c r="A128" s="22">
        <v>43140.416122685187</v>
      </c>
      <c r="B128" s="9" t="s">
        <v>3</v>
      </c>
      <c r="C128" s="10"/>
      <c r="D128" s="9" t="s">
        <v>2</v>
      </c>
      <c r="E128" s="8" t="s">
        <v>637</v>
      </c>
      <c r="F128" s="8" t="s">
        <v>22</v>
      </c>
      <c r="G128" s="8" t="s">
        <v>0</v>
      </c>
      <c r="H128" s="8">
        <v>5130</v>
      </c>
      <c r="I128" s="8">
        <v>0.18</v>
      </c>
      <c r="J128" s="8">
        <v>39</v>
      </c>
      <c r="K128" s="247"/>
      <c r="M128" s="7"/>
      <c r="N128" s="7"/>
      <c r="S128" s="16"/>
    </row>
    <row r="129" spans="1:19" x14ac:dyDescent="0.25">
      <c r="A129" s="22">
        <v>43140.416273148148</v>
      </c>
      <c r="B129" s="9" t="s">
        <v>3</v>
      </c>
      <c r="C129" s="10"/>
      <c r="D129" s="9" t="s">
        <v>2</v>
      </c>
      <c r="E129" s="8" t="s">
        <v>637</v>
      </c>
      <c r="F129" s="8" t="s">
        <v>22</v>
      </c>
      <c r="G129" s="8" t="s">
        <v>0</v>
      </c>
      <c r="H129" s="8">
        <v>5120</v>
      </c>
      <c r="I129" s="8">
        <v>0.18</v>
      </c>
      <c r="J129" s="8">
        <v>39</v>
      </c>
      <c r="K129" s="248"/>
      <c r="M129" s="7"/>
      <c r="N129" s="7"/>
      <c r="S129" s="16"/>
    </row>
    <row r="130" spans="1:19" x14ac:dyDescent="0.25">
      <c r="A130" s="30">
        <v>43140.417986111112</v>
      </c>
      <c r="B130" s="12" t="s">
        <v>3</v>
      </c>
      <c r="C130" s="12" t="s">
        <v>2</v>
      </c>
      <c r="D130" s="10"/>
      <c r="E130" s="29" t="s">
        <v>636</v>
      </c>
      <c r="F130" s="11" t="s">
        <v>21</v>
      </c>
      <c r="G130" s="11" t="s">
        <v>0</v>
      </c>
      <c r="H130" s="11">
        <v>5170</v>
      </c>
      <c r="I130" s="11">
        <v>0.18</v>
      </c>
      <c r="J130" s="11">
        <v>39</v>
      </c>
      <c r="K130" s="257">
        <f>AVERAGE(H130:H135)</f>
        <v>5038.333333333333</v>
      </c>
      <c r="M130" s="7"/>
      <c r="N130" s="7"/>
      <c r="S130" s="16"/>
    </row>
    <row r="131" spans="1:19" x14ac:dyDescent="0.25">
      <c r="A131" s="30">
        <v>43140.418124999997</v>
      </c>
      <c r="B131" s="12" t="s">
        <v>3</v>
      </c>
      <c r="C131" s="12" t="s">
        <v>2</v>
      </c>
      <c r="D131" s="10"/>
      <c r="E131" s="29" t="s">
        <v>636</v>
      </c>
      <c r="F131" s="11" t="s">
        <v>21</v>
      </c>
      <c r="G131" s="11" t="s">
        <v>0</v>
      </c>
      <c r="H131" s="11">
        <v>5180</v>
      </c>
      <c r="I131" s="11">
        <v>0.18</v>
      </c>
      <c r="J131" s="11">
        <v>39</v>
      </c>
      <c r="K131" s="257"/>
      <c r="M131" s="7"/>
      <c r="N131" s="7"/>
      <c r="S131" s="16"/>
    </row>
    <row r="132" spans="1:19" x14ac:dyDescent="0.25">
      <c r="A132" s="30">
        <v>43140.418275462966</v>
      </c>
      <c r="B132" s="12" t="s">
        <v>3</v>
      </c>
      <c r="C132" s="12" t="s">
        <v>2</v>
      </c>
      <c r="D132" s="10"/>
      <c r="E132" s="29" t="s">
        <v>636</v>
      </c>
      <c r="F132" s="11" t="s">
        <v>21</v>
      </c>
      <c r="G132" s="11" t="s">
        <v>0</v>
      </c>
      <c r="H132" s="11">
        <v>5210</v>
      </c>
      <c r="I132" s="11">
        <v>0.18</v>
      </c>
      <c r="J132" s="11">
        <v>39</v>
      </c>
      <c r="K132" s="257"/>
      <c r="M132" s="7"/>
      <c r="N132" s="7"/>
      <c r="S132" s="16"/>
    </row>
    <row r="133" spans="1:19" x14ac:dyDescent="0.25">
      <c r="A133" s="30">
        <v>43140.419386574074</v>
      </c>
      <c r="B133" s="12" t="s">
        <v>3</v>
      </c>
      <c r="C133" s="10"/>
      <c r="D133" s="12" t="s">
        <v>2</v>
      </c>
      <c r="E133" s="29" t="s">
        <v>637</v>
      </c>
      <c r="F133" s="11" t="s">
        <v>21</v>
      </c>
      <c r="G133" s="11" t="s">
        <v>0</v>
      </c>
      <c r="H133" s="11">
        <v>4870</v>
      </c>
      <c r="I133" s="11">
        <v>0.18</v>
      </c>
      <c r="J133" s="11">
        <v>39</v>
      </c>
      <c r="K133" s="257"/>
      <c r="M133" s="7"/>
      <c r="N133" s="7"/>
      <c r="S133" s="16"/>
    </row>
    <row r="134" spans="1:19" x14ac:dyDescent="0.25">
      <c r="A134" s="30">
        <v>43140.419537037036</v>
      </c>
      <c r="B134" s="12" t="s">
        <v>3</v>
      </c>
      <c r="C134" s="10"/>
      <c r="D134" s="12" t="s">
        <v>2</v>
      </c>
      <c r="E134" s="29" t="s">
        <v>637</v>
      </c>
      <c r="F134" s="11" t="s">
        <v>21</v>
      </c>
      <c r="G134" s="11" t="s">
        <v>0</v>
      </c>
      <c r="H134" s="11">
        <v>4880</v>
      </c>
      <c r="I134" s="11">
        <v>0.18</v>
      </c>
      <c r="J134" s="11">
        <v>39</v>
      </c>
      <c r="K134" s="257"/>
      <c r="M134" s="7"/>
      <c r="N134" s="7"/>
      <c r="S134" s="16"/>
    </row>
    <row r="135" spans="1:19" x14ac:dyDescent="0.25">
      <c r="A135" s="30">
        <v>43140.419675925928</v>
      </c>
      <c r="B135" s="12" t="s">
        <v>3</v>
      </c>
      <c r="C135" s="10"/>
      <c r="D135" s="12" t="s">
        <v>2</v>
      </c>
      <c r="E135" s="29" t="s">
        <v>637</v>
      </c>
      <c r="F135" s="11" t="s">
        <v>21</v>
      </c>
      <c r="G135" s="11" t="s">
        <v>0</v>
      </c>
      <c r="H135" s="11">
        <v>4920</v>
      </c>
      <c r="I135" s="11">
        <v>0.18</v>
      </c>
      <c r="J135" s="11">
        <v>39</v>
      </c>
      <c r="K135" s="257"/>
      <c r="M135" s="7"/>
      <c r="N135" s="7"/>
      <c r="S135" s="16"/>
    </row>
    <row r="136" spans="1:19" x14ac:dyDescent="0.25">
      <c r="A136" s="22">
        <v>43140.424884259257</v>
      </c>
      <c r="B136" s="9" t="s">
        <v>3</v>
      </c>
      <c r="C136" s="9" t="s">
        <v>2</v>
      </c>
      <c r="D136" s="10"/>
      <c r="E136" s="8" t="s">
        <v>636</v>
      </c>
      <c r="F136" s="8" t="s">
        <v>20</v>
      </c>
      <c r="G136" s="8" t="s">
        <v>0</v>
      </c>
      <c r="H136" s="8">
        <v>6200</v>
      </c>
      <c r="I136" s="8">
        <v>0.18</v>
      </c>
      <c r="J136" s="8">
        <v>39</v>
      </c>
      <c r="K136" s="249">
        <f>AVERAGE(H136:H144)</f>
        <v>5503.333333333333</v>
      </c>
      <c r="M136" s="7"/>
      <c r="N136" s="7"/>
      <c r="S136" s="16"/>
    </row>
    <row r="137" spans="1:19" x14ac:dyDescent="0.25">
      <c r="A137" s="22">
        <v>43140.425034722219</v>
      </c>
      <c r="B137" s="9" t="s">
        <v>3</v>
      </c>
      <c r="C137" s="9" t="s">
        <v>2</v>
      </c>
      <c r="D137" s="10"/>
      <c r="E137" s="8" t="s">
        <v>636</v>
      </c>
      <c r="F137" s="8" t="s">
        <v>20</v>
      </c>
      <c r="G137" s="8" t="s">
        <v>0</v>
      </c>
      <c r="H137" s="8">
        <v>6230</v>
      </c>
      <c r="I137" s="8">
        <v>0.18</v>
      </c>
      <c r="J137" s="8">
        <v>39</v>
      </c>
      <c r="K137" s="249"/>
      <c r="M137" s="7"/>
      <c r="N137" s="7"/>
      <c r="S137" s="16"/>
    </row>
    <row r="138" spans="1:19" x14ac:dyDescent="0.25">
      <c r="A138" s="22">
        <v>43140.425196759257</v>
      </c>
      <c r="B138" s="9" t="s">
        <v>3</v>
      </c>
      <c r="C138" s="9" t="s">
        <v>2</v>
      </c>
      <c r="D138" s="10"/>
      <c r="E138" s="8" t="s">
        <v>636</v>
      </c>
      <c r="F138" s="8" t="s">
        <v>20</v>
      </c>
      <c r="G138" s="8" t="s">
        <v>0</v>
      </c>
      <c r="H138" s="8">
        <v>5830</v>
      </c>
      <c r="I138" s="8">
        <v>0.18</v>
      </c>
      <c r="J138" s="8">
        <v>39</v>
      </c>
      <c r="K138" s="249"/>
      <c r="M138" s="7"/>
      <c r="N138" s="7"/>
      <c r="S138" s="16"/>
    </row>
    <row r="139" spans="1:19" x14ac:dyDescent="0.25">
      <c r="A139" s="22">
        <v>43140.425543981481</v>
      </c>
      <c r="B139" s="9" t="s">
        <v>3</v>
      </c>
      <c r="C139" s="9" t="s">
        <v>2</v>
      </c>
      <c r="D139" s="10"/>
      <c r="E139" s="8" t="s">
        <v>636</v>
      </c>
      <c r="F139" s="8" t="s">
        <v>20</v>
      </c>
      <c r="G139" s="8" t="s">
        <v>0</v>
      </c>
      <c r="H139" s="8">
        <v>5400</v>
      </c>
      <c r="I139" s="8">
        <v>0.18</v>
      </c>
      <c r="J139" s="8">
        <v>39</v>
      </c>
      <c r="K139" s="249"/>
      <c r="M139" s="7"/>
      <c r="N139" s="7"/>
      <c r="S139" s="16"/>
    </row>
    <row r="140" spans="1:19" x14ac:dyDescent="0.25">
      <c r="A140" s="22">
        <v>43140.425682870373</v>
      </c>
      <c r="B140" s="9" t="s">
        <v>3</v>
      </c>
      <c r="C140" s="9" t="s">
        <v>2</v>
      </c>
      <c r="D140" s="10"/>
      <c r="E140" s="8" t="s">
        <v>636</v>
      </c>
      <c r="F140" s="8" t="s">
        <v>20</v>
      </c>
      <c r="G140" s="8" t="s">
        <v>0</v>
      </c>
      <c r="H140" s="8">
        <v>5400</v>
      </c>
      <c r="I140" s="8">
        <v>0.18</v>
      </c>
      <c r="J140" s="8">
        <v>39</v>
      </c>
      <c r="K140" s="249"/>
      <c r="M140" s="7"/>
      <c r="N140" s="7"/>
      <c r="S140" s="16"/>
    </row>
    <row r="141" spans="1:19" x14ac:dyDescent="0.25">
      <c r="A141" s="22">
        <v>43140.425833333335</v>
      </c>
      <c r="B141" s="9" t="s">
        <v>3</v>
      </c>
      <c r="C141" s="9" t="s">
        <v>2</v>
      </c>
      <c r="D141" s="10"/>
      <c r="E141" s="8" t="s">
        <v>636</v>
      </c>
      <c r="F141" s="8" t="s">
        <v>20</v>
      </c>
      <c r="G141" s="8" t="s">
        <v>0</v>
      </c>
      <c r="H141" s="8">
        <v>5400</v>
      </c>
      <c r="I141" s="8">
        <v>0.18</v>
      </c>
      <c r="J141" s="8">
        <v>39</v>
      </c>
      <c r="K141" s="249"/>
      <c r="M141" s="7"/>
      <c r="N141" s="7"/>
      <c r="S141" s="16"/>
    </row>
    <row r="142" spans="1:19" x14ac:dyDescent="0.25">
      <c r="A142" s="22">
        <v>43140.42759259259</v>
      </c>
      <c r="B142" s="9" t="s">
        <v>3</v>
      </c>
      <c r="C142" s="10"/>
      <c r="D142" s="9" t="s">
        <v>2</v>
      </c>
      <c r="E142" s="8" t="s">
        <v>637</v>
      </c>
      <c r="F142" s="8" t="s">
        <v>20</v>
      </c>
      <c r="G142" s="8" t="s">
        <v>0</v>
      </c>
      <c r="H142" s="8">
        <v>5020</v>
      </c>
      <c r="I142" s="8">
        <v>0.18</v>
      </c>
      <c r="J142" s="8">
        <v>39</v>
      </c>
      <c r="K142" s="249"/>
      <c r="M142" s="7"/>
      <c r="N142" s="7"/>
      <c r="S142" s="16"/>
    </row>
    <row r="143" spans="1:19" x14ac:dyDescent="0.25">
      <c r="A143" s="22">
        <v>43140.427743055552</v>
      </c>
      <c r="B143" s="9" t="s">
        <v>3</v>
      </c>
      <c r="C143" s="10"/>
      <c r="D143" s="9" t="s">
        <v>2</v>
      </c>
      <c r="E143" s="8" t="s">
        <v>637</v>
      </c>
      <c r="F143" s="8" t="s">
        <v>20</v>
      </c>
      <c r="G143" s="8" t="s">
        <v>0</v>
      </c>
      <c r="H143" s="8">
        <v>5020</v>
      </c>
      <c r="I143" s="8">
        <v>0.18</v>
      </c>
      <c r="J143" s="8">
        <v>39</v>
      </c>
      <c r="K143" s="249"/>
      <c r="M143" s="7"/>
      <c r="N143" s="7"/>
      <c r="S143" s="16"/>
    </row>
    <row r="144" spans="1:19" x14ac:dyDescent="0.25">
      <c r="A144" s="22">
        <v>43140.427893518521</v>
      </c>
      <c r="B144" s="9" t="s">
        <v>3</v>
      </c>
      <c r="C144" s="10"/>
      <c r="D144" s="9" t="s">
        <v>2</v>
      </c>
      <c r="E144" s="8" t="s">
        <v>637</v>
      </c>
      <c r="F144" s="8" t="s">
        <v>20</v>
      </c>
      <c r="G144" s="8" t="s">
        <v>0</v>
      </c>
      <c r="H144" s="8">
        <v>5030</v>
      </c>
      <c r="I144" s="8">
        <v>0.18</v>
      </c>
      <c r="J144" s="8">
        <v>39</v>
      </c>
      <c r="K144" s="249"/>
      <c r="M144" s="7"/>
      <c r="N144" s="7"/>
      <c r="S144" s="16"/>
    </row>
    <row r="145" spans="1:19" x14ac:dyDescent="0.25">
      <c r="A145" s="30">
        <v>43140.429074074076</v>
      </c>
      <c r="B145" s="12" t="s">
        <v>3</v>
      </c>
      <c r="C145" s="12" t="s">
        <v>2</v>
      </c>
      <c r="D145" s="10"/>
      <c r="E145" s="29" t="s">
        <v>636</v>
      </c>
      <c r="F145" s="11" t="s">
        <v>20</v>
      </c>
      <c r="G145" s="11" t="s">
        <v>8</v>
      </c>
      <c r="H145" s="11">
        <v>4970</v>
      </c>
      <c r="I145" s="11">
        <v>0.18</v>
      </c>
      <c r="J145" s="11">
        <v>39</v>
      </c>
      <c r="K145" s="243">
        <f>AVERAGE(H145:H159)</f>
        <v>4868</v>
      </c>
      <c r="M145" s="7"/>
      <c r="N145" s="7"/>
      <c r="S145" s="16"/>
    </row>
    <row r="146" spans="1:19" x14ac:dyDescent="0.25">
      <c r="A146" s="30">
        <v>43140.429236111115</v>
      </c>
      <c r="B146" s="12" t="s">
        <v>3</v>
      </c>
      <c r="C146" s="12" t="s">
        <v>2</v>
      </c>
      <c r="D146" s="10"/>
      <c r="E146" s="29" t="s">
        <v>636</v>
      </c>
      <c r="F146" s="11" t="s">
        <v>20</v>
      </c>
      <c r="G146" s="11" t="s">
        <v>8</v>
      </c>
      <c r="H146" s="11">
        <v>4920</v>
      </c>
      <c r="I146" s="11">
        <v>0.18</v>
      </c>
      <c r="J146" s="11">
        <v>39</v>
      </c>
      <c r="K146" s="244"/>
      <c r="M146" s="7"/>
      <c r="N146" s="7"/>
      <c r="S146" s="16"/>
    </row>
    <row r="147" spans="1:19" x14ac:dyDescent="0.25">
      <c r="A147" s="30">
        <v>43140.429398148146</v>
      </c>
      <c r="B147" s="12" t="s">
        <v>3</v>
      </c>
      <c r="C147" s="12" t="s">
        <v>2</v>
      </c>
      <c r="D147" s="10"/>
      <c r="E147" s="29" t="s">
        <v>636</v>
      </c>
      <c r="F147" s="11" t="s">
        <v>20</v>
      </c>
      <c r="G147" s="11" t="s">
        <v>8</v>
      </c>
      <c r="H147" s="11">
        <v>4910</v>
      </c>
      <c r="I147" s="11">
        <v>0.18</v>
      </c>
      <c r="J147" s="11">
        <v>39</v>
      </c>
      <c r="K147" s="244"/>
      <c r="M147" s="7"/>
      <c r="N147" s="7"/>
      <c r="S147" s="16"/>
    </row>
    <row r="148" spans="1:19" x14ac:dyDescent="0.25">
      <c r="A148" s="30">
        <v>43140.429872685185</v>
      </c>
      <c r="B148" s="12" t="s">
        <v>3</v>
      </c>
      <c r="C148" s="12" t="s">
        <v>2</v>
      </c>
      <c r="D148" s="10"/>
      <c r="E148" s="29" t="s">
        <v>636</v>
      </c>
      <c r="F148" s="11" t="s">
        <v>20</v>
      </c>
      <c r="G148" s="11" t="s">
        <v>8</v>
      </c>
      <c r="H148" s="11">
        <v>4890</v>
      </c>
      <c r="I148" s="11">
        <v>0.18</v>
      </c>
      <c r="J148" s="11">
        <v>39</v>
      </c>
      <c r="K148" s="244"/>
      <c r="M148" s="7"/>
      <c r="N148" s="7"/>
      <c r="S148" s="16"/>
    </row>
    <row r="149" spans="1:19" x14ac:dyDescent="0.25">
      <c r="A149" s="30">
        <v>43140.430023148147</v>
      </c>
      <c r="B149" s="12" t="s">
        <v>3</v>
      </c>
      <c r="C149" s="12" t="s">
        <v>2</v>
      </c>
      <c r="D149" s="10"/>
      <c r="E149" s="29" t="s">
        <v>636</v>
      </c>
      <c r="F149" s="11" t="s">
        <v>20</v>
      </c>
      <c r="G149" s="11" t="s">
        <v>8</v>
      </c>
      <c r="H149" s="11">
        <v>4950</v>
      </c>
      <c r="I149" s="11">
        <v>0.18</v>
      </c>
      <c r="J149" s="11">
        <v>39</v>
      </c>
      <c r="K149" s="244"/>
      <c r="M149" s="7"/>
      <c r="N149" s="7"/>
      <c r="S149" s="16"/>
    </row>
    <row r="150" spans="1:19" x14ac:dyDescent="0.25">
      <c r="A150" s="30">
        <v>43140.430162037039</v>
      </c>
      <c r="B150" s="12" t="s">
        <v>3</v>
      </c>
      <c r="C150" s="12" t="s">
        <v>2</v>
      </c>
      <c r="D150" s="10"/>
      <c r="E150" s="29" t="s">
        <v>636</v>
      </c>
      <c r="F150" s="11" t="s">
        <v>20</v>
      </c>
      <c r="G150" s="11" t="s">
        <v>8</v>
      </c>
      <c r="H150" s="11">
        <v>4940</v>
      </c>
      <c r="I150" s="11">
        <v>0.18</v>
      </c>
      <c r="J150" s="11">
        <v>39</v>
      </c>
      <c r="K150" s="244"/>
      <c r="M150" s="7"/>
      <c r="N150" s="7"/>
      <c r="S150" s="16"/>
    </row>
    <row r="151" spans="1:19" x14ac:dyDescent="0.25">
      <c r="A151" s="30">
        <v>43140.430543981478</v>
      </c>
      <c r="B151" s="12" t="s">
        <v>3</v>
      </c>
      <c r="C151" s="12" t="s">
        <v>2</v>
      </c>
      <c r="D151" s="10"/>
      <c r="E151" s="29" t="s">
        <v>636</v>
      </c>
      <c r="F151" s="11" t="s">
        <v>20</v>
      </c>
      <c r="G151" s="11" t="s">
        <v>8</v>
      </c>
      <c r="H151" s="11">
        <v>4700</v>
      </c>
      <c r="I151" s="11">
        <v>0.18</v>
      </c>
      <c r="J151" s="11">
        <v>39</v>
      </c>
      <c r="K151" s="244"/>
      <c r="M151" s="7"/>
      <c r="N151" s="7"/>
      <c r="S151" s="16"/>
    </row>
    <row r="152" spans="1:19" x14ac:dyDescent="0.25">
      <c r="A152" s="30">
        <v>43140.43068287037</v>
      </c>
      <c r="B152" s="12" t="s">
        <v>3</v>
      </c>
      <c r="C152" s="12" t="s">
        <v>2</v>
      </c>
      <c r="D152" s="10"/>
      <c r="E152" s="29" t="s">
        <v>636</v>
      </c>
      <c r="F152" s="11" t="s">
        <v>20</v>
      </c>
      <c r="G152" s="11" t="s">
        <v>8</v>
      </c>
      <c r="H152" s="11">
        <v>4700</v>
      </c>
      <c r="I152" s="11">
        <v>0.18</v>
      </c>
      <c r="J152" s="11">
        <v>39</v>
      </c>
      <c r="K152" s="244"/>
      <c r="M152" s="7"/>
      <c r="N152" s="7"/>
      <c r="S152" s="16"/>
    </row>
    <row r="153" spans="1:19" x14ac:dyDescent="0.25">
      <c r="A153" s="30">
        <v>43140.430833333332</v>
      </c>
      <c r="B153" s="12" t="s">
        <v>3</v>
      </c>
      <c r="C153" s="12" t="s">
        <v>2</v>
      </c>
      <c r="D153" s="10"/>
      <c r="E153" s="29" t="s">
        <v>636</v>
      </c>
      <c r="F153" s="11" t="s">
        <v>20</v>
      </c>
      <c r="G153" s="11" t="s">
        <v>8</v>
      </c>
      <c r="H153" s="11">
        <v>4660</v>
      </c>
      <c r="I153" s="11">
        <v>0.18</v>
      </c>
      <c r="J153" s="11">
        <v>39</v>
      </c>
      <c r="K153" s="244"/>
      <c r="M153" s="7"/>
      <c r="N153" s="7"/>
      <c r="S153" s="16"/>
    </row>
    <row r="154" spans="1:19" x14ac:dyDescent="0.25">
      <c r="A154" s="30">
        <v>43140.431250000001</v>
      </c>
      <c r="B154" s="12" t="s">
        <v>3</v>
      </c>
      <c r="C154" s="10"/>
      <c r="D154" s="12" t="s">
        <v>2</v>
      </c>
      <c r="E154" s="29" t="s">
        <v>637</v>
      </c>
      <c r="F154" s="11" t="s">
        <v>20</v>
      </c>
      <c r="G154" s="11" t="s">
        <v>8</v>
      </c>
      <c r="H154" s="11">
        <v>4830</v>
      </c>
      <c r="I154" s="11">
        <v>0.18</v>
      </c>
      <c r="J154" s="11">
        <v>39</v>
      </c>
      <c r="K154" s="244"/>
      <c r="M154" s="7"/>
      <c r="N154" s="7"/>
      <c r="S154" s="16"/>
    </row>
    <row r="155" spans="1:19" x14ac:dyDescent="0.25">
      <c r="A155" s="30">
        <v>43140.431400462963</v>
      </c>
      <c r="B155" s="12" t="s">
        <v>3</v>
      </c>
      <c r="C155" s="10"/>
      <c r="D155" s="12" t="s">
        <v>2</v>
      </c>
      <c r="E155" s="29" t="s">
        <v>637</v>
      </c>
      <c r="F155" s="11" t="s">
        <v>20</v>
      </c>
      <c r="G155" s="11" t="s">
        <v>8</v>
      </c>
      <c r="H155" s="11">
        <v>4850</v>
      </c>
      <c r="I155" s="11">
        <v>0.18</v>
      </c>
      <c r="J155" s="11">
        <v>39</v>
      </c>
      <c r="K155" s="244"/>
      <c r="M155" s="7"/>
      <c r="N155" s="7"/>
      <c r="S155" s="16"/>
    </row>
    <row r="156" spans="1:19" x14ac:dyDescent="0.25">
      <c r="A156" s="30">
        <v>43140.431562500002</v>
      </c>
      <c r="B156" s="12" t="s">
        <v>3</v>
      </c>
      <c r="C156" s="10"/>
      <c r="D156" s="12" t="s">
        <v>2</v>
      </c>
      <c r="E156" s="29" t="s">
        <v>637</v>
      </c>
      <c r="F156" s="11" t="s">
        <v>20</v>
      </c>
      <c r="G156" s="11" t="s">
        <v>8</v>
      </c>
      <c r="H156" s="11">
        <v>4840</v>
      </c>
      <c r="I156" s="11">
        <v>0.18</v>
      </c>
      <c r="J156" s="11">
        <v>39</v>
      </c>
      <c r="K156" s="244"/>
      <c r="M156" s="7"/>
      <c r="N156" s="7"/>
      <c r="S156" s="16"/>
    </row>
    <row r="157" spans="1:19" x14ac:dyDescent="0.25">
      <c r="A157" s="30">
        <v>43140.432210648149</v>
      </c>
      <c r="B157" s="12" t="s">
        <v>3</v>
      </c>
      <c r="C157" s="10"/>
      <c r="D157" s="12" t="s">
        <v>2</v>
      </c>
      <c r="E157" s="29" t="s">
        <v>637</v>
      </c>
      <c r="F157" s="11" t="s">
        <v>20</v>
      </c>
      <c r="G157" s="11" t="s">
        <v>8</v>
      </c>
      <c r="H157" s="11">
        <v>4970</v>
      </c>
      <c r="I157" s="11">
        <v>0.18</v>
      </c>
      <c r="J157" s="11">
        <v>39</v>
      </c>
      <c r="K157" s="244"/>
      <c r="M157" s="7"/>
      <c r="N157" s="7"/>
      <c r="S157" s="16"/>
    </row>
    <row r="158" spans="1:19" x14ac:dyDescent="0.25">
      <c r="A158" s="30">
        <v>43140.43236111111</v>
      </c>
      <c r="B158" s="12" t="s">
        <v>3</v>
      </c>
      <c r="C158" s="10"/>
      <c r="D158" s="12" t="s">
        <v>2</v>
      </c>
      <c r="E158" s="29" t="s">
        <v>637</v>
      </c>
      <c r="F158" s="11" t="s">
        <v>20</v>
      </c>
      <c r="G158" s="11" t="s">
        <v>8</v>
      </c>
      <c r="H158" s="11">
        <v>4970</v>
      </c>
      <c r="I158" s="11">
        <v>0.18</v>
      </c>
      <c r="J158" s="11">
        <v>39</v>
      </c>
      <c r="K158" s="244"/>
      <c r="M158" s="7"/>
      <c r="N158" s="7"/>
      <c r="S158" s="16"/>
    </row>
    <row r="159" spans="1:19" x14ac:dyDescent="0.25">
      <c r="A159" s="30">
        <v>43140.432523148149</v>
      </c>
      <c r="B159" s="12" t="s">
        <v>3</v>
      </c>
      <c r="C159" s="10"/>
      <c r="D159" s="12" t="s">
        <v>2</v>
      </c>
      <c r="E159" s="29" t="s">
        <v>637</v>
      </c>
      <c r="F159" s="11" t="s">
        <v>20</v>
      </c>
      <c r="G159" s="11" t="s">
        <v>8</v>
      </c>
      <c r="H159" s="11">
        <v>4920</v>
      </c>
      <c r="I159" s="11">
        <v>0.18</v>
      </c>
      <c r="J159" s="11">
        <v>39</v>
      </c>
      <c r="K159" s="245"/>
      <c r="M159" s="7"/>
      <c r="N159" s="7"/>
      <c r="S159" s="16"/>
    </row>
    <row r="160" spans="1:19" x14ac:dyDescent="0.25">
      <c r="A160" s="22">
        <v>43140.433356481481</v>
      </c>
      <c r="B160" s="9" t="s">
        <v>3</v>
      </c>
      <c r="C160" s="9" t="s">
        <v>2</v>
      </c>
      <c r="D160" s="10"/>
      <c r="E160" s="8" t="s">
        <v>636</v>
      </c>
      <c r="F160" s="8" t="s">
        <v>19</v>
      </c>
      <c r="G160" s="8" t="s">
        <v>0</v>
      </c>
      <c r="H160" s="8">
        <v>5450</v>
      </c>
      <c r="I160" s="8">
        <v>0.18</v>
      </c>
      <c r="J160" s="8">
        <v>39</v>
      </c>
      <c r="K160" s="249">
        <f>AVERAGE(H160:H165)</f>
        <v>5376.666666666667</v>
      </c>
      <c r="M160" s="7"/>
      <c r="N160" s="7"/>
      <c r="S160" s="16"/>
    </row>
    <row r="161" spans="1:19" x14ac:dyDescent="0.25">
      <c r="A161" s="22">
        <v>43140.433506944442</v>
      </c>
      <c r="B161" s="9" t="s">
        <v>3</v>
      </c>
      <c r="C161" s="9" t="s">
        <v>2</v>
      </c>
      <c r="D161" s="10"/>
      <c r="E161" s="8" t="s">
        <v>636</v>
      </c>
      <c r="F161" s="8" t="s">
        <v>19</v>
      </c>
      <c r="G161" s="8" t="s">
        <v>0</v>
      </c>
      <c r="H161" s="8">
        <v>5470</v>
      </c>
      <c r="I161" s="8">
        <v>0.18</v>
      </c>
      <c r="J161" s="8">
        <v>39</v>
      </c>
      <c r="K161" s="249"/>
      <c r="M161" s="7"/>
      <c r="N161" s="7"/>
      <c r="S161" s="16"/>
    </row>
    <row r="162" spans="1:19" x14ac:dyDescent="0.25">
      <c r="A162" s="22">
        <v>43140.433645833335</v>
      </c>
      <c r="B162" s="9" t="s">
        <v>3</v>
      </c>
      <c r="C162" s="9" t="s">
        <v>2</v>
      </c>
      <c r="D162" s="10"/>
      <c r="E162" s="8" t="s">
        <v>636</v>
      </c>
      <c r="F162" s="8" t="s">
        <v>19</v>
      </c>
      <c r="G162" s="8" t="s">
        <v>0</v>
      </c>
      <c r="H162" s="8">
        <v>5450</v>
      </c>
      <c r="I162" s="8">
        <v>0.18</v>
      </c>
      <c r="J162" s="8">
        <v>39</v>
      </c>
      <c r="K162" s="249"/>
      <c r="M162" s="7"/>
      <c r="N162" s="7"/>
      <c r="S162" s="16"/>
    </row>
    <row r="163" spans="1:19" x14ac:dyDescent="0.25">
      <c r="A163" s="22">
        <v>43140.434270833335</v>
      </c>
      <c r="B163" s="9" t="s">
        <v>3</v>
      </c>
      <c r="C163" s="10"/>
      <c r="D163" s="9" t="s">
        <v>2</v>
      </c>
      <c r="E163" s="8" t="s">
        <v>637</v>
      </c>
      <c r="F163" s="8" t="s">
        <v>19</v>
      </c>
      <c r="G163" s="8" t="s">
        <v>0</v>
      </c>
      <c r="H163" s="8">
        <v>5330</v>
      </c>
      <c r="I163" s="8">
        <v>0.18</v>
      </c>
      <c r="J163" s="8">
        <v>39</v>
      </c>
      <c r="K163" s="249"/>
      <c r="M163" s="7"/>
      <c r="N163" s="7"/>
      <c r="S163" s="16"/>
    </row>
    <row r="164" spans="1:19" x14ac:dyDescent="0.25">
      <c r="A164" s="22">
        <v>43140.434421296297</v>
      </c>
      <c r="B164" s="9" t="s">
        <v>3</v>
      </c>
      <c r="C164" s="10"/>
      <c r="D164" s="9" t="s">
        <v>2</v>
      </c>
      <c r="E164" s="8" t="s">
        <v>637</v>
      </c>
      <c r="F164" s="8" t="s">
        <v>19</v>
      </c>
      <c r="G164" s="8" t="s">
        <v>0</v>
      </c>
      <c r="H164" s="8">
        <v>5270</v>
      </c>
      <c r="I164" s="8">
        <v>0.18</v>
      </c>
      <c r="J164" s="8">
        <v>39</v>
      </c>
      <c r="K164" s="249"/>
      <c r="M164" s="7"/>
      <c r="N164" s="7"/>
      <c r="S164" s="16"/>
    </row>
    <row r="165" spans="1:19" x14ac:dyDescent="0.25">
      <c r="A165" s="22">
        <v>43140.434583333335</v>
      </c>
      <c r="B165" s="9" t="s">
        <v>3</v>
      </c>
      <c r="C165" s="10"/>
      <c r="D165" s="9" t="s">
        <v>2</v>
      </c>
      <c r="E165" s="8" t="s">
        <v>637</v>
      </c>
      <c r="F165" s="8" t="s">
        <v>19</v>
      </c>
      <c r="G165" s="8" t="s">
        <v>0</v>
      </c>
      <c r="H165" s="8">
        <v>5290</v>
      </c>
      <c r="I165" s="8">
        <v>0.18</v>
      </c>
      <c r="J165" s="8">
        <v>39</v>
      </c>
      <c r="K165" s="249"/>
      <c r="M165" s="7"/>
      <c r="N165" s="7"/>
      <c r="S165" s="16"/>
    </row>
    <row r="166" spans="1:19" x14ac:dyDescent="0.25">
      <c r="A166" s="30">
        <v>43140.435763888891</v>
      </c>
      <c r="B166" s="12" t="s">
        <v>3</v>
      </c>
      <c r="C166" s="12" t="s">
        <v>2</v>
      </c>
      <c r="D166" s="10"/>
      <c r="E166" s="29" t="s">
        <v>636</v>
      </c>
      <c r="F166" s="11" t="s">
        <v>18</v>
      </c>
      <c r="G166" s="11" t="s">
        <v>0</v>
      </c>
      <c r="H166" s="11">
        <v>6130</v>
      </c>
      <c r="I166" s="11">
        <v>0.18</v>
      </c>
      <c r="J166" s="11">
        <v>39</v>
      </c>
      <c r="K166" s="257">
        <f>AVERAGE(H166:H174)</f>
        <v>5672.2222222222226</v>
      </c>
      <c r="M166" s="7"/>
      <c r="N166" s="7"/>
      <c r="S166" s="16"/>
    </row>
    <row r="167" spans="1:19" x14ac:dyDescent="0.25">
      <c r="A167" s="30">
        <v>43140.435914351852</v>
      </c>
      <c r="B167" s="12" t="s">
        <v>3</v>
      </c>
      <c r="C167" s="12" t="s">
        <v>2</v>
      </c>
      <c r="D167" s="10"/>
      <c r="E167" s="29" t="s">
        <v>636</v>
      </c>
      <c r="F167" s="11" t="s">
        <v>18</v>
      </c>
      <c r="G167" s="11" t="s">
        <v>0</v>
      </c>
      <c r="H167" s="11">
        <v>6210</v>
      </c>
      <c r="I167" s="11">
        <v>0.18</v>
      </c>
      <c r="J167" s="11">
        <v>39</v>
      </c>
      <c r="K167" s="257"/>
      <c r="M167" s="7"/>
      <c r="N167" s="7"/>
      <c r="S167" s="16"/>
    </row>
    <row r="168" spans="1:19" x14ac:dyDescent="0.25">
      <c r="A168" s="30">
        <v>43140.436064814814</v>
      </c>
      <c r="B168" s="12" t="s">
        <v>3</v>
      </c>
      <c r="C168" s="12" t="s">
        <v>2</v>
      </c>
      <c r="D168" s="10"/>
      <c r="E168" s="29" t="s">
        <v>636</v>
      </c>
      <c r="F168" s="11" t="s">
        <v>18</v>
      </c>
      <c r="G168" s="11" t="s">
        <v>0</v>
      </c>
      <c r="H168" s="11">
        <v>6240</v>
      </c>
      <c r="I168" s="11">
        <v>0.18</v>
      </c>
      <c r="J168" s="11">
        <v>39</v>
      </c>
      <c r="K168" s="257"/>
      <c r="M168" s="7"/>
      <c r="N168" s="7"/>
      <c r="S168" s="16"/>
    </row>
    <row r="169" spans="1:19" x14ac:dyDescent="0.25">
      <c r="A169" s="30">
        <v>43140.436689814815</v>
      </c>
      <c r="B169" s="12" t="s">
        <v>3</v>
      </c>
      <c r="C169" s="12" t="s">
        <v>2</v>
      </c>
      <c r="D169" s="10"/>
      <c r="E169" s="29" t="s">
        <v>636</v>
      </c>
      <c r="F169" s="11" t="s">
        <v>18</v>
      </c>
      <c r="G169" s="11" t="s">
        <v>0</v>
      </c>
      <c r="H169" s="11">
        <v>5430</v>
      </c>
      <c r="I169" s="11">
        <v>0.18</v>
      </c>
      <c r="J169" s="11">
        <v>39</v>
      </c>
      <c r="K169" s="257"/>
      <c r="M169" s="7"/>
      <c r="N169" s="7"/>
      <c r="S169" s="16"/>
    </row>
    <row r="170" spans="1:19" x14ac:dyDescent="0.25">
      <c r="A170" s="30">
        <v>43140.436840277776</v>
      </c>
      <c r="B170" s="12" t="s">
        <v>3</v>
      </c>
      <c r="C170" s="12" t="s">
        <v>2</v>
      </c>
      <c r="D170" s="10"/>
      <c r="E170" s="29" t="s">
        <v>636</v>
      </c>
      <c r="F170" s="11" t="s">
        <v>18</v>
      </c>
      <c r="G170" s="11" t="s">
        <v>0</v>
      </c>
      <c r="H170" s="11">
        <v>5450</v>
      </c>
      <c r="I170" s="11">
        <v>0.18</v>
      </c>
      <c r="J170" s="11">
        <v>39</v>
      </c>
      <c r="K170" s="257"/>
      <c r="M170" s="7"/>
      <c r="N170" s="7"/>
      <c r="S170" s="16"/>
    </row>
    <row r="171" spans="1:19" x14ac:dyDescent="0.25">
      <c r="A171" s="30">
        <v>43140.436979166669</v>
      </c>
      <c r="B171" s="12" t="s">
        <v>3</v>
      </c>
      <c r="C171" s="12" t="s">
        <v>2</v>
      </c>
      <c r="D171" s="10"/>
      <c r="E171" s="29" t="s">
        <v>636</v>
      </c>
      <c r="F171" s="11" t="s">
        <v>18</v>
      </c>
      <c r="G171" s="11" t="s">
        <v>0</v>
      </c>
      <c r="H171" s="11">
        <v>5460</v>
      </c>
      <c r="I171" s="11">
        <v>0.18</v>
      </c>
      <c r="J171" s="11">
        <v>39</v>
      </c>
      <c r="K171" s="257"/>
      <c r="M171" s="7"/>
      <c r="N171" s="7"/>
      <c r="S171" s="16"/>
    </row>
    <row r="172" spans="1:19" x14ac:dyDescent="0.25">
      <c r="A172" s="30">
        <v>43140.4377662037</v>
      </c>
      <c r="B172" s="12" t="s">
        <v>3</v>
      </c>
      <c r="C172" s="10"/>
      <c r="D172" s="12" t="s">
        <v>2</v>
      </c>
      <c r="E172" s="29" t="s">
        <v>637</v>
      </c>
      <c r="F172" s="11" t="s">
        <v>18</v>
      </c>
      <c r="G172" s="11" t="s">
        <v>0</v>
      </c>
      <c r="H172" s="11">
        <v>5330</v>
      </c>
      <c r="I172" s="11">
        <v>0.18</v>
      </c>
      <c r="J172" s="11">
        <v>39</v>
      </c>
      <c r="K172" s="257"/>
      <c r="M172" s="7"/>
      <c r="N172" s="7"/>
      <c r="S172" s="16"/>
    </row>
    <row r="173" spans="1:19" x14ac:dyDescent="0.25">
      <c r="A173" s="30">
        <v>43140.437916666669</v>
      </c>
      <c r="B173" s="12" t="s">
        <v>3</v>
      </c>
      <c r="C173" s="10"/>
      <c r="D173" s="12" t="s">
        <v>2</v>
      </c>
      <c r="E173" s="29" t="s">
        <v>637</v>
      </c>
      <c r="F173" s="11" t="s">
        <v>18</v>
      </c>
      <c r="G173" s="11" t="s">
        <v>0</v>
      </c>
      <c r="H173" s="11">
        <v>5400</v>
      </c>
      <c r="I173" s="11">
        <v>0.18</v>
      </c>
      <c r="J173" s="11">
        <v>39</v>
      </c>
      <c r="K173" s="257"/>
      <c r="M173" s="7"/>
      <c r="N173" s="7"/>
      <c r="S173" s="16"/>
    </row>
    <row r="174" spans="1:19" x14ac:dyDescent="0.25">
      <c r="A174" s="30">
        <v>43140.438078703701</v>
      </c>
      <c r="B174" s="12" t="s">
        <v>3</v>
      </c>
      <c r="C174" s="10"/>
      <c r="D174" s="12" t="s">
        <v>2</v>
      </c>
      <c r="E174" s="29" t="s">
        <v>637</v>
      </c>
      <c r="F174" s="11" t="s">
        <v>18</v>
      </c>
      <c r="G174" s="11" t="s">
        <v>0</v>
      </c>
      <c r="H174" s="11">
        <v>5400</v>
      </c>
      <c r="I174" s="11">
        <v>0.18</v>
      </c>
      <c r="J174" s="11">
        <v>39</v>
      </c>
      <c r="K174" s="257"/>
      <c r="M174" s="7"/>
      <c r="N174" s="7"/>
      <c r="S174" s="16"/>
    </row>
    <row r="175" spans="1:19" x14ac:dyDescent="0.25">
      <c r="A175" s="22">
        <v>43140.438784722224</v>
      </c>
      <c r="B175" s="9" t="s">
        <v>3</v>
      </c>
      <c r="C175" s="9" t="s">
        <v>2</v>
      </c>
      <c r="D175" s="10"/>
      <c r="E175" s="8" t="s">
        <v>636</v>
      </c>
      <c r="F175" s="8" t="s">
        <v>17</v>
      </c>
      <c r="G175" s="8" t="s">
        <v>0</v>
      </c>
      <c r="H175" s="8">
        <v>2530</v>
      </c>
      <c r="I175" s="8">
        <v>0.18</v>
      </c>
      <c r="J175" s="8">
        <v>39</v>
      </c>
      <c r="K175" s="246">
        <f>AVERAGE(H175:H189)</f>
        <v>5264</v>
      </c>
      <c r="M175" s="7"/>
      <c r="N175" s="7"/>
      <c r="S175" s="16"/>
    </row>
    <row r="176" spans="1:19" x14ac:dyDescent="0.25">
      <c r="A176" s="22">
        <v>43140.438935185186</v>
      </c>
      <c r="B176" s="9" t="s">
        <v>3</v>
      </c>
      <c r="C176" s="9" t="s">
        <v>2</v>
      </c>
      <c r="D176" s="10"/>
      <c r="E176" s="8" t="s">
        <v>636</v>
      </c>
      <c r="F176" s="8" t="s">
        <v>17</v>
      </c>
      <c r="G176" s="8" t="s">
        <v>0</v>
      </c>
      <c r="H176" s="8">
        <v>6700</v>
      </c>
      <c r="I176" s="8">
        <v>0.18</v>
      </c>
      <c r="J176" s="8">
        <v>39</v>
      </c>
      <c r="K176" s="247"/>
      <c r="M176" s="7"/>
      <c r="N176" s="7"/>
      <c r="S176" s="16"/>
    </row>
    <row r="177" spans="1:19" x14ac:dyDescent="0.25">
      <c r="A177" s="22">
        <v>43140.439097222225</v>
      </c>
      <c r="B177" s="9" t="s">
        <v>3</v>
      </c>
      <c r="C177" s="9" t="s">
        <v>2</v>
      </c>
      <c r="D177" s="10"/>
      <c r="E177" s="8" t="s">
        <v>636</v>
      </c>
      <c r="F177" s="8" t="s">
        <v>17</v>
      </c>
      <c r="G177" s="8" t="s">
        <v>0</v>
      </c>
      <c r="H177" s="8">
        <v>1660</v>
      </c>
      <c r="I177" s="8">
        <v>0.18</v>
      </c>
      <c r="J177" s="8">
        <v>39</v>
      </c>
      <c r="K177" s="247"/>
      <c r="M177" s="7"/>
      <c r="N177" s="7"/>
      <c r="S177" s="16"/>
    </row>
    <row r="178" spans="1:19" x14ac:dyDescent="0.25">
      <c r="A178" s="22">
        <v>43140.439502314817</v>
      </c>
      <c r="B178" s="9" t="s">
        <v>3</v>
      </c>
      <c r="C178" s="9" t="s">
        <v>2</v>
      </c>
      <c r="D178" s="10"/>
      <c r="E178" s="8" t="s">
        <v>636</v>
      </c>
      <c r="F178" s="8" t="s">
        <v>17</v>
      </c>
      <c r="G178" s="8" t="s">
        <v>0</v>
      </c>
      <c r="H178" s="8">
        <v>5680</v>
      </c>
      <c r="I178" s="8">
        <v>0.18</v>
      </c>
      <c r="J178" s="8">
        <v>39</v>
      </c>
      <c r="K178" s="247"/>
      <c r="M178" s="7"/>
      <c r="N178" s="7"/>
      <c r="S178" s="16"/>
    </row>
    <row r="179" spans="1:19" x14ac:dyDescent="0.25">
      <c r="A179" s="22">
        <v>43140.439652777779</v>
      </c>
      <c r="B179" s="9" t="s">
        <v>3</v>
      </c>
      <c r="C179" s="9" t="s">
        <v>2</v>
      </c>
      <c r="D179" s="10"/>
      <c r="E179" s="8" t="s">
        <v>636</v>
      </c>
      <c r="F179" s="8" t="s">
        <v>17</v>
      </c>
      <c r="G179" s="8" t="s">
        <v>0</v>
      </c>
      <c r="H179" s="8">
        <v>5770</v>
      </c>
      <c r="I179" s="8">
        <v>0.18</v>
      </c>
      <c r="J179" s="8">
        <v>39</v>
      </c>
      <c r="K179" s="247"/>
      <c r="M179" s="7"/>
      <c r="N179" s="7"/>
      <c r="S179" s="16"/>
    </row>
    <row r="180" spans="1:19" x14ac:dyDescent="0.25">
      <c r="A180" s="22">
        <v>43140.439803240741</v>
      </c>
      <c r="B180" s="9" t="s">
        <v>3</v>
      </c>
      <c r="C180" s="9" t="s">
        <v>2</v>
      </c>
      <c r="D180" s="10"/>
      <c r="E180" s="8" t="s">
        <v>636</v>
      </c>
      <c r="F180" s="8" t="s">
        <v>17</v>
      </c>
      <c r="G180" s="8" t="s">
        <v>0</v>
      </c>
      <c r="H180" s="8">
        <v>5800</v>
      </c>
      <c r="I180" s="8">
        <v>0.18</v>
      </c>
      <c r="J180" s="8">
        <v>39</v>
      </c>
      <c r="K180" s="247"/>
      <c r="M180" s="7"/>
      <c r="N180" s="7"/>
      <c r="S180" s="16"/>
    </row>
    <row r="181" spans="1:19" x14ac:dyDescent="0.25">
      <c r="A181" s="22">
        <v>43140.440115740741</v>
      </c>
      <c r="B181" s="9" t="s">
        <v>3</v>
      </c>
      <c r="C181" s="9" t="s">
        <v>2</v>
      </c>
      <c r="D181" s="10"/>
      <c r="E181" s="8" t="s">
        <v>636</v>
      </c>
      <c r="F181" s="8" t="s">
        <v>17</v>
      </c>
      <c r="G181" s="8" t="s">
        <v>0</v>
      </c>
      <c r="H181" s="8">
        <v>5250</v>
      </c>
      <c r="I181" s="8">
        <v>0.18</v>
      </c>
      <c r="J181" s="8">
        <v>39</v>
      </c>
      <c r="K181" s="247"/>
      <c r="M181" s="7"/>
      <c r="N181" s="7"/>
      <c r="S181" s="16"/>
    </row>
    <row r="182" spans="1:19" x14ac:dyDescent="0.25">
      <c r="A182" s="22">
        <v>43140.440266203703</v>
      </c>
      <c r="B182" s="9" t="s">
        <v>3</v>
      </c>
      <c r="C182" s="9" t="s">
        <v>2</v>
      </c>
      <c r="D182" s="10"/>
      <c r="E182" s="8" t="s">
        <v>636</v>
      </c>
      <c r="F182" s="8" t="s">
        <v>17</v>
      </c>
      <c r="G182" s="8" t="s">
        <v>0</v>
      </c>
      <c r="H182" s="8">
        <v>5240</v>
      </c>
      <c r="I182" s="8">
        <v>0.18</v>
      </c>
      <c r="J182" s="8">
        <v>39</v>
      </c>
      <c r="K182" s="247"/>
      <c r="M182" s="7"/>
      <c r="N182" s="7"/>
      <c r="S182" s="16"/>
    </row>
    <row r="183" spans="1:19" x14ac:dyDescent="0.25">
      <c r="A183" s="22">
        <v>43140.440416666665</v>
      </c>
      <c r="B183" s="9" t="s">
        <v>3</v>
      </c>
      <c r="C183" s="9" t="s">
        <v>2</v>
      </c>
      <c r="D183" s="10"/>
      <c r="E183" s="8" t="s">
        <v>636</v>
      </c>
      <c r="F183" s="8" t="s">
        <v>17</v>
      </c>
      <c r="G183" s="8" t="s">
        <v>0</v>
      </c>
      <c r="H183" s="8">
        <v>5230</v>
      </c>
      <c r="I183" s="8">
        <v>0.18</v>
      </c>
      <c r="J183" s="8">
        <v>39</v>
      </c>
      <c r="K183" s="247"/>
      <c r="M183" s="7"/>
      <c r="N183" s="7"/>
      <c r="S183" s="16"/>
    </row>
    <row r="184" spans="1:19" x14ac:dyDescent="0.25">
      <c r="A184" s="22">
        <v>43140.441053240742</v>
      </c>
      <c r="B184" s="9" t="s">
        <v>3</v>
      </c>
      <c r="C184" s="10"/>
      <c r="D184" s="9" t="s">
        <v>2</v>
      </c>
      <c r="E184" s="8" t="s">
        <v>637</v>
      </c>
      <c r="F184" s="8" t="s">
        <v>17</v>
      </c>
      <c r="G184" s="8" t="s">
        <v>0</v>
      </c>
      <c r="H184" s="8">
        <v>6420</v>
      </c>
      <c r="I184" s="8">
        <v>0.18</v>
      </c>
      <c r="J184" s="8">
        <v>39</v>
      </c>
      <c r="K184" s="247"/>
      <c r="M184" s="7"/>
      <c r="N184" s="7"/>
      <c r="S184" s="16"/>
    </row>
    <row r="185" spans="1:19" x14ac:dyDescent="0.25">
      <c r="A185" s="22">
        <v>43140.441203703704</v>
      </c>
      <c r="B185" s="9" t="s">
        <v>3</v>
      </c>
      <c r="C185" s="10"/>
      <c r="D185" s="9" t="s">
        <v>2</v>
      </c>
      <c r="E185" s="8" t="s">
        <v>637</v>
      </c>
      <c r="F185" s="8" t="s">
        <v>17</v>
      </c>
      <c r="G185" s="8" t="s">
        <v>0</v>
      </c>
      <c r="H185" s="8">
        <v>6440</v>
      </c>
      <c r="I185" s="8">
        <v>0.18</v>
      </c>
      <c r="J185" s="8">
        <v>39</v>
      </c>
      <c r="K185" s="247"/>
      <c r="M185" s="7"/>
      <c r="N185" s="7"/>
      <c r="S185" s="16"/>
    </row>
    <row r="186" spans="1:19" x14ac:dyDescent="0.25">
      <c r="A186" s="22">
        <v>43140.441354166665</v>
      </c>
      <c r="B186" s="9" t="s">
        <v>3</v>
      </c>
      <c r="C186" s="10"/>
      <c r="D186" s="9" t="s">
        <v>2</v>
      </c>
      <c r="E186" s="8" t="s">
        <v>637</v>
      </c>
      <c r="F186" s="8" t="s">
        <v>17</v>
      </c>
      <c r="G186" s="8" t="s">
        <v>0</v>
      </c>
      <c r="H186" s="8">
        <v>6390</v>
      </c>
      <c r="I186" s="8">
        <v>0.18</v>
      </c>
      <c r="J186" s="8">
        <v>39</v>
      </c>
      <c r="K186" s="247"/>
      <c r="M186" s="7"/>
      <c r="N186" s="7"/>
      <c r="S186" s="16"/>
    </row>
    <row r="187" spans="1:19" x14ac:dyDescent="0.25">
      <c r="A187" s="22">
        <v>43140.442141203705</v>
      </c>
      <c r="B187" s="9" t="s">
        <v>3</v>
      </c>
      <c r="C187" s="10"/>
      <c r="D187" s="9" t="s">
        <v>2</v>
      </c>
      <c r="E187" s="8" t="s">
        <v>637</v>
      </c>
      <c r="F187" s="8" t="s">
        <v>17</v>
      </c>
      <c r="G187" s="8" t="s">
        <v>0</v>
      </c>
      <c r="H187" s="8">
        <v>5270</v>
      </c>
      <c r="I187" s="8">
        <v>0.18</v>
      </c>
      <c r="J187" s="8">
        <v>39</v>
      </c>
      <c r="K187" s="247"/>
      <c r="M187" s="7"/>
      <c r="N187" s="7"/>
      <c r="S187" s="16"/>
    </row>
    <row r="188" spans="1:19" x14ac:dyDescent="0.25">
      <c r="A188" s="22">
        <v>43140.442291666666</v>
      </c>
      <c r="B188" s="9" t="s">
        <v>3</v>
      </c>
      <c r="C188" s="10"/>
      <c r="D188" s="9" t="s">
        <v>2</v>
      </c>
      <c r="E188" s="8" t="s">
        <v>637</v>
      </c>
      <c r="F188" s="8" t="s">
        <v>17</v>
      </c>
      <c r="G188" s="8" t="s">
        <v>0</v>
      </c>
      <c r="H188" s="8">
        <v>5300</v>
      </c>
      <c r="I188" s="8">
        <v>0.18</v>
      </c>
      <c r="J188" s="8">
        <v>39</v>
      </c>
      <c r="K188" s="247"/>
      <c r="M188" s="7"/>
      <c r="N188" s="7"/>
      <c r="S188" s="16"/>
    </row>
    <row r="189" spans="1:19" x14ac:dyDescent="0.25">
      <c r="A189" s="22">
        <v>43140.442442129628</v>
      </c>
      <c r="B189" s="9" t="s">
        <v>3</v>
      </c>
      <c r="C189" s="10"/>
      <c r="D189" s="9" t="s">
        <v>2</v>
      </c>
      <c r="E189" s="8" t="s">
        <v>637</v>
      </c>
      <c r="F189" s="8" t="s">
        <v>17</v>
      </c>
      <c r="G189" s="8" t="s">
        <v>0</v>
      </c>
      <c r="H189" s="8">
        <v>5280</v>
      </c>
      <c r="I189" s="8">
        <v>0.18</v>
      </c>
      <c r="J189" s="8">
        <v>39</v>
      </c>
      <c r="K189" s="248"/>
      <c r="M189" s="7"/>
      <c r="N189" s="7"/>
      <c r="S189" s="16"/>
    </row>
    <row r="190" spans="1:19" x14ac:dyDescent="0.25">
      <c r="A190" s="30">
        <v>43140.443414351852</v>
      </c>
      <c r="B190" s="12" t="s">
        <v>3</v>
      </c>
      <c r="C190" s="12" t="s">
        <v>2</v>
      </c>
      <c r="D190" s="10"/>
      <c r="E190" s="29" t="s">
        <v>636</v>
      </c>
      <c r="F190" s="11" t="s">
        <v>17</v>
      </c>
      <c r="G190" s="11" t="s">
        <v>16</v>
      </c>
      <c r="H190" s="11">
        <v>5840</v>
      </c>
      <c r="I190" s="11">
        <v>0.18</v>
      </c>
      <c r="J190" s="11">
        <v>39</v>
      </c>
      <c r="K190" s="243">
        <f>AVERAGE(H190:H210)</f>
        <v>5655.2380952380954</v>
      </c>
      <c r="M190" s="7"/>
      <c r="N190" s="7"/>
      <c r="S190" s="16"/>
    </row>
    <row r="191" spans="1:19" x14ac:dyDescent="0.25">
      <c r="A191" s="30">
        <v>43140.443564814814</v>
      </c>
      <c r="B191" s="12" t="s">
        <v>3</v>
      </c>
      <c r="C191" s="12" t="s">
        <v>2</v>
      </c>
      <c r="D191" s="10"/>
      <c r="E191" s="29" t="s">
        <v>636</v>
      </c>
      <c r="F191" s="11" t="s">
        <v>17</v>
      </c>
      <c r="G191" s="11" t="s">
        <v>16</v>
      </c>
      <c r="H191" s="11">
        <v>5860</v>
      </c>
      <c r="I191" s="11">
        <v>0.18</v>
      </c>
      <c r="J191" s="11">
        <v>39</v>
      </c>
      <c r="K191" s="244"/>
      <c r="M191" s="7"/>
      <c r="N191" s="7"/>
      <c r="S191" s="16"/>
    </row>
    <row r="192" spans="1:19" x14ac:dyDescent="0.25">
      <c r="A192" s="30">
        <v>43140.443726851852</v>
      </c>
      <c r="B192" s="12" t="s">
        <v>3</v>
      </c>
      <c r="C192" s="12" t="s">
        <v>2</v>
      </c>
      <c r="D192" s="10"/>
      <c r="E192" s="29" t="s">
        <v>636</v>
      </c>
      <c r="F192" s="11" t="s">
        <v>17</v>
      </c>
      <c r="G192" s="11" t="s">
        <v>16</v>
      </c>
      <c r="H192" s="11">
        <v>5850</v>
      </c>
      <c r="I192" s="11">
        <v>0.18</v>
      </c>
      <c r="J192" s="11">
        <v>39</v>
      </c>
      <c r="K192" s="244"/>
      <c r="M192" s="7"/>
      <c r="N192" s="7"/>
      <c r="S192" s="16"/>
    </row>
    <row r="193" spans="1:19" x14ac:dyDescent="0.25">
      <c r="A193" s="30">
        <v>43140.444097222222</v>
      </c>
      <c r="B193" s="12" t="s">
        <v>3</v>
      </c>
      <c r="C193" s="12" t="s">
        <v>2</v>
      </c>
      <c r="D193" s="10"/>
      <c r="E193" s="29" t="s">
        <v>636</v>
      </c>
      <c r="F193" s="11" t="s">
        <v>17</v>
      </c>
      <c r="G193" s="11" t="s">
        <v>16</v>
      </c>
      <c r="H193" s="11">
        <v>5800</v>
      </c>
      <c r="I193" s="11">
        <v>0.18</v>
      </c>
      <c r="J193" s="11">
        <v>39</v>
      </c>
      <c r="K193" s="244"/>
      <c r="M193" s="7"/>
      <c r="N193" s="7"/>
      <c r="S193" s="16"/>
    </row>
    <row r="194" spans="1:19" x14ac:dyDescent="0.25">
      <c r="A194" s="30">
        <v>43140.444247685184</v>
      </c>
      <c r="B194" s="12" t="s">
        <v>3</v>
      </c>
      <c r="C194" s="12" t="s">
        <v>2</v>
      </c>
      <c r="D194" s="10"/>
      <c r="E194" s="29" t="s">
        <v>636</v>
      </c>
      <c r="F194" s="11" t="s">
        <v>17</v>
      </c>
      <c r="G194" s="11" t="s">
        <v>16</v>
      </c>
      <c r="H194" s="11">
        <v>5890</v>
      </c>
      <c r="I194" s="11">
        <v>0.18</v>
      </c>
      <c r="J194" s="11">
        <v>39</v>
      </c>
      <c r="K194" s="244"/>
      <c r="M194" s="7"/>
      <c r="N194" s="7"/>
      <c r="S194" s="16"/>
    </row>
    <row r="195" spans="1:19" x14ac:dyDescent="0.25">
      <c r="A195" s="30">
        <v>43140.444398148145</v>
      </c>
      <c r="B195" s="12" t="s">
        <v>3</v>
      </c>
      <c r="C195" s="12" t="s">
        <v>2</v>
      </c>
      <c r="D195" s="10"/>
      <c r="E195" s="29" t="s">
        <v>636</v>
      </c>
      <c r="F195" s="11" t="s">
        <v>17</v>
      </c>
      <c r="G195" s="11" t="s">
        <v>16</v>
      </c>
      <c r="H195" s="11">
        <v>5920</v>
      </c>
      <c r="I195" s="11">
        <v>0.18</v>
      </c>
      <c r="J195" s="11">
        <v>39</v>
      </c>
      <c r="K195" s="244"/>
      <c r="M195" s="7"/>
      <c r="N195" s="7"/>
      <c r="S195" s="16"/>
    </row>
    <row r="196" spans="1:19" x14ac:dyDescent="0.25">
      <c r="A196" s="30">
        <v>43140.445196759261</v>
      </c>
      <c r="B196" s="12" t="s">
        <v>3</v>
      </c>
      <c r="C196" s="12" t="s">
        <v>2</v>
      </c>
      <c r="D196" s="10"/>
      <c r="E196" s="29" t="s">
        <v>636</v>
      </c>
      <c r="F196" s="11" t="s">
        <v>17</v>
      </c>
      <c r="G196" s="11" t="s">
        <v>16</v>
      </c>
      <c r="H196" s="11">
        <v>6650</v>
      </c>
      <c r="I196" s="11">
        <v>0.18</v>
      </c>
      <c r="J196" s="11">
        <v>39</v>
      </c>
      <c r="K196" s="244"/>
      <c r="M196" s="7"/>
      <c r="N196" s="7"/>
      <c r="S196" s="16"/>
    </row>
    <row r="197" spans="1:19" x14ac:dyDescent="0.25">
      <c r="A197" s="30">
        <v>43140.445370370369</v>
      </c>
      <c r="B197" s="12" t="s">
        <v>3</v>
      </c>
      <c r="C197" s="12" t="s">
        <v>2</v>
      </c>
      <c r="D197" s="10"/>
      <c r="E197" s="29" t="s">
        <v>636</v>
      </c>
      <c r="F197" s="11" t="s">
        <v>17</v>
      </c>
      <c r="G197" s="11" t="s">
        <v>16</v>
      </c>
      <c r="H197" s="11">
        <v>6730</v>
      </c>
      <c r="I197" s="11">
        <v>0.18</v>
      </c>
      <c r="J197" s="11">
        <v>39</v>
      </c>
      <c r="K197" s="244"/>
      <c r="M197" s="7"/>
      <c r="N197" s="7"/>
      <c r="S197" s="16"/>
    </row>
    <row r="198" spans="1:19" x14ac:dyDescent="0.25">
      <c r="A198" s="30">
        <v>43140.445532407408</v>
      </c>
      <c r="B198" s="12" t="s">
        <v>3</v>
      </c>
      <c r="C198" s="12" t="s">
        <v>2</v>
      </c>
      <c r="D198" s="10"/>
      <c r="E198" s="29" t="s">
        <v>636</v>
      </c>
      <c r="F198" s="11" t="s">
        <v>17</v>
      </c>
      <c r="G198" s="11" t="s">
        <v>16</v>
      </c>
      <c r="H198" s="11">
        <v>6740</v>
      </c>
      <c r="I198" s="11">
        <v>0.18</v>
      </c>
      <c r="J198" s="11">
        <v>39</v>
      </c>
      <c r="K198" s="244"/>
      <c r="M198" s="7"/>
      <c r="N198" s="7"/>
      <c r="S198" s="16"/>
    </row>
    <row r="199" spans="1:19" x14ac:dyDescent="0.25">
      <c r="A199" s="30">
        <v>43140.44599537037</v>
      </c>
      <c r="B199" s="12" t="s">
        <v>3</v>
      </c>
      <c r="C199" s="12" t="s">
        <v>2</v>
      </c>
      <c r="D199" s="10"/>
      <c r="E199" s="29" t="s">
        <v>636</v>
      </c>
      <c r="F199" s="11" t="s">
        <v>17</v>
      </c>
      <c r="G199" s="11" t="s">
        <v>16</v>
      </c>
      <c r="H199" s="11">
        <v>5030</v>
      </c>
      <c r="I199" s="11">
        <v>0.18</v>
      </c>
      <c r="J199" s="11">
        <v>39</v>
      </c>
      <c r="K199" s="244"/>
      <c r="M199" s="7"/>
      <c r="N199" s="7"/>
      <c r="S199" s="16"/>
    </row>
    <row r="200" spans="1:19" x14ac:dyDescent="0.25">
      <c r="A200" s="30">
        <v>43140.446157407408</v>
      </c>
      <c r="B200" s="12" t="s">
        <v>3</v>
      </c>
      <c r="C200" s="12" t="s">
        <v>2</v>
      </c>
      <c r="D200" s="10"/>
      <c r="E200" s="29" t="s">
        <v>636</v>
      </c>
      <c r="F200" s="11" t="s">
        <v>17</v>
      </c>
      <c r="G200" s="11" t="s">
        <v>16</v>
      </c>
      <c r="H200" s="11">
        <v>4980</v>
      </c>
      <c r="I200" s="11">
        <v>0.18</v>
      </c>
      <c r="J200" s="11">
        <v>39</v>
      </c>
      <c r="K200" s="244"/>
      <c r="M200" s="7"/>
      <c r="N200" s="7"/>
      <c r="S200" s="16"/>
    </row>
    <row r="201" spans="1:19" x14ac:dyDescent="0.25">
      <c r="A201" s="30">
        <v>43140.446331018517</v>
      </c>
      <c r="B201" s="12" t="s">
        <v>3</v>
      </c>
      <c r="C201" s="12" t="s">
        <v>2</v>
      </c>
      <c r="D201" s="10"/>
      <c r="E201" s="29" t="s">
        <v>636</v>
      </c>
      <c r="F201" s="11" t="s">
        <v>17</v>
      </c>
      <c r="G201" s="11" t="s">
        <v>16</v>
      </c>
      <c r="H201" s="11">
        <v>4970</v>
      </c>
      <c r="I201" s="11">
        <v>0.18</v>
      </c>
      <c r="J201" s="11">
        <v>39</v>
      </c>
      <c r="K201" s="244"/>
      <c r="M201" s="7"/>
      <c r="N201" s="7"/>
      <c r="S201" s="16"/>
    </row>
    <row r="202" spans="1:19" x14ac:dyDescent="0.25">
      <c r="A202" s="30">
        <v>43140.447638888887</v>
      </c>
      <c r="B202" s="12" t="s">
        <v>3</v>
      </c>
      <c r="C202" s="10"/>
      <c r="D202" s="12" t="s">
        <v>2</v>
      </c>
      <c r="E202" s="29" t="s">
        <v>637</v>
      </c>
      <c r="F202" s="11" t="s">
        <v>17</v>
      </c>
      <c r="G202" s="11" t="s">
        <v>16</v>
      </c>
      <c r="H202" s="11">
        <v>5200</v>
      </c>
      <c r="I202" s="11">
        <v>0.18</v>
      </c>
      <c r="J202" s="11">
        <v>39</v>
      </c>
      <c r="K202" s="244"/>
      <c r="M202" s="7"/>
      <c r="N202" s="7"/>
      <c r="S202" s="16"/>
    </row>
    <row r="203" spans="1:19" x14ac:dyDescent="0.25">
      <c r="A203" s="30">
        <v>43140.447789351849</v>
      </c>
      <c r="B203" s="12" t="s">
        <v>3</v>
      </c>
      <c r="C203" s="10"/>
      <c r="D203" s="12" t="s">
        <v>2</v>
      </c>
      <c r="E203" s="29" t="s">
        <v>637</v>
      </c>
      <c r="F203" s="11" t="s">
        <v>17</v>
      </c>
      <c r="G203" s="11" t="s">
        <v>16</v>
      </c>
      <c r="H203" s="11">
        <v>5200</v>
      </c>
      <c r="I203" s="11">
        <v>0.18</v>
      </c>
      <c r="J203" s="11">
        <v>39</v>
      </c>
      <c r="K203" s="244"/>
      <c r="M203" s="7"/>
      <c r="N203" s="7"/>
      <c r="S203" s="16"/>
    </row>
    <row r="204" spans="1:19" x14ac:dyDescent="0.25">
      <c r="A204" s="30">
        <v>43140.447939814818</v>
      </c>
      <c r="B204" s="12" t="s">
        <v>3</v>
      </c>
      <c r="C204" s="10"/>
      <c r="D204" s="12" t="s">
        <v>2</v>
      </c>
      <c r="E204" s="29" t="s">
        <v>637</v>
      </c>
      <c r="F204" s="11" t="s">
        <v>17</v>
      </c>
      <c r="G204" s="11" t="s">
        <v>16</v>
      </c>
      <c r="H204" s="11">
        <v>5200</v>
      </c>
      <c r="I204" s="11">
        <v>0.18</v>
      </c>
      <c r="J204" s="11">
        <v>39</v>
      </c>
      <c r="K204" s="244"/>
      <c r="M204" s="7"/>
      <c r="N204" s="7"/>
      <c r="S204" s="16"/>
    </row>
    <row r="205" spans="1:19" x14ac:dyDescent="0.25">
      <c r="A205" s="30">
        <v>43140.448460648149</v>
      </c>
      <c r="B205" s="12" t="s">
        <v>3</v>
      </c>
      <c r="C205" s="10"/>
      <c r="D205" s="12" t="s">
        <v>2</v>
      </c>
      <c r="E205" s="29" t="s">
        <v>637</v>
      </c>
      <c r="F205" s="11" t="s">
        <v>17</v>
      </c>
      <c r="G205" s="11" t="s">
        <v>16</v>
      </c>
      <c r="H205" s="11">
        <v>5460</v>
      </c>
      <c r="I205" s="11">
        <v>0.18</v>
      </c>
      <c r="J205" s="11">
        <v>39</v>
      </c>
      <c r="K205" s="244"/>
      <c r="M205" s="7"/>
      <c r="N205" s="7"/>
      <c r="S205" s="16"/>
    </row>
    <row r="206" spans="1:19" x14ac:dyDescent="0.25">
      <c r="A206" s="30">
        <v>43140.448634259257</v>
      </c>
      <c r="B206" s="12" t="s">
        <v>3</v>
      </c>
      <c r="C206" s="10"/>
      <c r="D206" s="12" t="s">
        <v>2</v>
      </c>
      <c r="E206" s="29" t="s">
        <v>637</v>
      </c>
      <c r="F206" s="11" t="s">
        <v>17</v>
      </c>
      <c r="G206" s="11" t="s">
        <v>16</v>
      </c>
      <c r="H206" s="11">
        <v>5490</v>
      </c>
      <c r="I206" s="11">
        <v>0.18</v>
      </c>
      <c r="J206" s="11">
        <v>39</v>
      </c>
      <c r="K206" s="244"/>
      <c r="M206" s="7"/>
      <c r="N206" s="7"/>
      <c r="S206" s="16"/>
    </row>
    <row r="207" spans="1:19" x14ac:dyDescent="0.25">
      <c r="A207" s="30">
        <v>43140.448831018519</v>
      </c>
      <c r="B207" s="12" t="s">
        <v>3</v>
      </c>
      <c r="C207" s="10"/>
      <c r="D207" s="12" t="s">
        <v>2</v>
      </c>
      <c r="E207" s="29" t="s">
        <v>637</v>
      </c>
      <c r="F207" s="11" t="s">
        <v>17</v>
      </c>
      <c r="G207" s="11" t="s">
        <v>16</v>
      </c>
      <c r="H207" s="11">
        <v>5470</v>
      </c>
      <c r="I207" s="11">
        <v>0.18</v>
      </c>
      <c r="J207" s="11">
        <v>39</v>
      </c>
      <c r="K207" s="244"/>
      <c r="M207" s="7"/>
      <c r="N207" s="7"/>
      <c r="S207" s="16"/>
    </row>
    <row r="208" spans="1:19" x14ac:dyDescent="0.25">
      <c r="A208" s="30">
        <v>43140.449733796297</v>
      </c>
      <c r="B208" s="12" t="s">
        <v>3</v>
      </c>
      <c r="C208" s="10"/>
      <c r="D208" s="12" t="s">
        <v>2</v>
      </c>
      <c r="E208" s="29" t="s">
        <v>637</v>
      </c>
      <c r="F208" s="11" t="s">
        <v>17</v>
      </c>
      <c r="G208" s="11" t="s">
        <v>16</v>
      </c>
      <c r="H208" s="11">
        <v>5470</v>
      </c>
      <c r="I208" s="11">
        <v>0.18</v>
      </c>
      <c r="J208" s="11">
        <v>39</v>
      </c>
      <c r="K208" s="244"/>
      <c r="M208" s="7"/>
      <c r="N208" s="7"/>
      <c r="S208" s="16"/>
    </row>
    <row r="209" spans="1:19" x14ac:dyDescent="0.25">
      <c r="A209" s="30">
        <v>43140.449884259258</v>
      </c>
      <c r="B209" s="12" t="s">
        <v>3</v>
      </c>
      <c r="C209" s="10"/>
      <c r="D209" s="12" t="s">
        <v>2</v>
      </c>
      <c r="E209" s="29" t="s">
        <v>637</v>
      </c>
      <c r="F209" s="11" t="s">
        <v>17</v>
      </c>
      <c r="G209" s="11" t="s">
        <v>16</v>
      </c>
      <c r="H209" s="11">
        <v>5490</v>
      </c>
      <c r="I209" s="11">
        <v>0.18</v>
      </c>
      <c r="J209" s="11">
        <v>39</v>
      </c>
      <c r="K209" s="244"/>
      <c r="M209" s="7"/>
      <c r="N209" s="7"/>
      <c r="S209" s="16"/>
    </row>
    <row r="210" spans="1:19" x14ac:dyDescent="0.25">
      <c r="A210" s="30">
        <v>43140.450046296297</v>
      </c>
      <c r="B210" s="12" t="s">
        <v>3</v>
      </c>
      <c r="C210" s="10"/>
      <c r="D210" s="12" t="s">
        <v>2</v>
      </c>
      <c r="E210" s="29" t="s">
        <v>637</v>
      </c>
      <c r="F210" s="11" t="s">
        <v>17</v>
      </c>
      <c r="G210" s="11" t="s">
        <v>16</v>
      </c>
      <c r="H210" s="11">
        <v>5520</v>
      </c>
      <c r="I210" s="11">
        <v>0.18</v>
      </c>
      <c r="J210" s="11">
        <v>39</v>
      </c>
      <c r="K210" s="245"/>
      <c r="M210" s="7"/>
      <c r="N210" s="7"/>
      <c r="S210" s="16"/>
    </row>
    <row r="211" spans="1:19" x14ac:dyDescent="0.25">
      <c r="A211" s="22">
        <v>43140.451192129629</v>
      </c>
      <c r="B211" s="9" t="s">
        <v>3</v>
      </c>
      <c r="C211" s="9" t="s">
        <v>2</v>
      </c>
      <c r="D211" s="10"/>
      <c r="E211" s="8" t="s">
        <v>636</v>
      </c>
      <c r="F211" s="8" t="s">
        <v>15</v>
      </c>
      <c r="G211" s="8" t="s">
        <v>0</v>
      </c>
      <c r="H211" s="8">
        <v>4900</v>
      </c>
      <c r="I211" s="8">
        <v>0.18</v>
      </c>
      <c r="J211" s="8">
        <v>39</v>
      </c>
      <c r="K211" s="249">
        <f>AVERAGE(H211:H213,H219:H220,H223:H228)</f>
        <v>5716.363636363636</v>
      </c>
      <c r="M211" s="7"/>
      <c r="N211" s="7"/>
      <c r="S211" s="16"/>
    </row>
    <row r="212" spans="1:19" x14ac:dyDescent="0.25">
      <c r="A212" s="22">
        <v>43140.451342592591</v>
      </c>
      <c r="B212" s="9" t="s">
        <v>3</v>
      </c>
      <c r="C212" s="9" t="s">
        <v>2</v>
      </c>
      <c r="D212" s="10"/>
      <c r="E212" s="8" t="s">
        <v>636</v>
      </c>
      <c r="F212" s="8" t="s">
        <v>15</v>
      </c>
      <c r="G212" s="8" t="s">
        <v>0</v>
      </c>
      <c r="H212" s="8">
        <v>4900</v>
      </c>
      <c r="I212" s="8">
        <v>0.18</v>
      </c>
      <c r="J212" s="8">
        <v>39</v>
      </c>
      <c r="K212" s="249"/>
      <c r="M212" s="7"/>
      <c r="N212" s="7"/>
      <c r="S212" s="16"/>
    </row>
    <row r="213" spans="1:19" x14ac:dyDescent="0.25">
      <c r="A213" s="22">
        <v>43140.451493055552</v>
      </c>
      <c r="B213" s="9" t="s">
        <v>3</v>
      </c>
      <c r="C213" s="9" t="s">
        <v>2</v>
      </c>
      <c r="D213" s="10"/>
      <c r="E213" s="8" t="s">
        <v>636</v>
      </c>
      <c r="F213" s="8" t="s">
        <v>15</v>
      </c>
      <c r="G213" s="8" t="s">
        <v>0</v>
      </c>
      <c r="H213" s="8">
        <v>4920</v>
      </c>
      <c r="I213" s="8">
        <v>0.18</v>
      </c>
      <c r="J213" s="8">
        <v>39</v>
      </c>
      <c r="K213" s="249"/>
      <c r="M213" s="7"/>
      <c r="N213" s="7"/>
      <c r="S213" s="16"/>
    </row>
    <row r="214" spans="1:19" x14ac:dyDescent="0.25">
      <c r="A214" s="22">
        <v>43140.482488425929</v>
      </c>
      <c r="B214" s="9" t="s">
        <v>3</v>
      </c>
      <c r="C214" s="10"/>
      <c r="D214" s="9" t="s">
        <v>2</v>
      </c>
      <c r="E214" s="8" t="s">
        <v>637</v>
      </c>
      <c r="F214" s="8" t="s">
        <v>15</v>
      </c>
      <c r="G214" s="8" t="s">
        <v>0</v>
      </c>
      <c r="H214" s="14">
        <v>7240</v>
      </c>
      <c r="I214" s="8">
        <v>0.18</v>
      </c>
      <c r="J214" s="8">
        <v>41</v>
      </c>
      <c r="K214" s="249"/>
      <c r="M214" s="7"/>
      <c r="N214" s="7"/>
      <c r="S214" s="16"/>
    </row>
    <row r="215" spans="1:19" x14ac:dyDescent="0.25">
      <c r="A215" s="22">
        <v>43140.48265046296</v>
      </c>
      <c r="B215" s="9" t="s">
        <v>3</v>
      </c>
      <c r="C215" s="10"/>
      <c r="D215" s="9" t="s">
        <v>2</v>
      </c>
      <c r="E215" s="8" t="s">
        <v>637</v>
      </c>
      <c r="F215" s="8" t="s">
        <v>15</v>
      </c>
      <c r="G215" s="8" t="s">
        <v>0</v>
      </c>
      <c r="H215" s="14">
        <v>7270</v>
      </c>
      <c r="I215" s="8">
        <v>0.18</v>
      </c>
      <c r="J215" s="8">
        <v>39</v>
      </c>
      <c r="K215" s="249"/>
      <c r="M215" s="7"/>
      <c r="N215" s="7"/>
      <c r="S215" s="16"/>
    </row>
    <row r="216" spans="1:19" x14ac:dyDescent="0.25">
      <c r="A216" s="22">
        <v>43140.482800925929</v>
      </c>
      <c r="B216" s="9" t="s">
        <v>3</v>
      </c>
      <c r="C216" s="10"/>
      <c r="D216" s="9" t="s">
        <v>2</v>
      </c>
      <c r="E216" s="8" t="s">
        <v>637</v>
      </c>
      <c r="F216" s="8" t="s">
        <v>15</v>
      </c>
      <c r="G216" s="8" t="s">
        <v>0</v>
      </c>
      <c r="H216" s="14">
        <v>7310</v>
      </c>
      <c r="I216" s="8">
        <v>0.18</v>
      </c>
      <c r="J216" s="8">
        <v>41</v>
      </c>
      <c r="K216" s="249"/>
      <c r="M216" s="7"/>
      <c r="N216" s="7"/>
      <c r="S216" s="16"/>
    </row>
    <row r="217" spans="1:19" x14ac:dyDescent="0.25">
      <c r="A217" s="22">
        <v>43140.483171296299</v>
      </c>
      <c r="B217" s="9" t="s">
        <v>3</v>
      </c>
      <c r="C217" s="10"/>
      <c r="D217" s="9" t="s">
        <v>2</v>
      </c>
      <c r="E217" s="8" t="s">
        <v>637</v>
      </c>
      <c r="F217" s="8" t="s">
        <v>15</v>
      </c>
      <c r="G217" s="8" t="s">
        <v>0</v>
      </c>
      <c r="H217" s="8">
        <v>7080</v>
      </c>
      <c r="I217" s="8">
        <v>0.18</v>
      </c>
      <c r="J217" s="8">
        <v>39</v>
      </c>
      <c r="K217" s="249"/>
      <c r="M217" s="7"/>
      <c r="N217" s="7"/>
      <c r="S217" s="16"/>
    </row>
    <row r="218" spans="1:19" x14ac:dyDescent="0.25">
      <c r="A218" s="22">
        <v>43140.48332175926</v>
      </c>
      <c r="B218" s="9" t="s">
        <v>3</v>
      </c>
      <c r="C218" s="10"/>
      <c r="D218" s="9" t="s">
        <v>2</v>
      </c>
      <c r="E218" s="8" t="s">
        <v>637</v>
      </c>
      <c r="F218" s="8" t="s">
        <v>15</v>
      </c>
      <c r="G218" s="8" t="s">
        <v>0</v>
      </c>
      <c r="H218" s="14">
        <v>7010</v>
      </c>
      <c r="I218" s="8">
        <v>0.18</v>
      </c>
      <c r="J218" s="8">
        <v>39</v>
      </c>
      <c r="K218" s="249"/>
      <c r="M218" s="7"/>
      <c r="N218" s="7"/>
      <c r="S218" s="16"/>
    </row>
    <row r="219" spans="1:19" x14ac:dyDescent="0.25">
      <c r="A219" s="22">
        <v>43140.483483796299</v>
      </c>
      <c r="B219" s="9" t="s">
        <v>3</v>
      </c>
      <c r="C219" s="10"/>
      <c r="D219" s="9" t="s">
        <v>2</v>
      </c>
      <c r="E219" s="8" t="s">
        <v>637</v>
      </c>
      <c r="F219" s="8" t="s">
        <v>15</v>
      </c>
      <c r="G219" s="8" t="s">
        <v>0</v>
      </c>
      <c r="H219" s="8">
        <v>6500</v>
      </c>
      <c r="I219" s="8">
        <v>0.18</v>
      </c>
      <c r="J219" s="8">
        <v>41</v>
      </c>
      <c r="K219" s="249"/>
      <c r="M219" s="7"/>
      <c r="N219" s="7"/>
      <c r="S219" s="16"/>
    </row>
    <row r="220" spans="1:19" x14ac:dyDescent="0.25">
      <c r="A220" s="22">
        <v>43140.483888888892</v>
      </c>
      <c r="B220" s="9" t="s">
        <v>3</v>
      </c>
      <c r="C220" s="10"/>
      <c r="D220" s="9" t="s">
        <v>2</v>
      </c>
      <c r="E220" s="8" t="s">
        <v>637</v>
      </c>
      <c r="F220" s="8" t="s">
        <v>15</v>
      </c>
      <c r="G220" s="8" t="s">
        <v>0</v>
      </c>
      <c r="H220" s="8">
        <v>6290</v>
      </c>
      <c r="I220" s="8">
        <v>0.18</v>
      </c>
      <c r="J220" s="8">
        <v>39</v>
      </c>
      <c r="K220" s="249"/>
      <c r="M220" s="7"/>
      <c r="N220" s="7"/>
      <c r="S220" s="16"/>
    </row>
    <row r="221" spans="1:19" x14ac:dyDescent="0.25">
      <c r="A221" s="22">
        <v>43140.484039351853</v>
      </c>
      <c r="B221" s="9" t="s">
        <v>3</v>
      </c>
      <c r="C221" s="10"/>
      <c r="D221" s="9" t="s">
        <v>2</v>
      </c>
      <c r="E221" s="8" t="s">
        <v>637</v>
      </c>
      <c r="F221" s="8" t="s">
        <v>15</v>
      </c>
      <c r="G221" s="8" t="s">
        <v>0</v>
      </c>
      <c r="H221" s="14">
        <v>7340</v>
      </c>
      <c r="I221" s="8">
        <v>0.18</v>
      </c>
      <c r="J221" s="8">
        <v>41</v>
      </c>
      <c r="K221" s="249"/>
      <c r="M221" s="7"/>
      <c r="N221" s="7"/>
      <c r="S221" s="16"/>
    </row>
    <row r="222" spans="1:19" x14ac:dyDescent="0.25">
      <c r="A222" s="22">
        <v>43140.484201388892</v>
      </c>
      <c r="B222" s="9" t="s">
        <v>3</v>
      </c>
      <c r="C222" s="10"/>
      <c r="D222" s="9" t="s">
        <v>2</v>
      </c>
      <c r="E222" s="8" t="s">
        <v>637</v>
      </c>
      <c r="F222" s="8" t="s">
        <v>15</v>
      </c>
      <c r="G222" s="8" t="s">
        <v>0</v>
      </c>
      <c r="H222" s="14">
        <v>7300</v>
      </c>
      <c r="I222" s="8">
        <v>0.18</v>
      </c>
      <c r="J222" s="8">
        <v>39</v>
      </c>
      <c r="K222" s="249"/>
      <c r="M222" s="7"/>
      <c r="N222" s="7"/>
      <c r="S222" s="16"/>
    </row>
    <row r="223" spans="1:19" x14ac:dyDescent="0.25">
      <c r="A223" s="22">
        <v>43140.484548611108</v>
      </c>
      <c r="B223" s="9" t="s">
        <v>3</v>
      </c>
      <c r="C223" s="10"/>
      <c r="D223" s="9" t="s">
        <v>2</v>
      </c>
      <c r="E223" s="8" t="s">
        <v>637</v>
      </c>
      <c r="F223" s="8" t="s">
        <v>15</v>
      </c>
      <c r="G223" s="8" t="s">
        <v>0</v>
      </c>
      <c r="H223" s="8">
        <v>6330</v>
      </c>
      <c r="I223" s="8">
        <v>0.18</v>
      </c>
      <c r="J223" s="8">
        <v>39</v>
      </c>
      <c r="K223" s="249"/>
      <c r="M223" s="7"/>
      <c r="N223" s="7"/>
      <c r="S223" s="16"/>
    </row>
    <row r="224" spans="1:19" x14ac:dyDescent="0.25">
      <c r="A224" s="22">
        <v>43140.484699074077</v>
      </c>
      <c r="B224" s="9" t="s">
        <v>3</v>
      </c>
      <c r="C224" s="10"/>
      <c r="D224" s="9" t="s">
        <v>2</v>
      </c>
      <c r="E224" s="8" t="s">
        <v>637</v>
      </c>
      <c r="F224" s="8" t="s">
        <v>15</v>
      </c>
      <c r="G224" s="8" t="s">
        <v>0</v>
      </c>
      <c r="H224" s="8">
        <v>6300</v>
      </c>
      <c r="I224" s="8">
        <v>0.18</v>
      </c>
      <c r="J224" s="8">
        <v>39</v>
      </c>
      <c r="K224" s="249"/>
      <c r="M224" s="7"/>
      <c r="N224" s="7"/>
      <c r="S224" s="16"/>
    </row>
    <row r="225" spans="1:19" x14ac:dyDescent="0.25">
      <c r="A225" s="22">
        <v>43140.484849537039</v>
      </c>
      <c r="B225" s="9" t="s">
        <v>3</v>
      </c>
      <c r="C225" s="10"/>
      <c r="D225" s="9" t="s">
        <v>2</v>
      </c>
      <c r="E225" s="8" t="s">
        <v>637</v>
      </c>
      <c r="F225" s="8" t="s">
        <v>15</v>
      </c>
      <c r="G225" s="8" t="s">
        <v>0</v>
      </c>
      <c r="H225" s="8">
        <v>6360</v>
      </c>
      <c r="I225" s="8">
        <v>0.18</v>
      </c>
      <c r="J225" s="8">
        <v>41</v>
      </c>
      <c r="K225" s="249"/>
      <c r="M225" s="7"/>
      <c r="N225" s="7"/>
      <c r="S225" s="16"/>
    </row>
    <row r="226" spans="1:19" x14ac:dyDescent="0.25">
      <c r="A226" s="22">
        <v>43140.48541666667</v>
      </c>
      <c r="B226" s="9" t="s">
        <v>3</v>
      </c>
      <c r="C226" s="10"/>
      <c r="D226" s="9" t="s">
        <v>2</v>
      </c>
      <c r="E226" s="8" t="s">
        <v>637</v>
      </c>
      <c r="F226" s="8" t="s">
        <v>15</v>
      </c>
      <c r="G226" s="8" t="s">
        <v>0</v>
      </c>
      <c r="H226" s="8">
        <v>5460</v>
      </c>
      <c r="I226" s="8">
        <v>0.18</v>
      </c>
      <c r="J226" s="8">
        <v>41</v>
      </c>
      <c r="K226" s="249"/>
      <c r="M226" s="7"/>
      <c r="N226" s="7"/>
      <c r="S226" s="16"/>
    </row>
    <row r="227" spans="1:19" x14ac:dyDescent="0.25">
      <c r="A227" s="22">
        <v>43140.485578703701</v>
      </c>
      <c r="B227" s="9" t="s">
        <v>3</v>
      </c>
      <c r="C227" s="10"/>
      <c r="D227" s="9" t="s">
        <v>2</v>
      </c>
      <c r="E227" s="8" t="s">
        <v>637</v>
      </c>
      <c r="F227" s="8" t="s">
        <v>15</v>
      </c>
      <c r="G227" s="8" t="s">
        <v>0</v>
      </c>
      <c r="H227" s="8">
        <v>5460</v>
      </c>
      <c r="I227" s="8">
        <v>0.18</v>
      </c>
      <c r="J227" s="8">
        <v>41</v>
      </c>
      <c r="K227" s="249"/>
      <c r="M227" s="7"/>
      <c r="N227" s="7"/>
      <c r="S227" s="16"/>
    </row>
    <row r="228" spans="1:19" x14ac:dyDescent="0.25">
      <c r="A228" s="22">
        <v>43140.485729166663</v>
      </c>
      <c r="B228" s="9" t="s">
        <v>3</v>
      </c>
      <c r="C228" s="10"/>
      <c r="D228" s="9" t="s">
        <v>2</v>
      </c>
      <c r="E228" s="8" t="s">
        <v>637</v>
      </c>
      <c r="F228" s="8" t="s">
        <v>15</v>
      </c>
      <c r="G228" s="8" t="s">
        <v>0</v>
      </c>
      <c r="H228" s="8">
        <v>5460</v>
      </c>
      <c r="I228" s="8">
        <v>0.18</v>
      </c>
      <c r="J228" s="8">
        <v>41</v>
      </c>
      <c r="K228" s="249"/>
      <c r="M228" s="7"/>
      <c r="N228" s="7"/>
      <c r="S228" s="16"/>
    </row>
    <row r="229" spans="1:19" x14ac:dyDescent="0.25">
      <c r="A229" s="30">
        <v>43140.486331018517</v>
      </c>
      <c r="B229" s="12" t="s">
        <v>3</v>
      </c>
      <c r="C229" s="12" t="s">
        <v>2</v>
      </c>
      <c r="D229" s="10"/>
      <c r="E229" s="29" t="s">
        <v>636</v>
      </c>
      <c r="F229" s="11" t="s">
        <v>14</v>
      </c>
      <c r="G229" s="11" t="s">
        <v>0</v>
      </c>
      <c r="H229" s="11">
        <v>5690</v>
      </c>
      <c r="I229" s="11">
        <v>0.18</v>
      </c>
      <c r="J229" s="11">
        <v>41</v>
      </c>
      <c r="K229" s="257">
        <f>AVERAGE(H229:H240)</f>
        <v>5076.666666666667</v>
      </c>
      <c r="M229" s="7"/>
      <c r="N229" s="7"/>
      <c r="S229" s="16"/>
    </row>
    <row r="230" spans="1:19" x14ac:dyDescent="0.25">
      <c r="A230" s="30">
        <v>43140.486493055556</v>
      </c>
      <c r="B230" s="12" t="s">
        <v>3</v>
      </c>
      <c r="C230" s="12" t="s">
        <v>2</v>
      </c>
      <c r="D230" s="10"/>
      <c r="E230" s="29" t="s">
        <v>636</v>
      </c>
      <c r="F230" s="11" t="s">
        <v>14</v>
      </c>
      <c r="G230" s="11" t="s">
        <v>0</v>
      </c>
      <c r="H230" s="11">
        <v>5680</v>
      </c>
      <c r="I230" s="11">
        <v>0.18</v>
      </c>
      <c r="J230" s="11">
        <v>39</v>
      </c>
      <c r="K230" s="257"/>
      <c r="M230" s="7"/>
      <c r="N230" s="7"/>
      <c r="S230" s="16"/>
    </row>
    <row r="231" spans="1:19" x14ac:dyDescent="0.25">
      <c r="A231" s="30">
        <v>43140.486643518518</v>
      </c>
      <c r="B231" s="12" t="s">
        <v>3</v>
      </c>
      <c r="C231" s="12" t="s">
        <v>2</v>
      </c>
      <c r="D231" s="10"/>
      <c r="E231" s="29" t="s">
        <v>636</v>
      </c>
      <c r="F231" s="11" t="s">
        <v>14</v>
      </c>
      <c r="G231" s="11" t="s">
        <v>0</v>
      </c>
      <c r="H231" s="11">
        <v>5700</v>
      </c>
      <c r="I231" s="11">
        <v>0.18</v>
      </c>
      <c r="J231" s="11">
        <v>41</v>
      </c>
      <c r="K231" s="257"/>
      <c r="M231" s="7"/>
      <c r="N231" s="7"/>
      <c r="S231" s="16"/>
    </row>
    <row r="232" spans="1:19" x14ac:dyDescent="0.25">
      <c r="A232" s="30">
        <v>43140.487141203703</v>
      </c>
      <c r="B232" s="12" t="s">
        <v>3</v>
      </c>
      <c r="C232" s="12" t="s">
        <v>2</v>
      </c>
      <c r="D232" s="10"/>
      <c r="E232" s="29" t="s">
        <v>636</v>
      </c>
      <c r="F232" s="11" t="s">
        <v>14</v>
      </c>
      <c r="G232" s="11" t="s">
        <v>0</v>
      </c>
      <c r="H232" s="11">
        <v>4460</v>
      </c>
      <c r="I232" s="11">
        <v>0.18</v>
      </c>
      <c r="J232" s="11">
        <v>41</v>
      </c>
      <c r="K232" s="257"/>
      <c r="M232" s="7"/>
      <c r="N232" s="7"/>
      <c r="S232" s="16"/>
    </row>
    <row r="233" spans="1:19" x14ac:dyDescent="0.25">
      <c r="A233" s="30">
        <v>43140.487303240741</v>
      </c>
      <c r="B233" s="12" t="s">
        <v>3</v>
      </c>
      <c r="C233" s="12" t="s">
        <v>2</v>
      </c>
      <c r="D233" s="10"/>
      <c r="E233" s="29" t="s">
        <v>636</v>
      </c>
      <c r="F233" s="11" t="s">
        <v>14</v>
      </c>
      <c r="G233" s="11" t="s">
        <v>0</v>
      </c>
      <c r="H233" s="11">
        <v>4420</v>
      </c>
      <c r="I233" s="11">
        <v>0.18</v>
      </c>
      <c r="J233" s="11">
        <v>41</v>
      </c>
      <c r="K233" s="257"/>
      <c r="M233" s="7"/>
      <c r="N233" s="7"/>
      <c r="S233" s="16"/>
    </row>
    <row r="234" spans="1:19" x14ac:dyDescent="0.25">
      <c r="A234" s="30">
        <v>43140.487476851849</v>
      </c>
      <c r="B234" s="12" t="s">
        <v>3</v>
      </c>
      <c r="C234" s="12" t="s">
        <v>2</v>
      </c>
      <c r="D234" s="10"/>
      <c r="E234" s="29" t="s">
        <v>636</v>
      </c>
      <c r="F234" s="11" t="s">
        <v>14</v>
      </c>
      <c r="G234" s="11" t="s">
        <v>0</v>
      </c>
      <c r="H234" s="11">
        <v>4410</v>
      </c>
      <c r="I234" s="11">
        <v>0.18</v>
      </c>
      <c r="J234" s="11">
        <v>41</v>
      </c>
      <c r="K234" s="257"/>
      <c r="M234" s="7"/>
      <c r="N234" s="7"/>
      <c r="S234" s="16"/>
    </row>
    <row r="235" spans="1:19" x14ac:dyDescent="0.25">
      <c r="A235" s="30">
        <v>43140.488194444442</v>
      </c>
      <c r="B235" s="12" t="s">
        <v>3</v>
      </c>
      <c r="C235" s="12" t="s">
        <v>2</v>
      </c>
      <c r="D235" s="10"/>
      <c r="E235" s="29" t="s">
        <v>636</v>
      </c>
      <c r="F235" s="11" t="s">
        <v>14</v>
      </c>
      <c r="G235" s="11" t="s">
        <v>0</v>
      </c>
      <c r="H235" s="11">
        <v>5100</v>
      </c>
      <c r="I235" s="11">
        <v>0.18</v>
      </c>
      <c r="J235" s="11">
        <v>41</v>
      </c>
      <c r="K235" s="257"/>
      <c r="M235" s="7"/>
      <c r="N235" s="7"/>
      <c r="S235" s="16"/>
    </row>
    <row r="236" spans="1:19" x14ac:dyDescent="0.25">
      <c r="A236" s="30">
        <v>43140.488356481481</v>
      </c>
      <c r="B236" s="12" t="s">
        <v>3</v>
      </c>
      <c r="C236" s="12" t="s">
        <v>2</v>
      </c>
      <c r="D236" s="10"/>
      <c r="E236" s="29" t="s">
        <v>636</v>
      </c>
      <c r="F236" s="11" t="s">
        <v>14</v>
      </c>
      <c r="G236" s="11" t="s">
        <v>0</v>
      </c>
      <c r="H236" s="11">
        <v>5060</v>
      </c>
      <c r="I236" s="11">
        <v>0.18</v>
      </c>
      <c r="J236" s="11">
        <v>41</v>
      </c>
      <c r="K236" s="257"/>
      <c r="M236" s="7"/>
      <c r="N236" s="7"/>
      <c r="S236" s="16"/>
    </row>
    <row r="237" spans="1:19" x14ac:dyDescent="0.25">
      <c r="A237" s="30">
        <v>43140.488518518519</v>
      </c>
      <c r="B237" s="12" t="s">
        <v>3</v>
      </c>
      <c r="C237" s="12" t="s">
        <v>2</v>
      </c>
      <c r="D237" s="10"/>
      <c r="E237" s="29" t="s">
        <v>636</v>
      </c>
      <c r="F237" s="11" t="s">
        <v>14</v>
      </c>
      <c r="G237" s="11" t="s">
        <v>0</v>
      </c>
      <c r="H237" s="11">
        <v>5100</v>
      </c>
      <c r="I237" s="11">
        <v>0.18</v>
      </c>
      <c r="J237" s="11">
        <v>41</v>
      </c>
      <c r="K237" s="257"/>
      <c r="M237" s="7"/>
      <c r="N237" s="7"/>
      <c r="S237" s="16"/>
    </row>
    <row r="238" spans="1:19" x14ac:dyDescent="0.25">
      <c r="A238" s="30">
        <v>43140.488518518519</v>
      </c>
      <c r="B238" s="12" t="s">
        <v>3</v>
      </c>
      <c r="C238" s="10"/>
      <c r="D238" s="12" t="s">
        <v>2</v>
      </c>
      <c r="E238" s="29" t="s">
        <v>637</v>
      </c>
      <c r="F238" s="11" t="s">
        <v>14</v>
      </c>
      <c r="G238" s="11" t="s">
        <v>0</v>
      </c>
      <c r="H238" s="11">
        <v>5100</v>
      </c>
      <c r="I238" s="11">
        <v>0.18</v>
      </c>
      <c r="J238" s="11">
        <v>41</v>
      </c>
      <c r="K238" s="257"/>
      <c r="M238" s="7"/>
      <c r="N238" s="7"/>
      <c r="S238" s="16"/>
    </row>
    <row r="239" spans="1:19" x14ac:dyDescent="0.25">
      <c r="A239" s="30">
        <v>43140.488518518519</v>
      </c>
      <c r="B239" s="12" t="s">
        <v>3</v>
      </c>
      <c r="C239" s="10"/>
      <c r="D239" s="12" t="s">
        <v>2</v>
      </c>
      <c r="E239" s="29" t="s">
        <v>637</v>
      </c>
      <c r="F239" s="11" t="s">
        <v>14</v>
      </c>
      <c r="G239" s="11" t="s">
        <v>0</v>
      </c>
      <c r="H239" s="11">
        <v>5100</v>
      </c>
      <c r="I239" s="11">
        <v>0.18</v>
      </c>
      <c r="J239" s="11">
        <v>41</v>
      </c>
      <c r="K239" s="257"/>
      <c r="M239" s="7"/>
      <c r="N239" s="7"/>
      <c r="S239" s="16"/>
    </row>
    <row r="240" spans="1:19" x14ac:dyDescent="0.25">
      <c r="A240" s="30">
        <v>43140.488518518519</v>
      </c>
      <c r="B240" s="12" t="s">
        <v>3</v>
      </c>
      <c r="C240" s="10"/>
      <c r="D240" s="12" t="s">
        <v>2</v>
      </c>
      <c r="E240" s="29" t="s">
        <v>637</v>
      </c>
      <c r="F240" s="11" t="s">
        <v>14</v>
      </c>
      <c r="G240" s="11" t="s">
        <v>0</v>
      </c>
      <c r="H240" s="11">
        <v>5100</v>
      </c>
      <c r="I240" s="11">
        <v>0.18</v>
      </c>
      <c r="J240" s="11">
        <v>41</v>
      </c>
      <c r="K240" s="257"/>
      <c r="M240" s="7"/>
      <c r="N240" s="7"/>
      <c r="S240" s="16"/>
    </row>
    <row r="241" spans="1:19" x14ac:dyDescent="0.25">
      <c r="A241" s="22">
        <v>43140.490729166668</v>
      </c>
      <c r="B241" s="9" t="s">
        <v>3</v>
      </c>
      <c r="C241" s="9" t="s">
        <v>2</v>
      </c>
      <c r="D241" s="10"/>
      <c r="E241" s="8" t="s">
        <v>636</v>
      </c>
      <c r="F241" s="8" t="s">
        <v>13</v>
      </c>
      <c r="G241" s="8" t="s">
        <v>0</v>
      </c>
      <c r="H241" s="8">
        <v>5160</v>
      </c>
      <c r="I241" s="8">
        <v>0.18</v>
      </c>
      <c r="J241" s="8">
        <v>41</v>
      </c>
      <c r="K241" s="246">
        <f>AVERAGE(H241:H278)</f>
        <v>6305</v>
      </c>
      <c r="M241" s="7"/>
      <c r="N241" s="7"/>
      <c r="S241" s="16"/>
    </row>
    <row r="242" spans="1:19" x14ac:dyDescent="0.25">
      <c r="A242" s="22">
        <v>43140.490891203706</v>
      </c>
      <c r="B242" s="9" t="s">
        <v>3</v>
      </c>
      <c r="C242" s="9" t="s">
        <v>2</v>
      </c>
      <c r="D242" s="10"/>
      <c r="E242" s="8" t="s">
        <v>636</v>
      </c>
      <c r="F242" s="8" t="s">
        <v>13</v>
      </c>
      <c r="G242" s="8" t="s">
        <v>0</v>
      </c>
      <c r="H242" s="8">
        <v>5160</v>
      </c>
      <c r="I242" s="8">
        <v>0.18</v>
      </c>
      <c r="J242" s="8">
        <v>41</v>
      </c>
      <c r="K242" s="247"/>
      <c r="M242" s="7"/>
      <c r="N242" s="7"/>
      <c r="S242" s="16"/>
    </row>
    <row r="243" spans="1:19" x14ac:dyDescent="0.25">
      <c r="A243" s="22">
        <v>43140.491041666668</v>
      </c>
      <c r="B243" s="9" t="s">
        <v>3</v>
      </c>
      <c r="C243" s="9" t="s">
        <v>2</v>
      </c>
      <c r="D243" s="10"/>
      <c r="E243" s="8" t="s">
        <v>636</v>
      </c>
      <c r="F243" s="8" t="s">
        <v>13</v>
      </c>
      <c r="G243" s="8" t="s">
        <v>0</v>
      </c>
      <c r="H243" s="8">
        <v>5190</v>
      </c>
      <c r="I243" s="8">
        <v>0.18</v>
      </c>
      <c r="J243" s="8">
        <v>41</v>
      </c>
      <c r="K243" s="247"/>
      <c r="M243" s="7"/>
      <c r="N243" s="7"/>
      <c r="S243" s="16"/>
    </row>
    <row r="244" spans="1:19" x14ac:dyDescent="0.25">
      <c r="A244" s="22">
        <v>43140.492488425924</v>
      </c>
      <c r="B244" s="9" t="s">
        <v>3</v>
      </c>
      <c r="C244" s="10"/>
      <c r="D244" s="9" t="s">
        <v>2</v>
      </c>
      <c r="E244" s="8" t="s">
        <v>637</v>
      </c>
      <c r="F244" s="8" t="s">
        <v>13</v>
      </c>
      <c r="G244" s="8" t="s">
        <v>0</v>
      </c>
      <c r="H244" s="8">
        <v>5850</v>
      </c>
      <c r="I244" s="8">
        <v>0.18</v>
      </c>
      <c r="J244" s="8">
        <v>41</v>
      </c>
      <c r="K244" s="247"/>
      <c r="M244" s="7"/>
      <c r="N244" s="7"/>
      <c r="S244" s="16"/>
    </row>
    <row r="245" spans="1:19" x14ac:dyDescent="0.25">
      <c r="A245" s="22">
        <v>43140.492662037039</v>
      </c>
      <c r="B245" s="9" t="s">
        <v>3</v>
      </c>
      <c r="C245" s="10"/>
      <c r="D245" s="9" t="s">
        <v>2</v>
      </c>
      <c r="E245" s="8" t="s">
        <v>637</v>
      </c>
      <c r="F245" s="8" t="s">
        <v>13</v>
      </c>
      <c r="G245" s="8" t="s">
        <v>0</v>
      </c>
      <c r="H245" s="8">
        <v>5900</v>
      </c>
      <c r="I245" s="8">
        <v>0.18</v>
      </c>
      <c r="J245" s="8">
        <v>41</v>
      </c>
      <c r="K245" s="247"/>
      <c r="M245" s="7"/>
      <c r="N245" s="7"/>
      <c r="S245" s="16"/>
    </row>
    <row r="246" spans="1:19" x14ac:dyDescent="0.25">
      <c r="A246" s="22">
        <v>43140.492824074077</v>
      </c>
      <c r="B246" s="9" t="s">
        <v>3</v>
      </c>
      <c r="C246" s="10"/>
      <c r="D246" s="9" t="s">
        <v>2</v>
      </c>
      <c r="E246" s="8" t="s">
        <v>637</v>
      </c>
      <c r="F246" s="8" t="s">
        <v>13</v>
      </c>
      <c r="G246" s="8" t="s">
        <v>0</v>
      </c>
      <c r="H246" s="8">
        <v>5890</v>
      </c>
      <c r="I246" s="8">
        <v>0.18</v>
      </c>
      <c r="J246" s="8">
        <v>41</v>
      </c>
      <c r="K246" s="247"/>
      <c r="M246" s="7"/>
      <c r="N246" s="7"/>
      <c r="S246" s="16"/>
    </row>
    <row r="247" spans="1:19" x14ac:dyDescent="0.25">
      <c r="A247" s="22">
        <v>43140.49355324074</v>
      </c>
      <c r="B247" s="9" t="s">
        <v>3</v>
      </c>
      <c r="C247" s="10"/>
      <c r="D247" s="9" t="s">
        <v>2</v>
      </c>
      <c r="E247" s="8" t="s">
        <v>637</v>
      </c>
      <c r="F247" s="8" t="s">
        <v>13</v>
      </c>
      <c r="G247" s="8" t="s">
        <v>0</v>
      </c>
      <c r="H247" s="8">
        <v>5970</v>
      </c>
      <c r="I247" s="8">
        <v>0.18</v>
      </c>
      <c r="J247" s="8">
        <v>41</v>
      </c>
      <c r="K247" s="247"/>
      <c r="M247" s="7"/>
      <c r="N247" s="7"/>
      <c r="S247" s="16"/>
    </row>
    <row r="248" spans="1:19" x14ac:dyDescent="0.25">
      <c r="A248" s="22">
        <v>43140.493703703702</v>
      </c>
      <c r="B248" s="9" t="s">
        <v>3</v>
      </c>
      <c r="C248" s="10"/>
      <c r="D248" s="9" t="s">
        <v>2</v>
      </c>
      <c r="E248" s="8" t="s">
        <v>637</v>
      </c>
      <c r="F248" s="8" t="s">
        <v>13</v>
      </c>
      <c r="G248" s="8" t="s">
        <v>0</v>
      </c>
      <c r="H248" s="8">
        <v>6510</v>
      </c>
      <c r="I248" s="8">
        <v>0.18</v>
      </c>
      <c r="J248" s="8">
        <v>41</v>
      </c>
      <c r="K248" s="247"/>
      <c r="M248" s="7"/>
      <c r="N248" s="7"/>
      <c r="S248" s="16"/>
    </row>
    <row r="249" spans="1:19" x14ac:dyDescent="0.25">
      <c r="A249" s="22">
        <v>43140.49386574074</v>
      </c>
      <c r="B249" s="9" t="s">
        <v>3</v>
      </c>
      <c r="C249" s="10"/>
      <c r="D249" s="9" t="s">
        <v>2</v>
      </c>
      <c r="E249" s="8" t="s">
        <v>637</v>
      </c>
      <c r="F249" s="8" t="s">
        <v>13</v>
      </c>
      <c r="G249" s="8" t="s">
        <v>0</v>
      </c>
      <c r="H249" s="8">
        <v>6490</v>
      </c>
      <c r="I249" s="8">
        <v>0.18</v>
      </c>
      <c r="J249" s="8">
        <v>41</v>
      </c>
      <c r="K249" s="247"/>
      <c r="M249" s="7"/>
      <c r="N249" s="7"/>
      <c r="S249" s="16"/>
    </row>
    <row r="250" spans="1:19" x14ac:dyDescent="0.25">
      <c r="A250" s="22">
        <v>43140.494259259256</v>
      </c>
      <c r="B250" s="9" t="s">
        <v>3</v>
      </c>
      <c r="C250" s="10"/>
      <c r="D250" s="9" t="s">
        <v>2</v>
      </c>
      <c r="E250" s="8" t="s">
        <v>637</v>
      </c>
      <c r="F250" s="8" t="s">
        <v>13</v>
      </c>
      <c r="G250" s="8" t="s">
        <v>0</v>
      </c>
      <c r="H250" s="8">
        <v>5760</v>
      </c>
      <c r="I250" s="8">
        <v>0.18</v>
      </c>
      <c r="J250" s="8">
        <v>41</v>
      </c>
      <c r="K250" s="247"/>
      <c r="M250" s="7"/>
      <c r="N250" s="7"/>
      <c r="S250" s="16"/>
    </row>
    <row r="251" spans="1:19" x14ac:dyDescent="0.25">
      <c r="A251" s="22">
        <v>43140.494444444441</v>
      </c>
      <c r="B251" s="9" t="s">
        <v>3</v>
      </c>
      <c r="C251" s="10"/>
      <c r="D251" s="9" t="s">
        <v>2</v>
      </c>
      <c r="E251" s="8" t="s">
        <v>637</v>
      </c>
      <c r="F251" s="8" t="s">
        <v>13</v>
      </c>
      <c r="G251" s="8" t="s">
        <v>0</v>
      </c>
      <c r="H251" s="8">
        <v>6440</v>
      </c>
      <c r="I251" s="8">
        <v>0.18</v>
      </c>
      <c r="J251" s="8">
        <v>41</v>
      </c>
      <c r="K251" s="247"/>
      <c r="M251" s="7"/>
      <c r="N251" s="7"/>
      <c r="S251" s="16"/>
    </row>
    <row r="252" spans="1:19" x14ac:dyDescent="0.25">
      <c r="A252" s="22">
        <v>43140.494618055556</v>
      </c>
      <c r="B252" s="9" t="s">
        <v>3</v>
      </c>
      <c r="C252" s="10"/>
      <c r="D252" s="9" t="s">
        <v>2</v>
      </c>
      <c r="E252" s="8" t="s">
        <v>637</v>
      </c>
      <c r="F252" s="8" t="s">
        <v>13</v>
      </c>
      <c r="G252" s="8" t="s">
        <v>0</v>
      </c>
      <c r="H252" s="8">
        <v>2470</v>
      </c>
      <c r="I252" s="8">
        <v>0.18</v>
      </c>
      <c r="J252" s="8">
        <v>41</v>
      </c>
      <c r="K252" s="247"/>
      <c r="M252" s="7"/>
      <c r="N252" s="7"/>
      <c r="S252" s="16"/>
    </row>
    <row r="253" spans="1:19" x14ac:dyDescent="0.25">
      <c r="A253" s="22">
        <v>43140.494837962964</v>
      </c>
      <c r="B253" s="9" t="s">
        <v>3</v>
      </c>
      <c r="C253" s="10"/>
      <c r="D253" s="9" t="s">
        <v>2</v>
      </c>
      <c r="E253" s="8" t="s">
        <v>637</v>
      </c>
      <c r="F253" s="8" t="s">
        <v>13</v>
      </c>
      <c r="G253" s="8" t="s">
        <v>0</v>
      </c>
      <c r="H253" s="8">
        <v>6110</v>
      </c>
      <c r="I253" s="8">
        <v>0.18</v>
      </c>
      <c r="J253" s="8">
        <v>39</v>
      </c>
      <c r="K253" s="247"/>
      <c r="M253" s="7"/>
      <c r="N253" s="7"/>
      <c r="S253" s="16"/>
    </row>
    <row r="254" spans="1:19" x14ac:dyDescent="0.25">
      <c r="A254" s="22">
        <v>43140.495000000003</v>
      </c>
      <c r="B254" s="9" t="s">
        <v>3</v>
      </c>
      <c r="C254" s="10"/>
      <c r="D254" s="9" t="s">
        <v>2</v>
      </c>
      <c r="E254" s="8" t="s">
        <v>637</v>
      </c>
      <c r="F254" s="8" t="s">
        <v>13</v>
      </c>
      <c r="G254" s="8" t="s">
        <v>0</v>
      </c>
      <c r="H254" s="8">
        <v>6210</v>
      </c>
      <c r="I254" s="8">
        <v>0.18</v>
      </c>
      <c r="J254" s="8">
        <v>41</v>
      </c>
      <c r="K254" s="247"/>
      <c r="M254" s="7"/>
      <c r="N254" s="7"/>
      <c r="S254" s="16"/>
    </row>
    <row r="255" spans="1:19" x14ac:dyDescent="0.25">
      <c r="A255" s="22">
        <v>43140.495162037034</v>
      </c>
      <c r="B255" s="9" t="s">
        <v>3</v>
      </c>
      <c r="C255" s="10"/>
      <c r="D255" s="9" t="s">
        <v>2</v>
      </c>
      <c r="E255" s="8" t="s">
        <v>637</v>
      </c>
      <c r="F255" s="8" t="s">
        <v>13</v>
      </c>
      <c r="G255" s="8" t="s">
        <v>0</v>
      </c>
      <c r="H255" s="8">
        <v>5980</v>
      </c>
      <c r="I255" s="8">
        <v>0.18</v>
      </c>
      <c r="J255" s="8">
        <v>41</v>
      </c>
      <c r="K255" s="247"/>
      <c r="M255" s="7"/>
      <c r="N255" s="7"/>
      <c r="S255" s="16"/>
    </row>
    <row r="256" spans="1:19" x14ac:dyDescent="0.25">
      <c r="A256" s="22">
        <v>43140.49554398148</v>
      </c>
      <c r="B256" s="9" t="s">
        <v>3</v>
      </c>
      <c r="C256" s="10"/>
      <c r="D256" s="9" t="s">
        <v>2</v>
      </c>
      <c r="E256" s="8" t="s">
        <v>637</v>
      </c>
      <c r="F256" s="8" t="s">
        <v>13</v>
      </c>
      <c r="G256" s="8" t="s">
        <v>0</v>
      </c>
      <c r="H256" s="8">
        <v>6590</v>
      </c>
      <c r="I256" s="8">
        <v>0.18</v>
      </c>
      <c r="J256" s="8">
        <v>41</v>
      </c>
      <c r="K256" s="247"/>
      <c r="M256" s="7"/>
      <c r="N256" s="7"/>
      <c r="S256" s="16"/>
    </row>
    <row r="257" spans="1:19" x14ac:dyDescent="0.25">
      <c r="A257" s="22">
        <v>43140.495706018519</v>
      </c>
      <c r="B257" s="9" t="s">
        <v>3</v>
      </c>
      <c r="C257" s="10"/>
      <c r="D257" s="9" t="s">
        <v>2</v>
      </c>
      <c r="E257" s="8" t="s">
        <v>637</v>
      </c>
      <c r="F257" s="8" t="s">
        <v>13</v>
      </c>
      <c r="G257" s="8" t="s">
        <v>0</v>
      </c>
      <c r="H257" s="8">
        <v>6650</v>
      </c>
      <c r="I257" s="8">
        <v>0.18</v>
      </c>
      <c r="J257" s="8">
        <v>41</v>
      </c>
      <c r="K257" s="247"/>
      <c r="M257" s="7"/>
      <c r="N257" s="7"/>
      <c r="S257" s="16"/>
    </row>
    <row r="258" spans="1:19" x14ac:dyDescent="0.25">
      <c r="A258" s="22">
        <v>43140.495868055557</v>
      </c>
      <c r="B258" s="9" t="s">
        <v>3</v>
      </c>
      <c r="C258" s="10"/>
      <c r="D258" s="9" t="s">
        <v>2</v>
      </c>
      <c r="E258" s="8" t="s">
        <v>637</v>
      </c>
      <c r="F258" s="8" t="s">
        <v>13</v>
      </c>
      <c r="G258" s="8" t="s">
        <v>0</v>
      </c>
      <c r="H258" s="8">
        <v>6760</v>
      </c>
      <c r="I258" s="8">
        <v>0.18</v>
      </c>
      <c r="J258" s="8">
        <v>41</v>
      </c>
      <c r="K258" s="247"/>
      <c r="M258" s="7"/>
      <c r="N258" s="7"/>
      <c r="S258" s="16"/>
    </row>
    <row r="259" spans="1:19" x14ac:dyDescent="0.25">
      <c r="A259" s="22">
        <v>43140.49627314815</v>
      </c>
      <c r="B259" s="9" t="s">
        <v>3</v>
      </c>
      <c r="C259" s="10"/>
      <c r="D259" s="9" t="s">
        <v>2</v>
      </c>
      <c r="E259" s="8" t="s">
        <v>637</v>
      </c>
      <c r="F259" s="8" t="s">
        <v>13</v>
      </c>
      <c r="G259" s="8" t="s">
        <v>0</v>
      </c>
      <c r="H259" s="8">
        <v>6470</v>
      </c>
      <c r="I259" s="8">
        <v>0.18</v>
      </c>
      <c r="J259" s="8">
        <v>41</v>
      </c>
      <c r="K259" s="247"/>
      <c r="M259" s="7"/>
      <c r="N259" s="7"/>
      <c r="S259" s="16"/>
    </row>
    <row r="260" spans="1:19" x14ac:dyDescent="0.25">
      <c r="A260" s="22">
        <v>43140.496435185189</v>
      </c>
      <c r="B260" s="9" t="s">
        <v>3</v>
      </c>
      <c r="C260" s="10"/>
      <c r="D260" s="9" t="s">
        <v>2</v>
      </c>
      <c r="E260" s="8" t="s">
        <v>637</v>
      </c>
      <c r="F260" s="8" t="s">
        <v>13</v>
      </c>
      <c r="G260" s="8" t="s">
        <v>0</v>
      </c>
      <c r="H260" s="8">
        <v>6520</v>
      </c>
      <c r="I260" s="8">
        <v>0.18</v>
      </c>
      <c r="J260" s="8">
        <v>41</v>
      </c>
      <c r="K260" s="247"/>
      <c r="M260" s="7"/>
      <c r="N260" s="7"/>
      <c r="S260" s="16"/>
    </row>
    <row r="261" spans="1:19" x14ac:dyDescent="0.25">
      <c r="A261" s="22">
        <v>43140.49658564815</v>
      </c>
      <c r="B261" s="9" t="s">
        <v>3</v>
      </c>
      <c r="C261" s="10"/>
      <c r="D261" s="9" t="s">
        <v>2</v>
      </c>
      <c r="E261" s="8" t="s">
        <v>637</v>
      </c>
      <c r="F261" s="8" t="s">
        <v>13</v>
      </c>
      <c r="G261" s="8" t="s">
        <v>0</v>
      </c>
      <c r="H261" s="8">
        <v>6550</v>
      </c>
      <c r="I261" s="8">
        <v>0.18</v>
      </c>
      <c r="J261" s="8">
        <v>41</v>
      </c>
      <c r="K261" s="247"/>
      <c r="M261" s="7"/>
      <c r="N261" s="7"/>
      <c r="S261" s="16"/>
    </row>
    <row r="262" spans="1:19" x14ac:dyDescent="0.25">
      <c r="A262" s="22">
        <v>43140.49726851852</v>
      </c>
      <c r="B262" s="9" t="s">
        <v>3</v>
      </c>
      <c r="C262" s="10"/>
      <c r="D262" s="9" t="s">
        <v>2</v>
      </c>
      <c r="E262" s="8" t="s">
        <v>637</v>
      </c>
      <c r="F262" s="8" t="s">
        <v>13</v>
      </c>
      <c r="G262" s="8" t="s">
        <v>0</v>
      </c>
      <c r="H262" s="8">
        <v>6550</v>
      </c>
      <c r="I262" s="8">
        <v>0.18</v>
      </c>
      <c r="J262" s="8">
        <v>41</v>
      </c>
      <c r="K262" s="247"/>
      <c r="M262" s="7"/>
      <c r="N262" s="7"/>
      <c r="S262" s="16"/>
    </row>
    <row r="263" spans="1:19" x14ac:dyDescent="0.25">
      <c r="A263" s="22">
        <v>43140.497430555559</v>
      </c>
      <c r="B263" s="9" t="s">
        <v>3</v>
      </c>
      <c r="C263" s="10"/>
      <c r="D263" s="9" t="s">
        <v>2</v>
      </c>
      <c r="E263" s="8" t="s">
        <v>637</v>
      </c>
      <c r="F263" s="8" t="s">
        <v>13</v>
      </c>
      <c r="G263" s="8" t="s">
        <v>0</v>
      </c>
      <c r="H263" s="8">
        <v>6880</v>
      </c>
      <c r="I263" s="8">
        <v>0.18</v>
      </c>
      <c r="J263" s="8">
        <v>41</v>
      </c>
      <c r="K263" s="247"/>
      <c r="M263" s="7"/>
      <c r="N263" s="7"/>
      <c r="S263" s="16"/>
    </row>
    <row r="264" spans="1:19" x14ac:dyDescent="0.25">
      <c r="A264" s="22">
        <v>43140.49759259259</v>
      </c>
      <c r="B264" s="9" t="s">
        <v>3</v>
      </c>
      <c r="C264" s="10"/>
      <c r="D264" s="9" t="s">
        <v>2</v>
      </c>
      <c r="E264" s="8" t="s">
        <v>637</v>
      </c>
      <c r="F264" s="8" t="s">
        <v>13</v>
      </c>
      <c r="G264" s="8" t="s">
        <v>0</v>
      </c>
      <c r="H264" s="8">
        <v>6820</v>
      </c>
      <c r="I264" s="8">
        <v>0.18</v>
      </c>
      <c r="J264" s="8">
        <v>41</v>
      </c>
      <c r="K264" s="247"/>
      <c r="M264" s="7"/>
      <c r="N264" s="7"/>
      <c r="S264" s="16"/>
    </row>
    <row r="265" spans="1:19" x14ac:dyDescent="0.25">
      <c r="A265" s="22">
        <v>43140.49759259259</v>
      </c>
      <c r="B265" s="9" t="s">
        <v>3</v>
      </c>
      <c r="C265" s="10"/>
      <c r="D265" s="9" t="s">
        <v>2</v>
      </c>
      <c r="E265" s="8" t="s">
        <v>637</v>
      </c>
      <c r="F265" s="8" t="s">
        <v>13</v>
      </c>
      <c r="G265" s="8" t="s">
        <v>0</v>
      </c>
      <c r="H265" s="8">
        <v>6820</v>
      </c>
      <c r="I265" s="8">
        <v>0.18</v>
      </c>
      <c r="J265" s="8">
        <v>41</v>
      </c>
      <c r="K265" s="247"/>
      <c r="M265" s="7"/>
      <c r="N265" s="7"/>
      <c r="S265" s="16"/>
    </row>
    <row r="266" spans="1:19" x14ac:dyDescent="0.25">
      <c r="A266" s="22">
        <v>43140.49759259259</v>
      </c>
      <c r="B266" s="9" t="s">
        <v>3</v>
      </c>
      <c r="C266" s="10"/>
      <c r="D266" s="9" t="s">
        <v>2</v>
      </c>
      <c r="E266" s="8" t="s">
        <v>637</v>
      </c>
      <c r="F266" s="8" t="s">
        <v>13</v>
      </c>
      <c r="G266" s="8" t="s">
        <v>0</v>
      </c>
      <c r="H266" s="8">
        <v>6820</v>
      </c>
      <c r="I266" s="8">
        <v>0.18</v>
      </c>
      <c r="J266" s="8">
        <v>41</v>
      </c>
      <c r="K266" s="247"/>
      <c r="M266" s="7"/>
      <c r="N266" s="7"/>
      <c r="S266" s="16"/>
    </row>
    <row r="267" spans="1:19" x14ac:dyDescent="0.25">
      <c r="A267" s="22">
        <v>43140.49759259259</v>
      </c>
      <c r="B267" s="9" t="s">
        <v>3</v>
      </c>
      <c r="C267" s="10"/>
      <c r="D267" s="9" t="s">
        <v>2</v>
      </c>
      <c r="E267" s="8" t="s">
        <v>637</v>
      </c>
      <c r="F267" s="8" t="s">
        <v>13</v>
      </c>
      <c r="G267" s="8" t="s">
        <v>0</v>
      </c>
      <c r="H267" s="8">
        <v>6820</v>
      </c>
      <c r="I267" s="8">
        <v>0.18</v>
      </c>
      <c r="J267" s="8">
        <v>41</v>
      </c>
      <c r="K267" s="247"/>
      <c r="M267" s="7"/>
      <c r="N267" s="7"/>
      <c r="S267" s="16"/>
    </row>
    <row r="268" spans="1:19" x14ac:dyDescent="0.25">
      <c r="A268" s="22">
        <v>43140.49759259259</v>
      </c>
      <c r="B268" s="9" t="s">
        <v>3</v>
      </c>
      <c r="C268" s="10"/>
      <c r="D268" s="9" t="s">
        <v>2</v>
      </c>
      <c r="E268" s="8" t="s">
        <v>637</v>
      </c>
      <c r="F268" s="8" t="s">
        <v>13</v>
      </c>
      <c r="G268" s="8" t="s">
        <v>0</v>
      </c>
      <c r="H268" s="8">
        <v>6820</v>
      </c>
      <c r="I268" s="8">
        <v>0.18</v>
      </c>
      <c r="J268" s="8">
        <v>41</v>
      </c>
      <c r="K268" s="247"/>
      <c r="M268" s="7"/>
      <c r="N268" s="7"/>
      <c r="S268" s="16"/>
    </row>
    <row r="269" spans="1:19" x14ac:dyDescent="0.25">
      <c r="A269" s="22">
        <v>43140.49759259259</v>
      </c>
      <c r="B269" s="9" t="s">
        <v>3</v>
      </c>
      <c r="C269" s="10"/>
      <c r="D269" s="9" t="s">
        <v>2</v>
      </c>
      <c r="E269" s="8" t="s">
        <v>637</v>
      </c>
      <c r="F269" s="8" t="s">
        <v>13</v>
      </c>
      <c r="G269" s="8" t="s">
        <v>0</v>
      </c>
      <c r="H269" s="8">
        <v>6820</v>
      </c>
      <c r="I269" s="8">
        <v>0.18</v>
      </c>
      <c r="J269" s="8">
        <v>41</v>
      </c>
      <c r="K269" s="247"/>
      <c r="M269" s="7"/>
      <c r="N269" s="7"/>
      <c r="S269" s="16"/>
    </row>
    <row r="270" spans="1:19" x14ac:dyDescent="0.25">
      <c r="A270" s="22">
        <v>43140.49759259259</v>
      </c>
      <c r="B270" s="9" t="s">
        <v>3</v>
      </c>
      <c r="C270" s="10"/>
      <c r="D270" s="9" t="s">
        <v>2</v>
      </c>
      <c r="E270" s="8" t="s">
        <v>637</v>
      </c>
      <c r="F270" s="8" t="s">
        <v>13</v>
      </c>
      <c r="G270" s="8" t="s">
        <v>0</v>
      </c>
      <c r="H270" s="8">
        <v>6820</v>
      </c>
      <c r="I270" s="8">
        <v>0.18</v>
      </c>
      <c r="J270" s="8">
        <v>41</v>
      </c>
      <c r="K270" s="247"/>
      <c r="M270" s="7"/>
      <c r="N270" s="7"/>
      <c r="S270" s="16"/>
    </row>
    <row r="271" spans="1:19" x14ac:dyDescent="0.25">
      <c r="A271" s="22">
        <v>43140.49759259259</v>
      </c>
      <c r="B271" s="9" t="s">
        <v>3</v>
      </c>
      <c r="C271" s="10"/>
      <c r="D271" s="9" t="s">
        <v>2</v>
      </c>
      <c r="E271" s="8" t="s">
        <v>637</v>
      </c>
      <c r="F271" s="8" t="s">
        <v>13</v>
      </c>
      <c r="G271" s="8" t="s">
        <v>0</v>
      </c>
      <c r="H271" s="8">
        <v>6820</v>
      </c>
      <c r="I271" s="8">
        <v>0.18</v>
      </c>
      <c r="J271" s="8">
        <v>41</v>
      </c>
      <c r="K271" s="247"/>
      <c r="M271" s="7"/>
      <c r="N271" s="7"/>
      <c r="S271" s="16"/>
    </row>
    <row r="272" spans="1:19" x14ac:dyDescent="0.25">
      <c r="A272" s="22">
        <v>43140.497430555559</v>
      </c>
      <c r="B272" s="9" t="s">
        <v>3</v>
      </c>
      <c r="C272" s="10"/>
      <c r="D272" s="9" t="s">
        <v>2</v>
      </c>
      <c r="E272" s="8" t="s">
        <v>637</v>
      </c>
      <c r="F272" s="8" t="s">
        <v>13</v>
      </c>
      <c r="G272" s="8" t="s">
        <v>0</v>
      </c>
      <c r="H272" s="8">
        <v>6880</v>
      </c>
      <c r="I272" s="8">
        <v>0.18</v>
      </c>
      <c r="J272" s="8">
        <v>41</v>
      </c>
      <c r="K272" s="247"/>
      <c r="M272" s="7"/>
      <c r="N272" s="7"/>
      <c r="S272" s="16"/>
    </row>
    <row r="273" spans="1:19" x14ac:dyDescent="0.25">
      <c r="A273" s="22">
        <v>43140.49759259259</v>
      </c>
      <c r="B273" s="9" t="s">
        <v>3</v>
      </c>
      <c r="C273" s="10"/>
      <c r="D273" s="9" t="s">
        <v>2</v>
      </c>
      <c r="E273" s="8" t="s">
        <v>637</v>
      </c>
      <c r="F273" s="8" t="s">
        <v>13</v>
      </c>
      <c r="G273" s="8" t="s">
        <v>0</v>
      </c>
      <c r="H273" s="8">
        <v>6820</v>
      </c>
      <c r="I273" s="8">
        <v>0.18</v>
      </c>
      <c r="J273" s="8">
        <v>41</v>
      </c>
      <c r="K273" s="247"/>
      <c r="M273" s="7"/>
      <c r="N273" s="7"/>
      <c r="S273" s="16"/>
    </row>
    <row r="274" spans="1:19" x14ac:dyDescent="0.25">
      <c r="A274" s="22">
        <v>43140.49759259259</v>
      </c>
      <c r="B274" s="9" t="s">
        <v>3</v>
      </c>
      <c r="C274" s="10"/>
      <c r="D274" s="9" t="s">
        <v>2</v>
      </c>
      <c r="E274" s="8" t="s">
        <v>637</v>
      </c>
      <c r="F274" s="8" t="s">
        <v>13</v>
      </c>
      <c r="G274" s="8" t="s">
        <v>0</v>
      </c>
      <c r="H274" s="8">
        <v>6820</v>
      </c>
      <c r="I274" s="8">
        <v>0.18</v>
      </c>
      <c r="J274" s="8">
        <v>41</v>
      </c>
      <c r="K274" s="247"/>
      <c r="M274" s="7"/>
      <c r="N274" s="7"/>
      <c r="S274" s="16"/>
    </row>
    <row r="275" spans="1:19" x14ac:dyDescent="0.25">
      <c r="A275" s="22">
        <v>43140.49759259259</v>
      </c>
      <c r="B275" s="9" t="s">
        <v>3</v>
      </c>
      <c r="C275" s="10"/>
      <c r="D275" s="9" t="s">
        <v>2</v>
      </c>
      <c r="E275" s="8" t="s">
        <v>637</v>
      </c>
      <c r="F275" s="8" t="s">
        <v>13</v>
      </c>
      <c r="G275" s="8" t="s">
        <v>0</v>
      </c>
      <c r="H275" s="8">
        <v>6820</v>
      </c>
      <c r="I275" s="8">
        <v>0.18</v>
      </c>
      <c r="J275" s="8">
        <v>41</v>
      </c>
      <c r="K275" s="247"/>
      <c r="M275" s="7"/>
      <c r="N275" s="7"/>
      <c r="S275" s="16"/>
    </row>
    <row r="276" spans="1:19" x14ac:dyDescent="0.25">
      <c r="A276" s="22">
        <v>43140.554699074077</v>
      </c>
      <c r="B276" s="9" t="s">
        <v>3</v>
      </c>
      <c r="C276" s="10"/>
      <c r="D276" s="9" t="s">
        <v>2</v>
      </c>
      <c r="E276" s="8" t="s">
        <v>637</v>
      </c>
      <c r="F276" s="8" t="s">
        <v>13</v>
      </c>
      <c r="G276" s="8" t="s">
        <v>0</v>
      </c>
      <c r="H276" s="8">
        <v>6870</v>
      </c>
      <c r="I276" s="8">
        <v>0.18</v>
      </c>
      <c r="J276" s="8">
        <v>41</v>
      </c>
      <c r="K276" s="247"/>
      <c r="M276" s="7"/>
      <c r="N276" s="7"/>
      <c r="S276" s="16"/>
    </row>
    <row r="277" spans="1:19" x14ac:dyDescent="0.25">
      <c r="A277" s="22">
        <v>43140.554861111108</v>
      </c>
      <c r="B277" s="9" t="s">
        <v>3</v>
      </c>
      <c r="C277" s="10"/>
      <c r="D277" s="9" t="s">
        <v>2</v>
      </c>
      <c r="E277" s="8" t="s">
        <v>637</v>
      </c>
      <c r="F277" s="8" t="s">
        <v>13</v>
      </c>
      <c r="G277" s="8" t="s">
        <v>0</v>
      </c>
      <c r="H277" s="8">
        <v>5930</v>
      </c>
      <c r="I277" s="8">
        <v>0.18</v>
      </c>
      <c r="J277" s="8">
        <v>41</v>
      </c>
      <c r="K277" s="247"/>
      <c r="M277" s="7"/>
      <c r="N277" s="7"/>
      <c r="S277" s="16"/>
    </row>
    <row r="278" spans="1:19" x14ac:dyDescent="0.25">
      <c r="A278" s="22">
        <v>43140.555011574077</v>
      </c>
      <c r="B278" s="9" t="s">
        <v>3</v>
      </c>
      <c r="C278" s="10"/>
      <c r="D278" s="9" t="s">
        <v>2</v>
      </c>
      <c r="E278" s="8" t="s">
        <v>637</v>
      </c>
      <c r="F278" s="8" t="s">
        <v>13</v>
      </c>
      <c r="G278" s="8" t="s">
        <v>0</v>
      </c>
      <c r="H278" s="8">
        <v>6830</v>
      </c>
      <c r="I278" s="8">
        <v>0.18</v>
      </c>
      <c r="J278" s="8">
        <v>41</v>
      </c>
      <c r="K278" s="248"/>
      <c r="M278" s="7"/>
      <c r="N278" s="7"/>
      <c r="S278" s="16"/>
    </row>
    <row r="279" spans="1:19" x14ac:dyDescent="0.25">
      <c r="A279" s="30">
        <v>43140.556168981479</v>
      </c>
      <c r="B279" s="12" t="s">
        <v>3</v>
      </c>
      <c r="C279" s="12" t="s">
        <v>2</v>
      </c>
      <c r="D279" s="10"/>
      <c r="E279" s="29" t="s">
        <v>636</v>
      </c>
      <c r="F279" s="11" t="s">
        <v>13</v>
      </c>
      <c r="G279" s="11" t="s">
        <v>12</v>
      </c>
      <c r="H279" s="11">
        <v>6530</v>
      </c>
      <c r="I279" s="11">
        <v>0.18</v>
      </c>
      <c r="J279" s="11">
        <v>41</v>
      </c>
      <c r="K279" s="242">
        <f>AVERAGE(H279:H299)</f>
        <v>6067.6190476190477</v>
      </c>
      <c r="M279" s="7"/>
      <c r="N279" s="7"/>
      <c r="S279" s="16"/>
    </row>
    <row r="280" spans="1:19" x14ac:dyDescent="0.25">
      <c r="A280" s="30">
        <v>43140.556331018517</v>
      </c>
      <c r="B280" s="12" t="s">
        <v>3</v>
      </c>
      <c r="C280" s="12" t="s">
        <v>2</v>
      </c>
      <c r="D280" s="10"/>
      <c r="E280" s="29" t="s">
        <v>636</v>
      </c>
      <c r="F280" s="11" t="s">
        <v>13</v>
      </c>
      <c r="G280" s="11" t="s">
        <v>12</v>
      </c>
      <c r="H280" s="11">
        <v>6420</v>
      </c>
      <c r="I280" s="11">
        <v>0.18</v>
      </c>
      <c r="J280" s="11">
        <v>41</v>
      </c>
      <c r="K280" s="242"/>
      <c r="M280" s="7"/>
      <c r="N280" s="7"/>
      <c r="S280" s="16"/>
    </row>
    <row r="281" spans="1:19" x14ac:dyDescent="0.25">
      <c r="A281" s="30">
        <v>43140.556504629632</v>
      </c>
      <c r="B281" s="12" t="s">
        <v>3</v>
      </c>
      <c r="C281" s="12" t="s">
        <v>2</v>
      </c>
      <c r="D281" s="10"/>
      <c r="E281" s="29" t="s">
        <v>636</v>
      </c>
      <c r="F281" s="11" t="s">
        <v>13</v>
      </c>
      <c r="G281" s="11" t="s">
        <v>12</v>
      </c>
      <c r="H281" s="11">
        <v>6520</v>
      </c>
      <c r="I281" s="11">
        <v>0.18</v>
      </c>
      <c r="J281" s="11">
        <v>41</v>
      </c>
      <c r="K281" s="242"/>
      <c r="M281" s="7"/>
      <c r="N281" s="7"/>
      <c r="S281" s="16"/>
    </row>
    <row r="282" spans="1:19" x14ac:dyDescent="0.25">
      <c r="A282" s="30">
        <v>43140.556770833333</v>
      </c>
      <c r="B282" s="12" t="s">
        <v>3</v>
      </c>
      <c r="C282" s="12" t="s">
        <v>2</v>
      </c>
      <c r="D282" s="10"/>
      <c r="E282" s="29" t="s">
        <v>636</v>
      </c>
      <c r="F282" s="11" t="s">
        <v>13</v>
      </c>
      <c r="G282" s="11" t="s">
        <v>12</v>
      </c>
      <c r="H282" s="11">
        <v>6750</v>
      </c>
      <c r="I282" s="11">
        <v>0.18</v>
      </c>
      <c r="J282" s="11">
        <v>41</v>
      </c>
      <c r="K282" s="242"/>
      <c r="M282" s="7"/>
      <c r="N282" s="7"/>
      <c r="S282" s="16"/>
    </row>
    <row r="283" spans="1:19" x14ac:dyDescent="0.25">
      <c r="A283" s="30">
        <v>43140.556944444441</v>
      </c>
      <c r="B283" s="12" t="s">
        <v>3</v>
      </c>
      <c r="C283" s="12" t="s">
        <v>2</v>
      </c>
      <c r="D283" s="10"/>
      <c r="E283" s="29" t="s">
        <v>636</v>
      </c>
      <c r="F283" s="11" t="s">
        <v>13</v>
      </c>
      <c r="G283" s="11" t="s">
        <v>12</v>
      </c>
      <c r="H283" s="11">
        <v>6750</v>
      </c>
      <c r="I283" s="11">
        <v>0.18</v>
      </c>
      <c r="J283" s="11">
        <v>41</v>
      </c>
      <c r="K283" s="242"/>
      <c r="M283" s="7"/>
      <c r="N283" s="7"/>
      <c r="S283" s="16"/>
    </row>
    <row r="284" spans="1:19" x14ac:dyDescent="0.25">
      <c r="A284" s="30">
        <v>43140.55709490741</v>
      </c>
      <c r="B284" s="12" t="s">
        <v>3</v>
      </c>
      <c r="C284" s="12" t="s">
        <v>2</v>
      </c>
      <c r="D284" s="10"/>
      <c r="E284" s="29" t="s">
        <v>636</v>
      </c>
      <c r="F284" s="11" t="s">
        <v>13</v>
      </c>
      <c r="G284" s="11" t="s">
        <v>12</v>
      </c>
      <c r="H284" s="11">
        <v>6700</v>
      </c>
      <c r="I284" s="11">
        <v>0.18</v>
      </c>
      <c r="J284" s="11">
        <v>41</v>
      </c>
      <c r="K284" s="242"/>
      <c r="M284" s="7"/>
      <c r="N284" s="7"/>
      <c r="S284" s="16"/>
    </row>
    <row r="285" spans="1:19" x14ac:dyDescent="0.25">
      <c r="A285" s="30">
        <v>43140.557858796295</v>
      </c>
      <c r="B285" s="12" t="s">
        <v>3</v>
      </c>
      <c r="C285" s="12" t="s">
        <v>2</v>
      </c>
      <c r="D285" s="10"/>
      <c r="E285" s="29" t="s">
        <v>636</v>
      </c>
      <c r="F285" s="11" t="s">
        <v>13</v>
      </c>
      <c r="G285" s="11" t="s">
        <v>12</v>
      </c>
      <c r="H285" s="11">
        <v>6030</v>
      </c>
      <c r="I285" s="11">
        <v>0.18</v>
      </c>
      <c r="J285" s="11">
        <v>41</v>
      </c>
      <c r="K285" s="242"/>
      <c r="M285" s="7"/>
      <c r="N285" s="7"/>
      <c r="S285" s="16"/>
    </row>
    <row r="286" spans="1:19" x14ac:dyDescent="0.25">
      <c r="A286" s="30">
        <v>43140.558020833334</v>
      </c>
      <c r="B286" s="12" t="s">
        <v>3</v>
      </c>
      <c r="C286" s="12" t="s">
        <v>2</v>
      </c>
      <c r="D286" s="10"/>
      <c r="E286" s="29" t="s">
        <v>636</v>
      </c>
      <c r="F286" s="11" t="s">
        <v>13</v>
      </c>
      <c r="G286" s="11" t="s">
        <v>12</v>
      </c>
      <c r="H286" s="11">
        <v>6060</v>
      </c>
      <c r="I286" s="11">
        <v>0.18</v>
      </c>
      <c r="J286" s="11">
        <v>41</v>
      </c>
      <c r="K286" s="242"/>
      <c r="M286" s="7"/>
      <c r="N286" s="7"/>
      <c r="S286" s="16"/>
    </row>
    <row r="287" spans="1:19" x14ac:dyDescent="0.25">
      <c r="A287" s="30">
        <v>43140.558171296296</v>
      </c>
      <c r="B287" s="12" t="s">
        <v>3</v>
      </c>
      <c r="C287" s="12" t="s">
        <v>2</v>
      </c>
      <c r="D287" s="10"/>
      <c r="E287" s="29" t="s">
        <v>636</v>
      </c>
      <c r="F287" s="11" t="s">
        <v>13</v>
      </c>
      <c r="G287" s="11" t="s">
        <v>12</v>
      </c>
      <c r="H287" s="11">
        <v>6060</v>
      </c>
      <c r="I287" s="11">
        <v>0.18</v>
      </c>
      <c r="J287" s="11">
        <v>41</v>
      </c>
      <c r="K287" s="242"/>
      <c r="M287" s="7"/>
      <c r="N287" s="7"/>
      <c r="S287" s="16"/>
    </row>
    <row r="288" spans="1:19" x14ac:dyDescent="0.25">
      <c r="A288" s="30">
        <v>43140.558495370373</v>
      </c>
      <c r="B288" s="12" t="s">
        <v>3</v>
      </c>
      <c r="C288" s="12" t="s">
        <v>2</v>
      </c>
      <c r="D288" s="10"/>
      <c r="E288" s="29" t="s">
        <v>636</v>
      </c>
      <c r="F288" s="11" t="s">
        <v>13</v>
      </c>
      <c r="G288" s="11" t="s">
        <v>12</v>
      </c>
      <c r="H288" s="11">
        <v>6030</v>
      </c>
      <c r="I288" s="11">
        <v>0.18</v>
      </c>
      <c r="J288" s="11">
        <v>41</v>
      </c>
      <c r="K288" s="242"/>
      <c r="M288" s="7"/>
      <c r="N288" s="7"/>
      <c r="S288" s="16"/>
    </row>
    <row r="289" spans="1:19" x14ac:dyDescent="0.25">
      <c r="A289" s="30">
        <v>43140.558645833335</v>
      </c>
      <c r="B289" s="12" t="s">
        <v>3</v>
      </c>
      <c r="C289" s="12" t="s">
        <v>2</v>
      </c>
      <c r="D289" s="10"/>
      <c r="E289" s="29" t="s">
        <v>636</v>
      </c>
      <c r="F289" s="11" t="s">
        <v>13</v>
      </c>
      <c r="G289" s="11" t="s">
        <v>12</v>
      </c>
      <c r="H289" s="11">
        <v>6090</v>
      </c>
      <c r="I289" s="11">
        <v>0.18</v>
      </c>
      <c r="J289" s="11">
        <v>41</v>
      </c>
      <c r="K289" s="242"/>
      <c r="M289" s="7"/>
      <c r="N289" s="7"/>
      <c r="S289" s="16"/>
    </row>
    <row r="290" spans="1:19" x14ac:dyDescent="0.25">
      <c r="A290" s="30">
        <v>43140.558807870373</v>
      </c>
      <c r="B290" s="12" t="s">
        <v>3</v>
      </c>
      <c r="C290" s="12" t="s">
        <v>2</v>
      </c>
      <c r="D290" s="10"/>
      <c r="E290" s="29" t="s">
        <v>636</v>
      </c>
      <c r="F290" s="11" t="s">
        <v>13</v>
      </c>
      <c r="G290" s="11" t="s">
        <v>12</v>
      </c>
      <c r="H290" s="11">
        <v>6010</v>
      </c>
      <c r="I290" s="11">
        <v>0.18</v>
      </c>
      <c r="J290" s="11">
        <v>41</v>
      </c>
      <c r="K290" s="242"/>
      <c r="M290" s="7"/>
      <c r="N290" s="7"/>
      <c r="S290" s="16"/>
    </row>
    <row r="291" spans="1:19" x14ac:dyDescent="0.25">
      <c r="A291" s="30">
        <v>43140.559421296297</v>
      </c>
      <c r="B291" s="12" t="s">
        <v>3</v>
      </c>
      <c r="C291" s="12" t="s">
        <v>2</v>
      </c>
      <c r="D291" s="10"/>
      <c r="E291" s="29" t="s">
        <v>636</v>
      </c>
      <c r="F291" s="11" t="s">
        <v>13</v>
      </c>
      <c r="G291" s="11" t="s">
        <v>12</v>
      </c>
      <c r="H291" s="11">
        <v>5820</v>
      </c>
      <c r="I291" s="11">
        <v>0.18</v>
      </c>
      <c r="J291" s="11">
        <v>41</v>
      </c>
      <c r="K291" s="242"/>
      <c r="M291" s="7"/>
      <c r="N291" s="7"/>
      <c r="S291" s="16"/>
    </row>
    <row r="292" spans="1:19" x14ac:dyDescent="0.25">
      <c r="A292" s="30">
        <v>43140.559571759259</v>
      </c>
      <c r="B292" s="12" t="s">
        <v>3</v>
      </c>
      <c r="C292" s="12" t="s">
        <v>2</v>
      </c>
      <c r="D292" s="10"/>
      <c r="E292" s="29" t="s">
        <v>636</v>
      </c>
      <c r="F292" s="11" t="s">
        <v>13</v>
      </c>
      <c r="G292" s="11" t="s">
        <v>12</v>
      </c>
      <c r="H292" s="11">
        <v>6000</v>
      </c>
      <c r="I292" s="11">
        <v>0.18</v>
      </c>
      <c r="J292" s="11">
        <v>41</v>
      </c>
      <c r="K292" s="242"/>
      <c r="M292" s="7"/>
      <c r="N292" s="7"/>
      <c r="S292" s="16"/>
    </row>
    <row r="293" spans="1:19" x14ac:dyDescent="0.25">
      <c r="A293" s="30">
        <v>43140.559733796297</v>
      </c>
      <c r="B293" s="12" t="s">
        <v>3</v>
      </c>
      <c r="C293" s="12" t="s">
        <v>2</v>
      </c>
      <c r="D293" s="10"/>
      <c r="E293" s="29" t="s">
        <v>636</v>
      </c>
      <c r="F293" s="11" t="s">
        <v>13</v>
      </c>
      <c r="G293" s="11" t="s">
        <v>12</v>
      </c>
      <c r="H293" s="11">
        <v>6470</v>
      </c>
      <c r="I293" s="11">
        <v>0.18</v>
      </c>
      <c r="J293" s="11">
        <v>41</v>
      </c>
      <c r="K293" s="242"/>
      <c r="M293" s="7"/>
      <c r="N293" s="7"/>
      <c r="S293" s="16"/>
    </row>
    <row r="294" spans="1:19" x14ac:dyDescent="0.25">
      <c r="A294" s="30">
        <v>43140.56009259259</v>
      </c>
      <c r="B294" s="12" t="s">
        <v>3</v>
      </c>
      <c r="C294" s="12" t="s">
        <v>2</v>
      </c>
      <c r="D294" s="10"/>
      <c r="E294" s="29" t="s">
        <v>636</v>
      </c>
      <c r="F294" s="11" t="s">
        <v>13</v>
      </c>
      <c r="G294" s="11" t="s">
        <v>12</v>
      </c>
      <c r="H294" s="11">
        <v>5440</v>
      </c>
      <c r="I294" s="11">
        <v>0.18</v>
      </c>
      <c r="J294" s="11">
        <v>41</v>
      </c>
      <c r="K294" s="242"/>
      <c r="M294" s="7"/>
      <c r="N294" s="7"/>
      <c r="S294" s="16"/>
    </row>
    <row r="295" spans="1:19" x14ac:dyDescent="0.25">
      <c r="A295" s="30">
        <v>43140.560266203705</v>
      </c>
      <c r="B295" s="12" t="s">
        <v>3</v>
      </c>
      <c r="C295" s="12" t="s">
        <v>2</v>
      </c>
      <c r="D295" s="10"/>
      <c r="E295" s="29" t="s">
        <v>636</v>
      </c>
      <c r="F295" s="11" t="s">
        <v>13</v>
      </c>
      <c r="G295" s="11" t="s">
        <v>12</v>
      </c>
      <c r="H295" s="11">
        <v>5460</v>
      </c>
      <c r="I295" s="11">
        <v>0.18</v>
      </c>
      <c r="J295" s="11">
        <v>41</v>
      </c>
      <c r="K295" s="242"/>
      <c r="M295" s="7"/>
      <c r="N295" s="7"/>
      <c r="S295" s="16"/>
    </row>
    <row r="296" spans="1:19" x14ac:dyDescent="0.25">
      <c r="A296" s="30">
        <v>43140.560428240744</v>
      </c>
      <c r="B296" s="12" t="s">
        <v>3</v>
      </c>
      <c r="C296" s="12" t="s">
        <v>2</v>
      </c>
      <c r="D296" s="10"/>
      <c r="E296" s="29" t="s">
        <v>636</v>
      </c>
      <c r="F296" s="11" t="s">
        <v>13</v>
      </c>
      <c r="G296" s="11" t="s">
        <v>12</v>
      </c>
      <c r="H296" s="11">
        <v>5480</v>
      </c>
      <c r="I296" s="11">
        <v>0.18</v>
      </c>
      <c r="J296" s="11">
        <v>41</v>
      </c>
      <c r="K296" s="242"/>
      <c r="M296" s="7"/>
      <c r="N296" s="7"/>
      <c r="S296" s="16"/>
    </row>
    <row r="297" spans="1:19" x14ac:dyDescent="0.25">
      <c r="A297" s="30">
        <v>43140.56082175926</v>
      </c>
      <c r="B297" s="12" t="s">
        <v>3</v>
      </c>
      <c r="C297" s="10"/>
      <c r="D297" s="12" t="s">
        <v>2</v>
      </c>
      <c r="E297" s="29" t="s">
        <v>637</v>
      </c>
      <c r="F297" s="11" t="s">
        <v>13</v>
      </c>
      <c r="G297" s="11" t="s">
        <v>12</v>
      </c>
      <c r="H297" s="11">
        <v>5590</v>
      </c>
      <c r="I297" s="11">
        <v>0.18</v>
      </c>
      <c r="J297" s="11">
        <v>41</v>
      </c>
      <c r="K297" s="242"/>
      <c r="M297" s="7"/>
      <c r="N297" s="7"/>
      <c r="S297" s="16"/>
    </row>
    <row r="298" spans="1:19" x14ac:dyDescent="0.25">
      <c r="A298" s="30">
        <v>43140.560983796298</v>
      </c>
      <c r="B298" s="12" t="s">
        <v>3</v>
      </c>
      <c r="C298" s="10"/>
      <c r="D298" s="12" t="s">
        <v>2</v>
      </c>
      <c r="E298" s="29" t="s">
        <v>637</v>
      </c>
      <c r="F298" s="11" t="s">
        <v>13</v>
      </c>
      <c r="G298" s="11" t="s">
        <v>12</v>
      </c>
      <c r="H298" s="11">
        <v>5610</v>
      </c>
      <c r="I298" s="11">
        <v>0.18</v>
      </c>
      <c r="J298" s="11">
        <v>41</v>
      </c>
      <c r="K298" s="242"/>
      <c r="M298" s="7"/>
      <c r="N298" s="7"/>
      <c r="S298" s="16"/>
    </row>
    <row r="299" spans="1:19" x14ac:dyDescent="0.25">
      <c r="A299" s="30">
        <v>43140.561157407406</v>
      </c>
      <c r="B299" s="12" t="s">
        <v>3</v>
      </c>
      <c r="C299" s="10"/>
      <c r="D299" s="12" t="s">
        <v>2</v>
      </c>
      <c r="E299" s="29" t="s">
        <v>637</v>
      </c>
      <c r="F299" s="11" t="s">
        <v>13</v>
      </c>
      <c r="G299" s="11" t="s">
        <v>12</v>
      </c>
      <c r="H299" s="11">
        <v>5600</v>
      </c>
      <c r="I299" s="11">
        <v>0.18</v>
      </c>
      <c r="J299" s="11">
        <v>41</v>
      </c>
      <c r="K299" s="242"/>
      <c r="M299" s="7"/>
      <c r="N299" s="7"/>
      <c r="S299" s="16"/>
    </row>
    <row r="300" spans="1:19" x14ac:dyDescent="0.25">
      <c r="A300" s="22">
        <v>43140.561874999999</v>
      </c>
      <c r="B300" s="9" t="s">
        <v>3</v>
      </c>
      <c r="C300" s="9" t="s">
        <v>2</v>
      </c>
      <c r="D300" s="10"/>
      <c r="E300" s="8" t="s">
        <v>636</v>
      </c>
      <c r="F300" s="8" t="s">
        <v>11</v>
      </c>
      <c r="G300" s="8" t="s">
        <v>0</v>
      </c>
      <c r="H300" s="14">
        <v>7500</v>
      </c>
      <c r="I300" s="8">
        <v>0.18</v>
      </c>
      <c r="J300" s="8">
        <v>41</v>
      </c>
      <c r="K300" s="249">
        <f>AVERAGE(H304:H314)</f>
        <v>5997.272727272727</v>
      </c>
      <c r="M300" s="7"/>
      <c r="N300" s="7"/>
      <c r="S300" s="16"/>
    </row>
    <row r="301" spans="1:19" x14ac:dyDescent="0.25">
      <c r="A301" s="22">
        <v>43140.562025462961</v>
      </c>
      <c r="B301" s="9" t="s">
        <v>3</v>
      </c>
      <c r="C301" s="9" t="s">
        <v>2</v>
      </c>
      <c r="D301" s="10"/>
      <c r="E301" s="8" t="s">
        <v>636</v>
      </c>
      <c r="F301" s="8" t="s">
        <v>11</v>
      </c>
      <c r="G301" s="8" t="s">
        <v>0</v>
      </c>
      <c r="H301" s="14">
        <v>7430</v>
      </c>
      <c r="I301" s="8">
        <v>0.18</v>
      </c>
      <c r="J301" s="8">
        <v>41</v>
      </c>
      <c r="K301" s="249"/>
      <c r="M301" s="7"/>
      <c r="N301" s="7"/>
      <c r="S301" s="16"/>
    </row>
    <row r="302" spans="1:19" x14ac:dyDescent="0.25">
      <c r="A302" s="22">
        <v>43140.5621875</v>
      </c>
      <c r="B302" s="9" t="s">
        <v>3</v>
      </c>
      <c r="C302" s="9" t="s">
        <v>2</v>
      </c>
      <c r="D302" s="10"/>
      <c r="E302" s="8" t="s">
        <v>636</v>
      </c>
      <c r="F302" s="8" t="s">
        <v>11</v>
      </c>
      <c r="G302" s="8" t="s">
        <v>0</v>
      </c>
      <c r="H302" s="14">
        <v>7460</v>
      </c>
      <c r="I302" s="8">
        <v>0.18</v>
      </c>
      <c r="J302" s="8">
        <v>41</v>
      </c>
      <c r="K302" s="249"/>
      <c r="M302" s="7"/>
      <c r="N302" s="7"/>
      <c r="S302" s="16"/>
    </row>
    <row r="303" spans="1:19" x14ac:dyDescent="0.25">
      <c r="A303" s="22">
        <v>43140.562881944446</v>
      </c>
      <c r="B303" s="9" t="s">
        <v>3</v>
      </c>
      <c r="C303" s="9" t="s">
        <v>2</v>
      </c>
      <c r="D303" s="10"/>
      <c r="E303" s="8" t="s">
        <v>636</v>
      </c>
      <c r="F303" s="8" t="s">
        <v>11</v>
      </c>
      <c r="G303" s="8" t="s">
        <v>0</v>
      </c>
      <c r="H303" s="14">
        <v>1340</v>
      </c>
      <c r="I303" s="8">
        <v>0.18</v>
      </c>
      <c r="J303" s="8">
        <v>41</v>
      </c>
      <c r="K303" s="249"/>
      <c r="M303" s="7"/>
      <c r="N303" s="7"/>
      <c r="S303" s="16"/>
    </row>
    <row r="304" spans="1:19" x14ac:dyDescent="0.25">
      <c r="A304" s="22">
        <v>43140.563043981485</v>
      </c>
      <c r="B304" s="9" t="s">
        <v>3</v>
      </c>
      <c r="C304" s="9" t="s">
        <v>2</v>
      </c>
      <c r="D304" s="10"/>
      <c r="E304" s="8" t="s">
        <v>636</v>
      </c>
      <c r="F304" s="8" t="s">
        <v>11</v>
      </c>
      <c r="G304" s="8" t="s">
        <v>0</v>
      </c>
      <c r="H304" s="8">
        <v>6360</v>
      </c>
      <c r="I304" s="8">
        <v>0.18</v>
      </c>
      <c r="J304" s="8">
        <v>41</v>
      </c>
      <c r="K304" s="249"/>
      <c r="M304" s="7"/>
      <c r="N304" s="7"/>
      <c r="S304" s="16"/>
    </row>
    <row r="305" spans="1:19" x14ac:dyDescent="0.25">
      <c r="A305" s="22">
        <v>43140.563217592593</v>
      </c>
      <c r="B305" s="9" t="s">
        <v>3</v>
      </c>
      <c r="C305" s="9" t="s">
        <v>2</v>
      </c>
      <c r="D305" s="10"/>
      <c r="E305" s="8" t="s">
        <v>636</v>
      </c>
      <c r="F305" s="8" t="s">
        <v>11</v>
      </c>
      <c r="G305" s="8" t="s">
        <v>0</v>
      </c>
      <c r="H305" s="8">
        <v>6340</v>
      </c>
      <c r="I305" s="8">
        <v>0.18</v>
      </c>
      <c r="J305" s="8">
        <v>41</v>
      </c>
      <c r="K305" s="249"/>
      <c r="M305" s="7"/>
      <c r="N305" s="7"/>
      <c r="S305" s="16"/>
    </row>
    <row r="306" spans="1:19" x14ac:dyDescent="0.25">
      <c r="A306" s="22">
        <v>43140.563703703701</v>
      </c>
      <c r="B306" s="9" t="s">
        <v>3</v>
      </c>
      <c r="C306" s="9" t="s">
        <v>2</v>
      </c>
      <c r="D306" s="10"/>
      <c r="E306" s="8" t="s">
        <v>636</v>
      </c>
      <c r="F306" s="8" t="s">
        <v>11</v>
      </c>
      <c r="G306" s="8" t="s">
        <v>0</v>
      </c>
      <c r="H306" s="8">
        <v>5480</v>
      </c>
      <c r="I306" s="8">
        <v>0.18</v>
      </c>
      <c r="J306" s="8">
        <v>41</v>
      </c>
      <c r="K306" s="249"/>
      <c r="M306" s="7"/>
      <c r="N306" s="7"/>
      <c r="S306" s="16"/>
    </row>
    <row r="307" spans="1:19" x14ac:dyDescent="0.25">
      <c r="A307" s="22">
        <v>43140.563877314817</v>
      </c>
      <c r="B307" s="9" t="s">
        <v>3</v>
      </c>
      <c r="C307" s="9" t="s">
        <v>2</v>
      </c>
      <c r="D307" s="10"/>
      <c r="E307" s="8" t="s">
        <v>636</v>
      </c>
      <c r="F307" s="8" t="s">
        <v>11</v>
      </c>
      <c r="G307" s="8" t="s">
        <v>0</v>
      </c>
      <c r="H307" s="8">
        <v>5480</v>
      </c>
      <c r="I307" s="8">
        <v>0.18</v>
      </c>
      <c r="J307" s="8">
        <v>41</v>
      </c>
      <c r="K307" s="249"/>
      <c r="M307" s="7"/>
      <c r="N307" s="7"/>
      <c r="S307" s="16"/>
    </row>
    <row r="308" spans="1:19" x14ac:dyDescent="0.25">
      <c r="A308" s="22">
        <v>43140.564050925925</v>
      </c>
      <c r="B308" s="9" t="s">
        <v>3</v>
      </c>
      <c r="C308" s="9" t="s">
        <v>2</v>
      </c>
      <c r="D308" s="10"/>
      <c r="E308" s="8" t="s">
        <v>636</v>
      </c>
      <c r="F308" s="8" t="s">
        <v>11</v>
      </c>
      <c r="G308" s="8" t="s">
        <v>0</v>
      </c>
      <c r="H308" s="8">
        <v>5550</v>
      </c>
      <c r="I308" s="8">
        <v>0.18</v>
      </c>
      <c r="J308" s="8">
        <v>41</v>
      </c>
      <c r="K308" s="249"/>
      <c r="M308" s="7"/>
      <c r="N308" s="7"/>
      <c r="S308" s="16"/>
    </row>
    <row r="309" spans="1:19" x14ac:dyDescent="0.25">
      <c r="A309" s="22">
        <v>43140.564641203702</v>
      </c>
      <c r="B309" s="9" t="s">
        <v>3</v>
      </c>
      <c r="C309" s="10"/>
      <c r="D309" s="9" t="s">
        <v>2</v>
      </c>
      <c r="E309" s="8" t="s">
        <v>637</v>
      </c>
      <c r="F309" s="8" t="s">
        <v>11</v>
      </c>
      <c r="G309" s="8" t="s">
        <v>0</v>
      </c>
      <c r="H309" s="8">
        <v>6190</v>
      </c>
      <c r="I309" s="8">
        <v>0.18</v>
      </c>
      <c r="J309" s="8">
        <v>41</v>
      </c>
      <c r="K309" s="249"/>
      <c r="M309" s="7"/>
      <c r="N309" s="7"/>
      <c r="S309" s="16"/>
    </row>
    <row r="310" spans="1:19" x14ac:dyDescent="0.25">
      <c r="A310" s="22">
        <v>43140.564803240741</v>
      </c>
      <c r="B310" s="9" t="s">
        <v>3</v>
      </c>
      <c r="C310" s="10"/>
      <c r="D310" s="9" t="s">
        <v>2</v>
      </c>
      <c r="E310" s="8" t="s">
        <v>637</v>
      </c>
      <c r="F310" s="8" t="s">
        <v>11</v>
      </c>
      <c r="G310" s="8" t="s">
        <v>0</v>
      </c>
      <c r="H310" s="8">
        <v>6310</v>
      </c>
      <c r="I310" s="8">
        <v>0.18</v>
      </c>
      <c r="J310" s="8">
        <v>41</v>
      </c>
      <c r="K310" s="249"/>
      <c r="M310" s="7"/>
      <c r="N310" s="7"/>
      <c r="S310" s="16"/>
    </row>
    <row r="311" spans="1:19" x14ac:dyDescent="0.25">
      <c r="A311" s="22">
        <v>43140.564976851849</v>
      </c>
      <c r="B311" s="9" t="s">
        <v>3</v>
      </c>
      <c r="C311" s="10"/>
      <c r="D311" s="9" t="s">
        <v>2</v>
      </c>
      <c r="E311" s="8" t="s">
        <v>637</v>
      </c>
      <c r="F311" s="8" t="s">
        <v>11</v>
      </c>
      <c r="G311" s="8" t="s">
        <v>0</v>
      </c>
      <c r="H311" s="8">
        <v>6380</v>
      </c>
      <c r="I311" s="8">
        <v>0.18</v>
      </c>
      <c r="J311" s="8">
        <v>41</v>
      </c>
      <c r="K311" s="249"/>
      <c r="M311" s="7"/>
      <c r="N311" s="7"/>
      <c r="S311" s="16"/>
    </row>
    <row r="312" spans="1:19" x14ac:dyDescent="0.25">
      <c r="A312" s="22">
        <v>43140.565405092595</v>
      </c>
      <c r="B312" s="9" t="s">
        <v>3</v>
      </c>
      <c r="C312" s="10"/>
      <c r="D312" s="9" t="s">
        <v>2</v>
      </c>
      <c r="E312" s="8" t="s">
        <v>637</v>
      </c>
      <c r="F312" s="8" t="s">
        <v>11</v>
      </c>
      <c r="G312" s="8" t="s">
        <v>0</v>
      </c>
      <c r="H312" s="8">
        <v>5930</v>
      </c>
      <c r="I312" s="8">
        <v>0.18</v>
      </c>
      <c r="J312" s="8">
        <v>41</v>
      </c>
      <c r="K312" s="249"/>
      <c r="M312" s="7"/>
      <c r="N312" s="7"/>
      <c r="S312" s="16"/>
    </row>
    <row r="313" spans="1:19" x14ac:dyDescent="0.25">
      <c r="A313" s="22">
        <v>43140.565555555557</v>
      </c>
      <c r="B313" s="9" t="s">
        <v>3</v>
      </c>
      <c r="C313" s="10"/>
      <c r="D313" s="9" t="s">
        <v>2</v>
      </c>
      <c r="E313" s="8" t="s">
        <v>637</v>
      </c>
      <c r="F313" s="8" t="s">
        <v>11</v>
      </c>
      <c r="G313" s="8" t="s">
        <v>0</v>
      </c>
      <c r="H313" s="8">
        <v>5990</v>
      </c>
      <c r="I313" s="8">
        <v>0.18</v>
      </c>
      <c r="J313" s="8">
        <v>41</v>
      </c>
      <c r="K313" s="249"/>
      <c r="M313" s="7"/>
      <c r="N313" s="7"/>
      <c r="S313" s="16"/>
    </row>
    <row r="314" spans="1:19" x14ac:dyDescent="0.25">
      <c r="A314" s="22">
        <v>43140.565729166665</v>
      </c>
      <c r="B314" s="9" t="s">
        <v>3</v>
      </c>
      <c r="C314" s="10"/>
      <c r="D314" s="9" t="s">
        <v>2</v>
      </c>
      <c r="E314" s="8" t="s">
        <v>637</v>
      </c>
      <c r="F314" s="8" t="s">
        <v>11</v>
      </c>
      <c r="G314" s="8" t="s">
        <v>0</v>
      </c>
      <c r="H314" s="8">
        <v>5960</v>
      </c>
      <c r="I314" s="8">
        <v>0.18</v>
      </c>
      <c r="J314" s="8">
        <v>41</v>
      </c>
      <c r="K314" s="249"/>
      <c r="M314" s="7"/>
      <c r="N314" s="7"/>
      <c r="S314" s="16"/>
    </row>
    <row r="315" spans="1:19" x14ac:dyDescent="0.25">
      <c r="A315" s="30">
        <v>43140.56653935185</v>
      </c>
      <c r="B315" s="12" t="s">
        <v>3</v>
      </c>
      <c r="C315" s="12" t="s">
        <v>2</v>
      </c>
      <c r="D315" s="10"/>
      <c r="E315" s="29" t="s">
        <v>636</v>
      </c>
      <c r="F315" s="11" t="s">
        <v>10</v>
      </c>
      <c r="G315" s="11" t="s">
        <v>0</v>
      </c>
      <c r="H315" s="11">
        <v>5620</v>
      </c>
      <c r="I315" s="11">
        <v>0.18</v>
      </c>
      <c r="J315" s="11">
        <v>41</v>
      </c>
      <c r="K315" s="257">
        <f>AVERAGE(H315:H320)</f>
        <v>5741.666666666667</v>
      </c>
      <c r="M315" s="7"/>
      <c r="N315" s="7"/>
      <c r="S315" s="16"/>
    </row>
    <row r="316" spans="1:19" x14ac:dyDescent="0.25">
      <c r="A316" s="30">
        <v>43140.566712962966</v>
      </c>
      <c r="B316" s="12" t="s">
        <v>3</v>
      </c>
      <c r="C316" s="12" t="s">
        <v>2</v>
      </c>
      <c r="D316" s="10"/>
      <c r="E316" s="29" t="s">
        <v>636</v>
      </c>
      <c r="F316" s="11" t="s">
        <v>10</v>
      </c>
      <c r="G316" s="11" t="s">
        <v>0</v>
      </c>
      <c r="H316" s="11">
        <v>5750</v>
      </c>
      <c r="I316" s="11">
        <v>0.18</v>
      </c>
      <c r="J316" s="11">
        <v>41</v>
      </c>
      <c r="K316" s="257"/>
      <c r="M316" s="7"/>
      <c r="N316" s="7"/>
      <c r="S316" s="16"/>
    </row>
    <row r="317" spans="1:19" x14ac:dyDescent="0.25">
      <c r="A317" s="30">
        <v>43140.566886574074</v>
      </c>
      <c r="B317" s="12" t="s">
        <v>3</v>
      </c>
      <c r="C317" s="12" t="s">
        <v>2</v>
      </c>
      <c r="D317" s="10"/>
      <c r="E317" s="29" t="s">
        <v>636</v>
      </c>
      <c r="F317" s="11" t="s">
        <v>10</v>
      </c>
      <c r="G317" s="11" t="s">
        <v>0</v>
      </c>
      <c r="H317" s="11">
        <v>5790</v>
      </c>
      <c r="I317" s="11">
        <v>0.18</v>
      </c>
      <c r="J317" s="11">
        <v>41</v>
      </c>
      <c r="K317" s="257"/>
      <c r="M317" s="7"/>
      <c r="N317" s="7"/>
      <c r="S317" s="16"/>
    </row>
    <row r="318" spans="1:19" x14ac:dyDescent="0.25">
      <c r="A318" s="30">
        <v>43140.567546296297</v>
      </c>
      <c r="B318" s="12" t="s">
        <v>3</v>
      </c>
      <c r="C318" s="10"/>
      <c r="D318" s="12" t="s">
        <v>2</v>
      </c>
      <c r="E318" s="29" t="s">
        <v>637</v>
      </c>
      <c r="F318" s="11" t="s">
        <v>10</v>
      </c>
      <c r="G318" s="11" t="s">
        <v>0</v>
      </c>
      <c r="H318" s="11">
        <v>5740</v>
      </c>
      <c r="I318" s="11">
        <v>0.18</v>
      </c>
      <c r="J318" s="11">
        <v>41</v>
      </c>
      <c r="K318" s="257"/>
      <c r="M318" s="7"/>
      <c r="N318" s="7"/>
      <c r="S318" s="16"/>
    </row>
    <row r="319" spans="1:19" x14ac:dyDescent="0.25">
      <c r="A319" s="30">
        <v>43140.567708333336</v>
      </c>
      <c r="B319" s="12" t="s">
        <v>3</v>
      </c>
      <c r="C319" s="10"/>
      <c r="D319" s="12" t="s">
        <v>2</v>
      </c>
      <c r="E319" s="29" t="s">
        <v>637</v>
      </c>
      <c r="F319" s="11" t="s">
        <v>10</v>
      </c>
      <c r="G319" s="11" t="s">
        <v>0</v>
      </c>
      <c r="H319" s="11">
        <v>5760</v>
      </c>
      <c r="I319" s="11">
        <v>0.18</v>
      </c>
      <c r="J319" s="11">
        <v>41</v>
      </c>
      <c r="K319" s="257"/>
      <c r="M319" s="7"/>
      <c r="N319" s="7"/>
      <c r="S319" s="16"/>
    </row>
    <row r="320" spans="1:19" x14ac:dyDescent="0.25">
      <c r="A320" s="30">
        <v>43140.567870370367</v>
      </c>
      <c r="B320" s="12" t="s">
        <v>3</v>
      </c>
      <c r="C320" s="10"/>
      <c r="D320" s="12" t="s">
        <v>2</v>
      </c>
      <c r="E320" s="29" t="s">
        <v>637</v>
      </c>
      <c r="F320" s="11" t="s">
        <v>10</v>
      </c>
      <c r="G320" s="11" t="s">
        <v>0</v>
      </c>
      <c r="H320" s="11">
        <v>5790</v>
      </c>
      <c r="I320" s="11">
        <v>0.18</v>
      </c>
      <c r="J320" s="11">
        <v>41</v>
      </c>
      <c r="K320" s="257"/>
      <c r="M320" s="7"/>
      <c r="N320" s="7"/>
      <c r="S320" s="16"/>
    </row>
    <row r="321" spans="1:19" x14ac:dyDescent="0.25">
      <c r="A321" s="22">
        <v>43140.568703703706</v>
      </c>
      <c r="B321" s="9" t="s">
        <v>3</v>
      </c>
      <c r="C321" s="9" t="s">
        <v>2</v>
      </c>
      <c r="D321" s="10"/>
      <c r="E321" s="8" t="s">
        <v>636</v>
      </c>
      <c r="F321" s="8" t="s">
        <v>9</v>
      </c>
      <c r="G321" s="8" t="s">
        <v>0</v>
      </c>
      <c r="H321" s="8">
        <v>4860</v>
      </c>
      <c r="I321" s="8">
        <v>0.18</v>
      </c>
      <c r="J321" s="8">
        <v>41</v>
      </c>
      <c r="K321" s="249">
        <f>AVERAGE(H321:H332)</f>
        <v>5380</v>
      </c>
      <c r="M321" s="7"/>
      <c r="N321" s="7"/>
      <c r="S321" s="16"/>
    </row>
    <row r="322" spans="1:19" x14ac:dyDescent="0.25">
      <c r="A322" s="22">
        <v>43140.568865740737</v>
      </c>
      <c r="B322" s="9" t="s">
        <v>3</v>
      </c>
      <c r="C322" s="9" t="s">
        <v>2</v>
      </c>
      <c r="D322" s="10"/>
      <c r="E322" s="8" t="s">
        <v>636</v>
      </c>
      <c r="F322" s="8" t="s">
        <v>9</v>
      </c>
      <c r="G322" s="8" t="s">
        <v>0</v>
      </c>
      <c r="H322" s="8">
        <v>4880</v>
      </c>
      <c r="I322" s="8">
        <v>0.18</v>
      </c>
      <c r="J322" s="8">
        <v>41</v>
      </c>
      <c r="K322" s="249"/>
      <c r="M322" s="7"/>
      <c r="N322" s="7"/>
      <c r="S322" s="16"/>
    </row>
    <row r="323" spans="1:19" x14ac:dyDescent="0.25">
      <c r="A323" s="22">
        <v>43140.569027777776</v>
      </c>
      <c r="B323" s="9" t="s">
        <v>3</v>
      </c>
      <c r="C323" s="9" t="s">
        <v>2</v>
      </c>
      <c r="D323" s="10"/>
      <c r="E323" s="8" t="s">
        <v>636</v>
      </c>
      <c r="F323" s="8" t="s">
        <v>9</v>
      </c>
      <c r="G323" s="8" t="s">
        <v>0</v>
      </c>
      <c r="H323" s="8">
        <v>4890</v>
      </c>
      <c r="I323" s="8">
        <v>0.18</v>
      </c>
      <c r="J323" s="8">
        <v>43</v>
      </c>
      <c r="K323" s="249"/>
      <c r="M323" s="7"/>
      <c r="N323" s="7"/>
      <c r="S323" s="16"/>
    </row>
    <row r="324" spans="1:19" x14ac:dyDescent="0.25">
      <c r="A324" s="22">
        <v>43140.569652777776</v>
      </c>
      <c r="B324" s="9" t="s">
        <v>3</v>
      </c>
      <c r="C324" s="10"/>
      <c r="D324" s="9" t="s">
        <v>2</v>
      </c>
      <c r="E324" s="8" t="s">
        <v>637</v>
      </c>
      <c r="F324" s="8" t="s">
        <v>9</v>
      </c>
      <c r="G324" s="8" t="s">
        <v>0</v>
      </c>
      <c r="H324" s="8">
        <v>5160</v>
      </c>
      <c r="I324" s="8">
        <v>0.18</v>
      </c>
      <c r="J324" s="8">
        <v>43</v>
      </c>
      <c r="K324" s="249"/>
      <c r="M324" s="7"/>
      <c r="N324" s="7"/>
      <c r="S324" s="16"/>
    </row>
    <row r="325" spans="1:19" x14ac:dyDescent="0.25">
      <c r="A325" s="22">
        <v>43140.569826388892</v>
      </c>
      <c r="B325" s="9" t="s">
        <v>3</v>
      </c>
      <c r="C325" s="10"/>
      <c r="D325" s="9" t="s">
        <v>2</v>
      </c>
      <c r="E325" s="8" t="s">
        <v>637</v>
      </c>
      <c r="F325" s="8" t="s">
        <v>9</v>
      </c>
      <c r="G325" s="8" t="s">
        <v>0</v>
      </c>
      <c r="H325" s="8">
        <v>6310</v>
      </c>
      <c r="I325" s="8">
        <v>0.18</v>
      </c>
      <c r="J325" s="8">
        <v>41</v>
      </c>
      <c r="K325" s="249"/>
      <c r="M325" s="7"/>
      <c r="N325" s="7"/>
      <c r="S325" s="16"/>
    </row>
    <row r="326" spans="1:19" x14ac:dyDescent="0.25">
      <c r="A326" s="22">
        <v>43140.57</v>
      </c>
      <c r="B326" s="9" t="s">
        <v>3</v>
      </c>
      <c r="C326" s="10"/>
      <c r="D326" s="9" t="s">
        <v>2</v>
      </c>
      <c r="E326" s="8" t="s">
        <v>637</v>
      </c>
      <c r="F326" s="8" t="s">
        <v>9</v>
      </c>
      <c r="G326" s="8" t="s">
        <v>0</v>
      </c>
      <c r="H326" s="8">
        <v>6470</v>
      </c>
      <c r="I326" s="8">
        <v>0.18</v>
      </c>
      <c r="J326" s="8">
        <v>43</v>
      </c>
      <c r="K326" s="249"/>
      <c r="M326" s="7"/>
      <c r="N326" s="7"/>
      <c r="S326" s="16"/>
    </row>
    <row r="327" spans="1:19" x14ac:dyDescent="0.25">
      <c r="A327" s="22">
        <v>43140.570532407408</v>
      </c>
      <c r="B327" s="9" t="s">
        <v>3</v>
      </c>
      <c r="C327" s="10"/>
      <c r="D327" s="9" t="s">
        <v>2</v>
      </c>
      <c r="E327" s="8" t="s">
        <v>637</v>
      </c>
      <c r="F327" s="8" t="s">
        <v>9</v>
      </c>
      <c r="G327" s="8" t="s">
        <v>0</v>
      </c>
      <c r="H327" s="8">
        <v>6010</v>
      </c>
      <c r="I327" s="8">
        <v>0.18</v>
      </c>
      <c r="J327" s="8">
        <v>43</v>
      </c>
      <c r="K327" s="249"/>
      <c r="M327" s="7"/>
      <c r="N327" s="7"/>
      <c r="S327" s="16"/>
    </row>
    <row r="328" spans="1:19" x14ac:dyDescent="0.25">
      <c r="A328" s="22">
        <v>43140.570694444446</v>
      </c>
      <c r="B328" s="9" t="s">
        <v>3</v>
      </c>
      <c r="C328" s="10"/>
      <c r="D328" s="9" t="s">
        <v>2</v>
      </c>
      <c r="E328" s="8" t="s">
        <v>637</v>
      </c>
      <c r="F328" s="8" t="s">
        <v>9</v>
      </c>
      <c r="G328" s="8" t="s">
        <v>0</v>
      </c>
      <c r="H328" s="8">
        <v>6650</v>
      </c>
      <c r="I328" s="8">
        <v>0.18</v>
      </c>
      <c r="J328" s="8">
        <v>41</v>
      </c>
      <c r="K328" s="249"/>
      <c r="M328" s="7"/>
      <c r="N328" s="7"/>
      <c r="S328" s="16"/>
    </row>
    <row r="329" spans="1:19" x14ac:dyDescent="0.25">
      <c r="A329" s="22">
        <v>43140.570856481485</v>
      </c>
      <c r="B329" s="9" t="s">
        <v>3</v>
      </c>
      <c r="C329" s="10"/>
      <c r="D329" s="9" t="s">
        <v>2</v>
      </c>
      <c r="E329" s="8" t="s">
        <v>637</v>
      </c>
      <c r="F329" s="8" t="s">
        <v>9</v>
      </c>
      <c r="G329" s="8" t="s">
        <v>0</v>
      </c>
      <c r="H329" s="8">
        <v>4900</v>
      </c>
      <c r="I329" s="8">
        <v>0.18</v>
      </c>
      <c r="J329" s="8">
        <v>41</v>
      </c>
      <c r="K329" s="249"/>
      <c r="M329" s="7"/>
      <c r="N329" s="7"/>
      <c r="S329" s="16"/>
    </row>
    <row r="330" spans="1:19" x14ac:dyDescent="0.25">
      <c r="A330" s="22">
        <v>43140.57130787037</v>
      </c>
      <c r="B330" s="9" t="s">
        <v>3</v>
      </c>
      <c r="C330" s="10"/>
      <c r="D330" s="9" t="s">
        <v>2</v>
      </c>
      <c r="E330" s="8" t="s">
        <v>637</v>
      </c>
      <c r="F330" s="8" t="s">
        <v>9</v>
      </c>
      <c r="G330" s="8" t="s">
        <v>0</v>
      </c>
      <c r="H330" s="8">
        <v>4810</v>
      </c>
      <c r="I330" s="8">
        <v>0.18</v>
      </c>
      <c r="J330" s="8">
        <v>43</v>
      </c>
      <c r="K330" s="249"/>
      <c r="M330" s="7"/>
      <c r="N330" s="7"/>
      <c r="S330" s="16"/>
    </row>
    <row r="331" spans="1:19" x14ac:dyDescent="0.25">
      <c r="A331" s="22">
        <v>43140.571469907409</v>
      </c>
      <c r="B331" s="9" t="s">
        <v>3</v>
      </c>
      <c r="C331" s="10"/>
      <c r="D331" s="9" t="s">
        <v>2</v>
      </c>
      <c r="E331" s="8" t="s">
        <v>637</v>
      </c>
      <c r="F331" s="8" t="s">
        <v>9</v>
      </c>
      <c r="G331" s="8" t="s">
        <v>0</v>
      </c>
      <c r="H331" s="8">
        <v>4810</v>
      </c>
      <c r="I331" s="8">
        <v>0.18</v>
      </c>
      <c r="J331" s="8">
        <v>41</v>
      </c>
      <c r="K331" s="249"/>
      <c r="M331" s="7"/>
      <c r="N331" s="7"/>
      <c r="S331" s="16"/>
    </row>
    <row r="332" spans="1:19" x14ac:dyDescent="0.25">
      <c r="A332" s="22">
        <v>43140.571631944447</v>
      </c>
      <c r="B332" s="9" t="s">
        <v>3</v>
      </c>
      <c r="C332" s="10"/>
      <c r="D332" s="9" t="s">
        <v>2</v>
      </c>
      <c r="E332" s="8" t="s">
        <v>637</v>
      </c>
      <c r="F332" s="8" t="s">
        <v>9</v>
      </c>
      <c r="G332" s="8" t="s">
        <v>0</v>
      </c>
      <c r="H332" s="8">
        <v>4810</v>
      </c>
      <c r="I332" s="8">
        <v>0.18</v>
      </c>
      <c r="J332" s="8">
        <v>43</v>
      </c>
      <c r="K332" s="249"/>
      <c r="M332" s="7"/>
      <c r="N332" s="7"/>
      <c r="S332" s="16"/>
    </row>
    <row r="333" spans="1:19" x14ac:dyDescent="0.25">
      <c r="A333" s="30">
        <v>43140.572777777779</v>
      </c>
      <c r="B333" s="12" t="s">
        <v>3</v>
      </c>
      <c r="C333" s="12" t="s">
        <v>2</v>
      </c>
      <c r="D333" s="10"/>
      <c r="E333" s="29" t="s">
        <v>636</v>
      </c>
      <c r="F333" s="11" t="s">
        <v>7</v>
      </c>
      <c r="G333" s="11" t="s">
        <v>8</v>
      </c>
      <c r="H333" s="15">
        <v>1370</v>
      </c>
      <c r="I333" s="11">
        <v>0.18</v>
      </c>
      <c r="J333" s="11">
        <v>43</v>
      </c>
      <c r="K333" s="242">
        <f>AVERAGE(H334,H336:H341)</f>
        <v>5265.7142857142853</v>
      </c>
      <c r="M333" s="7"/>
      <c r="N333" s="7"/>
      <c r="S333" s="16"/>
    </row>
    <row r="334" spans="1:19" x14ac:dyDescent="0.25">
      <c r="A334" s="30">
        <v>43140.572951388887</v>
      </c>
      <c r="B334" s="12" t="s">
        <v>3</v>
      </c>
      <c r="C334" s="12" t="s">
        <v>2</v>
      </c>
      <c r="D334" s="10"/>
      <c r="E334" s="29" t="s">
        <v>636</v>
      </c>
      <c r="F334" s="11" t="s">
        <v>7</v>
      </c>
      <c r="G334" s="11" t="s">
        <v>8</v>
      </c>
      <c r="H334" s="11">
        <v>6510</v>
      </c>
      <c r="I334" s="11">
        <v>0.18</v>
      </c>
      <c r="J334" s="11">
        <v>43</v>
      </c>
      <c r="K334" s="242"/>
      <c r="M334" s="7"/>
      <c r="N334" s="7"/>
      <c r="S334" s="16"/>
    </row>
    <row r="335" spans="1:19" x14ac:dyDescent="0.25">
      <c r="A335" s="30">
        <v>43140.573113425926</v>
      </c>
      <c r="B335" s="12" t="s">
        <v>3</v>
      </c>
      <c r="C335" s="12" t="s">
        <v>2</v>
      </c>
      <c r="D335" s="10"/>
      <c r="E335" s="29" t="s">
        <v>636</v>
      </c>
      <c r="F335" s="11" t="s">
        <v>7</v>
      </c>
      <c r="G335" s="11" t="s">
        <v>8</v>
      </c>
      <c r="H335" s="15">
        <v>1380</v>
      </c>
      <c r="I335" s="11">
        <v>0.18</v>
      </c>
      <c r="J335" s="11">
        <v>43</v>
      </c>
      <c r="K335" s="242"/>
      <c r="M335" s="7"/>
      <c r="N335" s="7"/>
      <c r="S335" s="16"/>
    </row>
    <row r="336" spans="1:19" x14ac:dyDescent="0.25">
      <c r="A336" s="30">
        <v>43140.573506944442</v>
      </c>
      <c r="B336" s="12" t="s">
        <v>3</v>
      </c>
      <c r="C336" s="12" t="s">
        <v>2</v>
      </c>
      <c r="D336" s="10"/>
      <c r="E336" s="29" t="s">
        <v>636</v>
      </c>
      <c r="F336" s="11" t="s">
        <v>7</v>
      </c>
      <c r="G336" s="11" t="s">
        <v>8</v>
      </c>
      <c r="H336" s="11">
        <v>5380</v>
      </c>
      <c r="I336" s="11">
        <v>0.18</v>
      </c>
      <c r="J336" s="11">
        <v>41</v>
      </c>
      <c r="K336" s="242"/>
      <c r="M336" s="7"/>
      <c r="N336" s="7"/>
      <c r="S336" s="16"/>
    </row>
    <row r="337" spans="1:19" x14ac:dyDescent="0.25">
      <c r="A337" s="30">
        <v>43140.57366898148</v>
      </c>
      <c r="B337" s="12" t="s">
        <v>3</v>
      </c>
      <c r="C337" s="12" t="s">
        <v>2</v>
      </c>
      <c r="D337" s="10"/>
      <c r="E337" s="29" t="s">
        <v>636</v>
      </c>
      <c r="F337" s="11" t="s">
        <v>7</v>
      </c>
      <c r="G337" s="11" t="s">
        <v>8</v>
      </c>
      <c r="H337" s="11">
        <v>5390</v>
      </c>
      <c r="I337" s="11">
        <v>0.18</v>
      </c>
      <c r="J337" s="11">
        <v>41</v>
      </c>
      <c r="K337" s="242"/>
      <c r="M337" s="7"/>
      <c r="N337" s="7"/>
      <c r="S337" s="16"/>
    </row>
    <row r="338" spans="1:19" x14ac:dyDescent="0.25">
      <c r="A338" s="30">
        <v>43140.573831018519</v>
      </c>
      <c r="B338" s="12" t="s">
        <v>3</v>
      </c>
      <c r="C338" s="12" t="s">
        <v>2</v>
      </c>
      <c r="D338" s="10"/>
      <c r="E338" s="29" t="s">
        <v>636</v>
      </c>
      <c r="F338" s="11" t="s">
        <v>7</v>
      </c>
      <c r="G338" s="11" t="s">
        <v>8</v>
      </c>
      <c r="H338" s="11">
        <v>5400</v>
      </c>
      <c r="I338" s="11">
        <v>0.18</v>
      </c>
      <c r="J338" s="11">
        <v>43</v>
      </c>
      <c r="K338" s="242"/>
      <c r="M338" s="7"/>
      <c r="N338" s="7"/>
      <c r="S338" s="16"/>
    </row>
    <row r="339" spans="1:19" x14ac:dyDescent="0.25">
      <c r="A339" s="30">
        <v>43140.574259259258</v>
      </c>
      <c r="B339" s="12" t="s">
        <v>3</v>
      </c>
      <c r="C339" s="10"/>
      <c r="D339" s="12" t="s">
        <v>2</v>
      </c>
      <c r="E339" s="29" t="s">
        <v>637</v>
      </c>
      <c r="F339" s="11" t="s">
        <v>7</v>
      </c>
      <c r="G339" s="11" t="s">
        <v>8</v>
      </c>
      <c r="H339" s="11">
        <v>4700</v>
      </c>
      <c r="I339" s="11">
        <v>0.18</v>
      </c>
      <c r="J339" s="11">
        <v>43</v>
      </c>
      <c r="K339" s="242"/>
      <c r="M339" s="7"/>
      <c r="N339" s="7"/>
      <c r="S339" s="16"/>
    </row>
    <row r="340" spans="1:19" x14ac:dyDescent="0.25">
      <c r="A340" s="30">
        <v>43140.574421296296</v>
      </c>
      <c r="B340" s="12" t="s">
        <v>3</v>
      </c>
      <c r="C340" s="10"/>
      <c r="D340" s="12" t="s">
        <v>2</v>
      </c>
      <c r="E340" s="29" t="s">
        <v>637</v>
      </c>
      <c r="F340" s="11" t="s">
        <v>7</v>
      </c>
      <c r="G340" s="11" t="s">
        <v>8</v>
      </c>
      <c r="H340" s="11">
        <v>4750</v>
      </c>
      <c r="I340" s="11">
        <v>0.18</v>
      </c>
      <c r="J340" s="11">
        <v>43</v>
      </c>
      <c r="K340" s="242"/>
      <c r="N340" s="7"/>
      <c r="S340" s="16"/>
    </row>
    <row r="341" spans="1:19" x14ac:dyDescent="0.25">
      <c r="A341" s="30">
        <v>43140.574583333335</v>
      </c>
      <c r="B341" s="12" t="s">
        <v>3</v>
      </c>
      <c r="C341" s="10"/>
      <c r="D341" s="12" t="s">
        <v>2</v>
      </c>
      <c r="E341" s="29" t="s">
        <v>637</v>
      </c>
      <c r="F341" s="11" t="s">
        <v>7</v>
      </c>
      <c r="G341" s="11" t="s">
        <v>8</v>
      </c>
      <c r="H341" s="11">
        <v>4730</v>
      </c>
      <c r="I341" s="11">
        <v>0.18</v>
      </c>
      <c r="J341" s="11">
        <v>43</v>
      </c>
      <c r="K341" s="242"/>
      <c r="N341" s="7"/>
    </row>
    <row r="342" spans="1:19" x14ac:dyDescent="0.25">
      <c r="A342" s="22">
        <v>43140.575486111113</v>
      </c>
      <c r="B342" s="9" t="s">
        <v>3</v>
      </c>
      <c r="C342" s="9" t="s">
        <v>2</v>
      </c>
      <c r="D342" s="10"/>
      <c r="E342" s="8" t="s">
        <v>636</v>
      </c>
      <c r="F342" s="8" t="s">
        <v>7</v>
      </c>
      <c r="G342" s="8" t="s">
        <v>0</v>
      </c>
      <c r="H342" s="8">
        <v>1130</v>
      </c>
      <c r="I342" s="8">
        <v>0.18</v>
      </c>
      <c r="J342" s="8">
        <v>43</v>
      </c>
      <c r="K342" s="249">
        <f>AVERAGE(H343:H347)</f>
        <v>5146</v>
      </c>
    </row>
    <row r="343" spans="1:19" x14ac:dyDescent="0.25">
      <c r="A343" s="22">
        <v>43140.575648148151</v>
      </c>
      <c r="B343" s="9" t="s">
        <v>3</v>
      </c>
      <c r="C343" s="9" t="s">
        <v>2</v>
      </c>
      <c r="D343" s="10"/>
      <c r="E343" s="8" t="s">
        <v>636</v>
      </c>
      <c r="F343" s="8" t="s">
        <v>7</v>
      </c>
      <c r="G343" s="8" t="s">
        <v>0</v>
      </c>
      <c r="H343" s="8">
        <v>5190</v>
      </c>
      <c r="I343" s="8">
        <v>0.18</v>
      </c>
      <c r="J343" s="8">
        <v>43</v>
      </c>
      <c r="K343" s="249"/>
    </row>
    <row r="344" spans="1:19" x14ac:dyDescent="0.25">
      <c r="A344" s="22">
        <v>43140.575810185182</v>
      </c>
      <c r="B344" s="9" t="s">
        <v>3</v>
      </c>
      <c r="C344" s="9" t="s">
        <v>2</v>
      </c>
      <c r="D344" s="10"/>
      <c r="E344" s="8" t="s">
        <v>636</v>
      </c>
      <c r="F344" s="8" t="s">
        <v>7</v>
      </c>
      <c r="G344" s="8" t="s">
        <v>0</v>
      </c>
      <c r="H344" s="8">
        <v>5210</v>
      </c>
      <c r="I344" s="8">
        <v>0.18</v>
      </c>
      <c r="J344" s="8">
        <v>43</v>
      </c>
      <c r="K344" s="249"/>
    </row>
    <row r="345" spans="1:19" x14ac:dyDescent="0.25">
      <c r="A345" s="22">
        <v>43140.576909722222</v>
      </c>
      <c r="B345" s="9" t="s">
        <v>3</v>
      </c>
      <c r="C345" s="10"/>
      <c r="D345" s="9" t="s">
        <v>2</v>
      </c>
      <c r="E345" s="8" t="s">
        <v>637</v>
      </c>
      <c r="F345" s="8" t="s">
        <v>7</v>
      </c>
      <c r="G345" s="8" t="s">
        <v>0</v>
      </c>
      <c r="H345" s="8">
        <v>5110</v>
      </c>
      <c r="I345" s="8">
        <v>0.18</v>
      </c>
      <c r="J345" s="8">
        <v>43</v>
      </c>
      <c r="K345" s="249"/>
    </row>
    <row r="346" spans="1:19" x14ac:dyDescent="0.25">
      <c r="A346" s="22">
        <v>43140.57707175926</v>
      </c>
      <c r="B346" s="9" t="s">
        <v>3</v>
      </c>
      <c r="C346" s="10"/>
      <c r="D346" s="9" t="s">
        <v>2</v>
      </c>
      <c r="E346" s="8" t="s">
        <v>637</v>
      </c>
      <c r="F346" s="8" t="s">
        <v>7</v>
      </c>
      <c r="G346" s="8" t="s">
        <v>0</v>
      </c>
      <c r="H346" s="8">
        <v>5110</v>
      </c>
      <c r="I346" s="8">
        <v>0.18</v>
      </c>
      <c r="J346" s="8">
        <v>43</v>
      </c>
      <c r="K346" s="249"/>
    </row>
    <row r="347" spans="1:19" x14ac:dyDescent="0.25">
      <c r="A347" s="22">
        <v>43140.577245370368</v>
      </c>
      <c r="B347" s="9" t="s">
        <v>3</v>
      </c>
      <c r="C347" s="10"/>
      <c r="D347" s="9" t="s">
        <v>2</v>
      </c>
      <c r="E347" s="8" t="s">
        <v>637</v>
      </c>
      <c r="F347" s="8" t="s">
        <v>7</v>
      </c>
      <c r="G347" s="8" t="s">
        <v>0</v>
      </c>
      <c r="H347" s="8">
        <v>5110</v>
      </c>
      <c r="I347" s="8">
        <v>0.18</v>
      </c>
      <c r="J347" s="8">
        <v>43</v>
      </c>
      <c r="K347" s="249"/>
    </row>
    <row r="348" spans="1:19" x14ac:dyDescent="0.25">
      <c r="A348" s="30">
        <v>43140.577905092592</v>
      </c>
      <c r="B348" s="12" t="s">
        <v>3</v>
      </c>
      <c r="C348" s="12" t="s">
        <v>2</v>
      </c>
      <c r="D348" s="10"/>
      <c r="E348" s="29" t="s">
        <v>636</v>
      </c>
      <c r="F348" s="11" t="s">
        <v>6</v>
      </c>
      <c r="G348" s="11" t="s">
        <v>0</v>
      </c>
      <c r="H348" s="15">
        <v>1220</v>
      </c>
      <c r="I348" s="11">
        <v>0.18</v>
      </c>
      <c r="J348" s="11">
        <v>43</v>
      </c>
      <c r="K348" s="263">
        <f>AVERAGE(H351:H356)</f>
        <v>4736.666666666667</v>
      </c>
    </row>
    <row r="349" spans="1:19" x14ac:dyDescent="0.25">
      <c r="A349" s="30">
        <v>43140.5780787037</v>
      </c>
      <c r="B349" s="12" t="s">
        <v>3</v>
      </c>
      <c r="C349" s="12" t="s">
        <v>2</v>
      </c>
      <c r="D349" s="10"/>
      <c r="E349" s="29" t="s">
        <v>636</v>
      </c>
      <c r="F349" s="11" t="s">
        <v>6</v>
      </c>
      <c r="G349" s="11" t="s">
        <v>0</v>
      </c>
      <c r="H349" s="15">
        <v>1210</v>
      </c>
      <c r="I349" s="11">
        <v>0.18</v>
      </c>
      <c r="J349" s="11">
        <v>43</v>
      </c>
      <c r="K349" s="264"/>
    </row>
    <row r="350" spans="1:19" x14ac:dyDescent="0.25">
      <c r="A350" s="30">
        <v>43140.578263888892</v>
      </c>
      <c r="B350" s="12" t="s">
        <v>3</v>
      </c>
      <c r="C350" s="12" t="s">
        <v>2</v>
      </c>
      <c r="D350" s="10"/>
      <c r="E350" s="29" t="s">
        <v>636</v>
      </c>
      <c r="F350" s="11" t="s">
        <v>6</v>
      </c>
      <c r="G350" s="11" t="s">
        <v>0</v>
      </c>
      <c r="H350" s="15">
        <v>1220</v>
      </c>
      <c r="I350" s="11">
        <v>0.18</v>
      </c>
      <c r="J350" s="11">
        <v>43</v>
      </c>
      <c r="K350" s="264"/>
    </row>
    <row r="351" spans="1:19" x14ac:dyDescent="0.25">
      <c r="A351" s="30">
        <v>43140.578703703701</v>
      </c>
      <c r="B351" s="12" t="s">
        <v>3</v>
      </c>
      <c r="C351" s="12" t="s">
        <v>2</v>
      </c>
      <c r="D351" s="10"/>
      <c r="E351" s="29" t="s">
        <v>636</v>
      </c>
      <c r="F351" s="11" t="s">
        <v>6</v>
      </c>
      <c r="G351" s="11" t="s">
        <v>0</v>
      </c>
      <c r="H351" s="11">
        <v>4730</v>
      </c>
      <c r="I351" s="11">
        <v>0.18</v>
      </c>
      <c r="J351" s="11">
        <v>43</v>
      </c>
      <c r="K351" s="264"/>
    </row>
    <row r="352" spans="1:19" x14ac:dyDescent="0.25">
      <c r="A352" s="30">
        <v>43140.578877314816</v>
      </c>
      <c r="B352" s="12" t="s">
        <v>3</v>
      </c>
      <c r="C352" s="12" t="s">
        <v>2</v>
      </c>
      <c r="D352" s="10"/>
      <c r="E352" s="29" t="s">
        <v>636</v>
      </c>
      <c r="F352" s="11" t="s">
        <v>6</v>
      </c>
      <c r="G352" s="11" t="s">
        <v>0</v>
      </c>
      <c r="H352" s="11">
        <v>4720</v>
      </c>
      <c r="I352" s="11">
        <v>0.18</v>
      </c>
      <c r="J352" s="11">
        <v>43</v>
      </c>
      <c r="K352" s="264"/>
    </row>
    <row r="353" spans="1:11" x14ac:dyDescent="0.25">
      <c r="A353" s="30">
        <v>43140.579039351855</v>
      </c>
      <c r="B353" s="12" t="s">
        <v>3</v>
      </c>
      <c r="C353" s="12" t="s">
        <v>2</v>
      </c>
      <c r="D353" s="10"/>
      <c r="E353" s="29" t="s">
        <v>636</v>
      </c>
      <c r="F353" s="11" t="s">
        <v>6</v>
      </c>
      <c r="G353" s="11" t="s">
        <v>0</v>
      </c>
      <c r="H353" s="11">
        <v>4740</v>
      </c>
      <c r="I353" s="11">
        <v>0.18</v>
      </c>
      <c r="J353" s="11">
        <v>43</v>
      </c>
      <c r="K353" s="264"/>
    </row>
    <row r="354" spans="1:11" x14ac:dyDescent="0.25">
      <c r="A354" s="30">
        <v>43140.579039351855</v>
      </c>
      <c r="B354" s="12" t="s">
        <v>3</v>
      </c>
      <c r="C354" s="10"/>
      <c r="D354" s="12" t="s">
        <v>2</v>
      </c>
      <c r="E354" s="29" t="s">
        <v>636</v>
      </c>
      <c r="F354" s="11" t="s">
        <v>6</v>
      </c>
      <c r="G354" s="11" t="s">
        <v>0</v>
      </c>
      <c r="H354" s="11">
        <v>4740</v>
      </c>
      <c r="I354" s="11">
        <v>0.18</v>
      </c>
      <c r="J354" s="11">
        <v>43</v>
      </c>
      <c r="K354" s="264"/>
    </row>
    <row r="355" spans="1:11" x14ac:dyDescent="0.25">
      <c r="A355" s="30">
        <v>43140.579236111109</v>
      </c>
      <c r="B355" s="12" t="s">
        <v>3</v>
      </c>
      <c r="C355" s="10"/>
      <c r="D355" s="12" t="s">
        <v>2</v>
      </c>
      <c r="E355" s="29" t="s">
        <v>636</v>
      </c>
      <c r="F355" s="11" t="s">
        <v>6</v>
      </c>
      <c r="G355" s="11" t="s">
        <v>0</v>
      </c>
      <c r="H355" s="11">
        <v>4740</v>
      </c>
      <c r="I355" s="11">
        <v>0.18</v>
      </c>
      <c r="J355" s="11">
        <v>43</v>
      </c>
      <c r="K355" s="264"/>
    </row>
    <row r="356" spans="1:11" x14ac:dyDescent="0.25">
      <c r="A356" s="30">
        <v>43140.579398148147</v>
      </c>
      <c r="B356" s="12" t="s">
        <v>3</v>
      </c>
      <c r="C356" s="10"/>
      <c r="D356" s="12" t="s">
        <v>2</v>
      </c>
      <c r="E356" s="29" t="s">
        <v>636</v>
      </c>
      <c r="F356" s="11" t="s">
        <v>6</v>
      </c>
      <c r="G356" s="11" t="s">
        <v>0</v>
      </c>
      <c r="H356" s="11">
        <v>4750</v>
      </c>
      <c r="I356" s="11">
        <v>0.18</v>
      </c>
      <c r="J356" s="11">
        <v>43</v>
      </c>
      <c r="K356" s="265"/>
    </row>
    <row r="357" spans="1:11" x14ac:dyDescent="0.25">
      <c r="A357" s="22">
        <v>43140.580636574072</v>
      </c>
      <c r="B357" s="9" t="s">
        <v>3</v>
      </c>
      <c r="C357" s="9" t="s">
        <v>2</v>
      </c>
      <c r="D357" s="10"/>
      <c r="E357" s="8" t="s">
        <v>636</v>
      </c>
      <c r="F357" s="8" t="s">
        <v>6</v>
      </c>
      <c r="G357" s="8" t="s">
        <v>5</v>
      </c>
      <c r="H357" s="8">
        <v>6670</v>
      </c>
      <c r="I357" s="8">
        <v>0.18</v>
      </c>
      <c r="J357" s="8">
        <v>43</v>
      </c>
      <c r="K357" s="256">
        <f>AVERAGE(H357:H362,H364:H368)</f>
        <v>5664.545454545455</v>
      </c>
    </row>
    <row r="358" spans="1:11" x14ac:dyDescent="0.25">
      <c r="A358" s="22">
        <v>43140.580810185187</v>
      </c>
      <c r="B358" s="9" t="s">
        <v>3</v>
      </c>
      <c r="C358" s="9" t="s">
        <v>2</v>
      </c>
      <c r="D358" s="10"/>
      <c r="E358" s="8" t="s">
        <v>636</v>
      </c>
      <c r="F358" s="8" t="s">
        <v>6</v>
      </c>
      <c r="G358" s="8" t="s">
        <v>5</v>
      </c>
      <c r="H358" s="8">
        <v>6700</v>
      </c>
      <c r="I358" s="8">
        <v>0.18</v>
      </c>
      <c r="J358" s="8">
        <v>43</v>
      </c>
      <c r="K358" s="256"/>
    </row>
    <row r="359" spans="1:11" x14ac:dyDescent="0.25">
      <c r="A359" s="22">
        <v>43140.580983796295</v>
      </c>
      <c r="B359" s="9" t="s">
        <v>3</v>
      </c>
      <c r="C359" s="9" t="s">
        <v>2</v>
      </c>
      <c r="D359" s="10"/>
      <c r="E359" s="8" t="s">
        <v>636</v>
      </c>
      <c r="F359" s="8" t="s">
        <v>6</v>
      </c>
      <c r="G359" s="8" t="s">
        <v>5</v>
      </c>
      <c r="H359" s="8">
        <v>6720</v>
      </c>
      <c r="I359" s="8">
        <v>0.18</v>
      </c>
      <c r="J359" s="8">
        <v>43</v>
      </c>
      <c r="K359" s="256"/>
    </row>
    <row r="360" spans="1:11" x14ac:dyDescent="0.25">
      <c r="A360" s="22">
        <v>43140.581307870372</v>
      </c>
      <c r="B360" s="9" t="s">
        <v>3</v>
      </c>
      <c r="C360" s="9" t="s">
        <v>2</v>
      </c>
      <c r="D360" s="10"/>
      <c r="E360" s="8" t="s">
        <v>636</v>
      </c>
      <c r="F360" s="8" t="s">
        <v>6</v>
      </c>
      <c r="G360" s="8" t="s">
        <v>5</v>
      </c>
      <c r="H360" s="8">
        <v>4960</v>
      </c>
      <c r="I360" s="8">
        <v>0.18</v>
      </c>
      <c r="J360" s="8">
        <v>43</v>
      </c>
      <c r="K360" s="256"/>
    </row>
    <row r="361" spans="1:11" x14ac:dyDescent="0.25">
      <c r="A361" s="22">
        <v>43140.58148148148</v>
      </c>
      <c r="B361" s="9" t="s">
        <v>3</v>
      </c>
      <c r="C361" s="9" t="s">
        <v>2</v>
      </c>
      <c r="D361" s="10"/>
      <c r="E361" s="8" t="s">
        <v>636</v>
      </c>
      <c r="F361" s="8" t="s">
        <v>6</v>
      </c>
      <c r="G361" s="8" t="s">
        <v>5</v>
      </c>
      <c r="H361" s="8">
        <v>4970</v>
      </c>
      <c r="I361" s="8">
        <v>0.18</v>
      </c>
      <c r="J361" s="8">
        <v>43</v>
      </c>
      <c r="K361" s="256"/>
    </row>
    <row r="362" spans="1:11" x14ac:dyDescent="0.25">
      <c r="A362" s="22">
        <v>43140.581655092596</v>
      </c>
      <c r="B362" s="9" t="s">
        <v>3</v>
      </c>
      <c r="C362" s="9" t="s">
        <v>2</v>
      </c>
      <c r="D362" s="10"/>
      <c r="E362" s="8" t="s">
        <v>636</v>
      </c>
      <c r="F362" s="8" t="s">
        <v>6</v>
      </c>
      <c r="G362" s="8" t="s">
        <v>5</v>
      </c>
      <c r="H362" s="8">
        <v>4940</v>
      </c>
      <c r="I362" s="8">
        <v>0.18</v>
      </c>
      <c r="J362" s="8">
        <v>43</v>
      </c>
      <c r="K362" s="256"/>
    </row>
    <row r="363" spans="1:11" x14ac:dyDescent="0.25">
      <c r="A363" s="22">
        <v>43140.582546296297</v>
      </c>
      <c r="B363" s="9" t="s">
        <v>3</v>
      </c>
      <c r="C363" s="9" t="s">
        <v>2</v>
      </c>
      <c r="D363" s="10"/>
      <c r="E363" s="8" t="s">
        <v>636</v>
      </c>
      <c r="F363" s="8" t="s">
        <v>6</v>
      </c>
      <c r="G363" s="8" t="s">
        <v>5</v>
      </c>
      <c r="H363" s="14">
        <v>1370</v>
      </c>
      <c r="I363" s="8">
        <v>0.18</v>
      </c>
      <c r="J363" s="8">
        <v>43</v>
      </c>
      <c r="K363" s="256"/>
    </row>
    <row r="364" spans="1:11" x14ac:dyDescent="0.25">
      <c r="A364" s="22">
        <v>43140.582731481481</v>
      </c>
      <c r="B364" s="9" t="s">
        <v>3</v>
      </c>
      <c r="C364" s="9" t="s">
        <v>2</v>
      </c>
      <c r="D364" s="10"/>
      <c r="E364" s="8" t="s">
        <v>636</v>
      </c>
      <c r="F364" s="8" t="s">
        <v>6</v>
      </c>
      <c r="G364" s="8" t="s">
        <v>5</v>
      </c>
      <c r="H364" s="8">
        <v>5590</v>
      </c>
      <c r="I364" s="8">
        <v>0.18</v>
      </c>
      <c r="J364" s="8">
        <v>43</v>
      </c>
      <c r="K364" s="256"/>
    </row>
    <row r="365" spans="1:11" x14ac:dyDescent="0.25">
      <c r="A365" s="22">
        <v>43140.58289351852</v>
      </c>
      <c r="B365" s="9" t="s">
        <v>3</v>
      </c>
      <c r="C365" s="9" t="s">
        <v>2</v>
      </c>
      <c r="D365" s="10"/>
      <c r="E365" s="8" t="s">
        <v>636</v>
      </c>
      <c r="F365" s="8" t="s">
        <v>6</v>
      </c>
      <c r="G365" s="8" t="s">
        <v>5</v>
      </c>
      <c r="H365" s="8">
        <v>6410</v>
      </c>
      <c r="I365" s="8">
        <v>0.18</v>
      </c>
      <c r="J365" s="8">
        <v>43</v>
      </c>
      <c r="K365" s="256"/>
    </row>
    <row r="366" spans="1:11" x14ac:dyDescent="0.25">
      <c r="A366" s="22">
        <v>43140.583703703705</v>
      </c>
      <c r="B366" s="9" t="s">
        <v>3</v>
      </c>
      <c r="C366" s="10"/>
      <c r="D366" s="9" t="s">
        <v>2</v>
      </c>
      <c r="E366" s="8" t="s">
        <v>637</v>
      </c>
      <c r="F366" s="8" t="s">
        <v>6</v>
      </c>
      <c r="G366" s="8" t="s">
        <v>5</v>
      </c>
      <c r="H366" s="8">
        <v>5110</v>
      </c>
      <c r="I366" s="8">
        <v>0.18</v>
      </c>
      <c r="J366" s="8">
        <v>43</v>
      </c>
      <c r="K366" s="256"/>
    </row>
    <row r="367" spans="1:11" x14ac:dyDescent="0.25">
      <c r="A367" s="22">
        <v>43140.583865740744</v>
      </c>
      <c r="B367" s="9" t="s">
        <v>3</v>
      </c>
      <c r="C367" s="10"/>
      <c r="D367" s="9" t="s">
        <v>2</v>
      </c>
      <c r="E367" s="8" t="s">
        <v>637</v>
      </c>
      <c r="F367" s="8" t="s">
        <v>6</v>
      </c>
      <c r="G367" s="8" t="s">
        <v>5</v>
      </c>
      <c r="H367" s="8">
        <v>5130</v>
      </c>
      <c r="I367" s="8">
        <v>0.18</v>
      </c>
      <c r="J367" s="8">
        <v>43</v>
      </c>
      <c r="K367" s="256"/>
    </row>
    <row r="368" spans="1:11" x14ac:dyDescent="0.25">
      <c r="A368" s="22">
        <v>43140.584039351852</v>
      </c>
      <c r="B368" s="9" t="s">
        <v>3</v>
      </c>
      <c r="C368" s="10"/>
      <c r="D368" s="9" t="s">
        <v>2</v>
      </c>
      <c r="E368" s="8" t="s">
        <v>637</v>
      </c>
      <c r="F368" s="8" t="s">
        <v>6</v>
      </c>
      <c r="G368" s="8" t="s">
        <v>5</v>
      </c>
      <c r="H368" s="8">
        <v>5110</v>
      </c>
      <c r="I368" s="8">
        <v>0.18</v>
      </c>
      <c r="J368" s="8">
        <v>43</v>
      </c>
      <c r="K368" s="256"/>
    </row>
    <row r="369" spans="1:11" x14ac:dyDescent="0.25">
      <c r="A369" s="30">
        <v>43140.584999999999</v>
      </c>
      <c r="B369" s="12" t="s">
        <v>3</v>
      </c>
      <c r="C369" s="12" t="s">
        <v>2</v>
      </c>
      <c r="D369" s="10"/>
      <c r="E369" s="29" t="s">
        <v>636</v>
      </c>
      <c r="F369" s="11" t="s">
        <v>4</v>
      </c>
      <c r="G369" s="11" t="s">
        <v>0</v>
      </c>
      <c r="H369" s="11">
        <v>5500</v>
      </c>
      <c r="I369" s="11">
        <v>0.18</v>
      </c>
      <c r="J369" s="11">
        <v>43</v>
      </c>
      <c r="K369" s="263">
        <f>AVERAGE(H369:H380)</f>
        <v>5540</v>
      </c>
    </row>
    <row r="370" spans="1:11" x14ac:dyDescent="0.25">
      <c r="A370" s="30">
        <v>43140.585173611114</v>
      </c>
      <c r="B370" s="12" t="s">
        <v>3</v>
      </c>
      <c r="C370" s="12" t="s">
        <v>2</v>
      </c>
      <c r="D370" s="10"/>
      <c r="E370" s="29" t="s">
        <v>636</v>
      </c>
      <c r="F370" s="11" t="s">
        <v>4</v>
      </c>
      <c r="G370" s="11" t="s">
        <v>0</v>
      </c>
      <c r="H370" s="11">
        <v>5440</v>
      </c>
      <c r="I370" s="11">
        <v>0.18</v>
      </c>
      <c r="J370" s="11">
        <v>43</v>
      </c>
      <c r="K370" s="264"/>
    </row>
    <row r="371" spans="1:11" x14ac:dyDescent="0.25">
      <c r="A371" s="30">
        <v>43140.585335648146</v>
      </c>
      <c r="B371" s="12" t="s">
        <v>3</v>
      </c>
      <c r="C371" s="12" t="s">
        <v>2</v>
      </c>
      <c r="D371" s="10"/>
      <c r="E371" s="29" t="s">
        <v>636</v>
      </c>
      <c r="F371" s="11" t="s">
        <v>4</v>
      </c>
      <c r="G371" s="11" t="s">
        <v>0</v>
      </c>
      <c r="H371" s="11">
        <v>5470</v>
      </c>
      <c r="I371" s="11">
        <v>0.18</v>
      </c>
      <c r="J371" s="11">
        <v>43</v>
      </c>
      <c r="K371" s="264"/>
    </row>
    <row r="372" spans="1:11" x14ac:dyDescent="0.25">
      <c r="A372" s="30">
        <v>43140.585335648146</v>
      </c>
      <c r="B372" s="12" t="s">
        <v>3</v>
      </c>
      <c r="C372" s="12" t="s">
        <v>2</v>
      </c>
      <c r="D372" s="10"/>
      <c r="E372" s="29" t="s">
        <v>636</v>
      </c>
      <c r="F372" s="11" t="s">
        <v>4</v>
      </c>
      <c r="G372" s="11" t="s">
        <v>0</v>
      </c>
      <c r="H372" s="11">
        <v>5470</v>
      </c>
      <c r="I372" s="11">
        <v>0.18</v>
      </c>
      <c r="J372" s="11">
        <v>43</v>
      </c>
      <c r="K372" s="264"/>
    </row>
    <row r="373" spans="1:11" x14ac:dyDescent="0.25">
      <c r="A373" s="30">
        <v>43140.585555555554</v>
      </c>
      <c r="B373" s="12" t="s">
        <v>3</v>
      </c>
      <c r="C373" s="12" t="s">
        <v>2</v>
      </c>
      <c r="D373" s="10"/>
      <c r="E373" s="29" t="s">
        <v>636</v>
      </c>
      <c r="F373" s="11" t="s">
        <v>4</v>
      </c>
      <c r="G373" s="11" t="s">
        <v>0</v>
      </c>
      <c r="H373" s="11">
        <v>5450</v>
      </c>
      <c r="I373" s="11">
        <v>0.18</v>
      </c>
      <c r="J373" s="11">
        <v>43</v>
      </c>
      <c r="K373" s="264"/>
    </row>
    <row r="374" spans="1:11" x14ac:dyDescent="0.25">
      <c r="A374" s="30">
        <v>43140.585729166669</v>
      </c>
      <c r="B374" s="12" t="s">
        <v>3</v>
      </c>
      <c r="C374" s="12" t="s">
        <v>2</v>
      </c>
      <c r="D374" s="10"/>
      <c r="E374" s="29" t="s">
        <v>636</v>
      </c>
      <c r="F374" s="11" t="s">
        <v>4</v>
      </c>
      <c r="G374" s="11" t="s">
        <v>0</v>
      </c>
      <c r="H374" s="11">
        <v>5450</v>
      </c>
      <c r="I374" s="11">
        <v>0.18</v>
      </c>
      <c r="J374" s="11">
        <v>43</v>
      </c>
      <c r="K374" s="264"/>
    </row>
    <row r="375" spans="1:11" x14ac:dyDescent="0.25">
      <c r="A375" s="30">
        <v>43140.586319444446</v>
      </c>
      <c r="B375" s="12" t="s">
        <v>3</v>
      </c>
      <c r="C375" s="10"/>
      <c r="D375" s="12" t="s">
        <v>2</v>
      </c>
      <c r="E375" s="29" t="s">
        <v>637</v>
      </c>
      <c r="F375" s="11" t="s">
        <v>4</v>
      </c>
      <c r="G375" s="11" t="s">
        <v>0</v>
      </c>
      <c r="H375" s="11">
        <v>5790</v>
      </c>
      <c r="I375" s="11">
        <v>0.18</v>
      </c>
      <c r="J375" s="11">
        <v>43</v>
      </c>
      <c r="K375" s="264"/>
    </row>
    <row r="376" spans="1:11" x14ac:dyDescent="0.25">
      <c r="A376" s="30">
        <v>43140.586493055554</v>
      </c>
      <c r="B376" s="12" t="s">
        <v>3</v>
      </c>
      <c r="C376" s="10"/>
      <c r="D376" s="12" t="s">
        <v>2</v>
      </c>
      <c r="E376" s="29" t="s">
        <v>637</v>
      </c>
      <c r="F376" s="11" t="s">
        <v>4</v>
      </c>
      <c r="G376" s="11" t="s">
        <v>0</v>
      </c>
      <c r="H376" s="11">
        <v>5900</v>
      </c>
      <c r="I376" s="11">
        <v>0.18</v>
      </c>
      <c r="J376" s="11">
        <v>43</v>
      </c>
      <c r="K376" s="264"/>
    </row>
    <row r="377" spans="1:11" x14ac:dyDescent="0.25">
      <c r="A377" s="30">
        <v>43140.586678240739</v>
      </c>
      <c r="B377" s="12" t="s">
        <v>3</v>
      </c>
      <c r="C377" s="10"/>
      <c r="D377" s="12" t="s">
        <v>2</v>
      </c>
      <c r="E377" s="29" t="s">
        <v>637</v>
      </c>
      <c r="F377" s="11" t="s">
        <v>4</v>
      </c>
      <c r="G377" s="11" t="s">
        <v>0</v>
      </c>
      <c r="H377" s="11">
        <v>5850</v>
      </c>
      <c r="I377" s="11">
        <v>0.18</v>
      </c>
      <c r="J377" s="11">
        <v>43</v>
      </c>
      <c r="K377" s="264"/>
    </row>
    <row r="378" spans="1:11" x14ac:dyDescent="0.25">
      <c r="A378" s="30">
        <v>43140.587187500001</v>
      </c>
      <c r="B378" s="12" t="s">
        <v>3</v>
      </c>
      <c r="C378" s="10"/>
      <c r="D378" s="12" t="s">
        <v>2</v>
      </c>
      <c r="E378" s="29" t="s">
        <v>637</v>
      </c>
      <c r="F378" s="11" t="s">
        <v>4</v>
      </c>
      <c r="G378" s="11" t="s">
        <v>0</v>
      </c>
      <c r="H378" s="11">
        <v>5400</v>
      </c>
      <c r="I378" s="11">
        <v>0.18</v>
      </c>
      <c r="J378" s="11">
        <v>43</v>
      </c>
      <c r="K378" s="264"/>
    </row>
    <row r="379" spans="1:11" x14ac:dyDescent="0.25">
      <c r="A379" s="30">
        <v>43140.587361111109</v>
      </c>
      <c r="B379" s="12" t="s">
        <v>3</v>
      </c>
      <c r="C379" s="10"/>
      <c r="D379" s="12" t="s">
        <v>2</v>
      </c>
      <c r="E379" s="29" t="s">
        <v>637</v>
      </c>
      <c r="F379" s="11" t="s">
        <v>4</v>
      </c>
      <c r="G379" s="11" t="s">
        <v>0</v>
      </c>
      <c r="H379" s="11">
        <v>5390</v>
      </c>
      <c r="I379" s="11">
        <v>0.18</v>
      </c>
      <c r="J379" s="11">
        <v>43</v>
      </c>
      <c r="K379" s="264"/>
    </row>
    <row r="380" spans="1:11" x14ac:dyDescent="0.25">
      <c r="A380" s="30">
        <v>43140.587534722225</v>
      </c>
      <c r="B380" s="12" t="s">
        <v>3</v>
      </c>
      <c r="C380" s="10"/>
      <c r="D380" s="12" t="s">
        <v>2</v>
      </c>
      <c r="E380" s="29" t="s">
        <v>637</v>
      </c>
      <c r="F380" s="11" t="s">
        <v>4</v>
      </c>
      <c r="G380" s="11" t="s">
        <v>0</v>
      </c>
      <c r="H380" s="11">
        <v>5370</v>
      </c>
      <c r="I380" s="11">
        <v>0.18</v>
      </c>
      <c r="J380" s="11">
        <v>43</v>
      </c>
      <c r="K380" s="265"/>
    </row>
    <row r="381" spans="1:11" x14ac:dyDescent="0.25">
      <c r="A381" s="133">
        <v>43140.588923611111</v>
      </c>
      <c r="B381" s="9" t="s">
        <v>3</v>
      </c>
      <c r="C381" s="9" t="s">
        <v>2</v>
      </c>
      <c r="D381" s="10"/>
      <c r="E381" s="8" t="s">
        <v>636</v>
      </c>
      <c r="F381" s="8" t="s">
        <v>1</v>
      </c>
      <c r="G381" s="8" t="s">
        <v>0</v>
      </c>
      <c r="H381" s="8">
        <v>6660</v>
      </c>
      <c r="I381" s="8">
        <v>0.18</v>
      </c>
      <c r="J381" s="8">
        <v>43</v>
      </c>
      <c r="K381" s="246">
        <f>AVERAGE(H381:H395)</f>
        <v>5810</v>
      </c>
    </row>
    <row r="382" spans="1:11" x14ac:dyDescent="0.25">
      <c r="A382" s="133">
        <v>43140.589085648149</v>
      </c>
      <c r="B382" s="9" t="s">
        <v>3</v>
      </c>
      <c r="C382" s="9" t="s">
        <v>2</v>
      </c>
      <c r="D382" s="10"/>
      <c r="E382" s="8" t="s">
        <v>636</v>
      </c>
      <c r="F382" s="8" t="s">
        <v>1</v>
      </c>
      <c r="G382" s="8" t="s">
        <v>0</v>
      </c>
      <c r="H382" s="8">
        <v>6700</v>
      </c>
      <c r="I382" s="8">
        <v>0.18</v>
      </c>
      <c r="J382" s="8">
        <v>43</v>
      </c>
      <c r="K382" s="247"/>
    </row>
    <row r="383" spans="1:11" x14ac:dyDescent="0.25">
      <c r="A383" s="133">
        <v>43140.589259259257</v>
      </c>
      <c r="B383" s="9" t="s">
        <v>3</v>
      </c>
      <c r="C383" s="9" t="s">
        <v>2</v>
      </c>
      <c r="D383" s="10"/>
      <c r="E383" s="8" t="s">
        <v>636</v>
      </c>
      <c r="F383" s="8" t="s">
        <v>1</v>
      </c>
      <c r="G383" s="8" t="s">
        <v>0</v>
      </c>
      <c r="H383" s="8">
        <v>6770</v>
      </c>
      <c r="I383" s="8">
        <v>0.18</v>
      </c>
      <c r="J383" s="8">
        <v>43</v>
      </c>
      <c r="K383" s="247"/>
    </row>
    <row r="384" spans="1:11" x14ac:dyDescent="0.25">
      <c r="A384" s="133">
        <v>43140.589618055557</v>
      </c>
      <c r="B384" s="9" t="s">
        <v>3</v>
      </c>
      <c r="C384" s="9" t="s">
        <v>2</v>
      </c>
      <c r="D384" s="10"/>
      <c r="E384" s="8" t="s">
        <v>636</v>
      </c>
      <c r="F384" s="8" t="s">
        <v>1</v>
      </c>
      <c r="G384" s="8" t="s">
        <v>0</v>
      </c>
      <c r="H384" s="8">
        <v>6140</v>
      </c>
      <c r="I384" s="8">
        <v>0.18</v>
      </c>
      <c r="J384" s="8">
        <v>43</v>
      </c>
      <c r="K384" s="247"/>
    </row>
    <row r="385" spans="1:19" x14ac:dyDescent="0.25">
      <c r="A385" s="133">
        <v>43140.589791666665</v>
      </c>
      <c r="B385" s="9" t="s">
        <v>3</v>
      </c>
      <c r="C385" s="9" t="s">
        <v>2</v>
      </c>
      <c r="D385" s="10"/>
      <c r="E385" s="8" t="s">
        <v>636</v>
      </c>
      <c r="F385" s="8" t="s">
        <v>1</v>
      </c>
      <c r="G385" s="8" t="s">
        <v>0</v>
      </c>
      <c r="H385" s="8">
        <v>6190</v>
      </c>
      <c r="I385" s="8">
        <v>0.18</v>
      </c>
      <c r="J385" s="8">
        <v>43</v>
      </c>
      <c r="K385" s="247"/>
    </row>
    <row r="386" spans="1:19" x14ac:dyDescent="0.25">
      <c r="A386" s="133">
        <v>43140.589965277781</v>
      </c>
      <c r="B386" s="9" t="s">
        <v>3</v>
      </c>
      <c r="C386" s="9" t="s">
        <v>2</v>
      </c>
      <c r="D386" s="10"/>
      <c r="E386" s="8" t="s">
        <v>636</v>
      </c>
      <c r="F386" s="8" t="s">
        <v>1</v>
      </c>
      <c r="G386" s="8" t="s">
        <v>0</v>
      </c>
      <c r="H386" s="8">
        <v>6250</v>
      </c>
      <c r="I386" s="8">
        <v>0.18</v>
      </c>
      <c r="J386" s="8">
        <v>43</v>
      </c>
      <c r="K386" s="247"/>
    </row>
    <row r="387" spans="1:19" x14ac:dyDescent="0.25">
      <c r="A387" s="133">
        <v>43140.590381944443</v>
      </c>
      <c r="B387" s="9" t="s">
        <v>3</v>
      </c>
      <c r="C387" s="9" t="s">
        <v>2</v>
      </c>
      <c r="D387" s="10"/>
      <c r="E387" s="8" t="s">
        <v>636</v>
      </c>
      <c r="F387" s="8" t="s">
        <v>1</v>
      </c>
      <c r="G387" s="8" t="s">
        <v>0</v>
      </c>
      <c r="H387" s="8">
        <v>5100</v>
      </c>
      <c r="I387" s="8">
        <v>0.18</v>
      </c>
      <c r="J387" s="8">
        <v>43</v>
      </c>
      <c r="K387" s="247"/>
    </row>
    <row r="388" spans="1:19" x14ac:dyDescent="0.25">
      <c r="A388" s="133">
        <v>43140.590567129628</v>
      </c>
      <c r="B388" s="9" t="s">
        <v>3</v>
      </c>
      <c r="C388" s="9" t="s">
        <v>2</v>
      </c>
      <c r="D388" s="10"/>
      <c r="E388" s="8" t="s">
        <v>636</v>
      </c>
      <c r="F388" s="8" t="s">
        <v>1</v>
      </c>
      <c r="G388" s="8" t="s">
        <v>0</v>
      </c>
      <c r="H388" s="8">
        <v>5130</v>
      </c>
      <c r="I388" s="8">
        <v>0.18</v>
      </c>
      <c r="J388" s="8">
        <v>43</v>
      </c>
      <c r="K388" s="247"/>
    </row>
    <row r="389" spans="1:19" x14ac:dyDescent="0.25">
      <c r="A389" s="133">
        <v>43140.590729166666</v>
      </c>
      <c r="B389" s="9" t="s">
        <v>3</v>
      </c>
      <c r="C389" s="9" t="s">
        <v>2</v>
      </c>
      <c r="D389" s="10"/>
      <c r="E389" s="8" t="s">
        <v>636</v>
      </c>
      <c r="F389" s="8" t="s">
        <v>1</v>
      </c>
      <c r="G389" s="8" t="s">
        <v>0</v>
      </c>
      <c r="H389" s="8">
        <v>5190</v>
      </c>
      <c r="I389" s="8">
        <v>0.18</v>
      </c>
      <c r="J389" s="8">
        <v>43</v>
      </c>
      <c r="K389" s="247"/>
    </row>
    <row r="390" spans="1:19" x14ac:dyDescent="0.25">
      <c r="A390" s="133">
        <v>43140.591435185182</v>
      </c>
      <c r="B390" s="9" t="s">
        <v>3</v>
      </c>
      <c r="C390" s="10"/>
      <c r="D390" s="9" t="s">
        <v>2</v>
      </c>
      <c r="E390" s="8" t="s">
        <v>637</v>
      </c>
      <c r="F390" s="8" t="s">
        <v>1</v>
      </c>
      <c r="G390" s="8" t="s">
        <v>0</v>
      </c>
      <c r="H390" s="8">
        <v>5710</v>
      </c>
      <c r="I390" s="8">
        <v>0.18</v>
      </c>
      <c r="J390" s="8">
        <v>43</v>
      </c>
      <c r="K390" s="247"/>
    </row>
    <row r="391" spans="1:19" x14ac:dyDescent="0.25">
      <c r="A391" s="133">
        <v>43140.591608796298</v>
      </c>
      <c r="B391" s="9" t="s">
        <v>3</v>
      </c>
      <c r="C391" s="10"/>
      <c r="D391" s="9" t="s">
        <v>2</v>
      </c>
      <c r="E391" s="8" t="s">
        <v>637</v>
      </c>
      <c r="F391" s="8" t="s">
        <v>1</v>
      </c>
      <c r="G391" s="8" t="s">
        <v>0</v>
      </c>
      <c r="H391" s="8">
        <v>5820</v>
      </c>
      <c r="I391" s="8">
        <v>0.18</v>
      </c>
      <c r="J391" s="8">
        <v>43</v>
      </c>
      <c r="K391" s="247"/>
    </row>
    <row r="392" spans="1:19" x14ac:dyDescent="0.25">
      <c r="A392" s="133">
        <v>43140.591782407406</v>
      </c>
      <c r="B392" s="9" t="s">
        <v>3</v>
      </c>
      <c r="C392" s="10"/>
      <c r="D392" s="9" t="s">
        <v>2</v>
      </c>
      <c r="E392" s="8" t="s">
        <v>637</v>
      </c>
      <c r="F392" s="8" t="s">
        <v>1</v>
      </c>
      <c r="G392" s="8" t="s">
        <v>0</v>
      </c>
      <c r="H392" s="8">
        <v>5820</v>
      </c>
      <c r="I392" s="8">
        <v>0.18</v>
      </c>
      <c r="J392" s="8">
        <v>43</v>
      </c>
      <c r="K392" s="247"/>
    </row>
    <row r="393" spans="1:19" x14ac:dyDescent="0.25">
      <c r="A393" s="133">
        <v>43140.592233796298</v>
      </c>
      <c r="B393" s="9" t="s">
        <v>3</v>
      </c>
      <c r="C393" s="10"/>
      <c r="D393" s="9" t="s">
        <v>2</v>
      </c>
      <c r="E393" s="8" t="s">
        <v>637</v>
      </c>
      <c r="F393" s="8" t="s">
        <v>1</v>
      </c>
      <c r="G393" s="8" t="s">
        <v>0</v>
      </c>
      <c r="H393" s="8">
        <v>5010</v>
      </c>
      <c r="I393" s="8">
        <v>0.18</v>
      </c>
      <c r="J393" s="8">
        <v>43</v>
      </c>
      <c r="K393" s="247"/>
    </row>
    <row r="394" spans="1:19" x14ac:dyDescent="0.25">
      <c r="A394" s="133">
        <v>43140.592395833337</v>
      </c>
      <c r="B394" s="9" t="s">
        <v>3</v>
      </c>
      <c r="C394" s="10"/>
      <c r="D394" s="9" t="s">
        <v>2</v>
      </c>
      <c r="E394" s="8" t="s">
        <v>637</v>
      </c>
      <c r="F394" s="8" t="s">
        <v>1</v>
      </c>
      <c r="G394" s="8" t="s">
        <v>0</v>
      </c>
      <c r="H394" s="8">
        <v>5320</v>
      </c>
      <c r="I394" s="8">
        <v>0.18</v>
      </c>
      <c r="J394" s="8">
        <v>43</v>
      </c>
      <c r="K394" s="247"/>
    </row>
    <row r="395" spans="1:19" x14ac:dyDescent="0.25">
      <c r="A395" s="133">
        <v>43140.592569444445</v>
      </c>
      <c r="B395" s="9" t="s">
        <v>3</v>
      </c>
      <c r="C395" s="10"/>
      <c r="D395" s="9" t="s">
        <v>2</v>
      </c>
      <c r="E395" s="8" t="s">
        <v>637</v>
      </c>
      <c r="F395" s="8" t="s">
        <v>1</v>
      </c>
      <c r="G395" s="8" t="s">
        <v>0</v>
      </c>
      <c r="H395" s="8">
        <v>5340</v>
      </c>
      <c r="I395" s="8">
        <v>0.18</v>
      </c>
      <c r="J395" s="8">
        <v>43</v>
      </c>
      <c r="K395" s="248"/>
    </row>
    <row r="396" spans="1:19" s="7" customFormat="1" x14ac:dyDescent="0.25">
      <c r="A396" s="1"/>
      <c r="B396" s="1"/>
      <c r="C396" s="1"/>
      <c r="D396" s="1"/>
      <c r="E396" s="134"/>
      <c r="F396" s="4"/>
      <c r="G396" s="4"/>
      <c r="H396" s="1"/>
      <c r="I396" s="1"/>
      <c r="J396" s="1"/>
      <c r="K396" s="3"/>
      <c r="M396" s="1"/>
      <c r="N396" s="1"/>
      <c r="Q396" s="1"/>
      <c r="R396" s="1"/>
      <c r="S396" s="2"/>
    </row>
    <row r="397" spans="1:19" s="7" customFormat="1" x14ac:dyDescent="0.25">
      <c r="A397" s="1"/>
      <c r="B397" s="1"/>
      <c r="C397" s="1"/>
      <c r="D397" s="1"/>
      <c r="E397" s="134"/>
      <c r="F397" s="4"/>
      <c r="G397" s="4"/>
      <c r="H397" s="1"/>
      <c r="I397" s="1"/>
      <c r="J397" s="1"/>
      <c r="K397" s="3"/>
      <c r="M397" s="1"/>
      <c r="N397" s="1"/>
      <c r="Q397" s="1"/>
      <c r="R397" s="1"/>
      <c r="S397" s="2"/>
    </row>
    <row r="398" spans="1:19" s="7" customFormat="1" x14ac:dyDescent="0.25">
      <c r="A398" s="1"/>
      <c r="B398" s="1"/>
      <c r="C398" s="1"/>
      <c r="D398" s="1"/>
      <c r="E398" s="134"/>
      <c r="F398" s="4"/>
      <c r="G398" s="4"/>
      <c r="H398" s="1"/>
      <c r="I398" s="1"/>
      <c r="J398" s="1"/>
      <c r="K398" s="3"/>
      <c r="M398" s="1"/>
      <c r="N398" s="1"/>
      <c r="Q398" s="1"/>
      <c r="R398" s="1"/>
      <c r="S398" s="2"/>
    </row>
    <row r="399" spans="1:19" s="7" customFormat="1" x14ac:dyDescent="0.25">
      <c r="A399" s="1"/>
      <c r="B399" s="1"/>
      <c r="C399" s="1"/>
      <c r="D399" s="1"/>
      <c r="E399" s="134"/>
      <c r="F399" s="4"/>
      <c r="G399" s="4"/>
      <c r="H399" s="1"/>
      <c r="I399" s="1"/>
      <c r="J399" s="1"/>
      <c r="K399" s="3"/>
      <c r="M399" s="1"/>
      <c r="N399" s="1"/>
      <c r="Q399" s="1"/>
      <c r="R399" s="1"/>
      <c r="S399" s="2"/>
    </row>
    <row r="400" spans="1:19" s="7" customFormat="1" x14ac:dyDescent="0.25">
      <c r="A400" s="1"/>
      <c r="B400" s="1"/>
      <c r="C400" s="1"/>
      <c r="D400" s="1"/>
      <c r="E400" s="134"/>
      <c r="F400" s="4"/>
      <c r="G400" s="4"/>
      <c r="H400" s="1"/>
      <c r="I400" s="1"/>
      <c r="J400" s="1"/>
      <c r="K400" s="3"/>
      <c r="M400" s="1"/>
      <c r="N400" s="1"/>
      <c r="Q400" s="1"/>
      <c r="R400" s="1"/>
      <c r="S400" s="2"/>
    </row>
    <row r="401" spans="1:19" s="7" customFormat="1" x14ac:dyDescent="0.25">
      <c r="A401" s="1"/>
      <c r="B401" s="1"/>
      <c r="C401" s="1"/>
      <c r="D401" s="1"/>
      <c r="E401" s="134"/>
      <c r="F401" s="4"/>
      <c r="G401" s="4"/>
      <c r="H401" s="1"/>
      <c r="I401" s="1"/>
      <c r="J401" s="1"/>
      <c r="K401" s="3"/>
      <c r="M401" s="1"/>
      <c r="N401" s="1"/>
      <c r="Q401" s="1"/>
      <c r="R401" s="1"/>
      <c r="S401" s="2"/>
    </row>
    <row r="402" spans="1:19" s="7" customFormat="1" x14ac:dyDescent="0.25">
      <c r="A402" s="1"/>
      <c r="B402" s="1"/>
      <c r="C402" s="1"/>
      <c r="D402" s="1"/>
      <c r="E402" s="134"/>
      <c r="F402" s="4"/>
      <c r="G402" s="4"/>
      <c r="H402" s="1"/>
      <c r="I402" s="1"/>
      <c r="J402" s="1"/>
      <c r="K402" s="3"/>
      <c r="M402" s="1"/>
      <c r="N402" s="1"/>
      <c r="Q402" s="1"/>
      <c r="R402" s="1"/>
      <c r="S402" s="2"/>
    </row>
    <row r="403" spans="1:19" s="7" customFormat="1" x14ac:dyDescent="0.25">
      <c r="A403" s="1"/>
      <c r="B403" s="1"/>
      <c r="C403" s="1"/>
      <c r="D403" s="1"/>
      <c r="E403" s="134"/>
      <c r="F403" s="4"/>
      <c r="G403" s="4"/>
      <c r="H403" s="1"/>
      <c r="I403" s="1"/>
      <c r="J403" s="1"/>
      <c r="K403" s="3"/>
      <c r="M403" s="1"/>
      <c r="N403" s="1"/>
      <c r="Q403" s="1"/>
      <c r="R403" s="1"/>
      <c r="S403" s="2"/>
    </row>
    <row r="404" spans="1:19" s="7" customFormat="1" x14ac:dyDescent="0.25">
      <c r="A404" s="1"/>
      <c r="B404" s="1"/>
      <c r="C404" s="1"/>
      <c r="D404" s="1"/>
      <c r="E404" s="134"/>
      <c r="F404" s="4"/>
      <c r="G404" s="4"/>
      <c r="H404" s="1"/>
      <c r="I404" s="1"/>
      <c r="J404" s="1"/>
      <c r="K404" s="3"/>
      <c r="M404" s="1"/>
      <c r="N404" s="1"/>
      <c r="Q404" s="1"/>
      <c r="R404" s="1"/>
      <c r="S404" s="2"/>
    </row>
    <row r="405" spans="1:19" s="7" customFormat="1" x14ac:dyDescent="0.25">
      <c r="A405" s="1"/>
      <c r="B405" s="1"/>
      <c r="C405" s="1"/>
      <c r="D405" s="1"/>
      <c r="E405" s="134"/>
      <c r="F405" s="4"/>
      <c r="G405" s="4"/>
      <c r="H405" s="1"/>
      <c r="I405" s="1"/>
      <c r="J405" s="1"/>
      <c r="K405" s="3"/>
      <c r="M405" s="1"/>
      <c r="N405" s="1"/>
      <c r="Q405" s="1"/>
      <c r="R405" s="1"/>
      <c r="S405" s="2"/>
    </row>
    <row r="406" spans="1:19" s="7" customFormat="1" x14ac:dyDescent="0.25">
      <c r="A406" s="1"/>
      <c r="B406" s="1"/>
      <c r="C406" s="1"/>
      <c r="D406" s="1"/>
      <c r="E406" s="134"/>
      <c r="F406" s="4"/>
      <c r="G406" s="4"/>
      <c r="H406" s="1"/>
      <c r="I406" s="1"/>
      <c r="J406" s="1"/>
      <c r="K406" s="3"/>
      <c r="M406" s="1"/>
      <c r="N406" s="1"/>
      <c r="Q406" s="1"/>
      <c r="R406" s="1"/>
      <c r="S406" s="2"/>
    </row>
    <row r="407" spans="1:19" s="7" customFormat="1" x14ac:dyDescent="0.25">
      <c r="A407" s="1"/>
      <c r="B407" s="1"/>
      <c r="C407" s="1"/>
      <c r="D407" s="1"/>
      <c r="E407" s="134"/>
      <c r="F407" s="4"/>
      <c r="G407" s="4"/>
      <c r="H407" s="1"/>
      <c r="I407" s="1"/>
      <c r="J407" s="1"/>
      <c r="K407" s="3"/>
      <c r="M407" s="1"/>
      <c r="N407" s="1"/>
      <c r="Q407" s="1"/>
      <c r="R407" s="1"/>
      <c r="S407" s="2"/>
    </row>
    <row r="408" spans="1:19" s="7" customFormat="1" x14ac:dyDescent="0.25">
      <c r="A408" s="1"/>
      <c r="B408" s="1"/>
      <c r="C408" s="1"/>
      <c r="D408" s="1"/>
      <c r="E408" s="134"/>
      <c r="F408" s="4"/>
      <c r="G408" s="4"/>
      <c r="H408" s="1"/>
      <c r="I408" s="1"/>
      <c r="J408" s="1"/>
      <c r="K408" s="3"/>
      <c r="M408" s="1"/>
      <c r="N408" s="1"/>
      <c r="Q408" s="1"/>
      <c r="R408" s="1"/>
      <c r="S408" s="2"/>
    </row>
    <row r="409" spans="1:19" s="7" customFormat="1" x14ac:dyDescent="0.25">
      <c r="A409" s="1"/>
      <c r="B409" s="1"/>
      <c r="C409" s="1"/>
      <c r="D409" s="1"/>
      <c r="E409" s="134"/>
      <c r="F409" s="4"/>
      <c r="G409" s="4"/>
      <c r="H409" s="1"/>
      <c r="I409" s="1"/>
      <c r="J409" s="1"/>
      <c r="K409" s="3"/>
      <c r="M409" s="1"/>
      <c r="N409" s="1"/>
      <c r="Q409" s="1"/>
      <c r="R409" s="1"/>
      <c r="S409" s="2"/>
    </row>
    <row r="410" spans="1:19" s="7" customFormat="1" x14ac:dyDescent="0.25">
      <c r="A410" s="1"/>
      <c r="B410" s="1"/>
      <c r="C410" s="1"/>
      <c r="D410" s="1"/>
      <c r="E410" s="134"/>
      <c r="F410" s="4"/>
      <c r="G410" s="4"/>
      <c r="H410" s="1"/>
      <c r="I410" s="1"/>
      <c r="J410" s="1"/>
      <c r="K410" s="3"/>
      <c r="M410" s="1"/>
      <c r="N410" s="1"/>
      <c r="Q410" s="1"/>
      <c r="R410" s="1"/>
      <c r="S410" s="2"/>
    </row>
    <row r="411" spans="1:19" s="7" customFormat="1" x14ac:dyDescent="0.25">
      <c r="A411" s="1"/>
      <c r="B411" s="1"/>
      <c r="C411" s="1"/>
      <c r="D411" s="1"/>
      <c r="E411" s="134"/>
      <c r="F411" s="4"/>
      <c r="G411" s="4"/>
      <c r="H411" s="1"/>
      <c r="I411" s="1"/>
      <c r="J411" s="1"/>
      <c r="K411" s="3"/>
      <c r="M411" s="1"/>
      <c r="N411" s="1"/>
      <c r="Q411" s="1"/>
      <c r="R411" s="1"/>
      <c r="S411" s="2"/>
    </row>
    <row r="412" spans="1:19" s="7" customFormat="1" x14ac:dyDescent="0.25">
      <c r="A412" s="1"/>
      <c r="B412" s="1"/>
      <c r="C412" s="1"/>
      <c r="D412" s="1"/>
      <c r="E412" s="134"/>
      <c r="F412" s="4"/>
      <c r="G412" s="4"/>
      <c r="H412" s="1"/>
      <c r="I412" s="1"/>
      <c r="J412" s="1"/>
      <c r="K412" s="3"/>
      <c r="M412" s="1"/>
      <c r="N412" s="1"/>
      <c r="Q412" s="1"/>
      <c r="R412" s="1"/>
      <c r="S412" s="2"/>
    </row>
    <row r="413" spans="1:19" s="7" customFormat="1" x14ac:dyDescent="0.25">
      <c r="A413" s="1"/>
      <c r="B413" s="1"/>
      <c r="C413" s="1"/>
      <c r="D413" s="1"/>
      <c r="E413" s="134"/>
      <c r="F413" s="4"/>
      <c r="G413" s="4"/>
      <c r="H413" s="1"/>
      <c r="I413" s="1"/>
      <c r="J413" s="1"/>
      <c r="K413" s="3"/>
      <c r="M413" s="1"/>
      <c r="N413" s="1"/>
      <c r="Q413" s="1"/>
      <c r="R413" s="1"/>
      <c r="S413" s="2"/>
    </row>
    <row r="414" spans="1:19" s="7" customFormat="1" x14ac:dyDescent="0.25">
      <c r="A414" s="1"/>
      <c r="B414" s="1"/>
      <c r="C414" s="1"/>
      <c r="D414" s="1"/>
      <c r="E414" s="134"/>
      <c r="F414" s="4"/>
      <c r="G414" s="4"/>
      <c r="H414" s="1"/>
      <c r="I414" s="1"/>
      <c r="J414" s="1"/>
      <c r="K414" s="3"/>
      <c r="M414" s="1"/>
      <c r="N414" s="1"/>
      <c r="Q414" s="1"/>
      <c r="R414" s="1"/>
      <c r="S414" s="2"/>
    </row>
    <row r="415" spans="1:19" s="7" customFormat="1" x14ac:dyDescent="0.25">
      <c r="A415" s="1"/>
      <c r="B415" s="1"/>
      <c r="C415" s="1"/>
      <c r="D415" s="1"/>
      <c r="E415" s="134"/>
      <c r="F415" s="4"/>
      <c r="G415" s="4"/>
      <c r="H415" s="1"/>
      <c r="I415" s="1"/>
      <c r="J415" s="1"/>
      <c r="K415" s="3"/>
      <c r="M415" s="1"/>
      <c r="N415" s="1"/>
      <c r="Q415" s="1"/>
      <c r="R415" s="1"/>
      <c r="S415" s="2"/>
    </row>
    <row r="416" spans="1:19" s="7" customFormat="1" x14ac:dyDescent="0.25">
      <c r="A416" s="1"/>
      <c r="B416" s="1"/>
      <c r="C416" s="1"/>
      <c r="D416" s="1"/>
      <c r="E416" s="134"/>
      <c r="F416" s="4"/>
      <c r="G416" s="4"/>
      <c r="H416" s="1"/>
      <c r="I416" s="1"/>
      <c r="J416" s="1"/>
      <c r="K416" s="3"/>
      <c r="M416" s="1"/>
      <c r="N416" s="1"/>
      <c r="Q416" s="1"/>
      <c r="R416" s="1"/>
      <c r="S416" s="2"/>
    </row>
    <row r="417" spans="1:19" s="7" customFormat="1" x14ac:dyDescent="0.25">
      <c r="A417" s="1"/>
      <c r="B417" s="1"/>
      <c r="C417" s="1"/>
      <c r="D417" s="1"/>
      <c r="E417" s="134"/>
      <c r="F417" s="4"/>
      <c r="G417" s="4"/>
      <c r="H417" s="1"/>
      <c r="I417" s="1"/>
      <c r="J417" s="1"/>
      <c r="K417" s="3"/>
      <c r="M417" s="1"/>
      <c r="N417" s="1"/>
      <c r="Q417" s="1"/>
      <c r="R417" s="1"/>
      <c r="S417" s="2"/>
    </row>
    <row r="418" spans="1:19" s="7" customFormat="1" x14ac:dyDescent="0.25">
      <c r="A418" s="1"/>
      <c r="B418" s="1"/>
      <c r="C418" s="1"/>
      <c r="D418" s="1"/>
      <c r="E418" s="134"/>
      <c r="F418" s="4"/>
      <c r="G418" s="4"/>
      <c r="H418" s="1"/>
      <c r="I418" s="1"/>
      <c r="J418" s="1"/>
      <c r="K418" s="3"/>
      <c r="M418" s="1"/>
      <c r="N418" s="1"/>
      <c r="Q418" s="1"/>
      <c r="R418" s="1"/>
      <c r="S418" s="2"/>
    </row>
    <row r="419" spans="1:19" s="7" customFormat="1" x14ac:dyDescent="0.25">
      <c r="A419" s="1"/>
      <c r="B419" s="1"/>
      <c r="C419" s="1"/>
      <c r="D419" s="1"/>
      <c r="E419" s="134"/>
      <c r="F419" s="4"/>
      <c r="G419" s="4"/>
      <c r="H419" s="1"/>
      <c r="I419" s="1"/>
      <c r="J419" s="1"/>
      <c r="K419" s="3"/>
      <c r="M419" s="1"/>
      <c r="N419" s="1"/>
      <c r="Q419" s="1"/>
      <c r="R419" s="1"/>
      <c r="S419" s="2"/>
    </row>
    <row r="420" spans="1:19" s="7" customFormat="1" x14ac:dyDescent="0.25">
      <c r="A420" s="1"/>
      <c r="B420" s="1"/>
      <c r="C420" s="1"/>
      <c r="D420" s="1"/>
      <c r="E420" s="134"/>
      <c r="F420" s="4"/>
      <c r="G420" s="4"/>
      <c r="H420" s="1"/>
      <c r="I420" s="1"/>
      <c r="J420" s="1"/>
      <c r="K420" s="3"/>
      <c r="M420" s="1"/>
      <c r="N420" s="1"/>
      <c r="Q420" s="1"/>
      <c r="R420" s="1"/>
      <c r="S420" s="2"/>
    </row>
    <row r="421" spans="1:19" s="7" customFormat="1" x14ac:dyDescent="0.25">
      <c r="A421" s="1"/>
      <c r="B421" s="1"/>
      <c r="C421" s="1"/>
      <c r="D421" s="1"/>
      <c r="E421" s="134"/>
      <c r="F421" s="4"/>
      <c r="G421" s="4"/>
      <c r="H421" s="1"/>
      <c r="I421" s="1"/>
      <c r="J421" s="1"/>
      <c r="K421" s="3"/>
      <c r="M421" s="1"/>
      <c r="N421" s="1"/>
      <c r="Q421" s="1"/>
      <c r="R421" s="1"/>
      <c r="S421" s="2"/>
    </row>
    <row r="422" spans="1:19" s="7" customFormat="1" x14ac:dyDescent="0.25">
      <c r="A422" s="1"/>
      <c r="B422" s="1"/>
      <c r="C422" s="1"/>
      <c r="D422" s="1"/>
      <c r="E422" s="134"/>
      <c r="F422" s="4"/>
      <c r="G422" s="4"/>
      <c r="H422" s="1"/>
      <c r="I422" s="1"/>
      <c r="J422" s="1"/>
      <c r="K422" s="3"/>
      <c r="M422" s="1"/>
      <c r="N422" s="1"/>
      <c r="Q422" s="1"/>
      <c r="R422" s="1"/>
      <c r="S422" s="2"/>
    </row>
    <row r="423" spans="1:19" s="7" customFormat="1" x14ac:dyDescent="0.25">
      <c r="A423" s="1"/>
      <c r="B423" s="1"/>
      <c r="C423" s="1"/>
      <c r="D423" s="1"/>
      <c r="E423" s="134"/>
      <c r="F423" s="4"/>
      <c r="G423" s="4"/>
      <c r="H423" s="1"/>
      <c r="I423" s="1"/>
      <c r="J423" s="1"/>
      <c r="K423" s="3"/>
      <c r="M423" s="1"/>
      <c r="N423" s="1"/>
      <c r="Q423" s="1"/>
      <c r="R423" s="1"/>
      <c r="S423" s="2"/>
    </row>
    <row r="424" spans="1:19" s="7" customFormat="1" x14ac:dyDescent="0.25">
      <c r="A424" s="1"/>
      <c r="B424" s="1"/>
      <c r="C424" s="1"/>
      <c r="D424" s="1"/>
      <c r="E424" s="134"/>
      <c r="F424" s="4"/>
      <c r="G424" s="4"/>
      <c r="H424" s="1"/>
      <c r="I424" s="1"/>
      <c r="J424" s="1"/>
      <c r="K424" s="3"/>
      <c r="M424" s="1"/>
      <c r="N424" s="1"/>
      <c r="Q424" s="1"/>
      <c r="R424" s="1"/>
      <c r="S424" s="2"/>
    </row>
    <row r="425" spans="1:19" s="7" customFormat="1" x14ac:dyDescent="0.25">
      <c r="A425" s="1"/>
      <c r="B425" s="1"/>
      <c r="C425" s="1"/>
      <c r="D425" s="1"/>
      <c r="E425" s="134"/>
      <c r="F425" s="4"/>
      <c r="G425" s="4"/>
      <c r="H425" s="1"/>
      <c r="I425" s="1"/>
      <c r="J425" s="1"/>
      <c r="K425" s="3"/>
      <c r="M425" s="1"/>
      <c r="N425" s="1"/>
      <c r="Q425" s="1"/>
      <c r="R425" s="1"/>
      <c r="S425" s="2"/>
    </row>
    <row r="426" spans="1:19" s="7" customFormat="1" x14ac:dyDescent="0.25">
      <c r="A426" s="1"/>
      <c r="B426" s="1"/>
      <c r="C426" s="1"/>
      <c r="D426" s="1"/>
      <c r="E426" s="134"/>
      <c r="F426" s="4"/>
      <c r="G426" s="4"/>
      <c r="H426" s="1"/>
      <c r="I426" s="1"/>
      <c r="J426" s="1"/>
      <c r="K426" s="3"/>
      <c r="M426" s="1"/>
      <c r="N426" s="1"/>
      <c r="Q426" s="1"/>
      <c r="R426" s="1"/>
      <c r="S426" s="2"/>
    </row>
    <row r="427" spans="1:19" s="7" customFormat="1" x14ac:dyDescent="0.25">
      <c r="A427" s="1"/>
      <c r="B427" s="1"/>
      <c r="C427" s="1"/>
      <c r="D427" s="1"/>
      <c r="E427" s="134"/>
      <c r="F427" s="4"/>
      <c r="G427" s="4"/>
      <c r="H427" s="1"/>
      <c r="I427" s="1"/>
      <c r="J427" s="1"/>
      <c r="K427" s="3"/>
      <c r="M427" s="1"/>
      <c r="N427" s="1"/>
      <c r="Q427" s="1"/>
      <c r="R427" s="1"/>
      <c r="S427" s="2"/>
    </row>
    <row r="428" spans="1:19" s="7" customFormat="1" x14ac:dyDescent="0.25">
      <c r="A428" s="1"/>
      <c r="B428" s="1"/>
      <c r="C428" s="1"/>
      <c r="D428" s="1"/>
      <c r="E428" s="134"/>
      <c r="F428" s="4"/>
      <c r="G428" s="4"/>
      <c r="H428" s="1"/>
      <c r="I428" s="1"/>
      <c r="J428" s="1"/>
      <c r="K428" s="3"/>
      <c r="M428" s="1"/>
      <c r="N428" s="1"/>
      <c r="Q428" s="1"/>
      <c r="R428" s="1"/>
      <c r="S428" s="2"/>
    </row>
    <row r="429" spans="1:19" s="7" customFormat="1" x14ac:dyDescent="0.25">
      <c r="A429" s="1"/>
      <c r="B429" s="1"/>
      <c r="C429" s="1"/>
      <c r="D429" s="1"/>
      <c r="E429" s="134"/>
      <c r="F429" s="4"/>
      <c r="G429" s="4"/>
      <c r="H429" s="1"/>
      <c r="I429" s="1"/>
      <c r="J429" s="1"/>
      <c r="K429" s="3"/>
      <c r="M429" s="1"/>
      <c r="N429" s="1"/>
      <c r="Q429" s="1"/>
      <c r="R429" s="1"/>
      <c r="S429" s="2"/>
    </row>
    <row r="430" spans="1:19" s="7" customFormat="1" x14ac:dyDescent="0.25">
      <c r="A430" s="1"/>
      <c r="B430" s="1"/>
      <c r="C430" s="1"/>
      <c r="D430" s="1"/>
      <c r="E430" s="134"/>
      <c r="F430" s="4"/>
      <c r="G430" s="4"/>
      <c r="H430" s="1"/>
      <c r="I430" s="1"/>
      <c r="J430" s="1"/>
      <c r="K430" s="3"/>
      <c r="M430" s="1"/>
      <c r="N430" s="1"/>
      <c r="Q430" s="1"/>
      <c r="R430" s="1"/>
      <c r="S430" s="2"/>
    </row>
    <row r="431" spans="1:19" s="7" customFormat="1" x14ac:dyDescent="0.25">
      <c r="A431" s="1"/>
      <c r="B431" s="1"/>
      <c r="C431" s="1"/>
      <c r="D431" s="1"/>
      <c r="E431" s="134"/>
      <c r="F431" s="4"/>
      <c r="G431" s="4"/>
      <c r="H431" s="1"/>
      <c r="I431" s="1"/>
      <c r="J431" s="1"/>
      <c r="K431" s="3"/>
      <c r="M431" s="1"/>
      <c r="N431" s="1"/>
      <c r="Q431" s="1"/>
      <c r="R431" s="1"/>
      <c r="S431" s="2"/>
    </row>
    <row r="432" spans="1:19" s="7" customFormat="1" x14ac:dyDescent="0.25">
      <c r="A432" s="1"/>
      <c r="B432" s="1"/>
      <c r="C432" s="1"/>
      <c r="D432" s="1"/>
      <c r="E432" s="134"/>
      <c r="F432" s="4"/>
      <c r="G432" s="4"/>
      <c r="H432" s="1"/>
      <c r="I432" s="1"/>
      <c r="J432" s="1"/>
      <c r="K432" s="3"/>
      <c r="M432" s="1"/>
      <c r="N432" s="1"/>
      <c r="Q432" s="1"/>
      <c r="R432" s="1"/>
      <c r="S432" s="2"/>
    </row>
    <row r="433" spans="1:19" s="7" customFormat="1" x14ac:dyDescent="0.25">
      <c r="A433" s="1"/>
      <c r="B433" s="1"/>
      <c r="C433" s="1"/>
      <c r="D433" s="1"/>
      <c r="E433" s="134"/>
      <c r="F433" s="4"/>
      <c r="G433" s="4"/>
      <c r="H433" s="1"/>
      <c r="I433" s="1"/>
      <c r="J433" s="1"/>
      <c r="K433" s="3"/>
      <c r="M433" s="1"/>
      <c r="N433" s="1"/>
      <c r="Q433" s="1"/>
      <c r="R433" s="1"/>
      <c r="S433" s="2"/>
    </row>
    <row r="434" spans="1:19" s="7" customFormat="1" x14ac:dyDescent="0.25">
      <c r="A434" s="1"/>
      <c r="B434" s="1"/>
      <c r="C434" s="1"/>
      <c r="D434" s="1"/>
      <c r="E434" s="134"/>
      <c r="F434" s="4"/>
      <c r="G434" s="4"/>
      <c r="H434" s="1"/>
      <c r="I434" s="1"/>
      <c r="J434" s="1"/>
      <c r="K434" s="3"/>
      <c r="M434" s="1"/>
      <c r="N434" s="1"/>
      <c r="Q434" s="1"/>
      <c r="R434" s="1"/>
      <c r="S434" s="2"/>
    </row>
    <row r="435" spans="1:19" s="7" customFormat="1" x14ac:dyDescent="0.25">
      <c r="A435" s="1"/>
      <c r="B435" s="1"/>
      <c r="C435" s="1"/>
      <c r="D435" s="1"/>
      <c r="E435" s="134"/>
      <c r="F435" s="4"/>
      <c r="G435" s="4"/>
      <c r="H435" s="1"/>
      <c r="I435" s="1"/>
      <c r="J435" s="1"/>
      <c r="K435" s="3"/>
      <c r="M435" s="1"/>
      <c r="N435" s="1"/>
      <c r="Q435" s="1"/>
      <c r="R435" s="1"/>
      <c r="S435" s="2"/>
    </row>
    <row r="436" spans="1:19" s="7" customFormat="1" x14ac:dyDescent="0.25">
      <c r="A436" s="1"/>
      <c r="B436" s="1"/>
      <c r="C436" s="1"/>
      <c r="D436" s="1"/>
      <c r="E436" s="134"/>
      <c r="F436" s="4"/>
      <c r="G436" s="4"/>
      <c r="H436" s="1"/>
      <c r="I436" s="1"/>
      <c r="J436" s="1"/>
      <c r="K436" s="3"/>
      <c r="M436" s="1"/>
      <c r="N436" s="1"/>
      <c r="Q436" s="1"/>
      <c r="R436" s="1"/>
      <c r="S436" s="2"/>
    </row>
    <row r="437" spans="1:19" s="7" customFormat="1" x14ac:dyDescent="0.25">
      <c r="A437" s="1"/>
      <c r="B437" s="1"/>
      <c r="C437" s="1"/>
      <c r="D437" s="1"/>
      <c r="E437" s="134"/>
      <c r="F437" s="4"/>
      <c r="G437" s="4"/>
      <c r="H437" s="1"/>
      <c r="I437" s="1"/>
      <c r="J437" s="1"/>
      <c r="K437" s="3"/>
      <c r="M437" s="1"/>
      <c r="N437" s="1"/>
      <c r="Q437" s="1"/>
      <c r="R437" s="1"/>
      <c r="S437" s="2"/>
    </row>
    <row r="438" spans="1:19" s="7" customFormat="1" x14ac:dyDescent="0.25">
      <c r="A438" s="1"/>
      <c r="B438" s="1"/>
      <c r="C438" s="1"/>
      <c r="D438" s="1"/>
      <c r="E438" s="134"/>
      <c r="F438" s="4"/>
      <c r="G438" s="4"/>
      <c r="H438" s="1"/>
      <c r="I438" s="1"/>
      <c r="J438" s="1"/>
      <c r="K438" s="3"/>
      <c r="M438" s="1"/>
      <c r="N438" s="1"/>
      <c r="Q438" s="1"/>
      <c r="R438" s="1"/>
      <c r="S438" s="2"/>
    </row>
    <row r="439" spans="1:19" s="7" customFormat="1" x14ac:dyDescent="0.25">
      <c r="A439" s="1"/>
      <c r="B439" s="1"/>
      <c r="C439" s="1"/>
      <c r="D439" s="1"/>
      <c r="E439" s="134"/>
      <c r="F439" s="4"/>
      <c r="G439" s="4"/>
      <c r="H439" s="1"/>
      <c r="I439" s="1"/>
      <c r="J439" s="1"/>
      <c r="K439" s="3"/>
      <c r="M439" s="1"/>
      <c r="N439" s="1"/>
      <c r="Q439" s="1"/>
      <c r="R439" s="1"/>
      <c r="S439" s="2"/>
    </row>
    <row r="440" spans="1:19" s="7" customFormat="1" x14ac:dyDescent="0.25">
      <c r="A440" s="1"/>
      <c r="B440" s="1"/>
      <c r="C440" s="1"/>
      <c r="D440" s="1"/>
      <c r="E440" s="134"/>
      <c r="F440" s="4"/>
      <c r="G440" s="4"/>
      <c r="H440" s="1"/>
      <c r="I440" s="1"/>
      <c r="J440" s="1"/>
      <c r="K440" s="3"/>
      <c r="M440" s="1"/>
      <c r="N440" s="1"/>
      <c r="Q440" s="1"/>
      <c r="R440" s="1"/>
      <c r="S440" s="2"/>
    </row>
    <row r="441" spans="1:19" s="7" customFormat="1" x14ac:dyDescent="0.25">
      <c r="A441" s="1"/>
      <c r="B441" s="1"/>
      <c r="C441" s="1"/>
      <c r="D441" s="1"/>
      <c r="E441" s="134"/>
      <c r="F441" s="4"/>
      <c r="G441" s="4"/>
      <c r="H441" s="1"/>
      <c r="I441" s="1"/>
      <c r="J441" s="1"/>
      <c r="K441" s="3"/>
      <c r="M441" s="1"/>
      <c r="N441" s="1"/>
      <c r="Q441" s="1"/>
      <c r="R441" s="1"/>
      <c r="S441" s="2"/>
    </row>
    <row r="442" spans="1:19" s="7" customFormat="1" x14ac:dyDescent="0.25">
      <c r="A442" s="1"/>
      <c r="B442" s="1"/>
      <c r="C442" s="1"/>
      <c r="D442" s="1"/>
      <c r="E442" s="134"/>
      <c r="F442" s="4"/>
      <c r="G442" s="4"/>
      <c r="H442" s="1"/>
      <c r="I442" s="1"/>
      <c r="J442" s="1"/>
      <c r="K442" s="3"/>
      <c r="M442" s="1"/>
      <c r="N442" s="1"/>
      <c r="Q442" s="1"/>
      <c r="R442" s="1"/>
      <c r="S442" s="2"/>
    </row>
    <row r="443" spans="1:19" s="7" customFormat="1" x14ac:dyDescent="0.25">
      <c r="A443" s="1"/>
      <c r="B443" s="1"/>
      <c r="C443" s="1"/>
      <c r="D443" s="1"/>
      <c r="E443" s="134"/>
      <c r="F443" s="4"/>
      <c r="G443" s="4"/>
      <c r="H443" s="1"/>
      <c r="I443" s="1"/>
      <c r="J443" s="1"/>
      <c r="K443" s="3"/>
      <c r="M443" s="1"/>
      <c r="N443" s="1"/>
      <c r="Q443" s="1"/>
      <c r="R443" s="1"/>
      <c r="S443" s="2"/>
    </row>
    <row r="444" spans="1:19" s="7" customFormat="1" x14ac:dyDescent="0.25">
      <c r="A444" s="1"/>
      <c r="B444" s="1"/>
      <c r="C444" s="1"/>
      <c r="D444" s="1"/>
      <c r="E444" s="134"/>
      <c r="F444" s="4"/>
      <c r="G444" s="4"/>
      <c r="H444" s="1"/>
      <c r="I444" s="1"/>
      <c r="J444" s="1"/>
      <c r="K444" s="3"/>
      <c r="M444" s="1"/>
      <c r="N444" s="1"/>
      <c r="Q444" s="1"/>
      <c r="R444" s="1"/>
      <c r="S444" s="2"/>
    </row>
    <row r="445" spans="1:19" s="7" customFormat="1" x14ac:dyDescent="0.25">
      <c r="A445" s="1"/>
      <c r="B445" s="1"/>
      <c r="C445" s="1"/>
      <c r="D445" s="1"/>
      <c r="E445" s="134"/>
      <c r="F445" s="4"/>
      <c r="G445" s="4"/>
      <c r="H445" s="1"/>
      <c r="I445" s="1"/>
      <c r="J445" s="1"/>
      <c r="K445" s="3"/>
      <c r="M445" s="1"/>
      <c r="N445" s="1"/>
      <c r="Q445" s="1"/>
      <c r="R445" s="1"/>
      <c r="S445" s="2"/>
    </row>
    <row r="446" spans="1:19" s="7" customFormat="1" x14ac:dyDescent="0.25">
      <c r="A446" s="1"/>
      <c r="B446" s="1"/>
      <c r="C446" s="1"/>
      <c r="D446" s="1"/>
      <c r="E446" s="134"/>
      <c r="F446" s="4"/>
      <c r="G446" s="4"/>
      <c r="H446" s="1"/>
      <c r="I446" s="1"/>
      <c r="J446" s="1"/>
      <c r="K446" s="3"/>
      <c r="M446" s="1"/>
      <c r="N446" s="1"/>
      <c r="Q446" s="1"/>
      <c r="R446" s="1"/>
      <c r="S446" s="2"/>
    </row>
    <row r="447" spans="1:19" s="7" customFormat="1" x14ac:dyDescent="0.25">
      <c r="A447" s="1"/>
      <c r="B447" s="1"/>
      <c r="C447" s="1"/>
      <c r="D447" s="1"/>
      <c r="E447" s="134"/>
      <c r="F447" s="4"/>
      <c r="G447" s="4"/>
      <c r="H447" s="1"/>
      <c r="I447" s="1"/>
      <c r="J447" s="1"/>
      <c r="K447" s="3"/>
      <c r="M447" s="1"/>
      <c r="N447" s="1"/>
      <c r="Q447" s="1"/>
      <c r="R447" s="1"/>
      <c r="S447" s="2"/>
    </row>
    <row r="448" spans="1:19" s="7" customFormat="1" x14ac:dyDescent="0.25">
      <c r="A448" s="1"/>
      <c r="B448" s="1"/>
      <c r="C448" s="1"/>
      <c r="D448" s="1"/>
      <c r="E448" s="134"/>
      <c r="F448" s="4"/>
      <c r="G448" s="4"/>
      <c r="H448" s="1"/>
      <c r="I448" s="1"/>
      <c r="J448" s="1"/>
      <c r="K448" s="3"/>
      <c r="M448" s="1"/>
      <c r="N448" s="1"/>
      <c r="Q448" s="1"/>
      <c r="R448" s="1"/>
      <c r="S448" s="2"/>
    </row>
    <row r="449" spans="1:19" s="7" customFormat="1" x14ac:dyDescent="0.25">
      <c r="A449" s="1"/>
      <c r="B449" s="1"/>
      <c r="C449" s="1"/>
      <c r="D449" s="1"/>
      <c r="E449" s="134"/>
      <c r="F449" s="4"/>
      <c r="G449" s="4"/>
      <c r="H449" s="1"/>
      <c r="I449" s="1"/>
      <c r="J449" s="1"/>
      <c r="K449" s="3"/>
      <c r="M449" s="1"/>
      <c r="N449" s="1"/>
      <c r="Q449" s="1"/>
      <c r="R449" s="1"/>
      <c r="S449" s="2"/>
    </row>
    <row r="450" spans="1:19" s="7" customFormat="1" x14ac:dyDescent="0.25">
      <c r="A450" s="1"/>
      <c r="B450" s="1"/>
      <c r="C450" s="1"/>
      <c r="D450" s="1"/>
      <c r="E450" s="134"/>
      <c r="F450" s="4"/>
      <c r="G450" s="4"/>
      <c r="H450" s="1"/>
      <c r="I450" s="1"/>
      <c r="J450" s="1"/>
      <c r="K450" s="3"/>
      <c r="M450" s="1"/>
      <c r="N450" s="1"/>
      <c r="Q450" s="1"/>
      <c r="R450" s="1"/>
      <c r="S450" s="2"/>
    </row>
    <row r="451" spans="1:19" s="7" customFormat="1" x14ac:dyDescent="0.25">
      <c r="A451" s="1"/>
      <c r="B451" s="1"/>
      <c r="C451" s="1"/>
      <c r="D451" s="1"/>
      <c r="E451" s="134"/>
      <c r="F451" s="4"/>
      <c r="G451" s="4"/>
      <c r="H451" s="1"/>
      <c r="I451" s="1"/>
      <c r="J451" s="1"/>
      <c r="K451" s="3"/>
      <c r="M451" s="1"/>
      <c r="N451" s="1"/>
      <c r="Q451" s="1"/>
      <c r="R451" s="1"/>
      <c r="S451" s="2"/>
    </row>
    <row r="452" spans="1:19" s="7" customFormat="1" x14ac:dyDescent="0.25">
      <c r="A452" s="1"/>
      <c r="B452" s="1"/>
      <c r="C452" s="1"/>
      <c r="D452" s="1"/>
      <c r="E452" s="134"/>
      <c r="F452" s="4"/>
      <c r="G452" s="4"/>
      <c r="H452" s="1"/>
      <c r="I452" s="1"/>
      <c r="J452" s="1"/>
      <c r="K452" s="3"/>
      <c r="M452" s="1"/>
      <c r="N452" s="1"/>
      <c r="Q452" s="1"/>
      <c r="R452" s="1"/>
      <c r="S452" s="2"/>
    </row>
    <row r="453" spans="1:19" s="7" customFormat="1" x14ac:dyDescent="0.25">
      <c r="A453" s="1"/>
      <c r="B453" s="1"/>
      <c r="C453" s="1"/>
      <c r="D453" s="1"/>
      <c r="E453" s="134"/>
      <c r="F453" s="4"/>
      <c r="G453" s="4"/>
      <c r="H453" s="1"/>
      <c r="I453" s="1"/>
      <c r="J453" s="1"/>
      <c r="K453" s="3"/>
      <c r="M453" s="1"/>
      <c r="N453" s="1"/>
      <c r="Q453" s="1"/>
      <c r="R453" s="1"/>
      <c r="S453" s="2"/>
    </row>
    <row r="454" spans="1:19" s="7" customFormat="1" x14ac:dyDescent="0.25">
      <c r="A454" s="1"/>
      <c r="B454" s="1"/>
      <c r="C454" s="1"/>
      <c r="D454" s="1"/>
      <c r="E454" s="134"/>
      <c r="F454" s="4"/>
      <c r="G454" s="4"/>
      <c r="H454" s="1"/>
      <c r="I454" s="1"/>
      <c r="J454" s="1"/>
      <c r="K454" s="3"/>
      <c r="M454" s="1"/>
      <c r="N454" s="1"/>
      <c r="Q454" s="1"/>
      <c r="R454" s="1"/>
      <c r="S454" s="2"/>
    </row>
    <row r="455" spans="1:19" s="7" customFormat="1" x14ac:dyDescent="0.25">
      <c r="A455" s="1"/>
      <c r="B455" s="1"/>
      <c r="C455" s="1"/>
      <c r="D455" s="1"/>
      <c r="E455" s="134"/>
      <c r="F455" s="4"/>
      <c r="G455" s="4"/>
      <c r="H455" s="1"/>
      <c r="I455" s="1"/>
      <c r="J455" s="1"/>
      <c r="K455" s="3"/>
      <c r="M455" s="1"/>
      <c r="N455" s="1"/>
      <c r="Q455" s="1"/>
      <c r="R455" s="1"/>
      <c r="S455" s="2"/>
    </row>
    <row r="456" spans="1:19" s="7" customFormat="1" x14ac:dyDescent="0.25">
      <c r="A456" s="1"/>
      <c r="B456" s="1"/>
      <c r="C456" s="1"/>
      <c r="D456" s="1"/>
      <c r="E456" s="134"/>
      <c r="F456" s="4"/>
      <c r="G456" s="4"/>
      <c r="H456" s="1"/>
      <c r="I456" s="1"/>
      <c r="J456" s="1"/>
      <c r="K456" s="3"/>
      <c r="M456" s="1"/>
      <c r="N456" s="1"/>
      <c r="Q456" s="1"/>
      <c r="R456" s="1"/>
      <c r="S456" s="2"/>
    </row>
    <row r="457" spans="1:19" s="7" customFormat="1" x14ac:dyDescent="0.25">
      <c r="A457" s="1"/>
      <c r="B457" s="1"/>
      <c r="C457" s="1"/>
      <c r="D457" s="1"/>
      <c r="E457" s="134"/>
      <c r="F457" s="4"/>
      <c r="G457" s="4"/>
      <c r="H457" s="1"/>
      <c r="I457" s="1"/>
      <c r="J457" s="1"/>
      <c r="K457" s="3"/>
      <c r="M457" s="1"/>
      <c r="N457" s="1"/>
      <c r="Q457" s="1"/>
      <c r="R457" s="1"/>
      <c r="S457" s="2"/>
    </row>
    <row r="458" spans="1:19" s="7" customFormat="1" x14ac:dyDescent="0.25">
      <c r="A458" s="1"/>
      <c r="B458" s="1"/>
      <c r="C458" s="1"/>
      <c r="D458" s="1"/>
      <c r="E458" s="134"/>
      <c r="F458" s="4"/>
      <c r="G458" s="4"/>
      <c r="H458" s="1"/>
      <c r="I458" s="1"/>
      <c r="J458" s="1"/>
      <c r="K458" s="3"/>
      <c r="M458" s="1"/>
      <c r="N458" s="1"/>
      <c r="Q458" s="1"/>
      <c r="R458" s="1"/>
      <c r="S458" s="2"/>
    </row>
    <row r="459" spans="1:19" s="7" customFormat="1" x14ac:dyDescent="0.25">
      <c r="A459" s="1"/>
      <c r="B459" s="1"/>
      <c r="C459" s="1"/>
      <c r="D459" s="1"/>
      <c r="E459" s="134"/>
      <c r="F459" s="4"/>
      <c r="G459" s="4"/>
      <c r="H459" s="1"/>
      <c r="I459" s="1"/>
      <c r="J459" s="1"/>
      <c r="K459" s="3"/>
      <c r="M459" s="1"/>
      <c r="N459" s="1"/>
      <c r="Q459" s="1"/>
      <c r="R459" s="1"/>
      <c r="S459" s="2"/>
    </row>
    <row r="460" spans="1:19" s="7" customFormat="1" x14ac:dyDescent="0.25">
      <c r="A460" s="1"/>
      <c r="B460" s="1"/>
      <c r="C460" s="1"/>
      <c r="D460" s="1"/>
      <c r="E460" s="134"/>
      <c r="F460" s="4"/>
      <c r="G460" s="4"/>
      <c r="H460" s="1"/>
      <c r="I460" s="1"/>
      <c r="J460" s="1"/>
      <c r="K460" s="3"/>
      <c r="M460" s="1"/>
      <c r="N460" s="1"/>
      <c r="Q460" s="1"/>
      <c r="R460" s="1"/>
      <c r="S460" s="2"/>
    </row>
    <row r="461" spans="1:19" s="7" customFormat="1" x14ac:dyDescent="0.25">
      <c r="A461" s="1"/>
      <c r="B461" s="1"/>
      <c r="C461" s="1"/>
      <c r="D461" s="1"/>
      <c r="E461" s="134"/>
      <c r="F461" s="4"/>
      <c r="G461" s="4"/>
      <c r="H461" s="1"/>
      <c r="I461" s="1"/>
      <c r="J461" s="1"/>
      <c r="K461" s="3"/>
      <c r="M461" s="1"/>
      <c r="N461" s="1"/>
      <c r="Q461" s="1"/>
      <c r="R461" s="1"/>
      <c r="S461" s="2"/>
    </row>
    <row r="462" spans="1:19" s="7" customFormat="1" x14ac:dyDescent="0.25">
      <c r="A462" s="1"/>
      <c r="B462" s="1"/>
      <c r="C462" s="1"/>
      <c r="D462" s="1"/>
      <c r="E462" s="134"/>
      <c r="F462" s="4"/>
      <c r="G462" s="4"/>
      <c r="H462" s="1"/>
      <c r="I462" s="1"/>
      <c r="J462" s="1"/>
      <c r="K462" s="3"/>
      <c r="M462" s="1"/>
      <c r="N462" s="1"/>
      <c r="Q462" s="1"/>
      <c r="R462" s="1"/>
      <c r="S462" s="2"/>
    </row>
    <row r="463" spans="1:19" s="7" customFormat="1" x14ac:dyDescent="0.25">
      <c r="A463" s="1"/>
      <c r="B463" s="1"/>
      <c r="C463" s="1"/>
      <c r="D463" s="1"/>
      <c r="E463" s="134"/>
      <c r="F463" s="4"/>
      <c r="G463" s="4"/>
      <c r="H463" s="1"/>
      <c r="I463" s="1"/>
      <c r="J463" s="1"/>
      <c r="K463" s="3"/>
      <c r="M463" s="1"/>
      <c r="N463" s="1"/>
      <c r="Q463" s="1"/>
      <c r="R463" s="1"/>
      <c r="S463" s="2"/>
    </row>
    <row r="464" spans="1:19" s="7" customFormat="1" x14ac:dyDescent="0.25">
      <c r="A464" s="1"/>
      <c r="B464" s="1"/>
      <c r="C464" s="1"/>
      <c r="D464" s="1"/>
      <c r="E464" s="134"/>
      <c r="F464" s="4"/>
      <c r="G464" s="4"/>
      <c r="H464" s="1"/>
      <c r="I464" s="1"/>
      <c r="J464" s="1"/>
      <c r="K464" s="3"/>
      <c r="M464" s="1"/>
      <c r="N464" s="1"/>
      <c r="Q464" s="1"/>
      <c r="R464" s="1"/>
      <c r="S464" s="2"/>
    </row>
    <row r="465" spans="1:19" s="7" customFormat="1" x14ac:dyDescent="0.25">
      <c r="A465" s="1"/>
      <c r="B465" s="1"/>
      <c r="C465" s="1"/>
      <c r="D465" s="1"/>
      <c r="E465" s="134"/>
      <c r="F465" s="4"/>
      <c r="G465" s="4"/>
      <c r="H465" s="1"/>
      <c r="I465" s="1"/>
      <c r="J465" s="1"/>
      <c r="K465" s="3"/>
      <c r="M465" s="1"/>
      <c r="N465" s="1"/>
      <c r="Q465" s="1"/>
      <c r="R465" s="1"/>
      <c r="S465" s="2"/>
    </row>
    <row r="466" spans="1:19" s="7" customFormat="1" x14ac:dyDescent="0.25">
      <c r="A466" s="1"/>
      <c r="B466" s="1"/>
      <c r="C466" s="1"/>
      <c r="D466" s="1"/>
      <c r="E466" s="134"/>
      <c r="F466" s="4"/>
      <c r="G466" s="4"/>
      <c r="H466" s="1"/>
      <c r="I466" s="1"/>
      <c r="J466" s="1"/>
      <c r="K466" s="3"/>
      <c r="M466" s="1"/>
      <c r="N466" s="1"/>
      <c r="Q466" s="1"/>
      <c r="R466" s="1"/>
      <c r="S466" s="2"/>
    </row>
    <row r="467" spans="1:19" s="7" customFormat="1" x14ac:dyDescent="0.25">
      <c r="A467" s="1"/>
      <c r="B467" s="1"/>
      <c r="C467" s="1"/>
      <c r="D467" s="1"/>
      <c r="E467" s="134"/>
      <c r="F467" s="4"/>
      <c r="G467" s="4"/>
      <c r="H467" s="1"/>
      <c r="I467" s="1"/>
      <c r="J467" s="1"/>
      <c r="K467" s="3"/>
      <c r="M467" s="1"/>
      <c r="N467" s="1"/>
      <c r="Q467" s="1"/>
      <c r="R467" s="1"/>
      <c r="S467" s="2"/>
    </row>
    <row r="468" spans="1:19" s="7" customFormat="1" x14ac:dyDescent="0.25">
      <c r="A468" s="1"/>
      <c r="B468" s="1"/>
      <c r="C468" s="1"/>
      <c r="D468" s="1"/>
      <c r="E468" s="134"/>
      <c r="F468" s="4"/>
      <c r="G468" s="4"/>
      <c r="H468" s="1"/>
      <c r="I468" s="1"/>
      <c r="J468" s="1"/>
      <c r="K468" s="3"/>
      <c r="M468" s="1"/>
      <c r="N468" s="1"/>
      <c r="Q468" s="1"/>
      <c r="R468" s="1"/>
      <c r="S468" s="2"/>
    </row>
    <row r="469" spans="1:19" s="7" customFormat="1" x14ac:dyDescent="0.25">
      <c r="A469" s="1"/>
      <c r="B469" s="1"/>
      <c r="C469" s="1"/>
      <c r="D469" s="1"/>
      <c r="E469" s="134"/>
      <c r="F469" s="4"/>
      <c r="G469" s="4"/>
      <c r="H469" s="1"/>
      <c r="I469" s="1"/>
      <c r="J469" s="1"/>
      <c r="K469" s="3"/>
      <c r="M469" s="1"/>
      <c r="N469" s="1"/>
      <c r="Q469" s="1"/>
      <c r="R469" s="1"/>
      <c r="S469" s="2"/>
    </row>
    <row r="470" spans="1:19" s="7" customFormat="1" x14ac:dyDescent="0.25">
      <c r="A470" s="1"/>
      <c r="B470" s="1"/>
      <c r="C470" s="1"/>
      <c r="D470" s="1"/>
      <c r="E470" s="134"/>
      <c r="F470" s="4"/>
      <c r="G470" s="4"/>
      <c r="H470" s="1"/>
      <c r="I470" s="1"/>
      <c r="J470" s="1"/>
      <c r="K470" s="3"/>
      <c r="M470" s="1"/>
      <c r="N470" s="1"/>
      <c r="Q470" s="1"/>
      <c r="R470" s="1"/>
      <c r="S470" s="2"/>
    </row>
    <row r="471" spans="1:19" s="7" customFormat="1" x14ac:dyDescent="0.25">
      <c r="A471" s="1"/>
      <c r="B471" s="1"/>
      <c r="C471" s="1"/>
      <c r="D471" s="1"/>
      <c r="E471" s="134"/>
      <c r="F471" s="4"/>
      <c r="G471" s="4"/>
      <c r="H471" s="1"/>
      <c r="I471" s="1"/>
      <c r="J471" s="1"/>
      <c r="K471" s="3"/>
      <c r="M471" s="1"/>
      <c r="N471" s="1"/>
      <c r="Q471" s="1"/>
      <c r="R471" s="1"/>
      <c r="S471" s="2"/>
    </row>
    <row r="472" spans="1:19" s="7" customFormat="1" x14ac:dyDescent="0.25">
      <c r="A472" s="1"/>
      <c r="B472" s="1"/>
      <c r="C472" s="1"/>
      <c r="D472" s="1"/>
      <c r="E472" s="134"/>
      <c r="F472" s="4"/>
      <c r="G472" s="4"/>
      <c r="H472" s="1"/>
      <c r="I472" s="1"/>
      <c r="J472" s="1"/>
      <c r="K472" s="3"/>
      <c r="M472" s="1"/>
      <c r="N472" s="1"/>
      <c r="Q472" s="1"/>
      <c r="R472" s="1"/>
      <c r="S472" s="2"/>
    </row>
    <row r="473" spans="1:19" s="7" customFormat="1" x14ac:dyDescent="0.25">
      <c r="A473" s="1"/>
      <c r="B473" s="1"/>
      <c r="C473" s="1"/>
      <c r="D473" s="1"/>
      <c r="E473" s="134"/>
      <c r="F473" s="4"/>
      <c r="G473" s="4"/>
      <c r="H473" s="1"/>
      <c r="I473" s="1"/>
      <c r="J473" s="1"/>
      <c r="K473" s="3"/>
      <c r="M473" s="1"/>
      <c r="N473" s="1"/>
      <c r="Q473" s="1"/>
      <c r="R473" s="1"/>
      <c r="S473" s="2"/>
    </row>
    <row r="474" spans="1:19" s="7" customFormat="1" x14ac:dyDescent="0.25">
      <c r="A474" s="1"/>
      <c r="B474" s="1"/>
      <c r="C474" s="1"/>
      <c r="D474" s="1"/>
      <c r="E474" s="134"/>
      <c r="F474" s="4"/>
      <c r="G474" s="4"/>
      <c r="H474" s="1"/>
      <c r="I474" s="1"/>
      <c r="J474" s="1"/>
      <c r="K474" s="3"/>
      <c r="M474" s="1"/>
      <c r="N474" s="1"/>
      <c r="Q474" s="1"/>
      <c r="R474" s="1"/>
      <c r="S474" s="2"/>
    </row>
    <row r="475" spans="1:19" s="7" customFormat="1" x14ac:dyDescent="0.25">
      <c r="A475" s="1"/>
      <c r="B475" s="1"/>
      <c r="C475" s="1"/>
      <c r="D475" s="1"/>
      <c r="E475" s="134"/>
      <c r="F475" s="4"/>
      <c r="G475" s="4"/>
      <c r="H475" s="1"/>
      <c r="I475" s="1"/>
      <c r="J475" s="1"/>
      <c r="K475" s="3"/>
      <c r="M475" s="1"/>
      <c r="N475" s="1"/>
      <c r="Q475" s="1"/>
      <c r="R475" s="1"/>
      <c r="S475" s="2"/>
    </row>
    <row r="476" spans="1:19" s="7" customFormat="1" x14ac:dyDescent="0.25">
      <c r="A476" s="1"/>
      <c r="B476" s="1"/>
      <c r="C476" s="1"/>
      <c r="D476" s="1"/>
      <c r="E476" s="134"/>
      <c r="F476" s="4"/>
      <c r="G476" s="4"/>
      <c r="H476" s="1"/>
      <c r="I476" s="1"/>
      <c r="J476" s="1"/>
      <c r="K476" s="3"/>
      <c r="M476" s="1"/>
      <c r="N476" s="1"/>
      <c r="Q476" s="1"/>
      <c r="R476" s="1"/>
      <c r="S476" s="2"/>
    </row>
    <row r="477" spans="1:19" s="7" customFormat="1" x14ac:dyDescent="0.25">
      <c r="A477" s="1"/>
      <c r="B477" s="1"/>
      <c r="C477" s="1"/>
      <c r="D477" s="1"/>
      <c r="E477" s="134"/>
      <c r="F477" s="4"/>
      <c r="G477" s="4"/>
      <c r="H477" s="1"/>
      <c r="I477" s="1"/>
      <c r="J477" s="1"/>
      <c r="K477" s="3"/>
      <c r="M477" s="1"/>
      <c r="N477" s="1"/>
      <c r="Q477" s="1"/>
      <c r="R477" s="1"/>
      <c r="S477" s="2"/>
    </row>
    <row r="478" spans="1:19" s="7" customFormat="1" x14ac:dyDescent="0.25">
      <c r="A478" s="1"/>
      <c r="B478" s="1"/>
      <c r="C478" s="1"/>
      <c r="D478" s="1"/>
      <c r="E478" s="134"/>
      <c r="F478" s="4"/>
      <c r="G478" s="4"/>
      <c r="H478" s="1"/>
      <c r="I478" s="1"/>
      <c r="J478" s="1"/>
      <c r="K478" s="3"/>
      <c r="M478" s="1"/>
      <c r="N478" s="1"/>
      <c r="Q478" s="1"/>
      <c r="R478" s="1"/>
      <c r="S478" s="2"/>
    </row>
    <row r="479" spans="1:19" s="7" customFormat="1" x14ac:dyDescent="0.25">
      <c r="A479" s="1"/>
      <c r="B479" s="1"/>
      <c r="C479" s="1"/>
      <c r="D479" s="1"/>
      <c r="E479" s="134"/>
      <c r="F479" s="4"/>
      <c r="G479" s="4"/>
      <c r="H479" s="1"/>
      <c r="I479" s="1"/>
      <c r="J479" s="1"/>
      <c r="K479" s="3"/>
      <c r="M479" s="1"/>
      <c r="N479" s="1"/>
      <c r="Q479" s="1"/>
      <c r="R479" s="1"/>
      <c r="S479" s="2"/>
    </row>
    <row r="480" spans="1:19" s="7" customFormat="1" x14ac:dyDescent="0.25">
      <c r="A480" s="1"/>
      <c r="B480" s="1"/>
      <c r="C480" s="1"/>
      <c r="D480" s="1"/>
      <c r="E480" s="134"/>
      <c r="F480" s="4"/>
      <c r="G480" s="4"/>
      <c r="H480" s="1"/>
      <c r="I480" s="1"/>
      <c r="J480" s="1"/>
      <c r="K480" s="3"/>
      <c r="M480" s="1"/>
      <c r="N480" s="1"/>
      <c r="Q480" s="1"/>
      <c r="R480" s="1"/>
      <c r="S480" s="2"/>
    </row>
    <row r="481" spans="1:19" s="7" customFormat="1" x14ac:dyDescent="0.25">
      <c r="A481" s="1"/>
      <c r="B481" s="1"/>
      <c r="C481" s="1"/>
      <c r="D481" s="1"/>
      <c r="E481" s="134"/>
      <c r="F481" s="4"/>
      <c r="G481" s="4"/>
      <c r="H481" s="1"/>
      <c r="I481" s="1"/>
      <c r="J481" s="1"/>
      <c r="K481" s="3"/>
      <c r="M481" s="1"/>
      <c r="N481" s="1"/>
      <c r="Q481" s="1"/>
      <c r="R481" s="1"/>
      <c r="S481" s="2"/>
    </row>
    <row r="482" spans="1:19" s="7" customFormat="1" x14ac:dyDescent="0.25">
      <c r="A482" s="1"/>
      <c r="B482" s="1"/>
      <c r="C482" s="1"/>
      <c r="D482" s="1"/>
      <c r="E482" s="134"/>
      <c r="F482" s="4"/>
      <c r="G482" s="4"/>
      <c r="H482" s="1"/>
      <c r="I482" s="1"/>
      <c r="J482" s="1"/>
      <c r="K482" s="3"/>
      <c r="M482" s="1"/>
      <c r="N482" s="1"/>
      <c r="Q482" s="1"/>
      <c r="R482" s="1"/>
      <c r="S482" s="2"/>
    </row>
    <row r="483" spans="1:19" s="7" customFormat="1" x14ac:dyDescent="0.25">
      <c r="A483" s="1"/>
      <c r="B483" s="1"/>
      <c r="C483" s="1"/>
      <c r="D483" s="1"/>
      <c r="E483" s="134"/>
      <c r="F483" s="4"/>
      <c r="G483" s="4"/>
      <c r="H483" s="1"/>
      <c r="I483" s="1"/>
      <c r="J483" s="1"/>
      <c r="K483" s="3"/>
      <c r="M483" s="1"/>
      <c r="N483" s="1"/>
      <c r="Q483" s="1"/>
      <c r="R483" s="1"/>
      <c r="S483" s="2"/>
    </row>
    <row r="484" spans="1:19" s="7" customFormat="1" x14ac:dyDescent="0.25">
      <c r="A484" s="1"/>
      <c r="B484" s="1"/>
      <c r="C484" s="1"/>
      <c r="D484" s="1"/>
      <c r="E484" s="134"/>
      <c r="F484" s="4"/>
      <c r="G484" s="4"/>
      <c r="H484" s="1"/>
      <c r="I484" s="1"/>
      <c r="J484" s="1"/>
      <c r="K484" s="3"/>
      <c r="M484" s="1"/>
      <c r="N484" s="1"/>
      <c r="Q484" s="1"/>
      <c r="R484" s="1"/>
      <c r="S484" s="2"/>
    </row>
    <row r="485" spans="1:19" s="7" customFormat="1" x14ac:dyDescent="0.25">
      <c r="A485" s="1"/>
      <c r="B485" s="1"/>
      <c r="C485" s="1"/>
      <c r="D485" s="1"/>
      <c r="E485" s="134"/>
      <c r="F485" s="4"/>
      <c r="G485" s="4"/>
      <c r="H485" s="1"/>
      <c r="I485" s="1"/>
      <c r="J485" s="1"/>
      <c r="K485" s="3"/>
      <c r="M485" s="1"/>
      <c r="N485" s="1"/>
      <c r="Q485" s="1"/>
      <c r="R485" s="1"/>
      <c r="S485" s="2"/>
    </row>
    <row r="486" spans="1:19" s="7" customFormat="1" x14ac:dyDescent="0.25">
      <c r="A486" s="1"/>
      <c r="B486" s="1"/>
      <c r="C486" s="1"/>
      <c r="D486" s="1"/>
      <c r="E486" s="134"/>
      <c r="F486" s="4"/>
      <c r="G486" s="4"/>
      <c r="H486" s="1"/>
      <c r="I486" s="1"/>
      <c r="J486" s="1"/>
      <c r="K486" s="3"/>
      <c r="M486" s="1"/>
      <c r="N486" s="1"/>
      <c r="Q486" s="1"/>
      <c r="R486" s="1"/>
      <c r="S486" s="2"/>
    </row>
    <row r="487" spans="1:19" s="7" customFormat="1" x14ac:dyDescent="0.25">
      <c r="A487" s="1"/>
      <c r="B487" s="1"/>
      <c r="C487" s="1"/>
      <c r="D487" s="1"/>
      <c r="E487" s="134"/>
      <c r="F487" s="4"/>
      <c r="G487" s="4"/>
      <c r="H487" s="1"/>
      <c r="I487" s="1"/>
      <c r="J487" s="1"/>
      <c r="K487" s="3"/>
      <c r="M487" s="1"/>
      <c r="N487" s="1"/>
      <c r="Q487" s="1"/>
      <c r="R487" s="1"/>
      <c r="S487" s="2"/>
    </row>
    <row r="488" spans="1:19" s="7" customFormat="1" x14ac:dyDescent="0.25">
      <c r="A488" s="1"/>
      <c r="B488" s="1"/>
      <c r="C488" s="1"/>
      <c r="D488" s="1"/>
      <c r="E488" s="134"/>
      <c r="F488" s="4"/>
      <c r="G488" s="4"/>
      <c r="H488" s="1"/>
      <c r="I488" s="1"/>
      <c r="J488" s="1"/>
      <c r="K488" s="3"/>
      <c r="M488" s="1"/>
      <c r="N488" s="1"/>
      <c r="Q488" s="1"/>
      <c r="R488" s="1"/>
      <c r="S488" s="2"/>
    </row>
    <row r="489" spans="1:19" s="7" customFormat="1" x14ac:dyDescent="0.25">
      <c r="A489" s="1"/>
      <c r="B489" s="1"/>
      <c r="C489" s="1"/>
      <c r="D489" s="1"/>
      <c r="E489" s="134"/>
      <c r="F489" s="4"/>
      <c r="G489" s="4"/>
      <c r="H489" s="1"/>
      <c r="I489" s="1"/>
      <c r="J489" s="1"/>
      <c r="K489" s="3"/>
      <c r="M489" s="1"/>
      <c r="N489" s="1"/>
      <c r="Q489" s="1"/>
      <c r="R489" s="1"/>
      <c r="S489" s="2"/>
    </row>
    <row r="490" spans="1:19" s="7" customFormat="1" x14ac:dyDescent="0.25">
      <c r="A490" s="1"/>
      <c r="B490" s="1"/>
      <c r="C490" s="1"/>
      <c r="D490" s="1"/>
      <c r="E490" s="134"/>
      <c r="F490" s="4"/>
      <c r="G490" s="4"/>
      <c r="H490" s="1"/>
      <c r="I490" s="1"/>
      <c r="J490" s="1"/>
      <c r="K490" s="3"/>
      <c r="M490" s="1"/>
      <c r="N490" s="1"/>
      <c r="Q490" s="1"/>
      <c r="R490" s="1"/>
      <c r="S490" s="2"/>
    </row>
    <row r="491" spans="1:19" s="7" customFormat="1" x14ac:dyDescent="0.25">
      <c r="A491" s="1"/>
      <c r="B491" s="1"/>
      <c r="C491" s="1"/>
      <c r="D491" s="1"/>
      <c r="E491" s="134"/>
      <c r="F491" s="4"/>
      <c r="G491" s="4"/>
      <c r="H491" s="1"/>
      <c r="I491" s="1"/>
      <c r="J491" s="1"/>
      <c r="K491" s="3"/>
      <c r="M491" s="1"/>
      <c r="N491" s="1"/>
      <c r="Q491" s="1"/>
      <c r="R491" s="1"/>
      <c r="S491" s="2"/>
    </row>
    <row r="492" spans="1:19" s="7" customFormat="1" x14ac:dyDescent="0.25">
      <c r="A492" s="1"/>
      <c r="B492" s="1"/>
      <c r="C492" s="1"/>
      <c r="D492" s="1"/>
      <c r="E492" s="134"/>
      <c r="F492" s="4"/>
      <c r="G492" s="4"/>
      <c r="H492" s="1"/>
      <c r="I492" s="1"/>
      <c r="J492" s="1"/>
      <c r="K492" s="3"/>
      <c r="M492" s="1"/>
      <c r="N492" s="1"/>
      <c r="Q492" s="1"/>
      <c r="R492" s="1"/>
      <c r="S492" s="2"/>
    </row>
    <row r="493" spans="1:19" s="7" customFormat="1" x14ac:dyDescent="0.25">
      <c r="A493" s="1"/>
      <c r="B493" s="1"/>
      <c r="C493" s="1"/>
      <c r="D493" s="1"/>
      <c r="E493" s="134"/>
      <c r="F493" s="4"/>
      <c r="G493" s="4"/>
      <c r="H493" s="1"/>
      <c r="I493" s="1"/>
      <c r="J493" s="1"/>
      <c r="K493" s="3"/>
      <c r="M493" s="1"/>
      <c r="N493" s="1"/>
      <c r="Q493" s="1"/>
      <c r="R493" s="1"/>
      <c r="S493" s="2"/>
    </row>
    <row r="494" spans="1:19" s="7" customFormat="1" x14ac:dyDescent="0.25">
      <c r="A494" s="1"/>
      <c r="B494" s="1"/>
      <c r="C494" s="1"/>
      <c r="D494" s="1"/>
      <c r="E494" s="134"/>
      <c r="F494" s="4"/>
      <c r="G494" s="4"/>
      <c r="H494" s="1"/>
      <c r="I494" s="1"/>
      <c r="J494" s="1"/>
      <c r="K494" s="3"/>
      <c r="M494" s="1"/>
      <c r="N494" s="1"/>
      <c r="Q494" s="1"/>
      <c r="R494" s="1"/>
      <c r="S494" s="2"/>
    </row>
    <row r="495" spans="1:19" s="7" customFormat="1" x14ac:dyDescent="0.25">
      <c r="A495" s="1"/>
      <c r="B495" s="1"/>
      <c r="C495" s="1"/>
      <c r="D495" s="1"/>
      <c r="E495" s="134"/>
      <c r="F495" s="4"/>
      <c r="G495" s="4"/>
      <c r="H495" s="1"/>
      <c r="I495" s="1"/>
      <c r="J495" s="1"/>
      <c r="K495" s="3"/>
      <c r="M495" s="1"/>
      <c r="N495" s="1"/>
      <c r="Q495" s="1"/>
      <c r="R495" s="1"/>
      <c r="S495" s="2"/>
    </row>
    <row r="496" spans="1:19" s="7" customFormat="1" x14ac:dyDescent="0.25">
      <c r="A496" s="1"/>
      <c r="B496" s="1"/>
      <c r="C496" s="1"/>
      <c r="D496" s="1"/>
      <c r="E496" s="134"/>
      <c r="F496" s="4"/>
      <c r="G496" s="4"/>
      <c r="H496" s="1"/>
      <c r="I496" s="1"/>
      <c r="J496" s="1"/>
      <c r="K496" s="3"/>
      <c r="M496" s="1"/>
      <c r="N496" s="1"/>
      <c r="Q496" s="1"/>
      <c r="R496" s="1"/>
      <c r="S496" s="2"/>
    </row>
    <row r="497" spans="1:19" s="7" customFormat="1" x14ac:dyDescent="0.25">
      <c r="A497" s="1"/>
      <c r="B497" s="1"/>
      <c r="C497" s="1"/>
      <c r="D497" s="1"/>
      <c r="E497" s="134"/>
      <c r="F497" s="4"/>
      <c r="G497" s="4"/>
      <c r="H497" s="1"/>
      <c r="I497" s="1"/>
      <c r="J497" s="1"/>
      <c r="K497" s="3"/>
      <c r="M497" s="1"/>
      <c r="N497" s="1"/>
      <c r="Q497" s="1"/>
      <c r="R497" s="1"/>
      <c r="S497" s="2"/>
    </row>
    <row r="498" spans="1:19" s="7" customFormat="1" x14ac:dyDescent="0.25">
      <c r="A498" s="1"/>
      <c r="B498" s="1"/>
      <c r="C498" s="1"/>
      <c r="D498" s="1"/>
      <c r="E498" s="134"/>
      <c r="F498" s="4"/>
      <c r="G498" s="4"/>
      <c r="H498" s="1"/>
      <c r="I498" s="1"/>
      <c r="J498" s="1"/>
      <c r="K498" s="3"/>
      <c r="M498" s="1"/>
      <c r="N498" s="1"/>
      <c r="Q498" s="1"/>
      <c r="R498" s="1"/>
      <c r="S498" s="2"/>
    </row>
    <row r="499" spans="1:19" s="7" customFormat="1" x14ac:dyDescent="0.25">
      <c r="A499" s="1"/>
      <c r="B499" s="1"/>
      <c r="C499" s="1"/>
      <c r="D499" s="1"/>
      <c r="E499" s="134"/>
      <c r="F499" s="4"/>
      <c r="G499" s="4"/>
      <c r="H499" s="1"/>
      <c r="I499" s="1"/>
      <c r="J499" s="1"/>
      <c r="K499" s="3"/>
      <c r="M499" s="1"/>
      <c r="N499" s="1"/>
      <c r="Q499" s="1"/>
      <c r="R499" s="1"/>
      <c r="S499" s="2"/>
    </row>
    <row r="500" spans="1:19" s="7" customFormat="1" x14ac:dyDescent="0.25">
      <c r="A500" s="1"/>
      <c r="B500" s="1"/>
      <c r="C500" s="1"/>
      <c r="D500" s="1"/>
      <c r="E500" s="134"/>
      <c r="F500" s="4"/>
      <c r="G500" s="4"/>
      <c r="H500" s="1"/>
      <c r="I500" s="1"/>
      <c r="J500" s="1"/>
      <c r="K500" s="3"/>
      <c r="M500" s="1"/>
      <c r="N500" s="1"/>
      <c r="Q500" s="1"/>
      <c r="R500" s="1"/>
      <c r="S500" s="2"/>
    </row>
    <row r="501" spans="1:19" s="7" customFormat="1" x14ac:dyDescent="0.25">
      <c r="A501" s="1"/>
      <c r="B501" s="1"/>
      <c r="C501" s="1"/>
      <c r="D501" s="1"/>
      <c r="E501" s="134"/>
      <c r="F501" s="4"/>
      <c r="G501" s="4"/>
      <c r="H501" s="1"/>
      <c r="I501" s="1"/>
      <c r="J501" s="1"/>
      <c r="K501" s="3"/>
      <c r="M501" s="1"/>
      <c r="N501" s="1"/>
      <c r="Q501" s="1"/>
      <c r="R501" s="1"/>
      <c r="S501" s="2"/>
    </row>
    <row r="502" spans="1:19" s="7" customFormat="1" x14ac:dyDescent="0.25">
      <c r="A502" s="1"/>
      <c r="B502" s="1"/>
      <c r="C502" s="1"/>
      <c r="D502" s="1"/>
      <c r="E502" s="134"/>
      <c r="F502" s="4"/>
      <c r="G502" s="4"/>
      <c r="H502" s="1"/>
      <c r="I502" s="1"/>
      <c r="J502" s="1"/>
      <c r="K502" s="3"/>
      <c r="M502" s="1"/>
      <c r="N502" s="1"/>
      <c r="Q502" s="1"/>
      <c r="R502" s="1"/>
      <c r="S502" s="2"/>
    </row>
    <row r="503" spans="1:19" s="7" customFormat="1" x14ac:dyDescent="0.25">
      <c r="A503" s="1"/>
      <c r="B503" s="1"/>
      <c r="C503" s="1"/>
      <c r="D503" s="1"/>
      <c r="E503" s="134"/>
      <c r="F503" s="4"/>
      <c r="G503" s="4"/>
      <c r="H503" s="1"/>
      <c r="I503" s="1"/>
      <c r="J503" s="1"/>
      <c r="K503" s="3"/>
      <c r="M503" s="1"/>
      <c r="N503" s="1"/>
      <c r="Q503" s="1"/>
      <c r="R503" s="1"/>
      <c r="S503" s="2"/>
    </row>
    <row r="504" spans="1:19" s="7" customFormat="1" x14ac:dyDescent="0.25">
      <c r="A504" s="1"/>
      <c r="B504" s="1"/>
      <c r="C504" s="1"/>
      <c r="D504" s="1"/>
      <c r="E504" s="134"/>
      <c r="F504" s="4"/>
      <c r="G504" s="4"/>
      <c r="H504" s="1"/>
      <c r="I504" s="1"/>
      <c r="J504" s="1"/>
      <c r="K504" s="3"/>
      <c r="M504" s="1"/>
      <c r="N504" s="1"/>
      <c r="Q504" s="1"/>
      <c r="R504" s="1"/>
      <c r="S504" s="2"/>
    </row>
    <row r="505" spans="1:19" s="7" customFormat="1" x14ac:dyDescent="0.25">
      <c r="A505" s="1"/>
      <c r="B505" s="1"/>
      <c r="C505" s="1"/>
      <c r="D505" s="1"/>
      <c r="E505" s="134"/>
      <c r="F505" s="4"/>
      <c r="G505" s="4"/>
      <c r="H505" s="1"/>
      <c r="I505" s="1"/>
      <c r="J505" s="1"/>
      <c r="K505" s="3"/>
      <c r="M505" s="1"/>
      <c r="N505" s="1"/>
      <c r="Q505" s="1"/>
      <c r="R505" s="1"/>
      <c r="S505" s="2"/>
    </row>
    <row r="506" spans="1:19" s="7" customFormat="1" x14ac:dyDescent="0.25">
      <c r="A506" s="1"/>
      <c r="B506" s="1"/>
      <c r="C506" s="1"/>
      <c r="D506" s="1"/>
      <c r="E506" s="134"/>
      <c r="F506" s="4"/>
      <c r="G506" s="4"/>
      <c r="H506" s="1"/>
      <c r="I506" s="1"/>
      <c r="J506" s="1"/>
      <c r="K506" s="3"/>
      <c r="M506" s="1"/>
      <c r="N506" s="1"/>
      <c r="Q506" s="1"/>
      <c r="R506" s="1"/>
      <c r="S506" s="2"/>
    </row>
    <row r="507" spans="1:19" s="7" customFormat="1" x14ac:dyDescent="0.25">
      <c r="A507" s="1"/>
      <c r="B507" s="1"/>
      <c r="C507" s="1"/>
      <c r="D507" s="1"/>
      <c r="E507" s="134"/>
      <c r="F507" s="4"/>
      <c r="G507" s="4"/>
      <c r="H507" s="1"/>
      <c r="I507" s="1"/>
      <c r="J507" s="1"/>
      <c r="K507" s="3"/>
      <c r="M507" s="1"/>
      <c r="N507" s="1"/>
      <c r="Q507" s="1"/>
      <c r="R507" s="1"/>
      <c r="S507" s="2"/>
    </row>
    <row r="508" spans="1:19" s="7" customFormat="1" x14ac:dyDescent="0.25">
      <c r="A508" s="1"/>
      <c r="B508" s="1"/>
      <c r="C508" s="1"/>
      <c r="D508" s="1"/>
      <c r="E508" s="134"/>
      <c r="F508" s="4"/>
      <c r="G508" s="4"/>
      <c r="H508" s="1"/>
      <c r="I508" s="1"/>
      <c r="J508" s="1"/>
      <c r="K508" s="3"/>
      <c r="M508" s="1"/>
      <c r="N508" s="1"/>
      <c r="Q508" s="1"/>
      <c r="R508" s="1"/>
      <c r="S508" s="2"/>
    </row>
    <row r="509" spans="1:19" s="7" customFormat="1" x14ac:dyDescent="0.25">
      <c r="A509" s="1"/>
      <c r="B509" s="1"/>
      <c r="C509" s="1"/>
      <c r="D509" s="1"/>
      <c r="E509" s="134"/>
      <c r="F509" s="4"/>
      <c r="G509" s="4"/>
      <c r="H509" s="1"/>
      <c r="I509" s="1"/>
      <c r="J509" s="1"/>
      <c r="K509" s="3"/>
      <c r="M509" s="1"/>
      <c r="N509" s="1"/>
      <c r="Q509" s="1"/>
      <c r="R509" s="1"/>
      <c r="S509" s="2"/>
    </row>
    <row r="510" spans="1:19" s="7" customFormat="1" x14ac:dyDescent="0.25">
      <c r="A510" s="1"/>
      <c r="B510" s="1"/>
      <c r="C510" s="1"/>
      <c r="D510" s="1"/>
      <c r="E510" s="134"/>
      <c r="F510" s="4"/>
      <c r="G510" s="4"/>
      <c r="H510" s="1"/>
      <c r="I510" s="1"/>
      <c r="J510" s="1"/>
      <c r="K510" s="3"/>
      <c r="M510" s="1"/>
      <c r="N510" s="1"/>
      <c r="Q510" s="1"/>
      <c r="R510" s="1"/>
      <c r="S510" s="2"/>
    </row>
    <row r="511" spans="1:19" s="7" customFormat="1" x14ac:dyDescent="0.25">
      <c r="A511" s="1"/>
      <c r="B511" s="1"/>
      <c r="C511" s="1"/>
      <c r="D511" s="1"/>
      <c r="E511" s="134"/>
      <c r="F511" s="4"/>
      <c r="G511" s="4"/>
      <c r="H511" s="1"/>
      <c r="I511" s="1"/>
      <c r="J511" s="1"/>
      <c r="K511" s="3"/>
      <c r="M511" s="1"/>
      <c r="N511" s="1"/>
      <c r="Q511" s="1"/>
      <c r="R511" s="1"/>
      <c r="S511" s="2"/>
    </row>
    <row r="512" spans="1:19" s="7" customFormat="1" x14ac:dyDescent="0.25">
      <c r="A512" s="1"/>
      <c r="B512" s="1"/>
      <c r="C512" s="1"/>
      <c r="D512" s="1"/>
      <c r="E512" s="134"/>
      <c r="F512" s="4"/>
      <c r="G512" s="4"/>
      <c r="H512" s="1"/>
      <c r="I512" s="1"/>
      <c r="J512" s="1"/>
      <c r="K512" s="3"/>
      <c r="M512" s="1"/>
      <c r="N512" s="1"/>
      <c r="Q512" s="1"/>
      <c r="R512" s="1"/>
      <c r="S512" s="2"/>
    </row>
    <row r="513" spans="1:19" s="7" customFormat="1" x14ac:dyDescent="0.25">
      <c r="A513" s="1"/>
      <c r="B513" s="1"/>
      <c r="C513" s="1"/>
      <c r="D513" s="1"/>
      <c r="E513" s="134"/>
      <c r="F513" s="4"/>
      <c r="G513" s="4"/>
      <c r="H513" s="1"/>
      <c r="I513" s="1"/>
      <c r="J513" s="1"/>
      <c r="K513" s="3"/>
      <c r="M513" s="1"/>
      <c r="N513" s="1"/>
      <c r="Q513" s="1"/>
      <c r="R513" s="1"/>
      <c r="S513" s="2"/>
    </row>
    <row r="514" spans="1:19" s="7" customFormat="1" x14ac:dyDescent="0.25">
      <c r="A514" s="1"/>
      <c r="B514" s="1"/>
      <c r="C514" s="1"/>
      <c r="D514" s="1"/>
      <c r="E514" s="134"/>
      <c r="F514" s="4"/>
      <c r="G514" s="4"/>
      <c r="H514" s="1"/>
      <c r="I514" s="1"/>
      <c r="J514" s="1"/>
      <c r="K514" s="3"/>
      <c r="M514" s="1"/>
      <c r="N514" s="1"/>
      <c r="Q514" s="1"/>
      <c r="R514" s="1"/>
      <c r="S514" s="2"/>
    </row>
    <row r="515" spans="1:19" s="7" customFormat="1" x14ac:dyDescent="0.25">
      <c r="A515" s="1"/>
      <c r="B515" s="1"/>
      <c r="C515" s="1"/>
      <c r="D515" s="1"/>
      <c r="E515" s="134"/>
      <c r="F515" s="4"/>
      <c r="G515" s="4"/>
      <c r="H515" s="1"/>
      <c r="I515" s="1"/>
      <c r="J515" s="1"/>
      <c r="K515" s="3"/>
      <c r="M515" s="1"/>
      <c r="N515" s="1"/>
      <c r="Q515" s="1"/>
      <c r="R515" s="1"/>
      <c r="S515" s="2"/>
    </row>
    <row r="516" spans="1:19" s="7" customFormat="1" x14ac:dyDescent="0.25">
      <c r="A516" s="1"/>
      <c r="B516" s="1"/>
      <c r="C516" s="1"/>
      <c r="D516" s="1"/>
      <c r="E516" s="134"/>
      <c r="F516" s="4"/>
      <c r="G516" s="4"/>
      <c r="H516" s="1"/>
      <c r="I516" s="1"/>
      <c r="J516" s="1"/>
      <c r="K516" s="3"/>
      <c r="M516" s="1"/>
      <c r="N516" s="1"/>
      <c r="Q516" s="1"/>
      <c r="R516" s="1"/>
      <c r="S516" s="2"/>
    </row>
    <row r="517" spans="1:19" s="7" customFormat="1" x14ac:dyDescent="0.25">
      <c r="A517" s="1"/>
      <c r="B517" s="1"/>
      <c r="C517" s="1"/>
      <c r="D517" s="1"/>
      <c r="E517" s="134"/>
      <c r="F517" s="4"/>
      <c r="G517" s="4"/>
      <c r="H517" s="1"/>
      <c r="I517" s="1"/>
      <c r="J517" s="1"/>
      <c r="K517" s="3"/>
      <c r="M517" s="1"/>
      <c r="N517" s="1"/>
      <c r="Q517" s="1"/>
      <c r="R517" s="1"/>
      <c r="S517" s="2"/>
    </row>
    <row r="518" spans="1:19" s="7" customFormat="1" x14ac:dyDescent="0.25">
      <c r="A518" s="1"/>
      <c r="B518" s="1"/>
      <c r="C518" s="1"/>
      <c r="D518" s="1"/>
      <c r="E518" s="134"/>
      <c r="F518" s="4"/>
      <c r="G518" s="4"/>
      <c r="H518" s="1"/>
      <c r="I518" s="1"/>
      <c r="J518" s="1"/>
      <c r="K518" s="3"/>
      <c r="M518" s="1"/>
      <c r="N518" s="1"/>
      <c r="Q518" s="1"/>
      <c r="R518" s="1"/>
      <c r="S518" s="2"/>
    </row>
    <row r="519" spans="1:19" s="7" customFormat="1" x14ac:dyDescent="0.25">
      <c r="A519" s="1"/>
      <c r="B519" s="1"/>
      <c r="C519" s="1"/>
      <c r="D519" s="1"/>
      <c r="E519" s="134"/>
      <c r="F519" s="4"/>
      <c r="G519" s="4"/>
      <c r="H519" s="1"/>
      <c r="I519" s="1"/>
      <c r="J519" s="1"/>
      <c r="K519" s="3"/>
      <c r="M519" s="1"/>
      <c r="N519" s="1"/>
      <c r="Q519" s="1"/>
      <c r="R519" s="1"/>
      <c r="S519" s="2"/>
    </row>
    <row r="520" spans="1:19" s="7" customFormat="1" x14ac:dyDescent="0.25">
      <c r="A520" s="1"/>
      <c r="B520" s="1"/>
      <c r="C520" s="1"/>
      <c r="D520" s="1"/>
      <c r="E520" s="134"/>
      <c r="F520" s="4"/>
      <c r="G520" s="4"/>
      <c r="H520" s="1"/>
      <c r="I520" s="1"/>
      <c r="J520" s="1"/>
      <c r="K520" s="3"/>
      <c r="M520" s="1"/>
      <c r="N520" s="1"/>
      <c r="Q520" s="1"/>
      <c r="R520" s="1"/>
      <c r="S520" s="2"/>
    </row>
    <row r="521" spans="1:19" s="7" customFormat="1" x14ac:dyDescent="0.25">
      <c r="A521" s="1"/>
      <c r="B521" s="1"/>
      <c r="C521" s="1"/>
      <c r="D521" s="1"/>
      <c r="E521" s="134"/>
      <c r="F521" s="4"/>
      <c r="G521" s="4"/>
      <c r="H521" s="1"/>
      <c r="I521" s="1"/>
      <c r="J521" s="1"/>
      <c r="K521" s="3"/>
      <c r="M521" s="1"/>
      <c r="N521" s="1"/>
      <c r="Q521" s="1"/>
      <c r="R521" s="1"/>
      <c r="S521" s="2"/>
    </row>
    <row r="522" spans="1:19" s="7" customFormat="1" x14ac:dyDescent="0.25">
      <c r="A522" s="1"/>
      <c r="B522" s="1"/>
      <c r="C522" s="1"/>
      <c r="D522" s="1"/>
      <c r="E522" s="134"/>
      <c r="F522" s="4"/>
      <c r="G522" s="4"/>
      <c r="H522" s="1"/>
      <c r="I522" s="1"/>
      <c r="J522" s="1"/>
      <c r="K522" s="3"/>
      <c r="M522" s="1"/>
      <c r="N522" s="1"/>
      <c r="Q522" s="1"/>
      <c r="R522" s="1"/>
      <c r="S522" s="2"/>
    </row>
    <row r="523" spans="1:19" s="7" customFormat="1" x14ac:dyDescent="0.25">
      <c r="A523" s="1"/>
      <c r="B523" s="1"/>
      <c r="C523" s="1"/>
      <c r="D523" s="1"/>
      <c r="E523" s="134"/>
      <c r="F523" s="4"/>
      <c r="G523" s="4"/>
      <c r="H523" s="1"/>
      <c r="I523" s="1"/>
      <c r="J523" s="1"/>
      <c r="K523" s="3"/>
      <c r="M523" s="1"/>
      <c r="N523" s="1"/>
      <c r="Q523" s="1"/>
      <c r="R523" s="1"/>
      <c r="S523" s="2"/>
    </row>
    <row r="524" spans="1:19" s="7" customFormat="1" x14ac:dyDescent="0.25">
      <c r="A524" s="1"/>
      <c r="B524" s="1"/>
      <c r="C524" s="1"/>
      <c r="D524" s="1"/>
      <c r="E524" s="134"/>
      <c r="F524" s="4"/>
      <c r="G524" s="4"/>
      <c r="H524" s="1"/>
      <c r="I524" s="1"/>
      <c r="J524" s="1"/>
      <c r="K524" s="3"/>
      <c r="M524" s="1"/>
      <c r="N524" s="1"/>
      <c r="Q524" s="1"/>
      <c r="R524" s="1"/>
      <c r="S524" s="2"/>
    </row>
    <row r="525" spans="1:19" s="7" customFormat="1" x14ac:dyDescent="0.25">
      <c r="A525" s="1"/>
      <c r="B525" s="1"/>
      <c r="C525" s="1"/>
      <c r="D525" s="1"/>
      <c r="E525" s="134"/>
      <c r="F525" s="4"/>
      <c r="G525" s="4"/>
      <c r="H525" s="1"/>
      <c r="I525" s="1"/>
      <c r="J525" s="1"/>
      <c r="K525" s="3"/>
      <c r="M525" s="1"/>
      <c r="N525" s="1"/>
      <c r="Q525" s="1"/>
      <c r="R525" s="1"/>
      <c r="S525" s="2"/>
    </row>
    <row r="526" spans="1:19" s="7" customFormat="1" x14ac:dyDescent="0.25">
      <c r="A526" s="1"/>
      <c r="B526" s="1"/>
      <c r="C526" s="1"/>
      <c r="D526" s="1"/>
      <c r="E526" s="134"/>
      <c r="F526" s="4"/>
      <c r="G526" s="4"/>
      <c r="H526" s="1"/>
      <c r="I526" s="1"/>
      <c r="J526" s="1"/>
      <c r="K526" s="3"/>
      <c r="M526" s="1"/>
      <c r="N526" s="1"/>
      <c r="Q526" s="1"/>
      <c r="R526" s="1"/>
      <c r="S526" s="2"/>
    </row>
    <row r="527" spans="1:19" s="7" customFormat="1" x14ac:dyDescent="0.25">
      <c r="A527" s="1"/>
      <c r="B527" s="1"/>
      <c r="C527" s="1"/>
      <c r="D527" s="1"/>
      <c r="E527" s="134"/>
      <c r="F527" s="4"/>
      <c r="G527" s="4"/>
      <c r="H527" s="1"/>
      <c r="I527" s="1"/>
      <c r="J527" s="1"/>
      <c r="K527" s="3"/>
      <c r="M527" s="1"/>
      <c r="N527" s="1"/>
      <c r="Q527" s="1"/>
      <c r="R527" s="1"/>
      <c r="S527" s="2"/>
    </row>
    <row r="528" spans="1:19" s="7" customFormat="1" x14ac:dyDescent="0.25">
      <c r="A528" s="1"/>
      <c r="B528" s="1"/>
      <c r="C528" s="1"/>
      <c r="D528" s="1"/>
      <c r="E528" s="134"/>
      <c r="F528" s="4"/>
      <c r="G528" s="4"/>
      <c r="H528" s="1"/>
      <c r="I528" s="1"/>
      <c r="J528" s="1"/>
      <c r="K528" s="3"/>
      <c r="M528" s="1"/>
      <c r="N528" s="1"/>
      <c r="Q528" s="1"/>
      <c r="R528" s="1"/>
      <c r="S528" s="2"/>
    </row>
    <row r="529" spans="1:19" s="7" customFormat="1" x14ac:dyDescent="0.25">
      <c r="A529" s="1"/>
      <c r="B529" s="1"/>
      <c r="C529" s="1"/>
      <c r="D529" s="1"/>
      <c r="E529" s="134"/>
      <c r="F529" s="4"/>
      <c r="G529" s="4"/>
      <c r="H529" s="1"/>
      <c r="I529" s="1"/>
      <c r="J529" s="1"/>
      <c r="K529" s="3"/>
      <c r="M529" s="1"/>
      <c r="N529" s="1"/>
      <c r="Q529" s="1"/>
      <c r="R529" s="1"/>
      <c r="S529" s="2"/>
    </row>
    <row r="530" spans="1:19" s="7" customFormat="1" x14ac:dyDescent="0.25">
      <c r="A530" s="1"/>
      <c r="B530" s="1"/>
      <c r="C530" s="1"/>
      <c r="D530" s="1"/>
      <c r="E530" s="134"/>
      <c r="F530" s="4"/>
      <c r="G530" s="4"/>
      <c r="H530" s="1"/>
      <c r="I530" s="1"/>
      <c r="J530" s="1"/>
      <c r="K530" s="3"/>
      <c r="M530" s="1"/>
      <c r="N530" s="1"/>
      <c r="Q530" s="1"/>
      <c r="R530" s="1"/>
      <c r="S530" s="2"/>
    </row>
    <row r="531" spans="1:19" s="7" customFormat="1" x14ac:dyDescent="0.25">
      <c r="A531" s="1"/>
      <c r="B531" s="1"/>
      <c r="C531" s="1"/>
      <c r="D531" s="1"/>
      <c r="E531" s="134"/>
      <c r="F531" s="4"/>
      <c r="G531" s="4"/>
      <c r="H531" s="1"/>
      <c r="I531" s="1"/>
      <c r="J531" s="1"/>
      <c r="K531" s="3"/>
      <c r="M531" s="1"/>
      <c r="N531" s="1"/>
      <c r="Q531" s="1"/>
      <c r="R531" s="1"/>
      <c r="S531" s="2"/>
    </row>
    <row r="532" spans="1:19" s="7" customFormat="1" x14ac:dyDescent="0.25">
      <c r="A532" s="1"/>
      <c r="B532" s="1"/>
      <c r="C532" s="1"/>
      <c r="D532" s="1"/>
      <c r="E532" s="134"/>
      <c r="F532" s="4"/>
      <c r="G532" s="4"/>
      <c r="H532" s="1"/>
      <c r="I532" s="1"/>
      <c r="J532" s="1"/>
      <c r="K532" s="3"/>
      <c r="M532" s="1"/>
      <c r="N532" s="1"/>
      <c r="Q532" s="1"/>
      <c r="R532" s="1"/>
      <c r="S532" s="2"/>
    </row>
    <row r="533" spans="1:19" s="7" customFormat="1" x14ac:dyDescent="0.25">
      <c r="A533" s="1"/>
      <c r="B533" s="1"/>
      <c r="C533" s="1"/>
      <c r="D533" s="1"/>
      <c r="E533" s="134"/>
      <c r="F533" s="4"/>
      <c r="G533" s="4"/>
      <c r="H533" s="1"/>
      <c r="I533" s="1"/>
      <c r="J533" s="1"/>
      <c r="K533" s="3"/>
      <c r="M533" s="1"/>
      <c r="N533" s="1"/>
      <c r="Q533" s="1"/>
      <c r="R533" s="1"/>
      <c r="S533" s="2"/>
    </row>
    <row r="534" spans="1:19" s="7" customFormat="1" x14ac:dyDescent="0.25">
      <c r="A534" s="1"/>
      <c r="B534" s="1"/>
      <c r="C534" s="1"/>
      <c r="D534" s="1"/>
      <c r="E534" s="134"/>
      <c r="F534" s="4"/>
      <c r="G534" s="4"/>
      <c r="H534" s="1"/>
      <c r="I534" s="1"/>
      <c r="J534" s="1"/>
      <c r="K534" s="3"/>
      <c r="M534" s="1"/>
      <c r="N534" s="1"/>
      <c r="Q534" s="1"/>
      <c r="R534" s="1"/>
      <c r="S534" s="2"/>
    </row>
    <row r="535" spans="1:19" s="7" customFormat="1" x14ac:dyDescent="0.25">
      <c r="A535" s="1"/>
      <c r="B535" s="1"/>
      <c r="C535" s="1"/>
      <c r="D535" s="1"/>
      <c r="E535" s="134"/>
      <c r="F535" s="4"/>
      <c r="G535" s="4"/>
      <c r="H535" s="1"/>
      <c r="I535" s="1"/>
      <c r="J535" s="1"/>
      <c r="K535" s="3"/>
      <c r="M535" s="1"/>
      <c r="N535" s="1"/>
      <c r="Q535" s="1"/>
      <c r="R535" s="1"/>
      <c r="S535" s="2"/>
    </row>
    <row r="536" spans="1:19" s="7" customFormat="1" x14ac:dyDescent="0.25">
      <c r="A536" s="1"/>
      <c r="B536" s="1"/>
      <c r="C536" s="1"/>
      <c r="D536" s="1"/>
      <c r="E536" s="134"/>
      <c r="F536" s="4"/>
      <c r="G536" s="4"/>
      <c r="H536" s="1"/>
      <c r="I536" s="1"/>
      <c r="J536" s="1"/>
      <c r="K536" s="3"/>
      <c r="M536" s="1"/>
      <c r="N536" s="1"/>
      <c r="Q536" s="1"/>
      <c r="R536" s="1"/>
      <c r="S536" s="2"/>
    </row>
    <row r="537" spans="1:19" s="7" customFormat="1" x14ac:dyDescent="0.25">
      <c r="A537" s="1"/>
      <c r="B537" s="1"/>
      <c r="C537" s="1"/>
      <c r="D537" s="1"/>
      <c r="E537" s="134"/>
      <c r="F537" s="4"/>
      <c r="G537" s="4"/>
      <c r="H537" s="1"/>
      <c r="I537" s="1"/>
      <c r="J537" s="1"/>
      <c r="K537" s="3"/>
      <c r="M537" s="1"/>
      <c r="N537" s="1"/>
      <c r="Q537" s="1"/>
      <c r="R537" s="1"/>
      <c r="S537" s="2"/>
    </row>
    <row r="538" spans="1:19" s="7" customFormat="1" x14ac:dyDescent="0.25">
      <c r="A538" s="1"/>
      <c r="B538" s="1"/>
      <c r="C538" s="1"/>
      <c r="D538" s="1"/>
      <c r="E538" s="134"/>
      <c r="F538" s="4"/>
      <c r="G538" s="4"/>
      <c r="H538" s="1"/>
      <c r="I538" s="1"/>
      <c r="J538" s="1"/>
      <c r="K538" s="3"/>
      <c r="M538" s="1"/>
      <c r="N538" s="1"/>
      <c r="Q538" s="1"/>
      <c r="R538" s="1"/>
      <c r="S538" s="2"/>
    </row>
    <row r="539" spans="1:19" s="7" customFormat="1" x14ac:dyDescent="0.25">
      <c r="A539" s="1"/>
      <c r="B539" s="1"/>
      <c r="C539" s="1"/>
      <c r="D539" s="1"/>
      <c r="E539" s="134"/>
      <c r="F539" s="4"/>
      <c r="G539" s="4"/>
      <c r="H539" s="1"/>
      <c r="I539" s="1"/>
      <c r="J539" s="1"/>
      <c r="K539" s="3"/>
      <c r="M539" s="1"/>
      <c r="N539" s="1"/>
      <c r="Q539" s="1"/>
      <c r="R539" s="1"/>
      <c r="S539" s="2"/>
    </row>
    <row r="540" spans="1:19" s="7" customFormat="1" x14ac:dyDescent="0.25">
      <c r="A540" s="1"/>
      <c r="B540" s="1"/>
      <c r="C540" s="1"/>
      <c r="D540" s="1"/>
      <c r="E540" s="134"/>
      <c r="F540" s="4"/>
      <c r="G540" s="4"/>
      <c r="H540" s="1"/>
      <c r="I540" s="1"/>
      <c r="J540" s="1"/>
      <c r="K540" s="3"/>
      <c r="M540" s="1"/>
      <c r="N540" s="1"/>
      <c r="Q540" s="1"/>
      <c r="R540" s="1"/>
      <c r="S540" s="2"/>
    </row>
    <row r="541" spans="1:19" s="7" customFormat="1" x14ac:dyDescent="0.25">
      <c r="A541" s="1"/>
      <c r="B541" s="1"/>
      <c r="C541" s="1"/>
      <c r="D541" s="1"/>
      <c r="E541" s="134"/>
      <c r="F541" s="4"/>
      <c r="G541" s="4"/>
      <c r="H541" s="1"/>
      <c r="I541" s="1"/>
      <c r="J541" s="1"/>
      <c r="K541" s="3"/>
      <c r="M541" s="1"/>
      <c r="N541" s="1"/>
      <c r="Q541" s="1"/>
      <c r="R541" s="1"/>
      <c r="S541" s="2"/>
    </row>
    <row r="542" spans="1:19" s="7" customFormat="1" x14ac:dyDescent="0.25">
      <c r="A542" s="1"/>
      <c r="B542" s="1"/>
      <c r="C542" s="1"/>
      <c r="D542" s="1"/>
      <c r="E542" s="134"/>
      <c r="F542" s="4"/>
      <c r="G542" s="4"/>
      <c r="H542" s="1"/>
      <c r="I542" s="1"/>
      <c r="J542" s="1"/>
      <c r="K542" s="3"/>
      <c r="M542" s="1"/>
      <c r="N542" s="1"/>
      <c r="Q542" s="1"/>
      <c r="R542" s="1"/>
      <c r="S542" s="2"/>
    </row>
    <row r="543" spans="1:19" s="7" customFormat="1" x14ac:dyDescent="0.25">
      <c r="A543" s="1"/>
      <c r="B543" s="1"/>
      <c r="C543" s="1"/>
      <c r="D543" s="1"/>
      <c r="E543" s="134"/>
      <c r="F543" s="4"/>
      <c r="G543" s="4"/>
      <c r="H543" s="1"/>
      <c r="I543" s="1"/>
      <c r="J543" s="1"/>
      <c r="K543" s="3"/>
      <c r="M543" s="1"/>
      <c r="N543" s="1"/>
      <c r="Q543" s="1"/>
      <c r="R543" s="1"/>
      <c r="S543" s="2"/>
    </row>
    <row r="544" spans="1:19" s="7" customFormat="1" x14ac:dyDescent="0.25">
      <c r="A544" s="1"/>
      <c r="B544" s="1"/>
      <c r="C544" s="1"/>
      <c r="D544" s="1"/>
      <c r="E544" s="134"/>
      <c r="F544" s="4"/>
      <c r="G544" s="4"/>
      <c r="H544" s="1"/>
      <c r="I544" s="1"/>
      <c r="J544" s="1"/>
      <c r="K544" s="3"/>
      <c r="M544" s="1"/>
      <c r="N544" s="1"/>
      <c r="Q544" s="1"/>
      <c r="R544" s="1"/>
      <c r="S544" s="2"/>
    </row>
    <row r="545" spans="1:19" s="7" customFormat="1" x14ac:dyDescent="0.25">
      <c r="A545" s="1"/>
      <c r="B545" s="1"/>
      <c r="C545" s="1"/>
      <c r="D545" s="1"/>
      <c r="E545" s="134"/>
      <c r="F545" s="4"/>
      <c r="G545" s="4"/>
      <c r="H545" s="1"/>
      <c r="I545" s="1"/>
      <c r="J545" s="1"/>
      <c r="K545" s="3"/>
      <c r="M545" s="1"/>
      <c r="N545" s="1"/>
      <c r="Q545" s="1"/>
      <c r="R545" s="1"/>
      <c r="S545" s="2"/>
    </row>
    <row r="546" spans="1:19" s="7" customFormat="1" x14ac:dyDescent="0.25">
      <c r="A546" s="1"/>
      <c r="B546" s="1"/>
      <c r="C546" s="1"/>
      <c r="D546" s="1"/>
      <c r="E546" s="134"/>
      <c r="F546" s="4"/>
      <c r="G546" s="4"/>
      <c r="H546" s="1"/>
      <c r="I546" s="1"/>
      <c r="J546" s="1"/>
      <c r="K546" s="3"/>
      <c r="M546" s="1"/>
      <c r="N546" s="1"/>
      <c r="Q546" s="1"/>
      <c r="R546" s="1"/>
      <c r="S546" s="2"/>
    </row>
    <row r="547" spans="1:19" s="7" customFormat="1" x14ac:dyDescent="0.25">
      <c r="A547" s="1"/>
      <c r="B547" s="1"/>
      <c r="C547" s="1"/>
      <c r="D547" s="1"/>
      <c r="E547" s="134"/>
      <c r="F547" s="4"/>
      <c r="G547" s="4"/>
      <c r="H547" s="1"/>
      <c r="I547" s="1"/>
      <c r="J547" s="1"/>
      <c r="K547" s="3"/>
      <c r="M547" s="1"/>
      <c r="N547" s="1"/>
      <c r="Q547" s="1"/>
      <c r="R547" s="1"/>
      <c r="S547" s="2"/>
    </row>
    <row r="548" spans="1:19" s="7" customFormat="1" x14ac:dyDescent="0.25">
      <c r="A548" s="1"/>
      <c r="B548" s="1"/>
      <c r="C548" s="1"/>
      <c r="D548" s="1"/>
      <c r="E548" s="134"/>
      <c r="F548" s="4"/>
      <c r="G548" s="4"/>
      <c r="H548" s="1"/>
      <c r="I548" s="1"/>
      <c r="J548" s="1"/>
      <c r="K548" s="3"/>
      <c r="M548" s="1"/>
      <c r="N548" s="1"/>
      <c r="Q548" s="1"/>
      <c r="R548" s="1"/>
      <c r="S548" s="2"/>
    </row>
    <row r="549" spans="1:19" s="7" customFormat="1" x14ac:dyDescent="0.25">
      <c r="A549" s="1"/>
      <c r="B549" s="1"/>
      <c r="C549" s="1"/>
      <c r="D549" s="1"/>
      <c r="E549" s="134"/>
      <c r="F549" s="4"/>
      <c r="G549" s="4"/>
      <c r="H549" s="1"/>
      <c r="I549" s="1"/>
      <c r="J549" s="1"/>
      <c r="K549" s="3"/>
      <c r="M549" s="1"/>
      <c r="N549" s="1"/>
      <c r="Q549" s="1"/>
      <c r="R549" s="1"/>
      <c r="S549" s="2"/>
    </row>
    <row r="550" spans="1:19" s="7" customFormat="1" x14ac:dyDescent="0.25">
      <c r="A550" s="1"/>
      <c r="B550" s="1"/>
      <c r="C550" s="1"/>
      <c r="D550" s="1"/>
      <c r="E550" s="134"/>
      <c r="F550" s="4"/>
      <c r="G550" s="4"/>
      <c r="H550" s="1"/>
      <c r="I550" s="1"/>
      <c r="J550" s="1"/>
      <c r="K550" s="3"/>
      <c r="M550" s="1"/>
      <c r="N550" s="1"/>
      <c r="Q550" s="1"/>
      <c r="R550" s="1"/>
      <c r="S550" s="2"/>
    </row>
    <row r="551" spans="1:19" s="7" customFormat="1" x14ac:dyDescent="0.25">
      <c r="A551" s="1"/>
      <c r="B551" s="1"/>
      <c r="C551" s="1"/>
      <c r="D551" s="1"/>
      <c r="E551" s="134"/>
      <c r="F551" s="4"/>
      <c r="G551" s="4"/>
      <c r="H551" s="1"/>
      <c r="I551" s="1"/>
      <c r="J551" s="1"/>
      <c r="K551" s="3"/>
      <c r="M551" s="1"/>
      <c r="N551" s="1"/>
      <c r="Q551" s="1"/>
      <c r="R551" s="1"/>
      <c r="S551" s="2"/>
    </row>
    <row r="552" spans="1:19" s="7" customFormat="1" x14ac:dyDescent="0.25">
      <c r="A552" s="1"/>
      <c r="B552" s="1"/>
      <c r="C552" s="1"/>
      <c r="D552" s="1"/>
      <c r="E552" s="134"/>
      <c r="F552" s="4"/>
      <c r="G552" s="4"/>
      <c r="H552" s="1"/>
      <c r="I552" s="1"/>
      <c r="J552" s="1"/>
      <c r="K552" s="3"/>
      <c r="M552" s="1"/>
      <c r="N552" s="1"/>
      <c r="Q552" s="1"/>
      <c r="R552" s="1"/>
      <c r="S552" s="2"/>
    </row>
    <row r="553" spans="1:19" s="7" customFormat="1" x14ac:dyDescent="0.25">
      <c r="A553" s="1"/>
      <c r="B553" s="1"/>
      <c r="C553" s="1"/>
      <c r="D553" s="1"/>
      <c r="E553" s="134"/>
      <c r="F553" s="4"/>
      <c r="G553" s="4"/>
      <c r="H553" s="1"/>
      <c r="I553" s="1"/>
      <c r="J553" s="1"/>
      <c r="K553" s="3"/>
      <c r="M553" s="1"/>
      <c r="N553" s="1"/>
      <c r="Q553" s="1"/>
      <c r="R553" s="1"/>
      <c r="S553" s="2"/>
    </row>
    <row r="554" spans="1:19" s="7" customFormat="1" x14ac:dyDescent="0.25">
      <c r="A554" s="1"/>
      <c r="B554" s="1"/>
      <c r="C554" s="1"/>
      <c r="D554" s="1"/>
      <c r="E554" s="134"/>
      <c r="F554" s="4"/>
      <c r="G554" s="4"/>
      <c r="H554" s="1"/>
      <c r="I554" s="1"/>
      <c r="J554" s="1"/>
      <c r="K554" s="3"/>
      <c r="M554" s="1"/>
      <c r="N554" s="1"/>
      <c r="Q554" s="1"/>
      <c r="R554" s="1"/>
      <c r="S554" s="2"/>
    </row>
    <row r="555" spans="1:19" s="7" customFormat="1" x14ac:dyDescent="0.25">
      <c r="A555" s="1"/>
      <c r="B555" s="1"/>
      <c r="C555" s="1"/>
      <c r="D555" s="1"/>
      <c r="E555" s="134"/>
      <c r="F555" s="4"/>
      <c r="G555" s="4"/>
      <c r="H555" s="1"/>
      <c r="I555" s="1"/>
      <c r="J555" s="1"/>
      <c r="K555" s="3"/>
      <c r="M555" s="1"/>
      <c r="N555" s="1"/>
      <c r="Q555" s="1"/>
      <c r="R555" s="1"/>
      <c r="S555" s="2"/>
    </row>
    <row r="556" spans="1:19" s="7" customFormat="1" x14ac:dyDescent="0.25">
      <c r="A556" s="1"/>
      <c r="B556" s="1"/>
      <c r="C556" s="1"/>
      <c r="D556" s="1"/>
      <c r="E556" s="134"/>
      <c r="F556" s="4"/>
      <c r="G556" s="4"/>
      <c r="H556" s="1"/>
      <c r="I556" s="1"/>
      <c r="J556" s="1"/>
      <c r="K556" s="3"/>
      <c r="M556" s="1"/>
      <c r="N556" s="1"/>
      <c r="Q556" s="1"/>
      <c r="R556" s="1"/>
      <c r="S556" s="2"/>
    </row>
    <row r="557" spans="1:19" s="7" customFormat="1" x14ac:dyDescent="0.25">
      <c r="A557" s="1"/>
      <c r="B557" s="1"/>
      <c r="C557" s="1"/>
      <c r="D557" s="1"/>
      <c r="E557" s="134"/>
      <c r="F557" s="4"/>
      <c r="G557" s="4"/>
      <c r="H557" s="1"/>
      <c r="I557" s="1"/>
      <c r="J557" s="1"/>
      <c r="K557" s="3"/>
      <c r="M557" s="1"/>
      <c r="N557" s="1"/>
      <c r="Q557" s="1"/>
      <c r="R557" s="1"/>
      <c r="S557" s="2"/>
    </row>
    <row r="558" spans="1:19" s="7" customFormat="1" x14ac:dyDescent="0.25">
      <c r="A558" s="1"/>
      <c r="B558" s="1"/>
      <c r="C558" s="1"/>
      <c r="D558" s="1"/>
      <c r="E558" s="134"/>
      <c r="F558" s="4"/>
      <c r="G558" s="4"/>
      <c r="H558" s="1"/>
      <c r="I558" s="1"/>
      <c r="J558" s="1"/>
      <c r="K558" s="3"/>
      <c r="M558" s="1"/>
      <c r="N558" s="1"/>
      <c r="Q558" s="1"/>
      <c r="R558" s="1"/>
      <c r="S558" s="2"/>
    </row>
    <row r="559" spans="1:19" s="7" customFormat="1" x14ac:dyDescent="0.25">
      <c r="A559" s="1"/>
      <c r="B559" s="1"/>
      <c r="C559" s="1"/>
      <c r="D559" s="1"/>
      <c r="E559" s="134"/>
      <c r="F559" s="4"/>
      <c r="G559" s="4"/>
      <c r="H559" s="1"/>
      <c r="I559" s="1"/>
      <c r="J559" s="1"/>
      <c r="K559" s="3"/>
      <c r="M559" s="1"/>
      <c r="N559" s="1"/>
      <c r="Q559" s="1"/>
      <c r="R559" s="1"/>
      <c r="S559" s="2"/>
    </row>
    <row r="560" spans="1:19" s="7" customFormat="1" x14ac:dyDescent="0.25">
      <c r="A560" s="1"/>
      <c r="B560" s="1"/>
      <c r="C560" s="1"/>
      <c r="D560" s="1"/>
      <c r="E560" s="134"/>
      <c r="F560" s="4"/>
      <c r="G560" s="4"/>
      <c r="H560" s="1"/>
      <c r="I560" s="1"/>
      <c r="J560" s="1"/>
      <c r="K560" s="3"/>
      <c r="M560" s="1"/>
      <c r="N560" s="1"/>
      <c r="Q560" s="1"/>
      <c r="R560" s="1"/>
      <c r="S560" s="2"/>
    </row>
    <row r="561" spans="1:19" s="7" customFormat="1" x14ac:dyDescent="0.25">
      <c r="A561" s="1"/>
      <c r="B561" s="1"/>
      <c r="C561" s="1"/>
      <c r="D561" s="1"/>
      <c r="E561" s="134"/>
      <c r="F561" s="4"/>
      <c r="G561" s="4"/>
      <c r="H561" s="1"/>
      <c r="I561" s="1"/>
      <c r="J561" s="1"/>
      <c r="K561" s="3"/>
      <c r="M561" s="1"/>
      <c r="N561" s="1"/>
      <c r="Q561" s="1"/>
      <c r="R561" s="1"/>
      <c r="S561" s="2"/>
    </row>
    <row r="562" spans="1:19" s="7" customFormat="1" x14ac:dyDescent="0.25">
      <c r="A562" s="1"/>
      <c r="B562" s="1"/>
      <c r="C562" s="1"/>
      <c r="D562" s="1"/>
      <c r="E562" s="134"/>
      <c r="F562" s="4"/>
      <c r="G562" s="4"/>
      <c r="H562" s="1"/>
      <c r="I562" s="1"/>
      <c r="J562" s="1"/>
      <c r="K562" s="3"/>
      <c r="M562" s="1"/>
      <c r="N562" s="1"/>
      <c r="Q562" s="1"/>
      <c r="R562" s="1"/>
      <c r="S562" s="2"/>
    </row>
    <row r="563" spans="1:19" s="7" customFormat="1" x14ac:dyDescent="0.25">
      <c r="A563" s="1"/>
      <c r="B563" s="1"/>
      <c r="C563" s="1"/>
      <c r="D563" s="1"/>
      <c r="E563" s="134"/>
      <c r="F563" s="4"/>
      <c r="G563" s="4"/>
      <c r="H563" s="1"/>
      <c r="I563" s="1"/>
      <c r="J563" s="1"/>
      <c r="K563" s="3"/>
      <c r="M563" s="1"/>
      <c r="N563" s="1"/>
      <c r="Q563" s="1"/>
      <c r="R563" s="1"/>
      <c r="S563" s="2"/>
    </row>
    <row r="564" spans="1:19" s="7" customFormat="1" x14ac:dyDescent="0.25">
      <c r="A564" s="1"/>
      <c r="B564" s="1"/>
      <c r="C564" s="1"/>
      <c r="D564" s="1"/>
      <c r="E564" s="134"/>
      <c r="F564" s="4"/>
      <c r="G564" s="4"/>
      <c r="H564" s="1"/>
      <c r="I564" s="1"/>
      <c r="J564" s="1"/>
      <c r="K564" s="3"/>
      <c r="M564" s="1"/>
      <c r="N564" s="1"/>
      <c r="Q564" s="1"/>
      <c r="R564" s="1"/>
      <c r="S564" s="2"/>
    </row>
    <row r="565" spans="1:19" s="7" customFormat="1" x14ac:dyDescent="0.25">
      <c r="A565" s="1"/>
      <c r="B565" s="1"/>
      <c r="C565" s="1"/>
      <c r="D565" s="1"/>
      <c r="E565" s="134"/>
      <c r="F565" s="4"/>
      <c r="G565" s="4"/>
      <c r="H565" s="1"/>
      <c r="I565" s="1"/>
      <c r="J565" s="1"/>
      <c r="K565" s="3"/>
      <c r="M565" s="1"/>
      <c r="N565" s="1"/>
      <c r="Q565" s="1"/>
      <c r="R565" s="1"/>
      <c r="S565" s="2"/>
    </row>
    <row r="566" spans="1:19" s="7" customFormat="1" x14ac:dyDescent="0.25">
      <c r="A566" s="1"/>
      <c r="B566" s="1"/>
      <c r="C566" s="1"/>
      <c r="D566" s="1"/>
      <c r="E566" s="134"/>
      <c r="F566" s="4"/>
      <c r="G566" s="4"/>
      <c r="H566" s="1"/>
      <c r="I566" s="1"/>
      <c r="J566" s="1"/>
      <c r="K566" s="3"/>
      <c r="M566" s="1"/>
      <c r="N566" s="1"/>
      <c r="Q566" s="1"/>
      <c r="R566" s="1"/>
      <c r="S566" s="2"/>
    </row>
    <row r="567" spans="1:19" s="7" customFormat="1" x14ac:dyDescent="0.25">
      <c r="A567" s="1"/>
      <c r="B567" s="1"/>
      <c r="C567" s="1"/>
      <c r="D567" s="1"/>
      <c r="E567" s="134"/>
      <c r="F567" s="4"/>
      <c r="G567" s="4"/>
      <c r="H567" s="1"/>
      <c r="I567" s="1"/>
      <c r="J567" s="1"/>
      <c r="K567" s="3"/>
      <c r="M567" s="1"/>
      <c r="N567" s="1"/>
      <c r="Q567" s="1"/>
      <c r="R567" s="1"/>
      <c r="S567" s="2"/>
    </row>
    <row r="568" spans="1:19" s="7" customFormat="1" x14ac:dyDescent="0.25">
      <c r="A568" s="1"/>
      <c r="B568" s="1"/>
      <c r="C568" s="1"/>
      <c r="D568" s="1"/>
      <c r="E568" s="134"/>
      <c r="F568" s="4"/>
      <c r="G568" s="4"/>
      <c r="H568" s="1"/>
      <c r="I568" s="1"/>
      <c r="J568" s="1"/>
      <c r="K568" s="3"/>
      <c r="M568" s="1"/>
      <c r="N568" s="1"/>
      <c r="Q568" s="1"/>
      <c r="R568" s="1"/>
      <c r="S568" s="2"/>
    </row>
    <row r="569" spans="1:19" s="7" customFormat="1" x14ac:dyDescent="0.25">
      <c r="A569" s="1"/>
      <c r="B569" s="1"/>
      <c r="C569" s="1"/>
      <c r="D569" s="1"/>
      <c r="E569" s="134"/>
      <c r="F569" s="4"/>
      <c r="G569" s="4"/>
      <c r="H569" s="1"/>
      <c r="I569" s="1"/>
      <c r="J569" s="1"/>
      <c r="K569" s="3"/>
      <c r="M569" s="1"/>
      <c r="N569" s="1"/>
      <c r="Q569" s="1"/>
      <c r="R569" s="1"/>
      <c r="S569" s="2"/>
    </row>
    <row r="570" spans="1:19" s="7" customFormat="1" x14ac:dyDescent="0.25">
      <c r="A570" s="1"/>
      <c r="B570" s="1"/>
      <c r="C570" s="1"/>
      <c r="D570" s="1"/>
      <c r="E570" s="134"/>
      <c r="F570" s="4"/>
      <c r="G570" s="4"/>
      <c r="H570" s="1"/>
      <c r="I570" s="1"/>
      <c r="J570" s="1"/>
      <c r="K570" s="3"/>
      <c r="M570" s="1"/>
      <c r="N570" s="1"/>
      <c r="Q570" s="1"/>
      <c r="R570" s="1"/>
      <c r="S570" s="2"/>
    </row>
    <row r="571" spans="1:19" s="7" customFormat="1" x14ac:dyDescent="0.25">
      <c r="A571" s="1"/>
      <c r="B571" s="1"/>
      <c r="C571" s="1"/>
      <c r="D571" s="1"/>
      <c r="E571" s="134"/>
      <c r="F571" s="4"/>
      <c r="G571" s="4"/>
      <c r="H571" s="1"/>
      <c r="I571" s="1"/>
      <c r="J571" s="1"/>
      <c r="K571" s="3"/>
      <c r="M571" s="1"/>
      <c r="N571" s="1"/>
      <c r="Q571" s="1"/>
      <c r="R571" s="1"/>
      <c r="S571" s="2"/>
    </row>
    <row r="572" spans="1:19" s="7" customFormat="1" x14ac:dyDescent="0.25">
      <c r="A572" s="1"/>
      <c r="B572" s="1"/>
      <c r="C572" s="1"/>
      <c r="D572" s="1"/>
      <c r="E572" s="134"/>
      <c r="F572" s="4"/>
      <c r="G572" s="4"/>
      <c r="H572" s="1"/>
      <c r="I572" s="1"/>
      <c r="J572" s="1"/>
      <c r="K572" s="3"/>
      <c r="M572" s="1"/>
      <c r="N572" s="1"/>
      <c r="Q572" s="1"/>
      <c r="R572" s="1"/>
      <c r="S572" s="2"/>
    </row>
    <row r="573" spans="1:19" s="7" customFormat="1" x14ac:dyDescent="0.25">
      <c r="A573" s="1"/>
      <c r="B573" s="1"/>
      <c r="C573" s="1"/>
      <c r="D573" s="1"/>
      <c r="E573" s="134"/>
      <c r="F573" s="4"/>
      <c r="G573" s="4"/>
      <c r="H573" s="1"/>
      <c r="I573" s="1"/>
      <c r="J573" s="1"/>
      <c r="K573" s="3"/>
      <c r="M573" s="1"/>
      <c r="N573" s="1"/>
      <c r="Q573" s="1"/>
      <c r="R573" s="1"/>
      <c r="S573" s="2"/>
    </row>
    <row r="574" spans="1:19" s="7" customFormat="1" x14ac:dyDescent="0.25">
      <c r="A574" s="1"/>
      <c r="B574" s="1"/>
      <c r="C574" s="1"/>
      <c r="D574" s="1"/>
      <c r="E574" s="134"/>
      <c r="F574" s="4"/>
      <c r="G574" s="4"/>
      <c r="H574" s="1"/>
      <c r="I574" s="1"/>
      <c r="J574" s="1"/>
      <c r="K574" s="3"/>
      <c r="M574" s="1"/>
      <c r="N574" s="1"/>
      <c r="Q574" s="1"/>
      <c r="R574" s="1"/>
      <c r="S574" s="2"/>
    </row>
    <row r="575" spans="1:19" s="7" customFormat="1" x14ac:dyDescent="0.25">
      <c r="A575" s="1"/>
      <c r="B575" s="1"/>
      <c r="C575" s="1"/>
      <c r="D575" s="1"/>
      <c r="E575" s="134"/>
      <c r="F575" s="4"/>
      <c r="G575" s="4"/>
      <c r="H575" s="1"/>
      <c r="I575" s="1"/>
      <c r="J575" s="1"/>
      <c r="K575" s="3"/>
      <c r="M575" s="1"/>
      <c r="N575" s="1"/>
      <c r="Q575" s="1"/>
      <c r="R575" s="1"/>
      <c r="S575" s="2"/>
    </row>
    <row r="576" spans="1:19" s="7" customFormat="1" x14ac:dyDescent="0.25">
      <c r="A576" s="1"/>
      <c r="B576" s="1"/>
      <c r="C576" s="1"/>
      <c r="D576" s="1"/>
      <c r="E576" s="134"/>
      <c r="F576" s="4"/>
      <c r="G576" s="4"/>
      <c r="H576" s="1"/>
      <c r="I576" s="1"/>
      <c r="J576" s="1"/>
      <c r="K576" s="3"/>
      <c r="M576" s="1"/>
      <c r="N576" s="1"/>
      <c r="Q576" s="1"/>
      <c r="R576" s="1"/>
      <c r="S576" s="2"/>
    </row>
    <row r="577" spans="1:19" s="7" customFormat="1" x14ac:dyDescent="0.25">
      <c r="A577" s="1"/>
      <c r="B577" s="1"/>
      <c r="C577" s="1"/>
      <c r="D577" s="1"/>
      <c r="E577" s="134"/>
      <c r="F577" s="4"/>
      <c r="G577" s="4"/>
      <c r="H577" s="1"/>
      <c r="I577" s="1"/>
      <c r="J577" s="1"/>
      <c r="K577" s="3"/>
      <c r="M577" s="1"/>
      <c r="N577" s="1"/>
      <c r="Q577" s="1"/>
      <c r="R577" s="1"/>
      <c r="S577" s="2"/>
    </row>
    <row r="578" spans="1:19" s="7" customFormat="1" x14ac:dyDescent="0.25">
      <c r="A578" s="1"/>
      <c r="B578" s="1"/>
      <c r="C578" s="1"/>
      <c r="D578" s="1"/>
      <c r="E578" s="134"/>
      <c r="F578" s="4"/>
      <c r="G578" s="4"/>
      <c r="H578" s="1"/>
      <c r="I578" s="1"/>
      <c r="J578" s="1"/>
      <c r="K578" s="3"/>
      <c r="M578" s="1"/>
      <c r="N578" s="1"/>
      <c r="Q578" s="1"/>
      <c r="R578" s="1"/>
      <c r="S578" s="2"/>
    </row>
    <row r="579" spans="1:19" s="7" customFormat="1" x14ac:dyDescent="0.25">
      <c r="A579" s="1"/>
      <c r="B579" s="1"/>
      <c r="C579" s="1"/>
      <c r="D579" s="1"/>
      <c r="E579" s="134"/>
      <c r="F579" s="4"/>
      <c r="G579" s="4"/>
      <c r="H579" s="1"/>
      <c r="I579" s="1"/>
      <c r="J579" s="1"/>
      <c r="K579" s="3"/>
      <c r="M579" s="1"/>
      <c r="N579" s="1"/>
      <c r="Q579" s="1"/>
      <c r="R579" s="1"/>
      <c r="S579" s="2"/>
    </row>
    <row r="580" spans="1:19" s="7" customFormat="1" x14ac:dyDescent="0.25">
      <c r="A580" s="1"/>
      <c r="B580" s="1"/>
      <c r="C580" s="1"/>
      <c r="D580" s="1"/>
      <c r="E580" s="134"/>
      <c r="F580" s="4"/>
      <c r="G580" s="4"/>
      <c r="H580" s="1"/>
      <c r="I580" s="1"/>
      <c r="J580" s="1"/>
      <c r="K580" s="3"/>
      <c r="M580" s="1"/>
      <c r="N580" s="1"/>
      <c r="Q580" s="1"/>
      <c r="R580" s="1"/>
      <c r="S580" s="2"/>
    </row>
    <row r="581" spans="1:19" s="7" customFormat="1" x14ac:dyDescent="0.25">
      <c r="A581" s="1"/>
      <c r="B581" s="1"/>
      <c r="C581" s="1"/>
      <c r="D581" s="1"/>
      <c r="E581" s="134"/>
      <c r="F581" s="4"/>
      <c r="G581" s="4"/>
      <c r="H581" s="1"/>
      <c r="I581" s="1"/>
      <c r="J581" s="1"/>
      <c r="K581" s="3"/>
      <c r="M581" s="1"/>
      <c r="N581" s="1"/>
      <c r="Q581" s="1"/>
      <c r="R581" s="1"/>
      <c r="S581" s="2"/>
    </row>
    <row r="582" spans="1:19" s="7" customFormat="1" x14ac:dyDescent="0.25">
      <c r="A582" s="1"/>
      <c r="B582" s="1"/>
      <c r="C582" s="1"/>
      <c r="D582" s="1"/>
      <c r="E582" s="134"/>
      <c r="F582" s="4"/>
      <c r="G582" s="4"/>
      <c r="H582" s="1"/>
      <c r="I582" s="1"/>
      <c r="J582" s="1"/>
      <c r="K582" s="3"/>
      <c r="M582" s="1"/>
      <c r="N582" s="1"/>
      <c r="Q582" s="1"/>
      <c r="R582" s="1"/>
      <c r="S582" s="2"/>
    </row>
    <row r="583" spans="1:19" s="7" customFormat="1" x14ac:dyDescent="0.25">
      <c r="A583" s="1"/>
      <c r="B583" s="1"/>
      <c r="C583" s="1"/>
      <c r="D583" s="1"/>
      <c r="E583" s="134"/>
      <c r="F583" s="4"/>
      <c r="G583" s="4"/>
      <c r="H583" s="1"/>
      <c r="I583" s="1"/>
      <c r="J583" s="1"/>
      <c r="K583" s="3"/>
      <c r="M583" s="1"/>
      <c r="N583" s="1"/>
      <c r="Q583" s="1"/>
      <c r="R583" s="1"/>
      <c r="S583" s="2"/>
    </row>
    <row r="584" spans="1:19" s="7" customFormat="1" x14ac:dyDescent="0.25">
      <c r="A584" s="1"/>
      <c r="B584" s="1"/>
      <c r="C584" s="1"/>
      <c r="D584" s="1"/>
      <c r="E584" s="134"/>
      <c r="F584" s="4"/>
      <c r="G584" s="4"/>
      <c r="H584" s="1"/>
      <c r="I584" s="1"/>
      <c r="J584" s="1"/>
      <c r="K584" s="3"/>
      <c r="M584" s="1"/>
      <c r="N584" s="1"/>
      <c r="Q584" s="1"/>
      <c r="R584" s="1"/>
      <c r="S584" s="2"/>
    </row>
    <row r="585" spans="1:19" s="7" customFormat="1" x14ac:dyDescent="0.25">
      <c r="A585" s="1"/>
      <c r="B585" s="1"/>
      <c r="C585" s="1"/>
      <c r="D585" s="1"/>
      <c r="E585" s="134"/>
      <c r="F585" s="4"/>
      <c r="G585" s="4"/>
      <c r="H585" s="1"/>
      <c r="I585" s="1"/>
      <c r="J585" s="1"/>
      <c r="K585" s="3"/>
      <c r="M585" s="1"/>
      <c r="N585" s="1"/>
      <c r="Q585" s="1"/>
      <c r="R585" s="1"/>
      <c r="S585" s="2"/>
    </row>
    <row r="586" spans="1:19" s="7" customFormat="1" x14ac:dyDescent="0.25">
      <c r="A586" s="1"/>
      <c r="B586" s="1"/>
      <c r="C586" s="1"/>
      <c r="D586" s="1"/>
      <c r="E586" s="134"/>
      <c r="F586" s="4"/>
      <c r="G586" s="4"/>
      <c r="H586" s="1"/>
      <c r="I586" s="1"/>
      <c r="J586" s="1"/>
      <c r="K586" s="3"/>
      <c r="M586" s="1"/>
      <c r="N586" s="1"/>
      <c r="Q586" s="1"/>
      <c r="R586" s="1"/>
      <c r="S586" s="2"/>
    </row>
    <row r="587" spans="1:19" s="7" customFormat="1" x14ac:dyDescent="0.25">
      <c r="A587" s="1"/>
      <c r="B587" s="1"/>
      <c r="C587" s="1"/>
      <c r="D587" s="1"/>
      <c r="E587" s="134"/>
      <c r="F587" s="4"/>
      <c r="G587" s="4"/>
      <c r="H587" s="1"/>
      <c r="I587" s="1"/>
      <c r="J587" s="1"/>
      <c r="K587" s="3"/>
      <c r="M587" s="1"/>
      <c r="N587" s="1"/>
      <c r="Q587" s="1"/>
      <c r="R587" s="1"/>
      <c r="S587" s="2"/>
    </row>
    <row r="588" spans="1:19" s="7" customFormat="1" x14ac:dyDescent="0.25">
      <c r="A588" s="1"/>
      <c r="B588" s="1"/>
      <c r="C588" s="1"/>
      <c r="D588" s="1"/>
      <c r="E588" s="134"/>
      <c r="F588" s="4"/>
      <c r="G588" s="4"/>
      <c r="H588" s="1"/>
      <c r="I588" s="1"/>
      <c r="J588" s="1"/>
      <c r="K588" s="3"/>
      <c r="M588" s="1"/>
      <c r="N588" s="1"/>
      <c r="Q588" s="1"/>
      <c r="R588" s="1"/>
      <c r="S588" s="2"/>
    </row>
    <row r="589" spans="1:19" s="7" customFormat="1" x14ac:dyDescent="0.25">
      <c r="A589" s="1"/>
      <c r="B589" s="1"/>
      <c r="C589" s="1"/>
      <c r="D589" s="1"/>
      <c r="E589" s="134"/>
      <c r="F589" s="4"/>
      <c r="G589" s="4"/>
      <c r="H589" s="1"/>
      <c r="I589" s="1"/>
      <c r="J589" s="1"/>
      <c r="K589" s="3"/>
      <c r="M589" s="1"/>
      <c r="N589" s="1"/>
      <c r="Q589" s="1"/>
      <c r="R589" s="1"/>
      <c r="S589" s="2"/>
    </row>
    <row r="590" spans="1:19" s="7" customFormat="1" x14ac:dyDescent="0.25">
      <c r="A590" s="1"/>
      <c r="B590" s="1"/>
      <c r="C590" s="1"/>
      <c r="D590" s="1"/>
      <c r="E590" s="134"/>
      <c r="F590" s="4"/>
      <c r="G590" s="4"/>
      <c r="H590" s="1"/>
      <c r="I590" s="1"/>
      <c r="J590" s="1"/>
      <c r="K590" s="3"/>
      <c r="M590" s="1"/>
      <c r="N590" s="1"/>
      <c r="Q590" s="1"/>
      <c r="R590" s="1"/>
      <c r="S590" s="2"/>
    </row>
    <row r="591" spans="1:19" s="7" customFormat="1" x14ac:dyDescent="0.25">
      <c r="A591" s="1"/>
      <c r="B591" s="1"/>
      <c r="C591" s="1"/>
      <c r="D591" s="1"/>
      <c r="E591" s="134"/>
      <c r="F591" s="4"/>
      <c r="G591" s="4"/>
      <c r="H591" s="1"/>
      <c r="I591" s="1"/>
      <c r="J591" s="1"/>
      <c r="K591" s="3"/>
      <c r="M591" s="1"/>
      <c r="N591" s="1"/>
      <c r="Q591" s="1"/>
      <c r="R591" s="1"/>
      <c r="S591" s="2"/>
    </row>
    <row r="592" spans="1:19" s="7" customFormat="1" x14ac:dyDescent="0.25">
      <c r="A592" s="1"/>
      <c r="B592" s="1"/>
      <c r="C592" s="1"/>
      <c r="D592" s="1"/>
      <c r="E592" s="134"/>
      <c r="F592" s="4"/>
      <c r="G592" s="4"/>
      <c r="H592" s="1"/>
      <c r="I592" s="1"/>
      <c r="J592" s="1"/>
      <c r="K592" s="3"/>
      <c r="M592" s="1"/>
      <c r="N592" s="1"/>
      <c r="Q592" s="1"/>
      <c r="R592" s="1"/>
      <c r="S592" s="2"/>
    </row>
    <row r="593" spans="1:19" s="7" customFormat="1" x14ac:dyDescent="0.25">
      <c r="A593" s="1"/>
      <c r="B593" s="1"/>
      <c r="C593" s="1"/>
      <c r="D593" s="1"/>
      <c r="E593" s="134"/>
      <c r="F593" s="4"/>
      <c r="G593" s="4"/>
      <c r="H593" s="1"/>
      <c r="I593" s="1"/>
      <c r="J593" s="1"/>
      <c r="K593" s="3"/>
      <c r="M593" s="1"/>
      <c r="N593" s="1"/>
      <c r="Q593" s="1"/>
      <c r="R593" s="1"/>
      <c r="S593" s="2"/>
    </row>
    <row r="594" spans="1:19" s="7" customFormat="1" x14ac:dyDescent="0.25">
      <c r="A594" s="1"/>
      <c r="B594" s="1"/>
      <c r="C594" s="1"/>
      <c r="D594" s="1"/>
      <c r="E594" s="134"/>
      <c r="F594" s="4"/>
      <c r="G594" s="4"/>
      <c r="H594" s="1"/>
      <c r="I594" s="1"/>
      <c r="J594" s="1"/>
      <c r="K594" s="3"/>
      <c r="M594" s="1"/>
      <c r="N594" s="1"/>
      <c r="Q594" s="1"/>
      <c r="R594" s="1"/>
      <c r="S594" s="2"/>
    </row>
    <row r="595" spans="1:19" s="7" customFormat="1" x14ac:dyDescent="0.25">
      <c r="A595" s="1"/>
      <c r="B595" s="1"/>
      <c r="C595" s="1"/>
      <c r="D595" s="1"/>
      <c r="E595" s="134"/>
      <c r="F595" s="4"/>
      <c r="G595" s="4"/>
      <c r="H595" s="1"/>
      <c r="I595" s="1"/>
      <c r="J595" s="1"/>
      <c r="K595" s="3"/>
      <c r="M595" s="1"/>
      <c r="N595" s="1"/>
      <c r="Q595" s="1"/>
      <c r="R595" s="1"/>
      <c r="S595" s="2"/>
    </row>
    <row r="596" spans="1:19" s="7" customFormat="1" x14ac:dyDescent="0.25">
      <c r="A596" s="1"/>
      <c r="B596" s="1"/>
      <c r="C596" s="1"/>
      <c r="D596" s="1"/>
      <c r="E596" s="134"/>
      <c r="F596" s="4"/>
      <c r="G596" s="4"/>
      <c r="H596" s="1"/>
      <c r="I596" s="1"/>
      <c r="J596" s="1"/>
      <c r="K596" s="3"/>
      <c r="M596" s="1"/>
      <c r="N596" s="1"/>
      <c r="Q596" s="1"/>
      <c r="R596" s="1"/>
      <c r="S596" s="2"/>
    </row>
    <row r="597" spans="1:19" s="7" customFormat="1" x14ac:dyDescent="0.25">
      <c r="A597" s="1"/>
      <c r="B597" s="1"/>
      <c r="C597" s="1"/>
      <c r="D597" s="1"/>
      <c r="E597" s="134"/>
      <c r="F597" s="4"/>
      <c r="G597" s="4"/>
      <c r="H597" s="1"/>
      <c r="I597" s="1"/>
      <c r="J597" s="1"/>
      <c r="K597" s="3"/>
      <c r="M597" s="1"/>
      <c r="N597" s="1"/>
      <c r="Q597" s="1"/>
      <c r="R597" s="1"/>
      <c r="S597" s="2"/>
    </row>
    <row r="598" spans="1:19" s="7" customFormat="1" x14ac:dyDescent="0.25">
      <c r="A598" s="1"/>
      <c r="B598" s="1"/>
      <c r="C598" s="1"/>
      <c r="D598" s="1"/>
      <c r="E598" s="134"/>
      <c r="F598" s="4"/>
      <c r="G598" s="4"/>
      <c r="H598" s="1"/>
      <c r="I598" s="1"/>
      <c r="J598" s="1"/>
      <c r="K598" s="3"/>
      <c r="M598" s="1"/>
      <c r="N598" s="1"/>
      <c r="Q598" s="1"/>
      <c r="R598" s="1"/>
      <c r="S598" s="2"/>
    </row>
    <row r="599" spans="1:19" s="7" customFormat="1" x14ac:dyDescent="0.25">
      <c r="A599" s="1"/>
      <c r="B599" s="1"/>
      <c r="C599" s="1"/>
      <c r="D599" s="1"/>
      <c r="E599" s="134"/>
      <c r="F599" s="4"/>
      <c r="G599" s="4"/>
      <c r="H599" s="1"/>
      <c r="I599" s="1"/>
      <c r="J599" s="1"/>
      <c r="K599" s="3"/>
      <c r="M599" s="1"/>
      <c r="N599" s="1"/>
      <c r="Q599" s="1"/>
      <c r="R599" s="1"/>
      <c r="S599" s="2"/>
    </row>
    <row r="600" spans="1:19" s="7" customFormat="1" x14ac:dyDescent="0.25">
      <c r="A600" s="1"/>
      <c r="B600" s="1"/>
      <c r="C600" s="1"/>
      <c r="D600" s="1"/>
      <c r="E600" s="134"/>
      <c r="F600" s="4"/>
      <c r="G600" s="4"/>
      <c r="H600" s="1"/>
      <c r="I600" s="1"/>
      <c r="J600" s="1"/>
      <c r="K600" s="3"/>
      <c r="M600" s="1"/>
      <c r="N600" s="1"/>
      <c r="Q600" s="1"/>
      <c r="R600" s="1"/>
      <c r="S600" s="2"/>
    </row>
    <row r="601" spans="1:19" s="7" customFormat="1" x14ac:dyDescent="0.25">
      <c r="A601" s="1"/>
      <c r="B601" s="1"/>
      <c r="C601" s="1"/>
      <c r="D601" s="1"/>
      <c r="E601" s="134"/>
      <c r="F601" s="4"/>
      <c r="G601" s="4"/>
      <c r="H601" s="1"/>
      <c r="I601" s="1"/>
      <c r="J601" s="1"/>
      <c r="K601" s="3"/>
      <c r="M601" s="1"/>
      <c r="N601" s="1"/>
      <c r="Q601" s="1"/>
      <c r="R601" s="1"/>
      <c r="S601" s="2"/>
    </row>
    <row r="602" spans="1:19" s="7" customFormat="1" x14ac:dyDescent="0.25">
      <c r="A602" s="1"/>
      <c r="B602" s="1"/>
      <c r="C602" s="1"/>
      <c r="D602" s="1"/>
      <c r="E602" s="134"/>
      <c r="F602" s="4"/>
      <c r="G602" s="4"/>
      <c r="H602" s="1"/>
      <c r="I602" s="1"/>
      <c r="J602" s="1"/>
      <c r="K602" s="3"/>
      <c r="M602" s="1"/>
      <c r="N602" s="1"/>
      <c r="Q602" s="1"/>
      <c r="R602" s="1"/>
      <c r="S602" s="2"/>
    </row>
    <row r="603" spans="1:19" s="7" customFormat="1" x14ac:dyDescent="0.25">
      <c r="A603" s="1"/>
      <c r="B603" s="1"/>
      <c r="C603" s="1"/>
      <c r="D603" s="1"/>
      <c r="E603" s="134"/>
      <c r="F603" s="4"/>
      <c r="G603" s="4"/>
      <c r="H603" s="1"/>
      <c r="I603" s="1"/>
      <c r="J603" s="1"/>
      <c r="K603" s="3"/>
      <c r="M603" s="1"/>
      <c r="N603" s="1"/>
      <c r="Q603" s="1"/>
      <c r="R603" s="1"/>
      <c r="S603" s="2"/>
    </row>
    <row r="604" spans="1:19" s="7" customFormat="1" x14ac:dyDescent="0.25">
      <c r="A604" s="1"/>
      <c r="B604" s="1"/>
      <c r="C604" s="1"/>
      <c r="D604" s="1"/>
      <c r="E604" s="134"/>
      <c r="F604" s="4"/>
      <c r="G604" s="4"/>
      <c r="H604" s="1"/>
      <c r="I604" s="1"/>
      <c r="J604" s="1"/>
      <c r="K604" s="3"/>
      <c r="M604" s="1"/>
      <c r="N604" s="1"/>
      <c r="Q604" s="1"/>
      <c r="R604" s="1"/>
      <c r="S604" s="2"/>
    </row>
    <row r="605" spans="1:19" s="7" customFormat="1" x14ac:dyDescent="0.25">
      <c r="A605" s="1"/>
      <c r="B605" s="1"/>
      <c r="C605" s="1"/>
      <c r="D605" s="1"/>
      <c r="E605" s="134"/>
      <c r="F605" s="4"/>
      <c r="G605" s="4"/>
      <c r="H605" s="1"/>
      <c r="I605" s="1"/>
      <c r="J605" s="1"/>
      <c r="K605" s="3"/>
      <c r="M605" s="1"/>
      <c r="N605" s="1"/>
      <c r="Q605" s="1"/>
      <c r="R605" s="1"/>
      <c r="S605" s="2"/>
    </row>
    <row r="606" spans="1:19" s="7" customFormat="1" x14ac:dyDescent="0.25">
      <c r="A606" s="1"/>
      <c r="B606" s="1"/>
      <c r="C606" s="1"/>
      <c r="D606" s="1"/>
      <c r="E606" s="134"/>
      <c r="F606" s="4"/>
      <c r="G606" s="4"/>
      <c r="H606" s="1"/>
      <c r="I606" s="1"/>
      <c r="J606" s="1"/>
      <c r="K606" s="3"/>
      <c r="M606" s="1"/>
      <c r="N606" s="1"/>
      <c r="Q606" s="1"/>
      <c r="R606" s="1"/>
      <c r="S606" s="2"/>
    </row>
    <row r="607" spans="1:19" s="7" customFormat="1" x14ac:dyDescent="0.25">
      <c r="A607" s="1"/>
      <c r="B607" s="1"/>
      <c r="C607" s="1"/>
      <c r="D607" s="1"/>
      <c r="E607" s="134"/>
      <c r="F607" s="4"/>
      <c r="G607" s="4"/>
      <c r="H607" s="1"/>
      <c r="I607" s="1"/>
      <c r="J607" s="1"/>
      <c r="K607" s="3"/>
      <c r="M607" s="1"/>
      <c r="N607" s="1"/>
      <c r="Q607" s="1"/>
      <c r="R607" s="1"/>
      <c r="S607" s="2"/>
    </row>
    <row r="608" spans="1:19" s="7" customFormat="1" x14ac:dyDescent="0.25">
      <c r="A608" s="1"/>
      <c r="B608" s="1"/>
      <c r="C608" s="1"/>
      <c r="D608" s="1"/>
      <c r="E608" s="134"/>
      <c r="F608" s="4"/>
      <c r="G608" s="4"/>
      <c r="H608" s="1"/>
      <c r="I608" s="1"/>
      <c r="J608" s="1"/>
      <c r="K608" s="3"/>
      <c r="M608" s="1"/>
      <c r="N608" s="1"/>
      <c r="Q608" s="1"/>
      <c r="R608" s="1"/>
      <c r="S608" s="2"/>
    </row>
    <row r="609" spans="1:19" s="7" customFormat="1" x14ac:dyDescent="0.25">
      <c r="A609" s="1"/>
      <c r="B609" s="1"/>
      <c r="C609" s="1"/>
      <c r="D609" s="1"/>
      <c r="E609" s="134"/>
      <c r="F609" s="4"/>
      <c r="G609" s="4"/>
      <c r="H609" s="1"/>
      <c r="I609" s="1"/>
      <c r="J609" s="1"/>
      <c r="K609" s="3"/>
      <c r="M609" s="1"/>
      <c r="N609" s="1"/>
      <c r="Q609" s="1"/>
      <c r="R609" s="1"/>
      <c r="S609" s="2"/>
    </row>
    <row r="610" spans="1:19" s="7" customFormat="1" x14ac:dyDescent="0.25">
      <c r="A610" s="1"/>
      <c r="B610" s="1"/>
      <c r="C610" s="1"/>
      <c r="D610" s="1"/>
      <c r="E610" s="134"/>
      <c r="F610" s="4"/>
      <c r="G610" s="4"/>
      <c r="H610" s="1"/>
      <c r="I610" s="1"/>
      <c r="J610" s="1"/>
      <c r="K610" s="3"/>
      <c r="M610" s="1"/>
      <c r="N610" s="1"/>
      <c r="Q610" s="1"/>
      <c r="R610" s="1"/>
      <c r="S610" s="2"/>
    </row>
    <row r="611" spans="1:19" s="7" customFormat="1" x14ac:dyDescent="0.25">
      <c r="A611" s="1"/>
      <c r="B611" s="1"/>
      <c r="C611" s="1"/>
      <c r="D611" s="1"/>
      <c r="E611" s="134"/>
      <c r="F611" s="4"/>
      <c r="G611" s="4"/>
      <c r="H611" s="1"/>
      <c r="I611" s="1"/>
      <c r="J611" s="1"/>
      <c r="K611" s="3"/>
      <c r="M611" s="1"/>
      <c r="N611" s="1"/>
      <c r="Q611" s="1"/>
      <c r="R611" s="1"/>
      <c r="S611" s="2"/>
    </row>
    <row r="612" spans="1:19" s="7" customFormat="1" x14ac:dyDescent="0.25">
      <c r="A612" s="1"/>
      <c r="B612" s="1"/>
      <c r="C612" s="1"/>
      <c r="D612" s="1"/>
      <c r="E612" s="134"/>
      <c r="F612" s="4"/>
      <c r="G612" s="4"/>
      <c r="H612" s="1"/>
      <c r="I612" s="1"/>
      <c r="J612" s="1"/>
      <c r="K612" s="3"/>
      <c r="M612" s="1"/>
      <c r="N612" s="1"/>
      <c r="Q612" s="1"/>
      <c r="R612" s="1"/>
      <c r="S612" s="2"/>
    </row>
    <row r="613" spans="1:19" s="7" customFormat="1" x14ac:dyDescent="0.25">
      <c r="A613" s="1"/>
      <c r="B613" s="1"/>
      <c r="C613" s="1"/>
      <c r="D613" s="1"/>
      <c r="E613" s="134"/>
      <c r="F613" s="4"/>
      <c r="G613" s="4"/>
      <c r="H613" s="1"/>
      <c r="I613" s="1"/>
      <c r="J613" s="1"/>
      <c r="K613" s="3"/>
      <c r="M613" s="1"/>
      <c r="N613" s="1"/>
      <c r="Q613" s="1"/>
      <c r="R613" s="1"/>
      <c r="S613" s="2"/>
    </row>
    <row r="614" spans="1:19" s="7" customFormat="1" x14ac:dyDescent="0.25">
      <c r="A614" s="1"/>
      <c r="B614" s="1"/>
      <c r="C614" s="1"/>
      <c r="D614" s="1"/>
      <c r="E614" s="134"/>
      <c r="F614" s="4"/>
      <c r="G614" s="4"/>
      <c r="H614" s="1"/>
      <c r="I614" s="1"/>
      <c r="J614" s="1"/>
      <c r="K614" s="3"/>
      <c r="M614" s="1"/>
      <c r="N614" s="1"/>
      <c r="Q614" s="1"/>
      <c r="R614" s="1"/>
      <c r="S614" s="2"/>
    </row>
    <row r="615" spans="1:19" s="7" customFormat="1" x14ac:dyDescent="0.25">
      <c r="A615" s="1"/>
      <c r="B615" s="1"/>
      <c r="C615" s="1"/>
      <c r="D615" s="1"/>
      <c r="E615" s="134"/>
      <c r="F615" s="4"/>
      <c r="G615" s="4"/>
      <c r="H615" s="1"/>
      <c r="I615" s="1"/>
      <c r="J615" s="1"/>
      <c r="K615" s="3"/>
      <c r="M615" s="1"/>
      <c r="N615" s="1"/>
      <c r="Q615" s="1"/>
      <c r="R615" s="1"/>
      <c r="S615" s="2"/>
    </row>
    <row r="616" spans="1:19" s="7" customFormat="1" x14ac:dyDescent="0.25">
      <c r="A616" s="1"/>
      <c r="B616" s="1"/>
      <c r="C616" s="1"/>
      <c r="D616" s="1"/>
      <c r="E616" s="134"/>
      <c r="F616" s="4"/>
      <c r="G616" s="4"/>
      <c r="H616" s="1"/>
      <c r="I616" s="1"/>
      <c r="J616" s="1"/>
      <c r="K616" s="3"/>
      <c r="M616" s="1"/>
      <c r="N616" s="1"/>
      <c r="Q616" s="1"/>
      <c r="R616" s="1"/>
      <c r="S616" s="2"/>
    </row>
    <row r="617" spans="1:19" s="7" customFormat="1" x14ac:dyDescent="0.25">
      <c r="A617" s="1"/>
      <c r="B617" s="1"/>
      <c r="C617" s="1"/>
      <c r="D617" s="1"/>
      <c r="E617" s="134"/>
      <c r="F617" s="4"/>
      <c r="G617" s="4"/>
      <c r="H617" s="1"/>
      <c r="I617" s="1"/>
      <c r="J617" s="1"/>
      <c r="K617" s="3"/>
      <c r="M617" s="1"/>
      <c r="N617" s="1"/>
      <c r="Q617" s="1"/>
      <c r="R617" s="1"/>
      <c r="S617" s="2"/>
    </row>
    <row r="618" spans="1:19" s="7" customFormat="1" x14ac:dyDescent="0.25">
      <c r="A618" s="1"/>
      <c r="B618" s="1"/>
      <c r="C618" s="1"/>
      <c r="D618" s="1"/>
      <c r="E618" s="134"/>
      <c r="F618" s="4"/>
      <c r="G618" s="4"/>
      <c r="H618" s="1"/>
      <c r="I618" s="1"/>
      <c r="J618" s="1"/>
      <c r="K618" s="3"/>
      <c r="M618" s="1"/>
      <c r="N618" s="1"/>
      <c r="Q618" s="1"/>
      <c r="R618" s="1"/>
      <c r="S618" s="2"/>
    </row>
    <row r="619" spans="1:19" s="7" customFormat="1" x14ac:dyDescent="0.25">
      <c r="A619" s="1"/>
      <c r="B619" s="1"/>
      <c r="C619" s="1"/>
      <c r="D619" s="1"/>
      <c r="E619" s="134"/>
      <c r="F619" s="4"/>
      <c r="G619" s="4"/>
      <c r="H619" s="1"/>
      <c r="I619" s="1"/>
      <c r="J619" s="1"/>
      <c r="K619" s="3"/>
      <c r="M619" s="1"/>
      <c r="N619" s="1"/>
      <c r="Q619" s="1"/>
      <c r="R619" s="1"/>
      <c r="S619" s="2"/>
    </row>
    <row r="620" spans="1:19" s="7" customFormat="1" x14ac:dyDescent="0.25">
      <c r="A620" s="1"/>
      <c r="B620" s="1"/>
      <c r="C620" s="1"/>
      <c r="D620" s="1"/>
      <c r="E620" s="134"/>
      <c r="F620" s="4"/>
      <c r="G620" s="4"/>
      <c r="H620" s="1"/>
      <c r="I620" s="1"/>
      <c r="J620" s="1"/>
      <c r="K620" s="3"/>
      <c r="M620" s="1"/>
      <c r="N620" s="1"/>
      <c r="Q620" s="1"/>
      <c r="R620" s="1"/>
      <c r="S620" s="2"/>
    </row>
    <row r="621" spans="1:19" s="7" customFormat="1" x14ac:dyDescent="0.25">
      <c r="A621" s="1"/>
      <c r="B621" s="1"/>
      <c r="C621" s="1"/>
      <c r="D621" s="1"/>
      <c r="E621" s="134"/>
      <c r="F621" s="4"/>
      <c r="G621" s="4"/>
      <c r="H621" s="1"/>
      <c r="I621" s="1"/>
      <c r="J621" s="1"/>
      <c r="K621" s="3"/>
      <c r="M621" s="1"/>
      <c r="N621" s="1"/>
      <c r="Q621" s="1"/>
      <c r="R621" s="1"/>
      <c r="S621" s="2"/>
    </row>
    <row r="622" spans="1:19" s="7" customFormat="1" x14ac:dyDescent="0.25">
      <c r="A622" s="1"/>
      <c r="B622" s="1"/>
      <c r="C622" s="1"/>
      <c r="D622" s="1"/>
      <c r="E622" s="134"/>
      <c r="F622" s="4"/>
      <c r="G622" s="4"/>
      <c r="H622" s="1"/>
      <c r="I622" s="1"/>
      <c r="J622" s="1"/>
      <c r="K622" s="3"/>
      <c r="M622" s="1"/>
      <c r="N622" s="1"/>
      <c r="Q622" s="1"/>
      <c r="R622" s="1"/>
      <c r="S622" s="2"/>
    </row>
    <row r="623" spans="1:19" s="7" customFormat="1" x14ac:dyDescent="0.25">
      <c r="A623" s="1"/>
      <c r="B623" s="1"/>
      <c r="C623" s="1"/>
      <c r="D623" s="1"/>
      <c r="E623" s="134"/>
      <c r="F623" s="4"/>
      <c r="G623" s="4"/>
      <c r="H623" s="1"/>
      <c r="I623" s="1"/>
      <c r="J623" s="1"/>
      <c r="K623" s="3"/>
      <c r="M623" s="1"/>
      <c r="N623" s="1"/>
      <c r="Q623" s="1"/>
      <c r="R623" s="1"/>
      <c r="S623" s="2"/>
    </row>
    <row r="624" spans="1:19" s="7" customFormat="1" x14ac:dyDescent="0.25">
      <c r="A624" s="1"/>
      <c r="B624" s="1"/>
      <c r="C624" s="1"/>
      <c r="D624" s="1"/>
      <c r="E624" s="134"/>
      <c r="F624" s="4"/>
      <c r="G624" s="4"/>
      <c r="H624" s="1"/>
      <c r="I624" s="1"/>
      <c r="J624" s="1"/>
      <c r="K624" s="3"/>
      <c r="M624" s="1"/>
      <c r="N624" s="1"/>
      <c r="Q624" s="1"/>
      <c r="R624" s="1"/>
      <c r="S624" s="2"/>
    </row>
    <row r="625" spans="1:19" s="7" customFormat="1" x14ac:dyDescent="0.25">
      <c r="A625" s="1"/>
      <c r="B625" s="1"/>
      <c r="C625" s="1"/>
      <c r="D625" s="1"/>
      <c r="E625" s="134"/>
      <c r="F625" s="4"/>
      <c r="G625" s="4"/>
      <c r="H625" s="1"/>
      <c r="I625" s="1"/>
      <c r="J625" s="1"/>
      <c r="K625" s="3"/>
      <c r="M625" s="1"/>
      <c r="N625" s="1"/>
      <c r="Q625" s="1"/>
      <c r="R625" s="1"/>
      <c r="S625" s="2"/>
    </row>
    <row r="626" spans="1:19" s="7" customFormat="1" x14ac:dyDescent="0.25">
      <c r="A626" s="1"/>
      <c r="B626" s="1"/>
      <c r="C626" s="1"/>
      <c r="D626" s="1"/>
      <c r="E626" s="134"/>
      <c r="F626" s="4"/>
      <c r="G626" s="4"/>
      <c r="H626" s="1"/>
      <c r="I626" s="1"/>
      <c r="J626" s="1"/>
      <c r="K626" s="3"/>
      <c r="M626" s="1"/>
      <c r="N626" s="1"/>
      <c r="Q626" s="1"/>
      <c r="R626" s="1"/>
      <c r="S626" s="2"/>
    </row>
    <row r="627" spans="1:19" s="7" customFormat="1" x14ac:dyDescent="0.25">
      <c r="A627" s="1"/>
      <c r="B627" s="1"/>
      <c r="C627" s="1"/>
      <c r="D627" s="1"/>
      <c r="E627" s="134"/>
      <c r="F627" s="4"/>
      <c r="G627" s="4"/>
      <c r="H627" s="1"/>
      <c r="I627" s="1"/>
      <c r="J627" s="1"/>
      <c r="K627" s="3"/>
      <c r="M627" s="1"/>
      <c r="N627" s="1"/>
      <c r="Q627" s="1"/>
      <c r="R627" s="1"/>
      <c r="S627" s="2"/>
    </row>
    <row r="628" spans="1:19" s="7" customFormat="1" x14ac:dyDescent="0.25">
      <c r="A628" s="1"/>
      <c r="B628" s="1"/>
      <c r="C628" s="1"/>
      <c r="D628" s="1"/>
      <c r="E628" s="134"/>
      <c r="F628" s="4"/>
      <c r="G628" s="4"/>
      <c r="H628" s="1"/>
      <c r="I628" s="1"/>
      <c r="J628" s="1"/>
      <c r="K628" s="3"/>
      <c r="M628" s="1"/>
      <c r="N628" s="1"/>
      <c r="Q628" s="1"/>
      <c r="R628" s="1"/>
      <c r="S628" s="2"/>
    </row>
    <row r="629" spans="1:19" s="7" customFormat="1" x14ac:dyDescent="0.25">
      <c r="A629" s="1"/>
      <c r="B629" s="1"/>
      <c r="C629" s="1"/>
      <c r="D629" s="1"/>
      <c r="E629" s="134"/>
      <c r="F629" s="4"/>
      <c r="G629" s="4"/>
      <c r="H629" s="1"/>
      <c r="I629" s="1"/>
      <c r="J629" s="1"/>
      <c r="K629" s="3"/>
      <c r="M629" s="1"/>
      <c r="N629" s="1"/>
      <c r="Q629" s="1"/>
      <c r="R629" s="1"/>
      <c r="S629" s="2"/>
    </row>
    <row r="630" spans="1:19" s="7" customFormat="1" x14ac:dyDescent="0.25">
      <c r="A630" s="1"/>
      <c r="B630" s="1"/>
      <c r="C630" s="1"/>
      <c r="D630" s="1"/>
      <c r="E630" s="134"/>
      <c r="F630" s="4"/>
      <c r="G630" s="4"/>
      <c r="H630" s="1"/>
      <c r="I630" s="1"/>
      <c r="J630" s="1"/>
      <c r="K630" s="3"/>
      <c r="M630" s="1"/>
      <c r="N630" s="1"/>
      <c r="Q630" s="1"/>
      <c r="R630" s="1"/>
      <c r="S630" s="2"/>
    </row>
    <row r="631" spans="1:19" s="7" customFormat="1" x14ac:dyDescent="0.25">
      <c r="A631" s="1"/>
      <c r="B631" s="1"/>
      <c r="C631" s="1"/>
      <c r="D631" s="1"/>
      <c r="E631" s="134"/>
      <c r="F631" s="4"/>
      <c r="G631" s="4"/>
      <c r="H631" s="1"/>
      <c r="I631" s="1"/>
      <c r="J631" s="1"/>
      <c r="K631" s="3"/>
      <c r="M631" s="1"/>
      <c r="N631" s="1"/>
      <c r="Q631" s="1"/>
      <c r="R631" s="1"/>
      <c r="S631" s="2"/>
    </row>
    <row r="632" spans="1:19" s="7" customFormat="1" x14ac:dyDescent="0.25">
      <c r="A632" s="1"/>
      <c r="B632" s="1"/>
      <c r="C632" s="1"/>
      <c r="D632" s="1"/>
      <c r="E632" s="134"/>
      <c r="F632" s="4"/>
      <c r="G632" s="4"/>
      <c r="H632" s="1"/>
      <c r="I632" s="1"/>
      <c r="J632" s="1"/>
      <c r="K632" s="3"/>
      <c r="M632" s="1"/>
      <c r="N632" s="1"/>
      <c r="Q632" s="1"/>
      <c r="R632" s="1"/>
      <c r="S632" s="2"/>
    </row>
    <row r="633" spans="1:19" s="7" customFormat="1" x14ac:dyDescent="0.25">
      <c r="A633" s="1"/>
      <c r="B633" s="1"/>
      <c r="C633" s="1"/>
      <c r="D633" s="1"/>
      <c r="E633" s="134"/>
      <c r="F633" s="4"/>
      <c r="G633" s="4"/>
      <c r="H633" s="1"/>
      <c r="I633" s="1"/>
      <c r="J633" s="1"/>
      <c r="K633" s="3"/>
      <c r="M633" s="1"/>
      <c r="N633" s="1"/>
      <c r="Q633" s="1"/>
      <c r="R633" s="1"/>
      <c r="S633" s="2"/>
    </row>
    <row r="634" spans="1:19" s="7" customFormat="1" x14ac:dyDescent="0.25">
      <c r="A634" s="1"/>
      <c r="B634" s="1"/>
      <c r="C634" s="1"/>
      <c r="D634" s="1"/>
      <c r="E634" s="134"/>
      <c r="F634" s="4"/>
      <c r="G634" s="4"/>
      <c r="H634" s="1"/>
      <c r="I634" s="1"/>
      <c r="J634" s="1"/>
      <c r="K634" s="3"/>
      <c r="M634" s="1"/>
      <c r="N634" s="1"/>
      <c r="Q634" s="1"/>
      <c r="R634" s="1"/>
      <c r="S634" s="2"/>
    </row>
    <row r="635" spans="1:19" s="7" customFormat="1" x14ac:dyDescent="0.25">
      <c r="A635" s="1"/>
      <c r="B635" s="1"/>
      <c r="C635" s="1"/>
      <c r="D635" s="1"/>
      <c r="E635" s="134"/>
      <c r="F635" s="4"/>
      <c r="G635" s="4"/>
      <c r="H635" s="1"/>
      <c r="I635" s="1"/>
      <c r="J635" s="1"/>
      <c r="K635" s="3"/>
      <c r="M635" s="1"/>
      <c r="N635" s="1"/>
      <c r="Q635" s="1"/>
      <c r="R635" s="1"/>
      <c r="S635" s="2"/>
    </row>
    <row r="636" spans="1:19" s="7" customFormat="1" x14ac:dyDescent="0.25">
      <c r="A636" s="1"/>
      <c r="B636" s="1"/>
      <c r="C636" s="1"/>
      <c r="D636" s="1"/>
      <c r="E636" s="134"/>
      <c r="F636" s="4"/>
      <c r="G636" s="4"/>
      <c r="H636" s="1"/>
      <c r="I636" s="1"/>
      <c r="J636" s="1"/>
      <c r="K636" s="3"/>
      <c r="M636" s="1"/>
      <c r="N636" s="1"/>
      <c r="Q636" s="1"/>
      <c r="R636" s="1"/>
      <c r="S636" s="2"/>
    </row>
    <row r="637" spans="1:19" s="7" customFormat="1" x14ac:dyDescent="0.25">
      <c r="A637" s="1"/>
      <c r="B637" s="1"/>
      <c r="C637" s="1"/>
      <c r="D637" s="1"/>
      <c r="E637" s="134"/>
      <c r="F637" s="4"/>
      <c r="G637" s="4"/>
      <c r="H637" s="1"/>
      <c r="I637" s="1"/>
      <c r="J637" s="1"/>
      <c r="K637" s="3"/>
      <c r="M637" s="1"/>
      <c r="N637" s="1"/>
      <c r="Q637" s="1"/>
      <c r="R637" s="1"/>
      <c r="S637" s="2"/>
    </row>
    <row r="638" spans="1:19" s="7" customFormat="1" x14ac:dyDescent="0.25">
      <c r="A638" s="1"/>
      <c r="B638" s="1"/>
      <c r="C638" s="1"/>
      <c r="D638" s="1"/>
      <c r="E638" s="134"/>
      <c r="F638" s="4"/>
      <c r="G638" s="4"/>
      <c r="H638" s="1"/>
      <c r="I638" s="1"/>
      <c r="J638" s="1"/>
      <c r="K638" s="3"/>
      <c r="M638" s="1"/>
      <c r="N638" s="1"/>
      <c r="Q638" s="1"/>
      <c r="R638" s="1"/>
      <c r="S638" s="2"/>
    </row>
    <row r="639" spans="1:19" s="7" customFormat="1" x14ac:dyDescent="0.25">
      <c r="A639" s="1"/>
      <c r="B639" s="1"/>
      <c r="C639" s="1"/>
      <c r="D639" s="1"/>
      <c r="E639" s="134"/>
      <c r="F639" s="4"/>
      <c r="G639" s="4"/>
      <c r="H639" s="1"/>
      <c r="I639" s="1"/>
      <c r="J639" s="1"/>
      <c r="K639" s="3"/>
      <c r="M639" s="1"/>
      <c r="N639" s="1"/>
      <c r="Q639" s="1"/>
      <c r="R639" s="1"/>
      <c r="S639" s="2"/>
    </row>
    <row r="640" spans="1:19" s="7" customFormat="1" x14ac:dyDescent="0.25">
      <c r="A640" s="1"/>
      <c r="B640" s="1"/>
      <c r="C640" s="1"/>
      <c r="D640" s="1"/>
      <c r="E640" s="134"/>
      <c r="F640" s="4"/>
      <c r="G640" s="4"/>
      <c r="H640" s="1"/>
      <c r="I640" s="1"/>
      <c r="J640" s="1"/>
      <c r="K640" s="3"/>
      <c r="M640" s="1"/>
      <c r="N640" s="1"/>
      <c r="Q640" s="1"/>
      <c r="R640" s="1"/>
      <c r="S640" s="2"/>
    </row>
    <row r="641" spans="1:19" s="7" customFormat="1" x14ac:dyDescent="0.25">
      <c r="A641" s="1"/>
      <c r="B641" s="1"/>
      <c r="C641" s="1"/>
      <c r="D641" s="1"/>
      <c r="E641" s="134"/>
      <c r="F641" s="4"/>
      <c r="G641" s="4"/>
      <c r="H641" s="1"/>
      <c r="I641" s="1"/>
      <c r="J641" s="1"/>
      <c r="K641" s="3"/>
      <c r="M641" s="1"/>
      <c r="N641" s="1"/>
      <c r="Q641" s="1"/>
      <c r="R641" s="1"/>
      <c r="S641" s="2"/>
    </row>
    <row r="642" spans="1:19" s="7" customFormat="1" x14ac:dyDescent="0.25">
      <c r="A642" s="1"/>
      <c r="B642" s="1"/>
      <c r="C642" s="1"/>
      <c r="D642" s="1"/>
      <c r="E642" s="134"/>
      <c r="F642" s="4"/>
      <c r="G642" s="4"/>
      <c r="H642" s="1"/>
      <c r="I642" s="1"/>
      <c r="J642" s="1"/>
      <c r="K642" s="3"/>
      <c r="M642" s="1"/>
      <c r="N642" s="1"/>
      <c r="Q642" s="1"/>
      <c r="R642" s="1"/>
      <c r="S642" s="2"/>
    </row>
    <row r="643" spans="1:19" s="7" customFormat="1" x14ac:dyDescent="0.25">
      <c r="A643" s="1"/>
      <c r="B643" s="1"/>
      <c r="C643" s="1"/>
      <c r="D643" s="1"/>
      <c r="E643" s="134"/>
      <c r="F643" s="4"/>
      <c r="G643" s="4"/>
      <c r="H643" s="1"/>
      <c r="I643" s="1"/>
      <c r="J643" s="1"/>
      <c r="K643" s="3"/>
      <c r="M643" s="1"/>
      <c r="N643" s="1"/>
      <c r="Q643" s="1"/>
      <c r="R643" s="1"/>
      <c r="S643" s="2"/>
    </row>
    <row r="644" spans="1:19" s="7" customFormat="1" x14ac:dyDescent="0.25">
      <c r="A644" s="1"/>
      <c r="B644" s="1"/>
      <c r="C644" s="1"/>
      <c r="D644" s="1"/>
      <c r="E644" s="134"/>
      <c r="F644" s="4"/>
      <c r="G644" s="4"/>
      <c r="H644" s="1"/>
      <c r="I644" s="1"/>
      <c r="J644" s="1"/>
      <c r="K644" s="3"/>
      <c r="M644" s="1"/>
      <c r="N644" s="1"/>
      <c r="Q644" s="1"/>
      <c r="R644" s="1"/>
      <c r="S644" s="2"/>
    </row>
    <row r="645" spans="1:19" s="7" customFormat="1" x14ac:dyDescent="0.25">
      <c r="A645" s="1"/>
      <c r="B645" s="1"/>
      <c r="C645" s="1"/>
      <c r="D645" s="1"/>
      <c r="E645" s="134"/>
      <c r="F645" s="4"/>
      <c r="G645" s="4"/>
      <c r="H645" s="1"/>
      <c r="I645" s="1"/>
      <c r="J645" s="1"/>
      <c r="K645" s="3"/>
      <c r="M645" s="1"/>
      <c r="N645" s="1"/>
      <c r="Q645" s="1"/>
      <c r="R645" s="1"/>
      <c r="S645" s="2"/>
    </row>
    <row r="646" spans="1:19" s="7" customFormat="1" x14ac:dyDescent="0.25">
      <c r="A646" s="1"/>
      <c r="B646" s="1"/>
      <c r="C646" s="1"/>
      <c r="D646" s="1"/>
      <c r="E646" s="134"/>
      <c r="F646" s="4"/>
      <c r="G646" s="4"/>
      <c r="H646" s="1"/>
      <c r="I646" s="1"/>
      <c r="J646" s="1"/>
      <c r="K646" s="3"/>
      <c r="M646" s="1"/>
      <c r="N646" s="1"/>
      <c r="Q646" s="1"/>
      <c r="R646" s="1"/>
      <c r="S646" s="2"/>
    </row>
    <row r="647" spans="1:19" s="7" customFormat="1" x14ac:dyDescent="0.25">
      <c r="A647" s="1"/>
      <c r="B647" s="1"/>
      <c r="C647" s="1"/>
      <c r="D647" s="1"/>
      <c r="E647" s="134"/>
      <c r="F647" s="4"/>
      <c r="G647" s="4"/>
      <c r="H647" s="1"/>
      <c r="I647" s="1"/>
      <c r="J647" s="1"/>
      <c r="K647" s="3"/>
      <c r="M647" s="1"/>
      <c r="N647" s="1"/>
      <c r="Q647" s="1"/>
      <c r="R647" s="1"/>
      <c r="S647" s="2"/>
    </row>
    <row r="648" spans="1:19" s="7" customFormat="1" x14ac:dyDescent="0.25">
      <c r="A648" s="1"/>
      <c r="B648" s="1"/>
      <c r="C648" s="1"/>
      <c r="D648" s="1"/>
      <c r="E648" s="134"/>
      <c r="F648" s="4"/>
      <c r="G648" s="4"/>
      <c r="H648" s="1"/>
      <c r="I648" s="1"/>
      <c r="J648" s="1"/>
      <c r="K648" s="3"/>
      <c r="M648" s="1"/>
      <c r="N648" s="1"/>
      <c r="Q648" s="1"/>
      <c r="R648" s="1"/>
      <c r="S648" s="2"/>
    </row>
    <row r="649" spans="1:19" s="7" customFormat="1" x14ac:dyDescent="0.25">
      <c r="A649" s="1"/>
      <c r="B649" s="1"/>
      <c r="C649" s="1"/>
      <c r="D649" s="1"/>
      <c r="E649" s="134"/>
      <c r="F649" s="4"/>
      <c r="G649" s="4"/>
      <c r="H649" s="1"/>
      <c r="I649" s="1"/>
      <c r="J649" s="1"/>
      <c r="K649" s="3"/>
      <c r="M649" s="1"/>
      <c r="N649" s="1"/>
      <c r="Q649" s="1"/>
      <c r="R649" s="1"/>
      <c r="S649" s="2"/>
    </row>
    <row r="650" spans="1:19" s="7" customFormat="1" x14ac:dyDescent="0.25">
      <c r="A650" s="1"/>
      <c r="B650" s="1"/>
      <c r="C650" s="1"/>
      <c r="D650" s="1"/>
      <c r="E650" s="134"/>
      <c r="F650" s="4"/>
      <c r="G650" s="4"/>
      <c r="H650" s="1"/>
      <c r="I650" s="1"/>
      <c r="J650" s="1"/>
      <c r="K650" s="3"/>
      <c r="M650" s="1"/>
      <c r="N650" s="1"/>
      <c r="Q650" s="1"/>
      <c r="R650" s="1"/>
      <c r="S650" s="2"/>
    </row>
    <row r="651" spans="1:19" s="7" customFormat="1" x14ac:dyDescent="0.25">
      <c r="A651" s="1"/>
      <c r="B651" s="1"/>
      <c r="C651" s="1"/>
      <c r="D651" s="1"/>
      <c r="E651" s="134"/>
      <c r="F651" s="4"/>
      <c r="G651" s="4"/>
      <c r="H651" s="1"/>
      <c r="I651" s="1"/>
      <c r="J651" s="1"/>
      <c r="K651" s="3"/>
      <c r="M651" s="1"/>
      <c r="N651" s="1"/>
      <c r="Q651" s="1"/>
      <c r="R651" s="1"/>
      <c r="S651" s="2"/>
    </row>
    <row r="652" spans="1:19" s="7" customFormat="1" x14ac:dyDescent="0.25">
      <c r="A652" s="1"/>
      <c r="B652" s="1"/>
      <c r="C652" s="1"/>
      <c r="D652" s="1"/>
      <c r="E652" s="134"/>
      <c r="F652" s="4"/>
      <c r="G652" s="4"/>
      <c r="H652" s="1"/>
      <c r="I652" s="1"/>
      <c r="J652" s="1"/>
      <c r="K652" s="3"/>
      <c r="M652" s="1"/>
      <c r="N652" s="1"/>
      <c r="Q652" s="1"/>
      <c r="R652" s="1"/>
      <c r="S652" s="2"/>
    </row>
    <row r="653" spans="1:19" s="7" customFormat="1" x14ac:dyDescent="0.25">
      <c r="A653" s="1"/>
      <c r="B653" s="1"/>
      <c r="C653" s="1"/>
      <c r="D653" s="1"/>
      <c r="E653" s="134"/>
      <c r="F653" s="4"/>
      <c r="G653" s="4"/>
      <c r="H653" s="1"/>
      <c r="I653" s="1"/>
      <c r="J653" s="1"/>
      <c r="K653" s="3"/>
      <c r="M653" s="1"/>
      <c r="N653" s="1"/>
      <c r="Q653" s="1"/>
      <c r="R653" s="1"/>
      <c r="S653" s="2"/>
    </row>
    <row r="654" spans="1:19" s="7" customFormat="1" x14ac:dyDescent="0.25">
      <c r="A654" s="1"/>
      <c r="B654" s="1"/>
      <c r="C654" s="1"/>
      <c r="D654" s="1"/>
      <c r="E654" s="134"/>
      <c r="F654" s="4"/>
      <c r="G654" s="4"/>
      <c r="H654" s="1"/>
      <c r="I654" s="1"/>
      <c r="J654" s="1"/>
      <c r="K654" s="3"/>
      <c r="M654" s="1"/>
      <c r="N654" s="1"/>
      <c r="Q654" s="1"/>
      <c r="R654" s="1"/>
      <c r="S654" s="2"/>
    </row>
    <row r="655" spans="1:19" s="7" customFormat="1" x14ac:dyDescent="0.25">
      <c r="A655" s="1"/>
      <c r="B655" s="1"/>
      <c r="C655" s="1"/>
      <c r="D655" s="1"/>
      <c r="E655" s="134"/>
      <c r="F655" s="4"/>
      <c r="G655" s="4"/>
      <c r="H655" s="1"/>
      <c r="I655" s="1"/>
      <c r="J655" s="1"/>
      <c r="K655" s="3"/>
      <c r="M655" s="1"/>
      <c r="N655" s="1"/>
      <c r="Q655" s="1"/>
      <c r="R655" s="1"/>
      <c r="S655" s="2"/>
    </row>
    <row r="656" spans="1:19" s="7" customFormat="1" x14ac:dyDescent="0.25">
      <c r="A656" s="1"/>
      <c r="B656" s="1"/>
      <c r="C656" s="1"/>
      <c r="D656" s="1"/>
      <c r="E656" s="134"/>
      <c r="F656" s="4"/>
      <c r="G656" s="4"/>
      <c r="H656" s="1"/>
      <c r="I656" s="1"/>
      <c r="J656" s="1"/>
      <c r="K656" s="3"/>
      <c r="M656" s="1"/>
      <c r="N656" s="1"/>
      <c r="Q656" s="1"/>
      <c r="R656" s="1"/>
      <c r="S656" s="2"/>
    </row>
    <row r="657" spans="1:19" s="7" customFormat="1" x14ac:dyDescent="0.25">
      <c r="A657" s="1"/>
      <c r="B657" s="1"/>
      <c r="C657" s="1"/>
      <c r="D657" s="1"/>
      <c r="E657" s="134"/>
      <c r="F657" s="4"/>
      <c r="G657" s="4"/>
      <c r="H657" s="1"/>
      <c r="I657" s="1"/>
      <c r="J657" s="1"/>
      <c r="K657" s="3"/>
      <c r="M657" s="1"/>
      <c r="N657" s="1"/>
      <c r="Q657" s="1"/>
      <c r="R657" s="1"/>
      <c r="S657" s="2"/>
    </row>
    <row r="658" spans="1:19" s="7" customFormat="1" x14ac:dyDescent="0.25">
      <c r="A658" s="1"/>
      <c r="B658" s="1"/>
      <c r="C658" s="1"/>
      <c r="D658" s="1"/>
      <c r="E658" s="134"/>
      <c r="F658" s="4"/>
      <c r="G658" s="4"/>
      <c r="H658" s="1"/>
      <c r="I658" s="1"/>
      <c r="J658" s="1"/>
      <c r="K658" s="3"/>
      <c r="M658" s="1"/>
      <c r="N658" s="1"/>
      <c r="Q658" s="1"/>
      <c r="R658" s="1"/>
      <c r="S658" s="2"/>
    </row>
    <row r="659" spans="1:19" s="7" customFormat="1" x14ac:dyDescent="0.25">
      <c r="A659" s="1"/>
      <c r="B659" s="1"/>
      <c r="C659" s="1"/>
      <c r="D659" s="1"/>
      <c r="E659" s="134"/>
      <c r="F659" s="4"/>
      <c r="G659" s="4"/>
      <c r="H659" s="1"/>
      <c r="I659" s="1"/>
      <c r="J659" s="1"/>
      <c r="K659" s="3"/>
      <c r="M659" s="1"/>
      <c r="N659" s="1"/>
      <c r="Q659" s="1"/>
      <c r="R659" s="1"/>
      <c r="S659" s="2"/>
    </row>
    <row r="660" spans="1:19" s="7" customFormat="1" x14ac:dyDescent="0.25">
      <c r="A660" s="1"/>
      <c r="B660" s="1"/>
      <c r="C660" s="1"/>
      <c r="D660" s="1"/>
      <c r="E660" s="134"/>
      <c r="F660" s="4"/>
      <c r="G660" s="4"/>
      <c r="H660" s="1"/>
      <c r="I660" s="1"/>
      <c r="J660" s="1"/>
      <c r="K660" s="3"/>
      <c r="M660" s="1"/>
      <c r="N660" s="1"/>
      <c r="Q660" s="1"/>
      <c r="R660" s="1"/>
      <c r="S660" s="2"/>
    </row>
    <row r="661" spans="1:19" s="7" customFormat="1" x14ac:dyDescent="0.25">
      <c r="A661" s="1"/>
      <c r="B661" s="1"/>
      <c r="C661" s="1"/>
      <c r="D661" s="1"/>
      <c r="E661" s="134"/>
      <c r="F661" s="4"/>
      <c r="G661" s="4"/>
      <c r="H661" s="1"/>
      <c r="I661" s="1"/>
      <c r="J661" s="1"/>
      <c r="K661" s="3"/>
      <c r="M661" s="1"/>
      <c r="N661" s="1"/>
      <c r="Q661" s="1"/>
      <c r="R661" s="1"/>
      <c r="S661" s="2"/>
    </row>
    <row r="662" spans="1:19" s="7" customFormat="1" x14ac:dyDescent="0.25">
      <c r="A662" s="1"/>
      <c r="B662" s="1"/>
      <c r="C662" s="1"/>
      <c r="D662" s="1"/>
      <c r="E662" s="134"/>
      <c r="F662" s="4"/>
      <c r="G662" s="4"/>
      <c r="H662" s="1"/>
      <c r="I662" s="1"/>
      <c r="J662" s="1"/>
      <c r="K662" s="3"/>
      <c r="M662" s="1"/>
      <c r="N662" s="1"/>
      <c r="Q662" s="1"/>
      <c r="R662" s="1"/>
      <c r="S662" s="2"/>
    </row>
    <row r="663" spans="1:19" s="7" customFormat="1" x14ac:dyDescent="0.25">
      <c r="A663" s="1"/>
      <c r="B663" s="1"/>
      <c r="C663" s="1"/>
      <c r="D663" s="1"/>
      <c r="E663" s="134"/>
      <c r="F663" s="4"/>
      <c r="G663" s="4"/>
      <c r="H663" s="1"/>
      <c r="I663" s="1"/>
      <c r="J663" s="1"/>
      <c r="K663" s="3"/>
      <c r="M663" s="1"/>
      <c r="N663" s="1"/>
      <c r="Q663" s="1"/>
      <c r="R663" s="1"/>
      <c r="S663" s="2"/>
    </row>
    <row r="664" spans="1:19" s="7" customFormat="1" x14ac:dyDescent="0.25">
      <c r="A664" s="1"/>
      <c r="B664" s="1"/>
      <c r="C664" s="1"/>
      <c r="D664" s="1"/>
      <c r="E664" s="134"/>
      <c r="F664" s="4"/>
      <c r="G664" s="4"/>
      <c r="H664" s="1"/>
      <c r="I664" s="1"/>
      <c r="J664" s="1"/>
      <c r="K664" s="3"/>
      <c r="M664" s="1"/>
      <c r="N664" s="1"/>
      <c r="Q664" s="1"/>
      <c r="R664" s="1"/>
      <c r="S664" s="2"/>
    </row>
    <row r="665" spans="1:19" s="7" customFormat="1" x14ac:dyDescent="0.25">
      <c r="A665" s="1"/>
      <c r="B665" s="1"/>
      <c r="C665" s="1"/>
      <c r="D665" s="1"/>
      <c r="E665" s="134"/>
      <c r="F665" s="4"/>
      <c r="G665" s="4"/>
      <c r="H665" s="1"/>
      <c r="I665" s="1"/>
      <c r="J665" s="1"/>
      <c r="K665" s="3"/>
      <c r="M665" s="1"/>
      <c r="N665" s="1"/>
      <c r="Q665" s="1"/>
      <c r="R665" s="1"/>
      <c r="S665" s="2"/>
    </row>
    <row r="666" spans="1:19" s="7" customFormat="1" x14ac:dyDescent="0.25">
      <c r="A666" s="1"/>
      <c r="B666" s="1"/>
      <c r="C666" s="1"/>
      <c r="D666" s="1"/>
      <c r="E666" s="134"/>
      <c r="F666" s="4"/>
      <c r="G666" s="4"/>
      <c r="H666" s="1"/>
      <c r="I666" s="1"/>
      <c r="J666" s="1"/>
      <c r="K666" s="3"/>
      <c r="M666" s="1"/>
      <c r="N666" s="1"/>
      <c r="Q666" s="1"/>
      <c r="R666" s="1"/>
      <c r="S666" s="2"/>
    </row>
    <row r="667" spans="1:19" s="7" customFormat="1" x14ac:dyDescent="0.25">
      <c r="A667" s="1"/>
      <c r="B667" s="1"/>
      <c r="C667" s="1"/>
      <c r="D667" s="1"/>
      <c r="E667" s="134"/>
      <c r="F667" s="4"/>
      <c r="G667" s="4"/>
      <c r="H667" s="1"/>
      <c r="I667" s="1"/>
      <c r="J667" s="1"/>
      <c r="K667" s="3"/>
      <c r="M667" s="1"/>
      <c r="N667" s="1"/>
      <c r="Q667" s="1"/>
      <c r="R667" s="1"/>
      <c r="S667" s="2"/>
    </row>
    <row r="668" spans="1:19" s="7" customFormat="1" x14ac:dyDescent="0.25">
      <c r="A668" s="1"/>
      <c r="B668" s="1"/>
      <c r="C668" s="1"/>
      <c r="D668" s="1"/>
      <c r="E668" s="134"/>
      <c r="F668" s="4"/>
      <c r="G668" s="4"/>
      <c r="H668" s="1"/>
      <c r="I668" s="1"/>
      <c r="J668" s="1"/>
      <c r="K668" s="3"/>
      <c r="M668" s="1"/>
      <c r="N668" s="1"/>
      <c r="Q668" s="1"/>
      <c r="R668" s="1"/>
      <c r="S668" s="2"/>
    </row>
    <row r="669" spans="1:19" s="7" customFormat="1" x14ac:dyDescent="0.25">
      <c r="A669" s="1"/>
      <c r="B669" s="1"/>
      <c r="C669" s="1"/>
      <c r="D669" s="1"/>
      <c r="E669" s="134"/>
      <c r="F669" s="4"/>
      <c r="G669" s="4"/>
      <c r="H669" s="1"/>
      <c r="I669" s="1"/>
      <c r="J669" s="1"/>
      <c r="K669" s="3"/>
      <c r="M669" s="1"/>
      <c r="N669" s="1"/>
      <c r="Q669" s="1"/>
      <c r="R669" s="1"/>
      <c r="S669" s="2"/>
    </row>
    <row r="670" spans="1:19" s="7" customFormat="1" x14ac:dyDescent="0.25">
      <c r="A670" s="1"/>
      <c r="B670" s="1"/>
      <c r="C670" s="1"/>
      <c r="D670" s="1"/>
      <c r="E670" s="134"/>
      <c r="F670" s="4"/>
      <c r="G670" s="4"/>
      <c r="H670" s="1"/>
      <c r="I670" s="1"/>
      <c r="J670" s="1"/>
      <c r="K670" s="3"/>
      <c r="M670" s="1"/>
      <c r="N670" s="1"/>
      <c r="Q670" s="1"/>
      <c r="R670" s="1"/>
      <c r="S670" s="2"/>
    </row>
    <row r="671" spans="1:19" s="7" customFormat="1" x14ac:dyDescent="0.25">
      <c r="A671" s="1"/>
      <c r="B671" s="1"/>
      <c r="C671" s="1"/>
      <c r="D671" s="1"/>
      <c r="E671" s="134"/>
      <c r="F671" s="4"/>
      <c r="G671" s="4"/>
      <c r="H671" s="1"/>
      <c r="I671" s="1"/>
      <c r="J671" s="1"/>
      <c r="K671" s="3"/>
      <c r="M671" s="1"/>
      <c r="N671" s="1"/>
      <c r="Q671" s="1"/>
      <c r="R671" s="1"/>
      <c r="S671" s="2"/>
    </row>
    <row r="672" spans="1:19" s="7" customFormat="1" x14ac:dyDescent="0.25">
      <c r="A672" s="1"/>
      <c r="B672" s="1"/>
      <c r="C672" s="1"/>
      <c r="D672" s="1"/>
      <c r="E672" s="134"/>
      <c r="F672" s="4"/>
      <c r="G672" s="4"/>
      <c r="H672" s="1"/>
      <c r="I672" s="1"/>
      <c r="J672" s="1"/>
      <c r="K672" s="3"/>
      <c r="M672" s="1"/>
      <c r="N672" s="1"/>
      <c r="Q672" s="1"/>
      <c r="R672" s="1"/>
      <c r="S672" s="2"/>
    </row>
    <row r="673" spans="1:19" s="7" customFormat="1" x14ac:dyDescent="0.25">
      <c r="A673" s="1"/>
      <c r="B673" s="1"/>
      <c r="C673" s="1"/>
      <c r="D673" s="1"/>
      <c r="E673" s="134"/>
      <c r="F673" s="4"/>
      <c r="G673" s="4"/>
      <c r="H673" s="1"/>
      <c r="I673" s="1"/>
      <c r="J673" s="1"/>
      <c r="K673" s="3"/>
      <c r="M673" s="1"/>
      <c r="N673" s="1"/>
      <c r="Q673" s="1"/>
      <c r="R673" s="1"/>
      <c r="S673" s="2"/>
    </row>
    <row r="674" spans="1:19" s="7" customFormat="1" x14ac:dyDescent="0.25">
      <c r="A674" s="1"/>
      <c r="B674" s="1"/>
      <c r="C674" s="1"/>
      <c r="D674" s="1"/>
      <c r="E674" s="134"/>
      <c r="F674" s="4"/>
      <c r="G674" s="4"/>
      <c r="H674" s="1"/>
      <c r="I674" s="1"/>
      <c r="J674" s="1"/>
      <c r="K674" s="3"/>
      <c r="M674" s="1"/>
      <c r="N674" s="1"/>
      <c r="Q674" s="1"/>
      <c r="R674" s="1"/>
      <c r="S674" s="2"/>
    </row>
    <row r="675" spans="1:19" s="7" customFormat="1" x14ac:dyDescent="0.25">
      <c r="A675" s="1"/>
      <c r="B675" s="1"/>
      <c r="C675" s="1"/>
      <c r="D675" s="1"/>
      <c r="E675" s="134"/>
      <c r="F675" s="4"/>
      <c r="G675" s="4"/>
      <c r="H675" s="1"/>
      <c r="I675" s="1"/>
      <c r="J675" s="1"/>
      <c r="K675" s="3"/>
      <c r="M675" s="1"/>
      <c r="N675" s="1"/>
      <c r="Q675" s="1"/>
      <c r="R675" s="1"/>
      <c r="S675" s="2"/>
    </row>
    <row r="676" spans="1:19" s="7" customFormat="1" x14ac:dyDescent="0.25">
      <c r="A676" s="1"/>
      <c r="B676" s="1"/>
      <c r="C676" s="1"/>
      <c r="D676" s="1"/>
      <c r="E676" s="134"/>
      <c r="F676" s="4"/>
      <c r="G676" s="4"/>
      <c r="H676" s="1"/>
      <c r="I676" s="1"/>
      <c r="J676" s="1"/>
      <c r="K676" s="3"/>
      <c r="M676" s="1"/>
      <c r="N676" s="1"/>
      <c r="Q676" s="1"/>
      <c r="R676" s="1"/>
      <c r="S676" s="2"/>
    </row>
    <row r="677" spans="1:19" s="7" customFormat="1" x14ac:dyDescent="0.25">
      <c r="A677" s="1"/>
      <c r="B677" s="1"/>
      <c r="C677" s="1"/>
      <c r="D677" s="1"/>
      <c r="E677" s="134"/>
      <c r="F677" s="4"/>
      <c r="G677" s="4"/>
      <c r="H677" s="1"/>
      <c r="I677" s="1"/>
      <c r="J677" s="1"/>
      <c r="K677" s="3"/>
      <c r="M677" s="1"/>
      <c r="N677" s="1"/>
      <c r="Q677" s="1"/>
      <c r="R677" s="1"/>
      <c r="S677" s="2"/>
    </row>
    <row r="678" spans="1:19" s="7" customFormat="1" x14ac:dyDescent="0.25">
      <c r="A678" s="1"/>
      <c r="B678" s="1"/>
      <c r="C678" s="1"/>
      <c r="D678" s="1"/>
      <c r="E678" s="134"/>
      <c r="F678" s="4"/>
      <c r="G678" s="4"/>
      <c r="H678" s="1"/>
      <c r="I678" s="1"/>
      <c r="J678" s="1"/>
      <c r="K678" s="3"/>
      <c r="M678" s="1"/>
      <c r="N678" s="1"/>
      <c r="Q678" s="1"/>
      <c r="R678" s="1"/>
      <c r="S678" s="2"/>
    </row>
    <row r="679" spans="1:19" s="7" customFormat="1" x14ac:dyDescent="0.25">
      <c r="A679" s="1"/>
      <c r="B679" s="1"/>
      <c r="C679" s="1"/>
      <c r="D679" s="1"/>
      <c r="E679" s="134"/>
      <c r="F679" s="4"/>
      <c r="G679" s="4"/>
      <c r="H679" s="1"/>
      <c r="I679" s="1"/>
      <c r="J679" s="1"/>
      <c r="K679" s="3"/>
      <c r="M679" s="1"/>
      <c r="N679" s="1"/>
      <c r="Q679" s="1"/>
      <c r="R679" s="1"/>
      <c r="S679" s="2"/>
    </row>
    <row r="680" spans="1:19" s="7" customFormat="1" x14ac:dyDescent="0.25">
      <c r="A680" s="1"/>
      <c r="B680" s="1"/>
      <c r="C680" s="1"/>
      <c r="D680" s="1"/>
      <c r="E680" s="134"/>
      <c r="F680" s="4"/>
      <c r="G680" s="4"/>
      <c r="H680" s="1"/>
      <c r="I680" s="1"/>
      <c r="J680" s="1"/>
      <c r="K680" s="3"/>
      <c r="M680" s="1"/>
      <c r="N680" s="1"/>
      <c r="Q680" s="1"/>
      <c r="R680" s="1"/>
      <c r="S680" s="2"/>
    </row>
    <row r="681" spans="1:19" s="7" customFormat="1" x14ac:dyDescent="0.25">
      <c r="A681" s="1"/>
      <c r="B681" s="1"/>
      <c r="C681" s="1"/>
      <c r="D681" s="1"/>
      <c r="E681" s="134"/>
      <c r="F681" s="4"/>
      <c r="G681" s="4"/>
      <c r="H681" s="1"/>
      <c r="I681" s="1"/>
      <c r="J681" s="1"/>
      <c r="K681" s="3"/>
      <c r="M681" s="1"/>
      <c r="N681" s="1"/>
      <c r="Q681" s="1"/>
      <c r="R681" s="1"/>
      <c r="S681" s="2"/>
    </row>
    <row r="682" spans="1:19" s="7" customFormat="1" x14ac:dyDescent="0.25">
      <c r="A682" s="1"/>
      <c r="B682" s="1"/>
      <c r="C682" s="1"/>
      <c r="D682" s="1"/>
      <c r="E682" s="134"/>
      <c r="F682" s="4"/>
      <c r="G682" s="4"/>
      <c r="H682" s="1"/>
      <c r="I682" s="1"/>
      <c r="J682" s="1"/>
      <c r="K682" s="3"/>
      <c r="M682" s="1"/>
      <c r="N682" s="1"/>
      <c r="Q682" s="1"/>
      <c r="R682" s="1"/>
      <c r="S682" s="2"/>
    </row>
    <row r="683" spans="1:19" s="7" customFormat="1" x14ac:dyDescent="0.25">
      <c r="A683" s="1"/>
      <c r="B683" s="1"/>
      <c r="C683" s="1"/>
      <c r="D683" s="1"/>
      <c r="E683" s="134"/>
      <c r="F683" s="4"/>
      <c r="G683" s="4"/>
      <c r="H683" s="1"/>
      <c r="I683" s="1"/>
      <c r="J683" s="1"/>
      <c r="K683" s="3"/>
      <c r="M683" s="1"/>
      <c r="N683" s="1"/>
      <c r="Q683" s="1"/>
      <c r="R683" s="1"/>
      <c r="S683" s="2"/>
    </row>
    <row r="684" spans="1:19" s="7" customFormat="1" x14ac:dyDescent="0.25">
      <c r="A684" s="1"/>
      <c r="B684" s="1"/>
      <c r="C684" s="1"/>
      <c r="D684" s="1"/>
      <c r="E684" s="134"/>
      <c r="F684" s="4"/>
      <c r="G684" s="4"/>
      <c r="H684" s="1"/>
      <c r="I684" s="1"/>
      <c r="J684" s="1"/>
      <c r="K684" s="3"/>
      <c r="M684" s="1"/>
      <c r="N684" s="1"/>
      <c r="Q684" s="1"/>
      <c r="R684" s="1"/>
      <c r="S684" s="2"/>
    </row>
    <row r="685" spans="1:19" s="7" customFormat="1" x14ac:dyDescent="0.25">
      <c r="A685" s="1"/>
      <c r="B685" s="1"/>
      <c r="C685" s="1"/>
      <c r="D685" s="1"/>
      <c r="E685" s="134"/>
      <c r="F685" s="4"/>
      <c r="G685" s="4"/>
      <c r="H685" s="1"/>
      <c r="I685" s="1"/>
      <c r="J685" s="1"/>
      <c r="K685" s="3"/>
      <c r="M685" s="1"/>
      <c r="N685" s="1"/>
      <c r="Q685" s="1"/>
      <c r="R685" s="1"/>
      <c r="S685" s="2"/>
    </row>
    <row r="686" spans="1:19" s="7" customFormat="1" x14ac:dyDescent="0.25">
      <c r="A686" s="1"/>
      <c r="B686" s="1"/>
      <c r="C686" s="1"/>
      <c r="D686" s="1"/>
      <c r="E686" s="134"/>
      <c r="F686" s="4"/>
      <c r="G686" s="4"/>
      <c r="H686" s="1"/>
      <c r="I686" s="1"/>
      <c r="J686" s="1"/>
      <c r="K686" s="3"/>
      <c r="M686" s="1"/>
      <c r="N686" s="1"/>
      <c r="Q686" s="1"/>
      <c r="R686" s="1"/>
      <c r="S686" s="2"/>
    </row>
    <row r="687" spans="1:19" s="7" customFormat="1" x14ac:dyDescent="0.25">
      <c r="A687" s="1"/>
      <c r="B687" s="1"/>
      <c r="C687" s="1"/>
      <c r="D687" s="1"/>
      <c r="E687" s="134"/>
      <c r="F687" s="4"/>
      <c r="G687" s="4"/>
      <c r="H687" s="1"/>
      <c r="I687" s="1"/>
      <c r="J687" s="1"/>
      <c r="K687" s="3"/>
      <c r="M687" s="1"/>
      <c r="N687" s="1"/>
      <c r="Q687" s="1"/>
      <c r="R687" s="1"/>
      <c r="S687" s="2"/>
    </row>
    <row r="688" spans="1:19" s="7" customFormat="1" x14ac:dyDescent="0.25">
      <c r="A688" s="1"/>
      <c r="B688" s="1"/>
      <c r="C688" s="1"/>
      <c r="D688" s="1"/>
      <c r="E688" s="134"/>
      <c r="F688" s="4"/>
      <c r="G688" s="4"/>
      <c r="H688" s="1"/>
      <c r="I688" s="1"/>
      <c r="J688" s="1"/>
      <c r="K688" s="3"/>
      <c r="M688" s="1"/>
      <c r="N688" s="1"/>
      <c r="Q688" s="1"/>
      <c r="R688" s="1"/>
      <c r="S688" s="2"/>
    </row>
    <row r="689" spans="1:19" s="7" customFormat="1" x14ac:dyDescent="0.25">
      <c r="A689" s="1"/>
      <c r="B689" s="1"/>
      <c r="C689" s="1"/>
      <c r="D689" s="1"/>
      <c r="E689" s="134"/>
      <c r="F689" s="4"/>
      <c r="G689" s="4"/>
      <c r="H689" s="1"/>
      <c r="I689" s="1"/>
      <c r="J689" s="1"/>
      <c r="K689" s="3"/>
      <c r="M689" s="1"/>
      <c r="N689" s="1"/>
      <c r="Q689" s="1"/>
      <c r="R689" s="1"/>
      <c r="S689" s="2"/>
    </row>
    <row r="690" spans="1:19" s="7" customFormat="1" x14ac:dyDescent="0.25">
      <c r="A690" s="1"/>
      <c r="B690" s="1"/>
      <c r="C690" s="1"/>
      <c r="D690" s="1"/>
      <c r="E690" s="134"/>
      <c r="F690" s="4"/>
      <c r="G690" s="4"/>
      <c r="H690" s="1"/>
      <c r="I690" s="1"/>
      <c r="J690" s="1"/>
      <c r="K690" s="3"/>
      <c r="M690" s="1"/>
      <c r="N690" s="1"/>
      <c r="Q690" s="1"/>
      <c r="R690" s="1"/>
      <c r="S690" s="2"/>
    </row>
    <row r="691" spans="1:19" s="7" customFormat="1" x14ac:dyDescent="0.25">
      <c r="A691" s="1"/>
      <c r="B691" s="1"/>
      <c r="C691" s="1"/>
      <c r="D691" s="1"/>
      <c r="E691" s="134"/>
      <c r="F691" s="4"/>
      <c r="G691" s="4"/>
      <c r="H691" s="1"/>
      <c r="I691" s="1"/>
      <c r="J691" s="1"/>
      <c r="K691" s="3"/>
      <c r="M691" s="1"/>
      <c r="N691" s="1"/>
      <c r="Q691" s="1"/>
      <c r="R691" s="1"/>
      <c r="S691" s="2"/>
    </row>
    <row r="692" spans="1:19" s="7" customFormat="1" x14ac:dyDescent="0.25">
      <c r="A692" s="1"/>
      <c r="B692" s="1"/>
      <c r="C692" s="1"/>
      <c r="D692" s="1"/>
      <c r="E692" s="134"/>
      <c r="F692" s="4"/>
      <c r="G692" s="4"/>
      <c r="H692" s="1"/>
      <c r="I692" s="1"/>
      <c r="J692" s="1"/>
      <c r="K692" s="3"/>
      <c r="M692" s="1"/>
      <c r="N692" s="1"/>
      <c r="Q692" s="1"/>
      <c r="R692" s="1"/>
      <c r="S692" s="2"/>
    </row>
    <row r="693" spans="1:19" s="7" customFormat="1" x14ac:dyDescent="0.25">
      <c r="A693" s="1"/>
      <c r="B693" s="1"/>
      <c r="C693" s="1"/>
      <c r="D693" s="1"/>
      <c r="E693" s="134"/>
      <c r="F693" s="4"/>
      <c r="G693" s="4"/>
      <c r="H693" s="1"/>
      <c r="I693" s="1"/>
      <c r="J693" s="1"/>
      <c r="K693" s="3"/>
      <c r="M693" s="1"/>
      <c r="N693" s="1"/>
      <c r="Q693" s="1"/>
      <c r="R693" s="1"/>
      <c r="S693" s="2"/>
    </row>
    <row r="694" spans="1:19" s="7" customFormat="1" x14ac:dyDescent="0.25">
      <c r="A694" s="1"/>
      <c r="B694" s="1"/>
      <c r="C694" s="1"/>
      <c r="D694" s="1"/>
      <c r="E694" s="134"/>
      <c r="F694" s="4"/>
      <c r="G694" s="4"/>
      <c r="H694" s="1"/>
      <c r="I694" s="1"/>
      <c r="J694" s="1"/>
      <c r="K694" s="3"/>
      <c r="M694" s="1"/>
      <c r="N694" s="1"/>
      <c r="Q694" s="1"/>
      <c r="R694" s="1"/>
      <c r="S694" s="2"/>
    </row>
    <row r="695" spans="1:19" s="7" customFormat="1" x14ac:dyDescent="0.25">
      <c r="A695" s="1"/>
      <c r="B695" s="1"/>
      <c r="C695" s="1"/>
      <c r="D695" s="1"/>
      <c r="E695" s="134"/>
      <c r="F695" s="4"/>
      <c r="G695" s="4"/>
      <c r="H695" s="1"/>
      <c r="I695" s="1"/>
      <c r="J695" s="1"/>
      <c r="K695" s="3"/>
      <c r="M695" s="1"/>
      <c r="N695" s="1"/>
      <c r="Q695" s="1"/>
      <c r="R695" s="1"/>
      <c r="S695" s="2"/>
    </row>
    <row r="696" spans="1:19" s="7" customFormat="1" x14ac:dyDescent="0.25">
      <c r="A696" s="1"/>
      <c r="B696" s="1"/>
      <c r="C696" s="1"/>
      <c r="D696" s="1"/>
      <c r="E696" s="134"/>
      <c r="F696" s="4"/>
      <c r="G696" s="4"/>
      <c r="H696" s="1"/>
      <c r="I696" s="1"/>
      <c r="J696" s="1"/>
      <c r="K696" s="3"/>
      <c r="M696" s="1"/>
      <c r="N696" s="1"/>
      <c r="Q696" s="1"/>
      <c r="R696" s="1"/>
      <c r="S696" s="2"/>
    </row>
    <row r="697" spans="1:19" s="7" customFormat="1" x14ac:dyDescent="0.25">
      <c r="A697" s="1"/>
      <c r="B697" s="1"/>
      <c r="C697" s="1"/>
      <c r="D697" s="1"/>
      <c r="E697" s="134"/>
      <c r="F697" s="4"/>
      <c r="G697" s="4"/>
      <c r="H697" s="1"/>
      <c r="I697" s="1"/>
      <c r="J697" s="1"/>
      <c r="K697" s="3"/>
      <c r="M697" s="1"/>
      <c r="N697" s="1"/>
      <c r="Q697" s="1"/>
      <c r="R697" s="1"/>
      <c r="S697" s="2"/>
    </row>
    <row r="698" spans="1:19" s="7" customFormat="1" x14ac:dyDescent="0.25">
      <c r="A698" s="1"/>
      <c r="B698" s="1"/>
      <c r="C698" s="1"/>
      <c r="D698" s="1"/>
      <c r="E698" s="134"/>
      <c r="F698" s="4"/>
      <c r="G698" s="4"/>
      <c r="H698" s="1"/>
      <c r="I698" s="1"/>
      <c r="J698" s="1"/>
      <c r="K698" s="3"/>
      <c r="M698" s="1"/>
      <c r="N698" s="1"/>
      <c r="Q698" s="1"/>
      <c r="R698" s="1"/>
      <c r="S698" s="2"/>
    </row>
    <row r="699" spans="1:19" s="7" customFormat="1" x14ac:dyDescent="0.25">
      <c r="A699" s="1"/>
      <c r="B699" s="1"/>
      <c r="C699" s="1"/>
      <c r="D699" s="1"/>
      <c r="E699" s="134"/>
      <c r="F699" s="4"/>
      <c r="G699" s="4"/>
      <c r="H699" s="1"/>
      <c r="I699" s="1"/>
      <c r="J699" s="1"/>
      <c r="K699" s="3"/>
      <c r="M699" s="1"/>
      <c r="N699" s="1"/>
      <c r="Q699" s="1"/>
      <c r="R699" s="1"/>
      <c r="S699" s="2"/>
    </row>
    <row r="700" spans="1:19" s="7" customFormat="1" x14ac:dyDescent="0.25">
      <c r="A700" s="1"/>
      <c r="B700" s="1"/>
      <c r="C700" s="1"/>
      <c r="D700" s="1"/>
      <c r="E700" s="134"/>
      <c r="F700" s="4"/>
      <c r="G700" s="4"/>
      <c r="H700" s="1"/>
      <c r="I700" s="1"/>
      <c r="J700" s="1"/>
      <c r="K700" s="3"/>
      <c r="M700" s="1"/>
      <c r="N700" s="1"/>
      <c r="Q700" s="1"/>
      <c r="R700" s="1"/>
      <c r="S700" s="2"/>
    </row>
    <row r="701" spans="1:19" s="7" customFormat="1" x14ac:dyDescent="0.25">
      <c r="A701" s="1"/>
      <c r="B701" s="1"/>
      <c r="C701" s="1"/>
      <c r="D701" s="1"/>
      <c r="E701" s="134"/>
      <c r="F701" s="4"/>
      <c r="G701" s="4"/>
      <c r="H701" s="1"/>
      <c r="I701" s="1"/>
      <c r="J701" s="1"/>
      <c r="K701" s="3"/>
      <c r="M701" s="1"/>
      <c r="N701" s="1"/>
      <c r="Q701" s="1"/>
      <c r="R701" s="1"/>
      <c r="S701" s="2"/>
    </row>
    <row r="702" spans="1:19" x14ac:dyDescent="0.25">
      <c r="L702" s="6"/>
    </row>
    <row r="703" spans="1:19" x14ac:dyDescent="0.25">
      <c r="L703" s="6"/>
    </row>
    <row r="704" spans="1:19" x14ac:dyDescent="0.25">
      <c r="L704" s="6"/>
    </row>
    <row r="705" spans="12:12" x14ac:dyDescent="0.25">
      <c r="L705" s="6"/>
    </row>
    <row r="706" spans="12:12" x14ac:dyDescent="0.25">
      <c r="L706" s="6"/>
    </row>
    <row r="707" spans="12:12" x14ac:dyDescent="0.25">
      <c r="L707" s="6"/>
    </row>
    <row r="708" spans="12:12" x14ac:dyDescent="0.25">
      <c r="L708" s="6"/>
    </row>
    <row r="709" spans="12:12" x14ac:dyDescent="0.25">
      <c r="L709" s="6"/>
    </row>
    <row r="710" spans="12:12" x14ac:dyDescent="0.25">
      <c r="L710" s="6"/>
    </row>
    <row r="711" spans="12:12" x14ac:dyDescent="0.25">
      <c r="L711" s="6"/>
    </row>
    <row r="712" spans="12:12" x14ac:dyDescent="0.25">
      <c r="L712" s="6"/>
    </row>
    <row r="713" spans="12:12" x14ac:dyDescent="0.25">
      <c r="L713" s="6"/>
    </row>
    <row r="714" spans="12:12" x14ac:dyDescent="0.25">
      <c r="L714" s="6"/>
    </row>
    <row r="715" spans="12:12" x14ac:dyDescent="0.25">
      <c r="L715" s="6"/>
    </row>
    <row r="716" spans="12:12" x14ac:dyDescent="0.25">
      <c r="L716" s="6"/>
    </row>
    <row r="717" spans="12:12" x14ac:dyDescent="0.25">
      <c r="L717" s="6"/>
    </row>
    <row r="718" spans="12:12" x14ac:dyDescent="0.25">
      <c r="L718" s="6"/>
    </row>
    <row r="719" spans="12:12" x14ac:dyDescent="0.25">
      <c r="L719" s="6"/>
    </row>
    <row r="720" spans="12:12" x14ac:dyDescent="0.25">
      <c r="L720" s="5"/>
    </row>
    <row r="721" spans="12:12" x14ac:dyDescent="0.25">
      <c r="L721" s="5"/>
    </row>
    <row r="722" spans="12:12" x14ac:dyDescent="0.25">
      <c r="L722" s="5"/>
    </row>
    <row r="723" spans="12:12" x14ac:dyDescent="0.25">
      <c r="L723" s="6"/>
    </row>
    <row r="724" spans="12:12" x14ac:dyDescent="0.25">
      <c r="L724" s="6"/>
    </row>
    <row r="725" spans="12:12" x14ac:dyDescent="0.25">
      <c r="L725" s="6"/>
    </row>
    <row r="726" spans="12:12" x14ac:dyDescent="0.25">
      <c r="L726" s="6"/>
    </row>
    <row r="727" spans="12:12" x14ac:dyDescent="0.25">
      <c r="L727" s="6"/>
    </row>
    <row r="728" spans="12:12" x14ac:dyDescent="0.25">
      <c r="L728" s="6"/>
    </row>
    <row r="729" spans="12:12" x14ac:dyDescent="0.25">
      <c r="L729" s="5"/>
    </row>
    <row r="730" spans="12:12" x14ac:dyDescent="0.25">
      <c r="L730" s="5"/>
    </row>
    <row r="731" spans="12:12" x14ac:dyDescent="0.25">
      <c r="L731" s="5"/>
    </row>
    <row r="732" spans="12:12" x14ac:dyDescent="0.25">
      <c r="L732" s="5"/>
    </row>
    <row r="733" spans="12:12" x14ac:dyDescent="0.25">
      <c r="L733" s="5"/>
    </row>
    <row r="734" spans="12:12" x14ac:dyDescent="0.25">
      <c r="L734" s="5"/>
    </row>
    <row r="735" spans="12:12" x14ac:dyDescent="0.25">
      <c r="L735" s="5"/>
    </row>
    <row r="736" spans="12:12" x14ac:dyDescent="0.25">
      <c r="L736" s="5"/>
    </row>
    <row r="737" spans="12:12" x14ac:dyDescent="0.25">
      <c r="L737" s="5"/>
    </row>
    <row r="738" spans="12:12" x14ac:dyDescent="0.25">
      <c r="L738" s="5"/>
    </row>
    <row r="739" spans="12:12" x14ac:dyDescent="0.25">
      <c r="L739" s="5"/>
    </row>
    <row r="740" spans="12:12" x14ac:dyDescent="0.25">
      <c r="L740" s="5"/>
    </row>
    <row r="741" spans="12:12" x14ac:dyDescent="0.25">
      <c r="L741" s="5"/>
    </row>
    <row r="742" spans="12:12" x14ac:dyDescent="0.25">
      <c r="L742" s="5"/>
    </row>
    <row r="743" spans="12:12" x14ac:dyDescent="0.25">
      <c r="L743" s="5"/>
    </row>
    <row r="744" spans="12:12" x14ac:dyDescent="0.25">
      <c r="L744" s="5"/>
    </row>
    <row r="745" spans="12:12" x14ac:dyDescent="0.25">
      <c r="L745" s="5"/>
    </row>
    <row r="746" spans="12:12" x14ac:dyDescent="0.25">
      <c r="L746" s="5"/>
    </row>
    <row r="747" spans="12:12" x14ac:dyDescent="0.25">
      <c r="L747" s="5"/>
    </row>
    <row r="748" spans="12:12" x14ac:dyDescent="0.25">
      <c r="L748" s="5"/>
    </row>
    <row r="749" spans="12:12" x14ac:dyDescent="0.25">
      <c r="L749" s="5"/>
    </row>
    <row r="750" spans="12:12" x14ac:dyDescent="0.25">
      <c r="L750" s="5"/>
    </row>
    <row r="751" spans="12:12" x14ac:dyDescent="0.25">
      <c r="L751" s="5"/>
    </row>
    <row r="752" spans="12:12" x14ac:dyDescent="0.25">
      <c r="L752" s="5"/>
    </row>
    <row r="753" spans="12:12" x14ac:dyDescent="0.25">
      <c r="L753" s="5"/>
    </row>
    <row r="754" spans="12:12" x14ac:dyDescent="0.25">
      <c r="L754" s="5"/>
    </row>
    <row r="755" spans="12:12" x14ac:dyDescent="0.25">
      <c r="L755" s="5"/>
    </row>
    <row r="756" spans="12:12" x14ac:dyDescent="0.25">
      <c r="L756" s="5"/>
    </row>
    <row r="757" spans="12:12" x14ac:dyDescent="0.25">
      <c r="L757" s="5"/>
    </row>
    <row r="758" spans="12:12" x14ac:dyDescent="0.25">
      <c r="L758" s="5"/>
    </row>
    <row r="759" spans="12:12" x14ac:dyDescent="0.25">
      <c r="L759" s="5"/>
    </row>
    <row r="760" spans="12:12" x14ac:dyDescent="0.25">
      <c r="L760" s="5"/>
    </row>
    <row r="761" spans="12:12" x14ac:dyDescent="0.25">
      <c r="L761" s="5"/>
    </row>
    <row r="762" spans="12:12" x14ac:dyDescent="0.25">
      <c r="L762" s="5"/>
    </row>
    <row r="763" spans="12:12" x14ac:dyDescent="0.25">
      <c r="L763" s="5"/>
    </row>
    <row r="764" spans="12:12" x14ac:dyDescent="0.25">
      <c r="L764" s="5"/>
    </row>
    <row r="765" spans="12:12" x14ac:dyDescent="0.25">
      <c r="L765" s="5"/>
    </row>
    <row r="766" spans="12:12" x14ac:dyDescent="0.25">
      <c r="L766" s="5"/>
    </row>
    <row r="767" spans="12:12" x14ac:dyDescent="0.25">
      <c r="L767" s="5"/>
    </row>
    <row r="768" spans="12:12" x14ac:dyDescent="0.25">
      <c r="L768" s="5"/>
    </row>
    <row r="769" spans="12:12" x14ac:dyDescent="0.25">
      <c r="L769" s="5"/>
    </row>
    <row r="770" spans="12:12" x14ac:dyDescent="0.25">
      <c r="L770" s="5"/>
    </row>
    <row r="771" spans="12:12" x14ac:dyDescent="0.25">
      <c r="L771" s="5"/>
    </row>
    <row r="772" spans="12:12" x14ac:dyDescent="0.25">
      <c r="L772" s="5"/>
    </row>
    <row r="773" spans="12:12" x14ac:dyDescent="0.25">
      <c r="L773" s="5"/>
    </row>
    <row r="774" spans="12:12" x14ac:dyDescent="0.25">
      <c r="L774" s="5"/>
    </row>
    <row r="775" spans="12:12" x14ac:dyDescent="0.25">
      <c r="L775" s="5"/>
    </row>
    <row r="776" spans="12:12" x14ac:dyDescent="0.25">
      <c r="L776" s="5"/>
    </row>
    <row r="777" spans="12:12" x14ac:dyDescent="0.25">
      <c r="L777" s="5"/>
    </row>
    <row r="778" spans="12:12" x14ac:dyDescent="0.25">
      <c r="L778" s="5"/>
    </row>
    <row r="779" spans="12:12" x14ac:dyDescent="0.25">
      <c r="L779" s="5"/>
    </row>
    <row r="780" spans="12:12" x14ac:dyDescent="0.25">
      <c r="L780" s="5"/>
    </row>
    <row r="781" spans="12:12" x14ac:dyDescent="0.25">
      <c r="L781" s="5"/>
    </row>
    <row r="782" spans="12:12" x14ac:dyDescent="0.25">
      <c r="L782" s="5"/>
    </row>
    <row r="783" spans="12:12" x14ac:dyDescent="0.25">
      <c r="L783" s="5"/>
    </row>
    <row r="784" spans="12:12" x14ac:dyDescent="0.25">
      <c r="L784" s="5"/>
    </row>
    <row r="785" spans="12:12" x14ac:dyDescent="0.25">
      <c r="L785" s="5"/>
    </row>
    <row r="786" spans="12:12" x14ac:dyDescent="0.25">
      <c r="L786" s="5"/>
    </row>
    <row r="787" spans="12:12" x14ac:dyDescent="0.25">
      <c r="L787" s="5"/>
    </row>
    <row r="788" spans="12:12" x14ac:dyDescent="0.25">
      <c r="L788" s="5"/>
    </row>
    <row r="789" spans="12:12" x14ac:dyDescent="0.25">
      <c r="L789" s="5"/>
    </row>
    <row r="790" spans="12:12" x14ac:dyDescent="0.25">
      <c r="L790" s="5"/>
    </row>
    <row r="791" spans="12:12" x14ac:dyDescent="0.25">
      <c r="L791" s="5"/>
    </row>
    <row r="792" spans="12:12" x14ac:dyDescent="0.25">
      <c r="L792" s="5"/>
    </row>
    <row r="793" spans="12:12" x14ac:dyDescent="0.25">
      <c r="L793" s="5"/>
    </row>
    <row r="794" spans="12:12" x14ac:dyDescent="0.25">
      <c r="L794" s="5"/>
    </row>
    <row r="795" spans="12:12" x14ac:dyDescent="0.25">
      <c r="L795" s="5"/>
    </row>
    <row r="796" spans="12:12" x14ac:dyDescent="0.25">
      <c r="L796" s="5"/>
    </row>
    <row r="797" spans="12:12" x14ac:dyDescent="0.25">
      <c r="L797" s="5"/>
    </row>
    <row r="798" spans="12:12" x14ac:dyDescent="0.25">
      <c r="L798" s="5"/>
    </row>
    <row r="799" spans="12:12" x14ac:dyDescent="0.25">
      <c r="L799" s="5"/>
    </row>
    <row r="800" spans="12:12" x14ac:dyDescent="0.25">
      <c r="L800" s="5"/>
    </row>
    <row r="801" spans="12:12" x14ac:dyDescent="0.25">
      <c r="L801" s="5"/>
    </row>
    <row r="802" spans="12:12" x14ac:dyDescent="0.25">
      <c r="L802" s="5"/>
    </row>
    <row r="803" spans="12:12" x14ac:dyDescent="0.25">
      <c r="L803" s="5"/>
    </row>
    <row r="804" spans="12:12" x14ac:dyDescent="0.25">
      <c r="L804" s="5"/>
    </row>
    <row r="805" spans="12:12" x14ac:dyDescent="0.25">
      <c r="L805" s="5"/>
    </row>
    <row r="806" spans="12:12" x14ac:dyDescent="0.25">
      <c r="L806" s="5"/>
    </row>
    <row r="807" spans="12:12" x14ac:dyDescent="0.25">
      <c r="L807" s="5"/>
    </row>
    <row r="808" spans="12:12" x14ac:dyDescent="0.25">
      <c r="L808" s="5"/>
    </row>
    <row r="809" spans="12:12" x14ac:dyDescent="0.25">
      <c r="L809" s="5"/>
    </row>
    <row r="810" spans="12:12" x14ac:dyDescent="0.25">
      <c r="L810" s="5"/>
    </row>
    <row r="811" spans="12:12" x14ac:dyDescent="0.25">
      <c r="L811" s="5"/>
    </row>
    <row r="812" spans="12:12" x14ac:dyDescent="0.25">
      <c r="L812" s="5"/>
    </row>
    <row r="813" spans="12:12" x14ac:dyDescent="0.25">
      <c r="L813" s="5"/>
    </row>
    <row r="814" spans="12:12" x14ac:dyDescent="0.25">
      <c r="L814" s="5"/>
    </row>
    <row r="815" spans="12:12" x14ac:dyDescent="0.25">
      <c r="L815" s="5"/>
    </row>
    <row r="816" spans="12:12" x14ac:dyDescent="0.25">
      <c r="L816" s="5"/>
    </row>
    <row r="817" spans="12:12" x14ac:dyDescent="0.25">
      <c r="L817" s="5"/>
    </row>
    <row r="818" spans="12:12" x14ac:dyDescent="0.25">
      <c r="L818" s="5"/>
    </row>
    <row r="819" spans="12:12" x14ac:dyDescent="0.25">
      <c r="L819" s="5"/>
    </row>
    <row r="820" spans="12:12" x14ac:dyDescent="0.25">
      <c r="L820" s="5"/>
    </row>
    <row r="821" spans="12:12" x14ac:dyDescent="0.25">
      <c r="L821" s="5"/>
    </row>
    <row r="822" spans="12:12" x14ac:dyDescent="0.25">
      <c r="L822" s="5"/>
    </row>
    <row r="823" spans="12:12" x14ac:dyDescent="0.25">
      <c r="L823" s="5"/>
    </row>
    <row r="824" spans="12:12" x14ac:dyDescent="0.25">
      <c r="L824" s="5"/>
    </row>
    <row r="825" spans="12:12" x14ac:dyDescent="0.25">
      <c r="L825" s="5"/>
    </row>
    <row r="826" spans="12:12" x14ac:dyDescent="0.25">
      <c r="L826" s="5"/>
    </row>
    <row r="827" spans="12:12" x14ac:dyDescent="0.25">
      <c r="L827" s="5"/>
    </row>
    <row r="828" spans="12:12" x14ac:dyDescent="0.25">
      <c r="L828" s="5"/>
    </row>
    <row r="829" spans="12:12" x14ac:dyDescent="0.25">
      <c r="L829" s="5"/>
    </row>
    <row r="830" spans="12:12" x14ac:dyDescent="0.25">
      <c r="L830" s="5"/>
    </row>
    <row r="831" spans="12:12" x14ac:dyDescent="0.25">
      <c r="L831" s="5"/>
    </row>
    <row r="832" spans="12:12" x14ac:dyDescent="0.25">
      <c r="L832" s="5"/>
    </row>
    <row r="833" spans="12:12" x14ac:dyDescent="0.25">
      <c r="L833" s="5"/>
    </row>
    <row r="834" spans="12:12" x14ac:dyDescent="0.25">
      <c r="L834" s="5"/>
    </row>
    <row r="835" spans="12:12" x14ac:dyDescent="0.25">
      <c r="L835" s="5"/>
    </row>
    <row r="836" spans="12:12" x14ac:dyDescent="0.25">
      <c r="L836" s="5"/>
    </row>
    <row r="837" spans="12:12" x14ac:dyDescent="0.25">
      <c r="L837" s="5"/>
    </row>
    <row r="838" spans="12:12" x14ac:dyDescent="0.25">
      <c r="L838" s="5"/>
    </row>
    <row r="839" spans="12:12" x14ac:dyDescent="0.25">
      <c r="L839" s="5"/>
    </row>
    <row r="840" spans="12:12" x14ac:dyDescent="0.25">
      <c r="L840" s="5"/>
    </row>
    <row r="841" spans="12:12" x14ac:dyDescent="0.25">
      <c r="L841" s="5"/>
    </row>
    <row r="842" spans="12:12" x14ac:dyDescent="0.25">
      <c r="L842" s="5"/>
    </row>
    <row r="843" spans="12:12" x14ac:dyDescent="0.25">
      <c r="L843" s="5"/>
    </row>
    <row r="844" spans="12:12" x14ac:dyDescent="0.25">
      <c r="L844" s="5"/>
    </row>
    <row r="845" spans="12:12" x14ac:dyDescent="0.25">
      <c r="L845" s="5"/>
    </row>
    <row r="846" spans="12:12" x14ac:dyDescent="0.25">
      <c r="L846" s="5"/>
    </row>
    <row r="847" spans="12:12" x14ac:dyDescent="0.25">
      <c r="L847" s="5"/>
    </row>
    <row r="848" spans="12:12" x14ac:dyDescent="0.25">
      <c r="L848" s="5"/>
    </row>
    <row r="849" spans="12:12" x14ac:dyDescent="0.25">
      <c r="L849" s="5"/>
    </row>
    <row r="850" spans="12:12" x14ac:dyDescent="0.25">
      <c r="L850" s="5"/>
    </row>
    <row r="851" spans="12:12" x14ac:dyDescent="0.25">
      <c r="L851" s="5"/>
    </row>
    <row r="852" spans="12:12" x14ac:dyDescent="0.25">
      <c r="L852" s="5"/>
    </row>
    <row r="853" spans="12:12" x14ac:dyDescent="0.25">
      <c r="L853" s="5"/>
    </row>
    <row r="854" spans="12:12" x14ac:dyDescent="0.25">
      <c r="L854" s="5"/>
    </row>
    <row r="855" spans="12:12" x14ac:dyDescent="0.25">
      <c r="L855" s="5"/>
    </row>
    <row r="856" spans="12:12" x14ac:dyDescent="0.25">
      <c r="L856" s="5"/>
    </row>
    <row r="857" spans="12:12" x14ac:dyDescent="0.25">
      <c r="L857" s="5"/>
    </row>
    <row r="858" spans="12:12" x14ac:dyDescent="0.25">
      <c r="L858" s="5"/>
    </row>
    <row r="859" spans="12:12" x14ac:dyDescent="0.25">
      <c r="L859" s="5"/>
    </row>
    <row r="860" spans="12:12" x14ac:dyDescent="0.25">
      <c r="L860" s="5"/>
    </row>
    <row r="861" spans="12:12" x14ac:dyDescent="0.25">
      <c r="L861" s="5"/>
    </row>
    <row r="862" spans="12:12" x14ac:dyDescent="0.25">
      <c r="L862" s="5"/>
    </row>
    <row r="863" spans="12:12" x14ac:dyDescent="0.25">
      <c r="L863" s="5"/>
    </row>
    <row r="864" spans="12:12" x14ac:dyDescent="0.25">
      <c r="L864" s="5"/>
    </row>
    <row r="865" spans="12:12" x14ac:dyDescent="0.25">
      <c r="L865" s="5"/>
    </row>
    <row r="866" spans="12:12" x14ac:dyDescent="0.25">
      <c r="L866" s="5"/>
    </row>
    <row r="867" spans="12:12" x14ac:dyDescent="0.25">
      <c r="L867" s="5"/>
    </row>
    <row r="868" spans="12:12" x14ac:dyDescent="0.25">
      <c r="L868" s="5"/>
    </row>
    <row r="869" spans="12:12" x14ac:dyDescent="0.25">
      <c r="L869" s="5"/>
    </row>
    <row r="870" spans="12:12" x14ac:dyDescent="0.25">
      <c r="L870" s="5"/>
    </row>
    <row r="871" spans="12:12" x14ac:dyDescent="0.25">
      <c r="L871" s="5"/>
    </row>
    <row r="872" spans="12:12" x14ac:dyDescent="0.25">
      <c r="L872" s="5"/>
    </row>
    <row r="873" spans="12:12" x14ac:dyDescent="0.25">
      <c r="L873" s="5"/>
    </row>
    <row r="874" spans="12:12" x14ac:dyDescent="0.25">
      <c r="L874" s="5"/>
    </row>
    <row r="875" spans="12:12" x14ac:dyDescent="0.25">
      <c r="L875" s="5"/>
    </row>
    <row r="876" spans="12:12" x14ac:dyDescent="0.25">
      <c r="L876" s="5"/>
    </row>
    <row r="877" spans="12:12" x14ac:dyDescent="0.25">
      <c r="L877" s="5"/>
    </row>
    <row r="878" spans="12:12" x14ac:dyDescent="0.25">
      <c r="L878" s="5"/>
    </row>
    <row r="879" spans="12:12" x14ac:dyDescent="0.25">
      <c r="L879" s="5"/>
    </row>
    <row r="880" spans="12:12" x14ac:dyDescent="0.25">
      <c r="L880" s="5"/>
    </row>
    <row r="881" spans="12:12" x14ac:dyDescent="0.25">
      <c r="L881" s="5"/>
    </row>
    <row r="882" spans="12:12" x14ac:dyDescent="0.25">
      <c r="L882" s="5"/>
    </row>
    <row r="883" spans="12:12" x14ac:dyDescent="0.25">
      <c r="L883" s="5"/>
    </row>
    <row r="884" spans="12:12" x14ac:dyDescent="0.25">
      <c r="L884" s="5"/>
    </row>
    <row r="885" spans="12:12" x14ac:dyDescent="0.25">
      <c r="L885" s="5"/>
    </row>
    <row r="886" spans="12:12" x14ac:dyDescent="0.25">
      <c r="L886" s="5"/>
    </row>
    <row r="887" spans="12:12" x14ac:dyDescent="0.25">
      <c r="L887" s="5"/>
    </row>
    <row r="888" spans="12:12" x14ac:dyDescent="0.25">
      <c r="L888" s="5"/>
    </row>
    <row r="889" spans="12:12" x14ac:dyDescent="0.25">
      <c r="L889" s="5"/>
    </row>
    <row r="890" spans="12:12" x14ac:dyDescent="0.25">
      <c r="L890" s="5"/>
    </row>
    <row r="891" spans="12:12" x14ac:dyDescent="0.25">
      <c r="L891" s="5"/>
    </row>
    <row r="892" spans="12:12" x14ac:dyDescent="0.25">
      <c r="L892" s="5"/>
    </row>
    <row r="893" spans="12:12" x14ac:dyDescent="0.25">
      <c r="L893" s="5"/>
    </row>
    <row r="894" spans="12:12" x14ac:dyDescent="0.25">
      <c r="L894" s="5"/>
    </row>
    <row r="895" spans="12:12" x14ac:dyDescent="0.25">
      <c r="L895" s="5"/>
    </row>
    <row r="896" spans="12:12" x14ac:dyDescent="0.25">
      <c r="L896" s="5"/>
    </row>
    <row r="897" spans="12:12" x14ac:dyDescent="0.25">
      <c r="L897" s="5"/>
    </row>
    <row r="898" spans="12:12" x14ac:dyDescent="0.25">
      <c r="L898" s="5"/>
    </row>
    <row r="899" spans="12:12" x14ac:dyDescent="0.25">
      <c r="L899" s="5"/>
    </row>
    <row r="900" spans="12:12" x14ac:dyDescent="0.25">
      <c r="L900" s="5"/>
    </row>
    <row r="901" spans="12:12" x14ac:dyDescent="0.25">
      <c r="L901" s="5"/>
    </row>
    <row r="902" spans="12:12" x14ac:dyDescent="0.25">
      <c r="L902" s="5"/>
    </row>
    <row r="903" spans="12:12" x14ac:dyDescent="0.25">
      <c r="L903" s="5"/>
    </row>
    <row r="904" spans="12:12" x14ac:dyDescent="0.25">
      <c r="L904" s="5"/>
    </row>
    <row r="905" spans="12:12" x14ac:dyDescent="0.25">
      <c r="L905" s="5"/>
    </row>
    <row r="906" spans="12:12" x14ac:dyDescent="0.25">
      <c r="L906" s="5"/>
    </row>
    <row r="907" spans="12:12" x14ac:dyDescent="0.25">
      <c r="L907" s="5"/>
    </row>
    <row r="908" spans="12:12" x14ac:dyDescent="0.25">
      <c r="L908" s="5"/>
    </row>
    <row r="909" spans="12:12" x14ac:dyDescent="0.25">
      <c r="L909" s="5"/>
    </row>
    <row r="910" spans="12:12" x14ac:dyDescent="0.25">
      <c r="L910" s="5"/>
    </row>
    <row r="911" spans="12:12" x14ac:dyDescent="0.25">
      <c r="L911" s="5"/>
    </row>
    <row r="912" spans="12:12" x14ac:dyDescent="0.25">
      <c r="L912" s="5"/>
    </row>
    <row r="913" spans="12:12" x14ac:dyDescent="0.25">
      <c r="L913" s="5"/>
    </row>
    <row r="914" spans="12:12" x14ac:dyDescent="0.25">
      <c r="L914" s="5"/>
    </row>
    <row r="915" spans="12:12" x14ac:dyDescent="0.25">
      <c r="L915" s="5"/>
    </row>
    <row r="916" spans="12:12" x14ac:dyDescent="0.25">
      <c r="L916" s="5"/>
    </row>
    <row r="917" spans="12:12" x14ac:dyDescent="0.25">
      <c r="L917" s="5"/>
    </row>
    <row r="918" spans="12:12" x14ac:dyDescent="0.25">
      <c r="L918" s="5"/>
    </row>
    <row r="919" spans="12:12" x14ac:dyDescent="0.25">
      <c r="L919" s="5"/>
    </row>
    <row r="920" spans="12:12" x14ac:dyDescent="0.25">
      <c r="L920" s="5"/>
    </row>
    <row r="921" spans="12:12" x14ac:dyDescent="0.25">
      <c r="L921" s="5"/>
    </row>
    <row r="922" spans="12:12" x14ac:dyDescent="0.25">
      <c r="L922" s="5"/>
    </row>
    <row r="923" spans="12:12" x14ac:dyDescent="0.25">
      <c r="L923" s="5"/>
    </row>
    <row r="924" spans="12:12" x14ac:dyDescent="0.25">
      <c r="L924" s="5"/>
    </row>
    <row r="925" spans="12:12" x14ac:dyDescent="0.25">
      <c r="L925" s="5"/>
    </row>
    <row r="926" spans="12:12" x14ac:dyDescent="0.25">
      <c r="L926" s="5"/>
    </row>
    <row r="927" spans="12:12" x14ac:dyDescent="0.25">
      <c r="L927" s="5"/>
    </row>
    <row r="928" spans="12:12" x14ac:dyDescent="0.25">
      <c r="L928" s="5"/>
    </row>
    <row r="929" spans="12:12" x14ac:dyDescent="0.25">
      <c r="L929" s="5"/>
    </row>
    <row r="930" spans="12:12" x14ac:dyDescent="0.25">
      <c r="L930" s="5"/>
    </row>
    <row r="931" spans="12:12" x14ac:dyDescent="0.25">
      <c r="L931" s="5"/>
    </row>
    <row r="932" spans="12:12" x14ac:dyDescent="0.25">
      <c r="L932" s="5"/>
    </row>
    <row r="933" spans="12:12" x14ac:dyDescent="0.25">
      <c r="L933" s="5"/>
    </row>
    <row r="934" spans="12:12" x14ac:dyDescent="0.25">
      <c r="L934" s="5"/>
    </row>
    <row r="935" spans="12:12" x14ac:dyDescent="0.25">
      <c r="L935" s="5"/>
    </row>
    <row r="936" spans="12:12" x14ac:dyDescent="0.25">
      <c r="L936" s="5"/>
    </row>
    <row r="937" spans="12:12" x14ac:dyDescent="0.25">
      <c r="L937" s="5"/>
    </row>
    <row r="938" spans="12:12" x14ac:dyDescent="0.25">
      <c r="L938" s="5"/>
    </row>
    <row r="939" spans="12:12" x14ac:dyDescent="0.25">
      <c r="L939" s="5"/>
    </row>
    <row r="940" spans="12:12" x14ac:dyDescent="0.25">
      <c r="L940" s="5"/>
    </row>
    <row r="941" spans="12:12" x14ac:dyDescent="0.25">
      <c r="L941" s="5"/>
    </row>
    <row r="942" spans="12:12" x14ac:dyDescent="0.25">
      <c r="L942" s="5"/>
    </row>
    <row r="943" spans="12:12" x14ac:dyDescent="0.25">
      <c r="L943" s="5"/>
    </row>
    <row r="944" spans="12:12" x14ac:dyDescent="0.25">
      <c r="L944" s="5"/>
    </row>
    <row r="945" spans="12:12" x14ac:dyDescent="0.25">
      <c r="L945" s="5"/>
    </row>
    <row r="946" spans="12:12" x14ac:dyDescent="0.25">
      <c r="L946" s="5"/>
    </row>
    <row r="947" spans="12:12" x14ac:dyDescent="0.25">
      <c r="L947" s="5"/>
    </row>
    <row r="948" spans="12:12" x14ac:dyDescent="0.25">
      <c r="L948" s="5"/>
    </row>
    <row r="949" spans="12:12" x14ac:dyDescent="0.25">
      <c r="L949" s="5"/>
    </row>
    <row r="950" spans="12:12" x14ac:dyDescent="0.25">
      <c r="L950" s="5"/>
    </row>
    <row r="951" spans="12:12" x14ac:dyDescent="0.25">
      <c r="L951" s="5"/>
    </row>
    <row r="952" spans="12:12" x14ac:dyDescent="0.25">
      <c r="L952" s="5"/>
    </row>
    <row r="953" spans="12:12" x14ac:dyDescent="0.25">
      <c r="L953" s="5"/>
    </row>
    <row r="954" spans="12:12" x14ac:dyDescent="0.25">
      <c r="L954" s="5"/>
    </row>
    <row r="955" spans="12:12" x14ac:dyDescent="0.25">
      <c r="L955" s="5"/>
    </row>
    <row r="956" spans="12:12" x14ac:dyDescent="0.25">
      <c r="L956" s="5"/>
    </row>
    <row r="957" spans="12:12" x14ac:dyDescent="0.25">
      <c r="L957" s="5"/>
    </row>
    <row r="958" spans="12:12" x14ac:dyDescent="0.25">
      <c r="L958" s="5"/>
    </row>
    <row r="959" spans="12:12" x14ac:dyDescent="0.25">
      <c r="L959" s="5"/>
    </row>
    <row r="960" spans="12:12" x14ac:dyDescent="0.25">
      <c r="L960" s="5"/>
    </row>
    <row r="961" spans="12:12" x14ac:dyDescent="0.25">
      <c r="L961" s="5"/>
    </row>
    <row r="962" spans="12:12" x14ac:dyDescent="0.25">
      <c r="L962" s="5"/>
    </row>
    <row r="963" spans="12:12" x14ac:dyDescent="0.25">
      <c r="L963" s="5"/>
    </row>
    <row r="964" spans="12:12" x14ac:dyDescent="0.25">
      <c r="L964" s="5"/>
    </row>
    <row r="965" spans="12:12" x14ac:dyDescent="0.25">
      <c r="L965" s="5"/>
    </row>
    <row r="966" spans="12:12" x14ac:dyDescent="0.25">
      <c r="L966" s="5"/>
    </row>
    <row r="967" spans="12:12" x14ac:dyDescent="0.25">
      <c r="L967" s="5"/>
    </row>
    <row r="968" spans="12:12" x14ac:dyDescent="0.25">
      <c r="L968" s="5"/>
    </row>
    <row r="969" spans="12:12" x14ac:dyDescent="0.25">
      <c r="L969" s="5"/>
    </row>
    <row r="970" spans="12:12" x14ac:dyDescent="0.25">
      <c r="L970" s="5"/>
    </row>
    <row r="971" spans="12:12" x14ac:dyDescent="0.25">
      <c r="L971" s="5"/>
    </row>
    <row r="972" spans="12:12" x14ac:dyDescent="0.25">
      <c r="L972" s="5"/>
    </row>
    <row r="973" spans="12:12" x14ac:dyDescent="0.25">
      <c r="L973" s="5"/>
    </row>
    <row r="974" spans="12:12" x14ac:dyDescent="0.25">
      <c r="L974" s="5"/>
    </row>
    <row r="975" spans="12:12" x14ac:dyDescent="0.25">
      <c r="L975" s="5"/>
    </row>
    <row r="976" spans="12:12" x14ac:dyDescent="0.25">
      <c r="L976" s="5"/>
    </row>
    <row r="977" spans="12:12" x14ac:dyDescent="0.25">
      <c r="L977" s="5"/>
    </row>
    <row r="978" spans="12:12" x14ac:dyDescent="0.25">
      <c r="L978" s="5"/>
    </row>
    <row r="979" spans="12:12" x14ac:dyDescent="0.25">
      <c r="L979" s="5"/>
    </row>
    <row r="980" spans="12:12" x14ac:dyDescent="0.25">
      <c r="L980" s="5"/>
    </row>
    <row r="981" spans="12:12" x14ac:dyDescent="0.25">
      <c r="L981" s="5"/>
    </row>
    <row r="982" spans="12:12" x14ac:dyDescent="0.25">
      <c r="L982" s="5"/>
    </row>
    <row r="983" spans="12:12" x14ac:dyDescent="0.25">
      <c r="L983" s="5"/>
    </row>
    <row r="984" spans="12:12" x14ac:dyDescent="0.25">
      <c r="L984" s="5"/>
    </row>
    <row r="985" spans="12:12" x14ac:dyDescent="0.25">
      <c r="L985" s="5"/>
    </row>
    <row r="986" spans="12:12" x14ac:dyDescent="0.25">
      <c r="L986" s="5"/>
    </row>
    <row r="987" spans="12:12" x14ac:dyDescent="0.25">
      <c r="L987" s="5"/>
    </row>
    <row r="988" spans="12:12" x14ac:dyDescent="0.25">
      <c r="L988" s="5"/>
    </row>
    <row r="989" spans="12:12" x14ac:dyDescent="0.25">
      <c r="L989" s="5"/>
    </row>
    <row r="990" spans="12:12" x14ac:dyDescent="0.25">
      <c r="L990" s="5"/>
    </row>
    <row r="991" spans="12:12" x14ac:dyDescent="0.25">
      <c r="L991" s="5"/>
    </row>
    <row r="992" spans="12:12" x14ac:dyDescent="0.25">
      <c r="L992" s="5"/>
    </row>
    <row r="993" spans="12:12" x14ac:dyDescent="0.25">
      <c r="L993" s="5"/>
    </row>
    <row r="994" spans="12:12" x14ac:dyDescent="0.25">
      <c r="L994" s="5"/>
    </row>
    <row r="995" spans="12:12" x14ac:dyDescent="0.25">
      <c r="L995" s="5"/>
    </row>
    <row r="996" spans="12:12" x14ac:dyDescent="0.25">
      <c r="L996" s="5"/>
    </row>
    <row r="997" spans="12:12" x14ac:dyDescent="0.25">
      <c r="L997" s="5"/>
    </row>
    <row r="998" spans="12:12" x14ac:dyDescent="0.25">
      <c r="L998" s="5"/>
    </row>
    <row r="999" spans="12:12" x14ac:dyDescent="0.25">
      <c r="L999" s="5"/>
    </row>
    <row r="1000" spans="12:12" x14ac:dyDescent="0.25">
      <c r="L1000" s="5"/>
    </row>
    <row r="1001" spans="12:12" x14ac:dyDescent="0.25">
      <c r="L1001" s="5"/>
    </row>
    <row r="1002" spans="12:12" x14ac:dyDescent="0.25">
      <c r="L1002" s="5"/>
    </row>
    <row r="1003" spans="12:12" x14ac:dyDescent="0.25">
      <c r="L1003" s="5"/>
    </row>
    <row r="1004" spans="12:12" x14ac:dyDescent="0.25">
      <c r="L1004" s="5"/>
    </row>
    <row r="1005" spans="12:12" x14ac:dyDescent="0.25">
      <c r="L1005" s="5"/>
    </row>
    <row r="1006" spans="12:12" x14ac:dyDescent="0.25">
      <c r="L1006" s="5"/>
    </row>
    <row r="1007" spans="12:12" x14ac:dyDescent="0.25">
      <c r="L1007" s="5"/>
    </row>
    <row r="1008" spans="12:12" x14ac:dyDescent="0.25">
      <c r="L1008" s="5"/>
    </row>
    <row r="1009" spans="12:12" x14ac:dyDescent="0.25">
      <c r="L1009" s="5"/>
    </row>
    <row r="1010" spans="12:12" x14ac:dyDescent="0.25">
      <c r="L1010" s="5"/>
    </row>
    <row r="1011" spans="12:12" x14ac:dyDescent="0.25">
      <c r="L1011" s="5"/>
    </row>
    <row r="1012" spans="12:12" x14ac:dyDescent="0.25">
      <c r="L1012" s="5"/>
    </row>
    <row r="1013" spans="12:12" x14ac:dyDescent="0.25">
      <c r="L1013" s="5"/>
    </row>
    <row r="1014" spans="12:12" x14ac:dyDescent="0.25">
      <c r="L1014" s="5"/>
    </row>
    <row r="1015" spans="12:12" x14ac:dyDescent="0.25">
      <c r="L1015" s="5"/>
    </row>
    <row r="1016" spans="12:12" x14ac:dyDescent="0.25">
      <c r="L1016" s="5"/>
    </row>
    <row r="1017" spans="12:12" x14ac:dyDescent="0.25">
      <c r="L1017" s="5"/>
    </row>
    <row r="1018" spans="12:12" x14ac:dyDescent="0.25">
      <c r="L1018" s="5"/>
    </row>
    <row r="1019" spans="12:12" x14ac:dyDescent="0.25">
      <c r="L1019" s="5"/>
    </row>
    <row r="1020" spans="12:12" x14ac:dyDescent="0.25">
      <c r="L1020" s="5"/>
    </row>
    <row r="1021" spans="12:12" x14ac:dyDescent="0.25">
      <c r="L1021" s="5"/>
    </row>
    <row r="1022" spans="12:12" x14ac:dyDescent="0.25">
      <c r="L1022" s="5"/>
    </row>
  </sheetData>
  <autoFilter ref="F1:F1022"/>
  <mergeCells count="43">
    <mergeCell ref="E2:E3"/>
    <mergeCell ref="K381:K395"/>
    <mergeCell ref="K82:K90"/>
    <mergeCell ref="K64:K81"/>
    <mergeCell ref="K46:K57"/>
    <mergeCell ref="K211:K228"/>
    <mergeCell ref="K342:K347"/>
    <mergeCell ref="K229:K240"/>
    <mergeCell ref="K315:K320"/>
    <mergeCell ref="K348:K356"/>
    <mergeCell ref="K34:K39"/>
    <mergeCell ref="K40:K45"/>
    <mergeCell ref="K22:K33"/>
    <mergeCell ref="K369:K380"/>
    <mergeCell ref="K136:K144"/>
    <mergeCell ref="K160:K165"/>
    <mergeCell ref="K357:K368"/>
    <mergeCell ref="I2:I3"/>
    <mergeCell ref="J2:J3"/>
    <mergeCell ref="G2:G3"/>
    <mergeCell ref="K4:K15"/>
    <mergeCell ref="K16:K21"/>
    <mergeCell ref="K166:K174"/>
    <mergeCell ref="K175:K189"/>
    <mergeCell ref="K58:K63"/>
    <mergeCell ref="K130:K135"/>
    <mergeCell ref="K121:K129"/>
    <mergeCell ref="A1:K1"/>
    <mergeCell ref="K333:K341"/>
    <mergeCell ref="K279:K299"/>
    <mergeCell ref="K190:K210"/>
    <mergeCell ref="K145:K159"/>
    <mergeCell ref="K100:K120"/>
    <mergeCell ref="K241:K278"/>
    <mergeCell ref="K321:K332"/>
    <mergeCell ref="K300:K314"/>
    <mergeCell ref="K91:K99"/>
    <mergeCell ref="A2:A3"/>
    <mergeCell ref="B2:B3"/>
    <mergeCell ref="C2:D2"/>
    <mergeCell ref="F2:F3"/>
    <mergeCell ref="K2:K3"/>
    <mergeCell ref="H2:H3"/>
  </mergeCells>
  <pageMargins left="0.7" right="0.7" top="0.75" bottom="0.75" header="0.3" footer="0.3"/>
  <pageSetup scale="59" fitToHeight="0" orientation="portrait" r:id="rId1"/>
  <ignoredErrors>
    <ignoredError sqref="K4:K332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00"/>
  <sheetViews>
    <sheetView showGridLines="0" zoomScaleNormal="100" workbookViewId="0">
      <selection activeCell="Q12" sqref="Q12"/>
    </sheetView>
  </sheetViews>
  <sheetFormatPr defaultRowHeight="15" x14ac:dyDescent="0.25"/>
  <cols>
    <col min="1" max="1" width="16.42578125" style="1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1" bestFit="1" customWidth="1"/>
    <col min="6" max="6" width="8.28515625" style="130" bestFit="1" customWidth="1"/>
    <col min="7" max="7" width="11" style="4" bestFit="1" customWidth="1"/>
    <col min="8" max="8" width="11.42578125" style="50" bestFit="1" customWidth="1"/>
    <col min="9" max="9" width="13.85546875" style="50" bestFit="1" customWidth="1"/>
    <col min="10" max="10" width="14.140625" style="50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6" width="5.42578125" style="1" bestFit="1" customWidth="1"/>
    <col min="17" max="17" width="9.140625" style="1"/>
    <col min="18" max="18" width="11" style="1" bestFit="1" customWidth="1"/>
    <col min="19" max="19" width="11.42578125" style="1" bestFit="1" customWidth="1"/>
    <col min="20" max="20" width="16.140625" style="1" bestFit="1" customWidth="1"/>
    <col min="21" max="16384" width="9.140625" style="1"/>
  </cols>
  <sheetData>
    <row r="1" spans="1:15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83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</row>
    <row r="3" spans="1:15" x14ac:dyDescent="0.25">
      <c r="A3" s="251"/>
      <c r="B3" s="253"/>
      <c r="C3" s="21" t="s">
        <v>33</v>
      </c>
      <c r="D3" s="20" t="s">
        <v>32</v>
      </c>
      <c r="E3" s="281"/>
      <c r="F3" s="284"/>
      <c r="G3" s="251"/>
      <c r="H3" s="284"/>
      <c r="I3" s="284"/>
      <c r="J3" s="284"/>
      <c r="K3" s="282"/>
    </row>
    <row r="4" spans="1:15" x14ac:dyDescent="0.25">
      <c r="A4" s="30">
        <v>43224.384143518517</v>
      </c>
      <c r="B4" s="12" t="s">
        <v>3</v>
      </c>
      <c r="C4" s="12" t="s">
        <v>2</v>
      </c>
      <c r="D4" s="10"/>
      <c r="E4" s="29" t="s">
        <v>636</v>
      </c>
      <c r="F4" s="124" t="s">
        <v>19</v>
      </c>
      <c r="G4" s="29" t="s">
        <v>0</v>
      </c>
      <c r="H4" s="49">
        <v>4130</v>
      </c>
      <c r="I4" s="49">
        <v>0.18</v>
      </c>
      <c r="J4" s="49">
        <v>73</v>
      </c>
      <c r="K4" s="267">
        <f>AVERAGE(H4:H9)</f>
        <v>4345</v>
      </c>
      <c r="L4" s="123"/>
      <c r="M4" s="9" t="s">
        <v>19</v>
      </c>
      <c r="N4" s="9" t="s">
        <v>0</v>
      </c>
      <c r="O4" s="33">
        <f>K4</f>
        <v>4345</v>
      </c>
    </row>
    <row r="5" spans="1:15" x14ac:dyDescent="0.25">
      <c r="A5" s="30">
        <v>43224.384293981479</v>
      </c>
      <c r="B5" s="12" t="s">
        <v>3</v>
      </c>
      <c r="C5" s="12" t="s">
        <v>2</v>
      </c>
      <c r="D5" s="10"/>
      <c r="E5" s="29" t="s">
        <v>636</v>
      </c>
      <c r="F5" s="124" t="s">
        <v>19</v>
      </c>
      <c r="G5" s="29" t="s">
        <v>0</v>
      </c>
      <c r="H5" s="49">
        <v>4160</v>
      </c>
      <c r="I5" s="49">
        <v>0.18</v>
      </c>
      <c r="J5" s="49">
        <v>73</v>
      </c>
      <c r="K5" s="268"/>
      <c r="L5" s="123"/>
      <c r="M5" s="12" t="s">
        <v>20</v>
      </c>
      <c r="N5" s="12" t="s">
        <v>0</v>
      </c>
      <c r="O5" s="35">
        <f>K10</f>
        <v>3769</v>
      </c>
    </row>
    <row r="6" spans="1:15" x14ac:dyDescent="0.25">
      <c r="A6" s="30">
        <v>43224.384444444448</v>
      </c>
      <c r="B6" s="12" t="s">
        <v>3</v>
      </c>
      <c r="C6" s="12" t="s">
        <v>2</v>
      </c>
      <c r="D6" s="10"/>
      <c r="E6" s="29" t="s">
        <v>636</v>
      </c>
      <c r="F6" s="124" t="s">
        <v>19</v>
      </c>
      <c r="G6" s="29" t="s">
        <v>0</v>
      </c>
      <c r="H6" s="49">
        <v>4150</v>
      </c>
      <c r="I6" s="49">
        <v>0.18</v>
      </c>
      <c r="J6" s="49">
        <v>73</v>
      </c>
      <c r="K6" s="268"/>
      <c r="L6" s="123"/>
      <c r="M6" s="9" t="s">
        <v>20</v>
      </c>
      <c r="N6" s="9" t="s">
        <v>8</v>
      </c>
      <c r="O6" s="33">
        <f>K22</f>
        <v>4008.5714285714284</v>
      </c>
    </row>
    <row r="7" spans="1:15" x14ac:dyDescent="0.25">
      <c r="A7" s="30">
        <v>43224.384791666664</v>
      </c>
      <c r="B7" s="12" t="s">
        <v>3</v>
      </c>
      <c r="C7" s="10"/>
      <c r="D7" s="12" t="s">
        <v>2</v>
      </c>
      <c r="E7" s="29" t="s">
        <v>637</v>
      </c>
      <c r="F7" s="124" t="s">
        <v>19</v>
      </c>
      <c r="G7" s="29" t="s">
        <v>0</v>
      </c>
      <c r="H7" s="49">
        <v>4530</v>
      </c>
      <c r="I7" s="49">
        <v>0.18</v>
      </c>
      <c r="J7" s="49">
        <v>73</v>
      </c>
      <c r="K7" s="268"/>
      <c r="L7" s="123"/>
      <c r="M7" s="12" t="s">
        <v>21</v>
      </c>
      <c r="N7" s="12" t="s">
        <v>0</v>
      </c>
      <c r="O7" s="35">
        <f>K31</f>
        <v>4005.5555555555557</v>
      </c>
    </row>
    <row r="8" spans="1:15" x14ac:dyDescent="0.25">
      <c r="A8" s="30">
        <v>43224.384942129633</v>
      </c>
      <c r="B8" s="12" t="s">
        <v>3</v>
      </c>
      <c r="C8" s="10"/>
      <c r="D8" s="12" t="s">
        <v>2</v>
      </c>
      <c r="E8" s="29" t="s">
        <v>637</v>
      </c>
      <c r="F8" s="124" t="s">
        <v>19</v>
      </c>
      <c r="G8" s="29" t="s">
        <v>0</v>
      </c>
      <c r="H8" s="49">
        <v>4560</v>
      </c>
      <c r="I8" s="49">
        <v>0.18</v>
      </c>
      <c r="J8" s="49">
        <v>73</v>
      </c>
      <c r="K8" s="268"/>
      <c r="L8" s="123"/>
      <c r="M8" s="9" t="s">
        <v>22</v>
      </c>
      <c r="N8" s="9" t="s">
        <v>0</v>
      </c>
      <c r="O8" s="33">
        <f>K40</f>
        <v>3620</v>
      </c>
    </row>
    <row r="9" spans="1:15" x14ac:dyDescent="0.25">
      <c r="A9" s="30">
        <v>43224.385092592594</v>
      </c>
      <c r="B9" s="12" t="s">
        <v>3</v>
      </c>
      <c r="C9" s="10"/>
      <c r="D9" s="12" t="s">
        <v>2</v>
      </c>
      <c r="E9" s="29" t="s">
        <v>637</v>
      </c>
      <c r="F9" s="124" t="s">
        <v>19</v>
      </c>
      <c r="G9" s="29" t="s">
        <v>0</v>
      </c>
      <c r="H9" s="49">
        <v>4540</v>
      </c>
      <c r="I9" s="49">
        <v>0.18</v>
      </c>
      <c r="J9" s="49">
        <v>73</v>
      </c>
      <c r="K9" s="269"/>
      <c r="L9" s="123"/>
      <c r="M9" s="12" t="s">
        <v>23</v>
      </c>
      <c r="N9" s="12" t="s">
        <v>0</v>
      </c>
      <c r="O9" s="35">
        <f>K61</f>
        <v>4223.333333333333</v>
      </c>
    </row>
    <row r="10" spans="1:15" x14ac:dyDescent="0.25">
      <c r="A10" s="22">
        <v>43224.385671296295</v>
      </c>
      <c r="B10" s="9" t="s">
        <v>3</v>
      </c>
      <c r="C10" s="9" t="s">
        <v>2</v>
      </c>
      <c r="D10" s="10"/>
      <c r="E10" s="8" t="s">
        <v>636</v>
      </c>
      <c r="F10" s="125" t="s">
        <v>20</v>
      </c>
      <c r="G10" s="8" t="s">
        <v>0</v>
      </c>
      <c r="H10" s="34">
        <v>3020</v>
      </c>
      <c r="I10" s="9">
        <v>0.18</v>
      </c>
      <c r="J10" s="9">
        <v>73</v>
      </c>
      <c r="K10" s="270">
        <f>AVERAGE(H12:H21)</f>
        <v>3769</v>
      </c>
      <c r="L10" s="123"/>
      <c r="M10" s="9" t="s">
        <v>23</v>
      </c>
      <c r="N10" s="9" t="s">
        <v>5</v>
      </c>
      <c r="O10" s="33">
        <f>K52</f>
        <v>3692.2222222222222</v>
      </c>
    </row>
    <row r="11" spans="1:15" x14ac:dyDescent="0.25">
      <c r="A11" s="22">
        <v>43224.385821759257</v>
      </c>
      <c r="B11" s="9" t="s">
        <v>3</v>
      </c>
      <c r="C11" s="9" t="s">
        <v>2</v>
      </c>
      <c r="D11" s="10"/>
      <c r="E11" s="8" t="s">
        <v>636</v>
      </c>
      <c r="F11" s="125" t="s">
        <v>20</v>
      </c>
      <c r="G11" s="8" t="s">
        <v>0</v>
      </c>
      <c r="H11" s="34">
        <v>3730</v>
      </c>
      <c r="I11" s="9">
        <v>0.18</v>
      </c>
      <c r="J11" s="9">
        <v>72</v>
      </c>
      <c r="K11" s="271"/>
      <c r="L11" s="123"/>
      <c r="M11" s="12" t="s">
        <v>25</v>
      </c>
      <c r="N11" s="12" t="s">
        <v>0</v>
      </c>
      <c r="O11" s="35">
        <f>K88</f>
        <v>3893</v>
      </c>
    </row>
    <row r="12" spans="1:15" x14ac:dyDescent="0.25">
      <c r="A12" s="22">
        <v>43224.385972222219</v>
      </c>
      <c r="B12" s="9" t="s">
        <v>3</v>
      </c>
      <c r="C12" s="9" t="s">
        <v>2</v>
      </c>
      <c r="D12" s="10"/>
      <c r="E12" s="8" t="s">
        <v>636</v>
      </c>
      <c r="F12" s="125" t="s">
        <v>20</v>
      </c>
      <c r="G12" s="8" t="s">
        <v>0</v>
      </c>
      <c r="H12" s="9">
        <v>4210</v>
      </c>
      <c r="I12" s="9">
        <v>0.18</v>
      </c>
      <c r="J12" s="9">
        <v>73</v>
      </c>
      <c r="K12" s="271"/>
      <c r="L12" s="123"/>
      <c r="M12" s="9" t="s">
        <v>31</v>
      </c>
      <c r="N12" s="9" t="s">
        <v>0</v>
      </c>
      <c r="O12" s="33">
        <f>K133</f>
        <v>4877.7777777777774</v>
      </c>
    </row>
    <row r="13" spans="1:15" x14ac:dyDescent="0.25">
      <c r="A13" s="22">
        <v>43224.386203703703</v>
      </c>
      <c r="B13" s="9" t="s">
        <v>3</v>
      </c>
      <c r="C13" s="9" t="s">
        <v>2</v>
      </c>
      <c r="D13" s="10"/>
      <c r="E13" s="8" t="s">
        <v>636</v>
      </c>
      <c r="F13" s="125" t="s">
        <v>20</v>
      </c>
      <c r="G13" s="8" t="s">
        <v>0</v>
      </c>
      <c r="H13" s="9">
        <v>4220</v>
      </c>
      <c r="I13" s="9">
        <v>0.18</v>
      </c>
      <c r="J13" s="9">
        <v>72</v>
      </c>
      <c r="K13" s="271"/>
      <c r="L13" s="123"/>
      <c r="M13" s="12" t="s">
        <v>30</v>
      </c>
      <c r="N13" s="12" t="s">
        <v>0</v>
      </c>
      <c r="O13" s="35">
        <f>K142</f>
        <v>4931.666666666667</v>
      </c>
    </row>
    <row r="14" spans="1:15" x14ac:dyDescent="0.25">
      <c r="A14" s="22">
        <v>43224.386354166665</v>
      </c>
      <c r="B14" s="9" t="s">
        <v>3</v>
      </c>
      <c r="C14" s="9" t="s">
        <v>2</v>
      </c>
      <c r="D14" s="10"/>
      <c r="E14" s="8" t="s">
        <v>636</v>
      </c>
      <c r="F14" s="125" t="s">
        <v>20</v>
      </c>
      <c r="G14" s="8" t="s">
        <v>0</v>
      </c>
      <c r="H14" s="9">
        <v>4210</v>
      </c>
      <c r="I14" s="9">
        <v>0.18</v>
      </c>
      <c r="J14" s="9">
        <v>72</v>
      </c>
      <c r="K14" s="271"/>
      <c r="L14" s="123"/>
      <c r="M14" s="9" t="s">
        <v>29</v>
      </c>
      <c r="N14" s="9" t="s">
        <v>0</v>
      </c>
      <c r="O14" s="33">
        <f>K148</f>
        <v>4877.5</v>
      </c>
    </row>
    <row r="15" spans="1:15" x14ac:dyDescent="0.25">
      <c r="A15" s="22">
        <v>43224.386493055557</v>
      </c>
      <c r="B15" s="9" t="s">
        <v>3</v>
      </c>
      <c r="C15" s="9" t="s">
        <v>2</v>
      </c>
      <c r="D15" s="10"/>
      <c r="E15" s="8" t="s">
        <v>636</v>
      </c>
      <c r="F15" s="125" t="s">
        <v>20</v>
      </c>
      <c r="G15" s="8" t="s">
        <v>0</v>
      </c>
      <c r="H15" s="9">
        <v>4200</v>
      </c>
      <c r="I15" s="9">
        <v>0.18</v>
      </c>
      <c r="J15" s="9">
        <v>72</v>
      </c>
      <c r="K15" s="271"/>
      <c r="L15" s="123"/>
      <c r="M15" s="12" t="s">
        <v>29</v>
      </c>
      <c r="N15" s="12" t="s">
        <v>12</v>
      </c>
      <c r="O15" s="35">
        <f>K157</f>
        <v>4803.333333333333</v>
      </c>
    </row>
    <row r="16" spans="1:15" x14ac:dyDescent="0.25">
      <c r="A16" s="22">
        <v>43224.386944444443</v>
      </c>
      <c r="B16" s="9" t="s">
        <v>3</v>
      </c>
      <c r="C16" s="10"/>
      <c r="D16" s="9" t="s">
        <v>2</v>
      </c>
      <c r="E16" s="8" t="s">
        <v>637</v>
      </c>
      <c r="F16" s="125" t="s">
        <v>20</v>
      </c>
      <c r="G16" s="8" t="s">
        <v>0</v>
      </c>
      <c r="H16" s="9">
        <v>3550</v>
      </c>
      <c r="I16" s="9">
        <v>0.18</v>
      </c>
      <c r="J16" s="9">
        <v>72</v>
      </c>
      <c r="K16" s="271"/>
      <c r="L16" s="123"/>
      <c r="M16" s="9" t="s">
        <v>28</v>
      </c>
      <c r="N16" s="9" t="s">
        <v>0</v>
      </c>
      <c r="O16" s="33">
        <f>K112</f>
        <v>5440</v>
      </c>
    </row>
    <row r="17" spans="1:15" x14ac:dyDescent="0.25">
      <c r="A17" s="22">
        <v>43224.387094907404</v>
      </c>
      <c r="B17" s="9" t="s">
        <v>3</v>
      </c>
      <c r="C17" s="10"/>
      <c r="D17" s="9" t="s">
        <v>2</v>
      </c>
      <c r="E17" s="8" t="s">
        <v>637</v>
      </c>
      <c r="F17" s="125" t="s">
        <v>20</v>
      </c>
      <c r="G17" s="8" t="s">
        <v>0</v>
      </c>
      <c r="H17" s="9">
        <v>3470</v>
      </c>
      <c r="I17" s="9">
        <v>0.18</v>
      </c>
      <c r="J17" s="9">
        <v>72</v>
      </c>
      <c r="K17" s="271"/>
      <c r="L17" s="123"/>
      <c r="M17" s="12" t="s">
        <v>28</v>
      </c>
      <c r="N17" s="12" t="s">
        <v>16</v>
      </c>
      <c r="O17" s="35">
        <f>K124</f>
        <v>4934.2857142857147</v>
      </c>
    </row>
    <row r="18" spans="1:15" x14ac:dyDescent="0.25">
      <c r="A18" s="22">
        <v>43224.387245370373</v>
      </c>
      <c r="B18" s="9" t="s">
        <v>3</v>
      </c>
      <c r="C18" s="10"/>
      <c r="D18" s="9" t="s">
        <v>2</v>
      </c>
      <c r="E18" s="8" t="s">
        <v>637</v>
      </c>
      <c r="F18" s="125" t="s">
        <v>20</v>
      </c>
      <c r="G18" s="8" t="s">
        <v>0</v>
      </c>
      <c r="H18" s="9">
        <v>3500</v>
      </c>
      <c r="I18" s="9">
        <v>0.18</v>
      </c>
      <c r="J18" s="9">
        <v>72</v>
      </c>
      <c r="K18" s="271"/>
      <c r="L18" s="123"/>
      <c r="M18" s="9" t="s">
        <v>27</v>
      </c>
      <c r="N18" s="9" t="s">
        <v>0</v>
      </c>
      <c r="O18" s="33">
        <f>K106</f>
        <v>5371.666666666667</v>
      </c>
    </row>
    <row r="19" spans="1:15" x14ac:dyDescent="0.25">
      <c r="A19" s="22">
        <v>43224.387523148151</v>
      </c>
      <c r="B19" s="9" t="s">
        <v>3</v>
      </c>
      <c r="C19" s="10"/>
      <c r="D19" s="9" t="s">
        <v>2</v>
      </c>
      <c r="E19" s="8" t="s">
        <v>637</v>
      </c>
      <c r="F19" s="125" t="s">
        <v>20</v>
      </c>
      <c r="G19" s="8" t="s">
        <v>0</v>
      </c>
      <c r="H19" s="9">
        <v>3450</v>
      </c>
      <c r="I19" s="9">
        <v>0.18</v>
      </c>
      <c r="J19" s="9">
        <v>72</v>
      </c>
      <c r="K19" s="271"/>
      <c r="L19" s="123"/>
      <c r="M19" s="12" t="s">
        <v>26</v>
      </c>
      <c r="N19" s="12" t="s">
        <v>0</v>
      </c>
      <c r="O19" s="35">
        <f>K100</f>
        <v>4528.333333333333</v>
      </c>
    </row>
    <row r="20" spans="1:15" x14ac:dyDescent="0.25">
      <c r="A20" s="22">
        <v>43224.387685185182</v>
      </c>
      <c r="B20" s="9" t="s">
        <v>3</v>
      </c>
      <c r="C20" s="10"/>
      <c r="D20" s="9" t="s">
        <v>2</v>
      </c>
      <c r="E20" s="8" t="s">
        <v>637</v>
      </c>
      <c r="F20" s="125" t="s">
        <v>20</v>
      </c>
      <c r="G20" s="8" t="s">
        <v>0</v>
      </c>
      <c r="H20" s="9">
        <v>3460</v>
      </c>
      <c r="I20" s="9">
        <v>0.18</v>
      </c>
      <c r="J20" s="9">
        <v>72</v>
      </c>
      <c r="K20" s="271"/>
      <c r="L20" s="123"/>
      <c r="M20" s="9" t="s">
        <v>18</v>
      </c>
      <c r="N20" s="9" t="s">
        <v>0</v>
      </c>
      <c r="O20" s="33">
        <f>K163</f>
        <v>4896.666666666667</v>
      </c>
    </row>
    <row r="21" spans="1:15" x14ac:dyDescent="0.25">
      <c r="A21" s="22">
        <v>43224.387835648151</v>
      </c>
      <c r="B21" s="9" t="s">
        <v>3</v>
      </c>
      <c r="C21" s="10"/>
      <c r="D21" s="9" t="s">
        <v>2</v>
      </c>
      <c r="E21" s="8" t="s">
        <v>637</v>
      </c>
      <c r="F21" s="125" t="s">
        <v>20</v>
      </c>
      <c r="G21" s="8" t="s">
        <v>0</v>
      </c>
      <c r="H21" s="9">
        <v>3420</v>
      </c>
      <c r="I21" s="9">
        <v>0.18</v>
      </c>
      <c r="J21" s="9">
        <v>72</v>
      </c>
      <c r="K21" s="272"/>
      <c r="L21" s="123"/>
      <c r="M21" s="12" t="s">
        <v>17</v>
      </c>
      <c r="N21" s="12" t="s">
        <v>0</v>
      </c>
      <c r="O21" s="35">
        <f>K169</f>
        <v>4956.666666666667</v>
      </c>
    </row>
    <row r="22" spans="1:15" x14ac:dyDescent="0.25">
      <c r="A22" s="23">
        <v>43224.388541666667</v>
      </c>
      <c r="B22" s="12" t="s">
        <v>3</v>
      </c>
      <c r="C22" s="12" t="s">
        <v>2</v>
      </c>
      <c r="D22" s="10"/>
      <c r="E22" s="29" t="s">
        <v>636</v>
      </c>
      <c r="F22" s="124" t="s">
        <v>20</v>
      </c>
      <c r="G22" s="29" t="s">
        <v>8</v>
      </c>
      <c r="H22" s="37">
        <v>2730</v>
      </c>
      <c r="I22" s="49">
        <v>0.18</v>
      </c>
      <c r="J22" s="49">
        <v>72</v>
      </c>
      <c r="K22" s="267">
        <f>AVERAGE(H23:H26,H28:H30)</f>
        <v>4008.5714285714284</v>
      </c>
      <c r="L22" s="123"/>
      <c r="M22" s="9" t="s">
        <v>17</v>
      </c>
      <c r="N22" s="9" t="s">
        <v>16</v>
      </c>
      <c r="O22" s="33">
        <f>K175</f>
        <v>4621.666666666667</v>
      </c>
    </row>
    <row r="23" spans="1:15" x14ac:dyDescent="0.25">
      <c r="A23" s="23">
        <v>43224.388692129629</v>
      </c>
      <c r="B23" s="12" t="s">
        <v>3</v>
      </c>
      <c r="C23" s="12" t="s">
        <v>2</v>
      </c>
      <c r="D23" s="10"/>
      <c r="E23" s="29" t="s">
        <v>636</v>
      </c>
      <c r="F23" s="124" t="s">
        <v>20</v>
      </c>
      <c r="G23" s="29" t="s">
        <v>8</v>
      </c>
      <c r="H23" s="49">
        <v>3720</v>
      </c>
      <c r="I23" s="49">
        <v>0.18</v>
      </c>
      <c r="J23" s="49">
        <v>72</v>
      </c>
      <c r="K23" s="268"/>
      <c r="L23" s="123"/>
      <c r="M23" s="12" t="s">
        <v>15</v>
      </c>
      <c r="N23" s="12" t="s">
        <v>0</v>
      </c>
      <c r="O23" s="35">
        <f>K181</f>
        <v>5561.666666666667</v>
      </c>
    </row>
    <row r="24" spans="1:15" x14ac:dyDescent="0.25">
      <c r="A24" s="23">
        <v>43224.388831018521</v>
      </c>
      <c r="B24" s="12" t="s">
        <v>3</v>
      </c>
      <c r="C24" s="12" t="s">
        <v>2</v>
      </c>
      <c r="D24" s="10"/>
      <c r="E24" s="29" t="s">
        <v>636</v>
      </c>
      <c r="F24" s="124" t="s">
        <v>20</v>
      </c>
      <c r="G24" s="29" t="s">
        <v>8</v>
      </c>
      <c r="H24" s="49">
        <v>3690</v>
      </c>
      <c r="I24" s="49">
        <v>0.18</v>
      </c>
      <c r="J24" s="49">
        <v>72</v>
      </c>
      <c r="K24" s="268"/>
      <c r="L24" s="123"/>
      <c r="M24" s="9" t="s">
        <v>14</v>
      </c>
      <c r="N24" s="9" t="s">
        <v>0</v>
      </c>
      <c r="O24" s="33">
        <f>K187</f>
        <v>5223.333333333333</v>
      </c>
    </row>
    <row r="25" spans="1:15" x14ac:dyDescent="0.25">
      <c r="A25" s="30">
        <v>43224.389108796298</v>
      </c>
      <c r="B25" s="12" t="s">
        <v>3</v>
      </c>
      <c r="C25" s="12" t="s">
        <v>2</v>
      </c>
      <c r="D25" s="10"/>
      <c r="E25" s="29" t="s">
        <v>636</v>
      </c>
      <c r="F25" s="124" t="s">
        <v>20</v>
      </c>
      <c r="G25" s="29" t="s">
        <v>8</v>
      </c>
      <c r="H25" s="49">
        <v>3680</v>
      </c>
      <c r="I25" s="49">
        <v>0.18</v>
      </c>
      <c r="J25" s="49">
        <v>72</v>
      </c>
      <c r="K25" s="268"/>
      <c r="L25" s="123"/>
      <c r="M25" s="12" t="s">
        <v>13</v>
      </c>
      <c r="N25" s="12" t="s">
        <v>0</v>
      </c>
      <c r="O25" s="35">
        <f>K232</f>
        <v>5343.333333333333</v>
      </c>
    </row>
    <row r="26" spans="1:15" x14ac:dyDescent="0.25">
      <c r="A26" s="30">
        <v>43224.38925925926</v>
      </c>
      <c r="B26" s="12" t="s">
        <v>3</v>
      </c>
      <c r="C26" s="12" t="s">
        <v>2</v>
      </c>
      <c r="D26" s="10"/>
      <c r="E26" s="29" t="s">
        <v>636</v>
      </c>
      <c r="F26" s="124" t="s">
        <v>20</v>
      </c>
      <c r="G26" s="29" t="s">
        <v>8</v>
      </c>
      <c r="H26" s="49">
        <v>3670</v>
      </c>
      <c r="I26" s="49">
        <v>0.18</v>
      </c>
      <c r="J26" s="49">
        <v>72</v>
      </c>
      <c r="K26" s="268"/>
      <c r="L26" s="123"/>
      <c r="M26" s="9" t="s">
        <v>13</v>
      </c>
      <c r="N26" s="9" t="s">
        <v>12</v>
      </c>
      <c r="O26" s="33">
        <f>K241</f>
        <v>5252.8571428571431</v>
      </c>
    </row>
    <row r="27" spans="1:15" x14ac:dyDescent="0.25">
      <c r="A27" s="30">
        <v>43224.389398148145</v>
      </c>
      <c r="B27" s="12" t="s">
        <v>3</v>
      </c>
      <c r="C27" s="12" t="s">
        <v>2</v>
      </c>
      <c r="D27" s="10"/>
      <c r="E27" s="29" t="s">
        <v>636</v>
      </c>
      <c r="F27" s="124" t="s">
        <v>20</v>
      </c>
      <c r="G27" s="29" t="s">
        <v>8</v>
      </c>
      <c r="H27" s="37">
        <v>2740</v>
      </c>
      <c r="I27" s="49">
        <v>0.18</v>
      </c>
      <c r="J27" s="49">
        <v>72</v>
      </c>
      <c r="K27" s="268"/>
      <c r="L27" s="123"/>
      <c r="M27" s="12" t="s">
        <v>11</v>
      </c>
      <c r="N27" s="12" t="s">
        <v>0</v>
      </c>
      <c r="O27" s="35"/>
    </row>
    <row r="28" spans="1:15" x14ac:dyDescent="0.25">
      <c r="A28" s="30">
        <v>43224.389745370368</v>
      </c>
      <c r="B28" s="12" t="s">
        <v>3</v>
      </c>
      <c r="C28" s="10"/>
      <c r="D28" s="12" t="s">
        <v>2</v>
      </c>
      <c r="E28" s="29" t="s">
        <v>637</v>
      </c>
      <c r="F28" s="124" t="s">
        <v>20</v>
      </c>
      <c r="G28" s="29" t="s">
        <v>8</v>
      </c>
      <c r="H28" s="49">
        <v>4450</v>
      </c>
      <c r="I28" s="49">
        <v>0.18</v>
      </c>
      <c r="J28" s="49">
        <v>72</v>
      </c>
      <c r="K28" s="268"/>
      <c r="L28" s="123"/>
      <c r="M28" s="9" t="s">
        <v>1</v>
      </c>
      <c r="N28" s="9" t="s">
        <v>0</v>
      </c>
      <c r="O28" s="33">
        <f>K256</f>
        <v>4770.588235294118</v>
      </c>
    </row>
    <row r="29" spans="1:15" x14ac:dyDescent="0.25">
      <c r="A29" s="30">
        <v>43224.389884259261</v>
      </c>
      <c r="B29" s="12" t="s">
        <v>3</v>
      </c>
      <c r="C29" s="10"/>
      <c r="D29" s="12" t="s">
        <v>2</v>
      </c>
      <c r="E29" s="29" t="s">
        <v>637</v>
      </c>
      <c r="F29" s="124" t="s">
        <v>20</v>
      </c>
      <c r="G29" s="29" t="s">
        <v>8</v>
      </c>
      <c r="H29" s="49">
        <v>4450</v>
      </c>
      <c r="I29" s="49">
        <v>0.18</v>
      </c>
      <c r="J29" s="49">
        <v>72</v>
      </c>
      <c r="K29" s="268"/>
      <c r="L29" s="123"/>
      <c r="M29" s="12" t="s">
        <v>4</v>
      </c>
      <c r="N29" s="12" t="s">
        <v>0</v>
      </c>
      <c r="O29" s="35">
        <f>K274</f>
        <v>4900</v>
      </c>
    </row>
    <row r="30" spans="1:15" x14ac:dyDescent="0.25">
      <c r="A30" s="30">
        <v>43224.390023148146</v>
      </c>
      <c r="B30" s="12" t="s">
        <v>3</v>
      </c>
      <c r="C30" s="10"/>
      <c r="D30" s="12" t="s">
        <v>2</v>
      </c>
      <c r="E30" s="29" t="s">
        <v>637</v>
      </c>
      <c r="F30" s="124" t="s">
        <v>20</v>
      </c>
      <c r="G30" s="29" t="s">
        <v>8</v>
      </c>
      <c r="H30" s="49">
        <v>4400</v>
      </c>
      <c r="I30" s="49">
        <v>0.18</v>
      </c>
      <c r="J30" s="49">
        <v>72</v>
      </c>
      <c r="K30" s="269"/>
      <c r="L30" s="123"/>
      <c r="M30" s="9" t="s">
        <v>6</v>
      </c>
      <c r="N30" s="9" t="s">
        <v>0</v>
      </c>
      <c r="O30" s="33">
        <f>K292</f>
        <v>5221.1111111111113</v>
      </c>
    </row>
    <row r="31" spans="1:15" x14ac:dyDescent="0.25">
      <c r="A31" s="22">
        <v>43224.390775462962</v>
      </c>
      <c r="B31" s="9" t="s">
        <v>3</v>
      </c>
      <c r="C31" s="9" t="s">
        <v>2</v>
      </c>
      <c r="D31" s="10"/>
      <c r="E31" s="8" t="s">
        <v>636</v>
      </c>
      <c r="F31" s="125" t="s">
        <v>21</v>
      </c>
      <c r="G31" s="8" t="s">
        <v>0</v>
      </c>
      <c r="H31" s="9">
        <v>4370</v>
      </c>
      <c r="I31" s="9">
        <v>0.18</v>
      </c>
      <c r="J31" s="9">
        <v>72</v>
      </c>
      <c r="K31" s="278">
        <f>AVERAGE(H31:H39)</f>
        <v>4005.5555555555557</v>
      </c>
      <c r="L31" s="123"/>
      <c r="M31" s="12" t="s">
        <v>6</v>
      </c>
      <c r="N31" s="12" t="s">
        <v>5</v>
      </c>
      <c r="O31" s="35"/>
    </row>
    <row r="32" spans="1:15" x14ac:dyDescent="0.25">
      <c r="A32" s="22">
        <v>43224.390925925924</v>
      </c>
      <c r="B32" s="9" t="s">
        <v>3</v>
      </c>
      <c r="C32" s="9" t="s">
        <v>2</v>
      </c>
      <c r="D32" s="10"/>
      <c r="E32" s="8" t="s">
        <v>636</v>
      </c>
      <c r="F32" s="125" t="s">
        <v>21</v>
      </c>
      <c r="G32" s="8" t="s">
        <v>0</v>
      </c>
      <c r="H32" s="9">
        <v>4390</v>
      </c>
      <c r="I32" s="9">
        <v>0.18</v>
      </c>
      <c r="J32" s="9">
        <v>72</v>
      </c>
      <c r="K32" s="278"/>
      <c r="L32" s="123"/>
      <c r="M32" s="9" t="s">
        <v>7</v>
      </c>
      <c r="N32" s="9" t="s">
        <v>0</v>
      </c>
      <c r="O32" s="33">
        <f>K196</f>
        <v>4950</v>
      </c>
    </row>
    <row r="33" spans="1:15" x14ac:dyDescent="0.25">
      <c r="A33" s="22">
        <v>43224.391064814816</v>
      </c>
      <c r="B33" s="9" t="s">
        <v>3</v>
      </c>
      <c r="C33" s="9" t="s">
        <v>2</v>
      </c>
      <c r="D33" s="10"/>
      <c r="E33" s="8" t="s">
        <v>636</v>
      </c>
      <c r="F33" s="125" t="s">
        <v>21</v>
      </c>
      <c r="G33" s="8" t="s">
        <v>0</v>
      </c>
      <c r="H33" s="9">
        <v>4400</v>
      </c>
      <c r="I33" s="9">
        <v>0.18</v>
      </c>
      <c r="J33" s="9">
        <v>72</v>
      </c>
      <c r="K33" s="278"/>
      <c r="L33" s="123"/>
      <c r="M33" s="12" t="s">
        <v>7</v>
      </c>
      <c r="N33" s="12" t="s">
        <v>8</v>
      </c>
      <c r="O33" s="35">
        <f>K205</f>
        <v>3982.5</v>
      </c>
    </row>
    <row r="34" spans="1:15" x14ac:dyDescent="0.25">
      <c r="A34" s="22">
        <v>43224.391793981478</v>
      </c>
      <c r="B34" s="9" t="s">
        <v>3</v>
      </c>
      <c r="C34" s="10"/>
      <c r="D34" s="9" t="s">
        <v>2</v>
      </c>
      <c r="E34" s="8" t="s">
        <v>637</v>
      </c>
      <c r="F34" s="125" t="s">
        <v>21</v>
      </c>
      <c r="G34" s="8" t="s">
        <v>0</v>
      </c>
      <c r="H34" s="9">
        <v>3530</v>
      </c>
      <c r="I34" s="9">
        <v>0.18</v>
      </c>
      <c r="J34" s="9">
        <v>72</v>
      </c>
      <c r="K34" s="278"/>
      <c r="L34" s="123"/>
      <c r="M34" s="9" t="s">
        <v>9</v>
      </c>
      <c r="N34" s="9" t="s">
        <v>0</v>
      </c>
      <c r="O34" s="33">
        <f>K217</f>
        <v>4280</v>
      </c>
    </row>
    <row r="35" spans="1:15" x14ac:dyDescent="0.25">
      <c r="A35" s="22">
        <v>43224.391944444447</v>
      </c>
      <c r="B35" s="9" t="s">
        <v>3</v>
      </c>
      <c r="C35" s="10"/>
      <c r="D35" s="9" t="s">
        <v>2</v>
      </c>
      <c r="E35" s="8" t="s">
        <v>637</v>
      </c>
      <c r="F35" s="125" t="s">
        <v>21</v>
      </c>
      <c r="G35" s="8" t="s">
        <v>0</v>
      </c>
      <c r="H35" s="9">
        <v>3550</v>
      </c>
      <c r="I35" s="9">
        <v>0.18</v>
      </c>
      <c r="J35" s="9">
        <v>72</v>
      </c>
      <c r="K35" s="278"/>
      <c r="L35" s="123"/>
      <c r="M35" s="12" t="s">
        <v>10</v>
      </c>
      <c r="N35" s="12" t="s">
        <v>0</v>
      </c>
      <c r="O35" s="35">
        <f>K226</f>
        <v>5085</v>
      </c>
    </row>
    <row r="36" spans="1:15" x14ac:dyDescent="0.25">
      <c r="A36" s="22">
        <v>43224.392106481479</v>
      </c>
      <c r="B36" s="9" t="s">
        <v>3</v>
      </c>
      <c r="C36" s="10"/>
      <c r="D36" s="9" t="s">
        <v>2</v>
      </c>
      <c r="E36" s="8" t="s">
        <v>637</v>
      </c>
      <c r="F36" s="125" t="s">
        <v>21</v>
      </c>
      <c r="G36" s="8" t="s">
        <v>0</v>
      </c>
      <c r="H36" s="9">
        <v>3520</v>
      </c>
      <c r="I36" s="9">
        <v>0.18</v>
      </c>
      <c r="J36" s="9">
        <v>72</v>
      </c>
      <c r="K36" s="278"/>
      <c r="L36" s="123"/>
    </row>
    <row r="37" spans="1:15" x14ac:dyDescent="0.25">
      <c r="A37" s="22">
        <v>43224.39261574074</v>
      </c>
      <c r="B37" s="9" t="s">
        <v>3</v>
      </c>
      <c r="C37" s="10"/>
      <c r="D37" s="9" t="s">
        <v>2</v>
      </c>
      <c r="E37" s="8" t="s">
        <v>637</v>
      </c>
      <c r="F37" s="125" t="s">
        <v>21</v>
      </c>
      <c r="G37" s="8" t="s">
        <v>0</v>
      </c>
      <c r="H37" s="9">
        <v>4080</v>
      </c>
      <c r="I37" s="9">
        <v>0.18</v>
      </c>
      <c r="J37" s="9">
        <v>72</v>
      </c>
      <c r="K37" s="278"/>
      <c r="L37" s="123"/>
    </row>
    <row r="38" spans="1:15" x14ac:dyDescent="0.25">
      <c r="A38" s="22">
        <v>43224.392766203702</v>
      </c>
      <c r="B38" s="9" t="s">
        <v>3</v>
      </c>
      <c r="C38" s="10"/>
      <c r="D38" s="9" t="s">
        <v>2</v>
      </c>
      <c r="E38" s="8" t="s">
        <v>637</v>
      </c>
      <c r="F38" s="125" t="s">
        <v>21</v>
      </c>
      <c r="G38" s="8" t="s">
        <v>0</v>
      </c>
      <c r="H38" s="9">
        <v>4120</v>
      </c>
      <c r="I38" s="9">
        <v>0.18</v>
      </c>
      <c r="J38" s="9">
        <v>70</v>
      </c>
      <c r="K38" s="278"/>
      <c r="L38" s="123"/>
    </row>
    <row r="39" spans="1:15" x14ac:dyDescent="0.25">
      <c r="A39" s="22">
        <v>43224.392916666664</v>
      </c>
      <c r="B39" s="9" t="s">
        <v>3</v>
      </c>
      <c r="C39" s="10"/>
      <c r="D39" s="9" t="s">
        <v>2</v>
      </c>
      <c r="E39" s="8" t="s">
        <v>637</v>
      </c>
      <c r="F39" s="125" t="s">
        <v>21</v>
      </c>
      <c r="G39" s="8" t="s">
        <v>0</v>
      </c>
      <c r="H39" s="9">
        <v>4090</v>
      </c>
      <c r="I39" s="9">
        <v>0.18</v>
      </c>
      <c r="J39" s="9">
        <v>72</v>
      </c>
      <c r="K39" s="278"/>
      <c r="L39" s="123"/>
      <c r="O39" s="27"/>
    </row>
    <row r="40" spans="1:15" x14ac:dyDescent="0.25">
      <c r="A40" s="23">
        <v>43224.393425925926</v>
      </c>
      <c r="B40" s="12" t="s">
        <v>3</v>
      </c>
      <c r="C40" s="12" t="s">
        <v>2</v>
      </c>
      <c r="D40" s="10"/>
      <c r="E40" s="29" t="s">
        <v>636</v>
      </c>
      <c r="F40" s="24" t="s">
        <v>22</v>
      </c>
      <c r="G40" s="11" t="s">
        <v>0</v>
      </c>
      <c r="H40" s="40">
        <v>3380</v>
      </c>
      <c r="I40" s="12">
        <v>0.18</v>
      </c>
      <c r="J40" s="12">
        <v>72</v>
      </c>
      <c r="K40" s="267">
        <f>AVERAGE(H43:H51)</f>
        <v>3620</v>
      </c>
      <c r="L40" s="123"/>
    </row>
    <row r="41" spans="1:15" x14ac:dyDescent="0.25">
      <c r="A41" s="23">
        <v>43224.393587962964</v>
      </c>
      <c r="B41" s="12" t="s">
        <v>3</v>
      </c>
      <c r="C41" s="12" t="s">
        <v>2</v>
      </c>
      <c r="D41" s="10"/>
      <c r="E41" s="29" t="s">
        <v>636</v>
      </c>
      <c r="F41" s="24" t="s">
        <v>22</v>
      </c>
      <c r="G41" s="11" t="s">
        <v>0</v>
      </c>
      <c r="H41" s="40">
        <v>3040</v>
      </c>
      <c r="I41" s="12">
        <v>0.18</v>
      </c>
      <c r="J41" s="12">
        <v>70</v>
      </c>
      <c r="K41" s="268"/>
      <c r="L41" s="123"/>
    </row>
    <row r="42" spans="1:15" x14ac:dyDescent="0.25">
      <c r="A42" s="23">
        <v>43224.393726851849</v>
      </c>
      <c r="B42" s="12" t="s">
        <v>3</v>
      </c>
      <c r="C42" s="12" t="s">
        <v>2</v>
      </c>
      <c r="D42" s="10"/>
      <c r="E42" s="29" t="s">
        <v>636</v>
      </c>
      <c r="F42" s="24" t="s">
        <v>22</v>
      </c>
      <c r="G42" s="11" t="s">
        <v>0</v>
      </c>
      <c r="H42" s="40">
        <v>360</v>
      </c>
      <c r="I42" s="12">
        <v>0.18</v>
      </c>
      <c r="J42" s="12">
        <v>70</v>
      </c>
      <c r="K42" s="268"/>
      <c r="L42" s="123"/>
    </row>
    <row r="43" spans="1:15" x14ac:dyDescent="0.25">
      <c r="A43" s="30">
        <v>43224.394189814811</v>
      </c>
      <c r="B43" s="12" t="s">
        <v>3</v>
      </c>
      <c r="C43" s="12" t="s">
        <v>2</v>
      </c>
      <c r="D43" s="10"/>
      <c r="E43" s="29" t="s">
        <v>636</v>
      </c>
      <c r="F43" s="124" t="s">
        <v>22</v>
      </c>
      <c r="G43" s="29" t="s">
        <v>0</v>
      </c>
      <c r="H43" s="49">
        <v>3680</v>
      </c>
      <c r="I43" s="49">
        <v>0.18</v>
      </c>
      <c r="J43" s="49">
        <v>72</v>
      </c>
      <c r="K43" s="268"/>
      <c r="L43" s="123"/>
    </row>
    <row r="44" spans="1:15" x14ac:dyDescent="0.25">
      <c r="A44" s="30">
        <v>43224.39434027778</v>
      </c>
      <c r="B44" s="12" t="s">
        <v>3</v>
      </c>
      <c r="C44" s="12" t="s">
        <v>2</v>
      </c>
      <c r="D44" s="10"/>
      <c r="E44" s="29" t="s">
        <v>636</v>
      </c>
      <c r="F44" s="124" t="s">
        <v>22</v>
      </c>
      <c r="G44" s="29" t="s">
        <v>0</v>
      </c>
      <c r="H44" s="49">
        <v>3690</v>
      </c>
      <c r="I44" s="49">
        <v>0.18</v>
      </c>
      <c r="J44" s="49">
        <v>72</v>
      </c>
      <c r="K44" s="268"/>
      <c r="L44" s="123"/>
    </row>
    <row r="45" spans="1:15" x14ac:dyDescent="0.25">
      <c r="A45" s="30">
        <v>43224.394490740742</v>
      </c>
      <c r="B45" s="12" t="s">
        <v>3</v>
      </c>
      <c r="C45" s="12" t="s">
        <v>2</v>
      </c>
      <c r="D45" s="10"/>
      <c r="E45" s="29" t="s">
        <v>636</v>
      </c>
      <c r="F45" s="124" t="s">
        <v>22</v>
      </c>
      <c r="G45" s="29" t="s">
        <v>0</v>
      </c>
      <c r="H45" s="49">
        <v>3690</v>
      </c>
      <c r="I45" s="49">
        <v>0.18</v>
      </c>
      <c r="J45" s="49">
        <v>70</v>
      </c>
      <c r="K45" s="268"/>
      <c r="L45" s="123"/>
    </row>
    <row r="46" spans="1:15" x14ac:dyDescent="0.25">
      <c r="A46" s="30">
        <v>43224.395162037035</v>
      </c>
      <c r="B46" s="12" t="s">
        <v>3</v>
      </c>
      <c r="C46" s="12" t="s">
        <v>2</v>
      </c>
      <c r="D46" s="10"/>
      <c r="E46" s="29" t="s">
        <v>636</v>
      </c>
      <c r="F46" s="124" t="s">
        <v>22</v>
      </c>
      <c r="G46" s="29" t="s">
        <v>0</v>
      </c>
      <c r="H46" s="49">
        <v>3530</v>
      </c>
      <c r="I46" s="49">
        <v>0.18</v>
      </c>
      <c r="J46" s="49">
        <v>70</v>
      </c>
      <c r="K46" s="268"/>
      <c r="L46" s="123"/>
    </row>
    <row r="47" spans="1:15" x14ac:dyDescent="0.25">
      <c r="A47" s="30">
        <v>43224.395312499997</v>
      </c>
      <c r="B47" s="12" t="s">
        <v>3</v>
      </c>
      <c r="C47" s="12" t="s">
        <v>2</v>
      </c>
      <c r="D47" s="10"/>
      <c r="E47" s="29" t="s">
        <v>636</v>
      </c>
      <c r="F47" s="124" t="s">
        <v>22</v>
      </c>
      <c r="G47" s="29" t="s">
        <v>0</v>
      </c>
      <c r="H47" s="49">
        <v>3510</v>
      </c>
      <c r="I47" s="49">
        <v>0.18</v>
      </c>
      <c r="J47" s="49">
        <v>72</v>
      </c>
      <c r="K47" s="268"/>
      <c r="L47" s="123"/>
    </row>
    <row r="48" spans="1:15" x14ac:dyDescent="0.25">
      <c r="A48" s="30">
        <v>43224.395474537036</v>
      </c>
      <c r="B48" s="12" t="s">
        <v>3</v>
      </c>
      <c r="C48" s="12" t="s">
        <v>2</v>
      </c>
      <c r="D48" s="10"/>
      <c r="E48" s="29" t="s">
        <v>636</v>
      </c>
      <c r="F48" s="124" t="s">
        <v>22</v>
      </c>
      <c r="G48" s="29" t="s">
        <v>0</v>
      </c>
      <c r="H48" s="49">
        <v>3560</v>
      </c>
      <c r="I48" s="49">
        <v>0.18</v>
      </c>
      <c r="J48" s="49">
        <v>72</v>
      </c>
      <c r="K48" s="268"/>
      <c r="L48" s="123"/>
    </row>
    <row r="49" spans="1:12" x14ac:dyDescent="0.25">
      <c r="A49" s="30">
        <v>43224.395879629628</v>
      </c>
      <c r="B49" s="12" t="s">
        <v>3</v>
      </c>
      <c r="C49" s="10"/>
      <c r="D49" s="12" t="s">
        <v>2</v>
      </c>
      <c r="E49" s="29" t="s">
        <v>637</v>
      </c>
      <c r="F49" s="124" t="s">
        <v>22</v>
      </c>
      <c r="G49" s="29" t="s">
        <v>0</v>
      </c>
      <c r="H49" s="49">
        <v>3650</v>
      </c>
      <c r="I49" s="49">
        <v>0.18</v>
      </c>
      <c r="J49" s="49">
        <v>70</v>
      </c>
      <c r="K49" s="268"/>
      <c r="L49" s="123"/>
    </row>
    <row r="50" spans="1:12" x14ac:dyDescent="0.25">
      <c r="A50" s="30">
        <v>43224.39603009259</v>
      </c>
      <c r="B50" s="12" t="s">
        <v>3</v>
      </c>
      <c r="C50" s="10"/>
      <c r="D50" s="12" t="s">
        <v>2</v>
      </c>
      <c r="E50" s="29" t="s">
        <v>637</v>
      </c>
      <c r="F50" s="124" t="s">
        <v>22</v>
      </c>
      <c r="G50" s="29" t="s">
        <v>0</v>
      </c>
      <c r="H50" s="49">
        <v>3650</v>
      </c>
      <c r="I50" s="49">
        <v>0.18</v>
      </c>
      <c r="J50" s="49">
        <v>70</v>
      </c>
      <c r="K50" s="268"/>
      <c r="L50" s="123"/>
    </row>
    <row r="51" spans="1:12" x14ac:dyDescent="0.25">
      <c r="A51" s="30">
        <v>43224.396180555559</v>
      </c>
      <c r="B51" s="12" t="s">
        <v>3</v>
      </c>
      <c r="C51" s="10"/>
      <c r="D51" s="12" t="s">
        <v>2</v>
      </c>
      <c r="E51" s="29" t="s">
        <v>637</v>
      </c>
      <c r="F51" s="124" t="s">
        <v>22</v>
      </c>
      <c r="G51" s="29" t="s">
        <v>0</v>
      </c>
      <c r="H51" s="49">
        <v>3620</v>
      </c>
      <c r="I51" s="49">
        <v>0.18</v>
      </c>
      <c r="J51" s="49">
        <v>72</v>
      </c>
      <c r="K51" s="269"/>
      <c r="L51" s="123"/>
    </row>
    <row r="52" spans="1:12" x14ac:dyDescent="0.25">
      <c r="A52" s="22">
        <v>43224.396979166668</v>
      </c>
      <c r="B52" s="9" t="s">
        <v>3</v>
      </c>
      <c r="C52" s="9" t="s">
        <v>2</v>
      </c>
      <c r="D52" s="10"/>
      <c r="E52" s="8" t="s">
        <v>636</v>
      </c>
      <c r="F52" s="125" t="s">
        <v>23</v>
      </c>
      <c r="G52" s="8" t="s">
        <v>5</v>
      </c>
      <c r="H52" s="9">
        <v>3890</v>
      </c>
      <c r="I52" s="9">
        <v>0.18</v>
      </c>
      <c r="J52" s="9">
        <v>70</v>
      </c>
      <c r="K52" s="270">
        <f>AVERAGE(H52:H60)</f>
        <v>3692.2222222222222</v>
      </c>
      <c r="L52" s="123"/>
    </row>
    <row r="53" spans="1:12" x14ac:dyDescent="0.25">
      <c r="A53" s="22">
        <v>43224.397129629629</v>
      </c>
      <c r="B53" s="9" t="s">
        <v>3</v>
      </c>
      <c r="C53" s="9" t="s">
        <v>2</v>
      </c>
      <c r="D53" s="10"/>
      <c r="E53" s="8" t="s">
        <v>636</v>
      </c>
      <c r="F53" s="125" t="s">
        <v>23</v>
      </c>
      <c r="G53" s="8" t="s">
        <v>5</v>
      </c>
      <c r="H53" s="34">
        <v>400</v>
      </c>
      <c r="I53" s="9">
        <v>0.18</v>
      </c>
      <c r="J53" s="9">
        <v>72</v>
      </c>
      <c r="K53" s="271"/>
      <c r="L53" s="123"/>
    </row>
    <row r="54" spans="1:12" x14ac:dyDescent="0.25">
      <c r="A54" s="22">
        <v>43224.397280092591</v>
      </c>
      <c r="B54" s="9" t="s">
        <v>3</v>
      </c>
      <c r="C54" s="9" t="s">
        <v>2</v>
      </c>
      <c r="D54" s="10"/>
      <c r="E54" s="8" t="s">
        <v>636</v>
      </c>
      <c r="F54" s="125" t="s">
        <v>23</v>
      </c>
      <c r="G54" s="8" t="s">
        <v>5</v>
      </c>
      <c r="H54" s="9">
        <v>3850</v>
      </c>
      <c r="I54" s="9">
        <v>0.18</v>
      </c>
      <c r="J54" s="9">
        <v>70</v>
      </c>
      <c r="K54" s="271"/>
      <c r="L54" s="123"/>
    </row>
    <row r="55" spans="1:12" x14ac:dyDescent="0.25">
      <c r="A55" s="22">
        <v>43224.397627314815</v>
      </c>
      <c r="B55" s="9" t="s">
        <v>3</v>
      </c>
      <c r="C55" s="9" t="s">
        <v>2</v>
      </c>
      <c r="D55" s="10"/>
      <c r="E55" s="8" t="s">
        <v>636</v>
      </c>
      <c r="F55" s="125" t="s">
        <v>23</v>
      </c>
      <c r="G55" s="8" t="s">
        <v>5</v>
      </c>
      <c r="H55" s="34">
        <v>4330</v>
      </c>
      <c r="I55" s="9">
        <v>0.18</v>
      </c>
      <c r="J55" s="9">
        <v>72</v>
      </c>
      <c r="K55" s="271"/>
      <c r="L55" s="123"/>
    </row>
    <row r="56" spans="1:12" x14ac:dyDescent="0.25">
      <c r="A56" s="22">
        <v>43224.397789351853</v>
      </c>
      <c r="B56" s="9" t="s">
        <v>3</v>
      </c>
      <c r="C56" s="9" t="s">
        <v>2</v>
      </c>
      <c r="D56" s="10"/>
      <c r="E56" s="8" t="s">
        <v>636</v>
      </c>
      <c r="F56" s="125" t="s">
        <v>23</v>
      </c>
      <c r="G56" s="8" t="s">
        <v>5</v>
      </c>
      <c r="H56" s="9">
        <v>4270</v>
      </c>
      <c r="I56" s="9">
        <v>0.18</v>
      </c>
      <c r="J56" s="9">
        <v>72</v>
      </c>
      <c r="K56" s="271"/>
      <c r="L56" s="123"/>
    </row>
    <row r="57" spans="1:12" x14ac:dyDescent="0.25">
      <c r="A57" s="22">
        <v>43224.397939814815</v>
      </c>
      <c r="B57" s="9" t="s">
        <v>3</v>
      </c>
      <c r="C57" s="9" t="s">
        <v>2</v>
      </c>
      <c r="D57" s="10"/>
      <c r="E57" s="8" t="s">
        <v>636</v>
      </c>
      <c r="F57" s="125" t="s">
        <v>23</v>
      </c>
      <c r="G57" s="8" t="s">
        <v>5</v>
      </c>
      <c r="H57" s="9">
        <v>4270</v>
      </c>
      <c r="I57" s="9">
        <v>0.18</v>
      </c>
      <c r="J57" s="9">
        <v>70</v>
      </c>
      <c r="K57" s="271"/>
      <c r="L57" s="123"/>
    </row>
    <row r="58" spans="1:12" x14ac:dyDescent="0.25">
      <c r="A58" s="22">
        <v>43224.398414351854</v>
      </c>
      <c r="B58" s="9" t="s">
        <v>3</v>
      </c>
      <c r="C58" s="10"/>
      <c r="D58" s="9" t="s">
        <v>2</v>
      </c>
      <c r="E58" s="8" t="s">
        <v>637</v>
      </c>
      <c r="F58" s="125" t="s">
        <v>23</v>
      </c>
      <c r="G58" s="8" t="s">
        <v>5</v>
      </c>
      <c r="H58" s="34">
        <v>4050</v>
      </c>
      <c r="I58" s="9">
        <v>0.18</v>
      </c>
      <c r="J58" s="9">
        <v>72</v>
      </c>
      <c r="K58" s="271"/>
      <c r="L58" s="123"/>
    </row>
    <row r="59" spans="1:12" x14ac:dyDescent="0.25">
      <c r="A59" s="22">
        <v>43224.398564814815</v>
      </c>
      <c r="B59" s="9" t="s">
        <v>3</v>
      </c>
      <c r="C59" s="10"/>
      <c r="D59" s="9" t="s">
        <v>2</v>
      </c>
      <c r="E59" s="8" t="s">
        <v>637</v>
      </c>
      <c r="F59" s="125" t="s">
        <v>23</v>
      </c>
      <c r="G59" s="8" t="s">
        <v>5</v>
      </c>
      <c r="H59" s="9">
        <v>4070</v>
      </c>
      <c r="I59" s="9">
        <v>0.18</v>
      </c>
      <c r="J59" s="9">
        <v>70</v>
      </c>
      <c r="K59" s="271"/>
      <c r="L59" s="123"/>
    </row>
    <row r="60" spans="1:12" x14ac:dyDescent="0.25">
      <c r="A60" s="22">
        <v>43224.398715277777</v>
      </c>
      <c r="B60" s="9" t="s">
        <v>3</v>
      </c>
      <c r="C60" s="10"/>
      <c r="D60" s="9" t="s">
        <v>2</v>
      </c>
      <c r="E60" s="8" t="s">
        <v>637</v>
      </c>
      <c r="F60" s="125" t="s">
        <v>23</v>
      </c>
      <c r="G60" s="8" t="s">
        <v>5</v>
      </c>
      <c r="H60" s="9">
        <v>4100</v>
      </c>
      <c r="I60" s="9">
        <v>0.18</v>
      </c>
      <c r="J60" s="9">
        <v>72</v>
      </c>
      <c r="K60" s="272"/>
      <c r="L60" s="123"/>
    </row>
    <row r="61" spans="1:12" x14ac:dyDescent="0.25">
      <c r="A61" s="30">
        <v>43224.399351851855</v>
      </c>
      <c r="B61" s="12" t="s">
        <v>3</v>
      </c>
      <c r="C61" s="12" t="s">
        <v>2</v>
      </c>
      <c r="D61" s="10"/>
      <c r="E61" s="29" t="s">
        <v>636</v>
      </c>
      <c r="F61" s="124" t="s">
        <v>23</v>
      </c>
      <c r="G61" s="29" t="s">
        <v>0</v>
      </c>
      <c r="H61" s="37">
        <v>2600</v>
      </c>
      <c r="I61" s="49">
        <v>0.18</v>
      </c>
      <c r="J61" s="49">
        <v>72</v>
      </c>
      <c r="K61" s="267">
        <f>AVERAGE(H79:H83,H86)</f>
        <v>4223.333333333333</v>
      </c>
      <c r="L61" s="123"/>
    </row>
    <row r="62" spans="1:12" x14ac:dyDescent="0.25">
      <c r="A62" s="30">
        <v>43224.399513888886</v>
      </c>
      <c r="B62" s="12" t="s">
        <v>3</v>
      </c>
      <c r="C62" s="12" t="s">
        <v>2</v>
      </c>
      <c r="D62" s="10"/>
      <c r="E62" s="29" t="s">
        <v>636</v>
      </c>
      <c r="F62" s="124" t="s">
        <v>23</v>
      </c>
      <c r="G62" s="29" t="s">
        <v>0</v>
      </c>
      <c r="H62" s="37">
        <v>850</v>
      </c>
      <c r="I62" s="49">
        <v>0.18</v>
      </c>
      <c r="J62" s="49">
        <v>72</v>
      </c>
      <c r="K62" s="268"/>
      <c r="L62" s="123"/>
    </row>
    <row r="63" spans="1:12" x14ac:dyDescent="0.25">
      <c r="A63" s="30">
        <v>43224.399652777778</v>
      </c>
      <c r="B63" s="12" t="s">
        <v>3</v>
      </c>
      <c r="C63" s="12" t="s">
        <v>2</v>
      </c>
      <c r="D63" s="10"/>
      <c r="E63" s="29" t="s">
        <v>636</v>
      </c>
      <c r="F63" s="124" t="s">
        <v>23</v>
      </c>
      <c r="G63" s="29" t="s">
        <v>0</v>
      </c>
      <c r="H63" s="37">
        <v>1040</v>
      </c>
      <c r="I63" s="49">
        <v>0.18</v>
      </c>
      <c r="J63" s="49">
        <v>72</v>
      </c>
      <c r="K63" s="268"/>
      <c r="L63" s="123"/>
    </row>
    <row r="64" spans="1:12" x14ac:dyDescent="0.25">
      <c r="A64" s="30">
        <v>43224.400138888886</v>
      </c>
      <c r="B64" s="12" t="s">
        <v>3</v>
      </c>
      <c r="C64" s="12" t="s">
        <v>2</v>
      </c>
      <c r="D64" s="10"/>
      <c r="E64" s="29" t="s">
        <v>636</v>
      </c>
      <c r="F64" s="124" t="s">
        <v>23</v>
      </c>
      <c r="G64" s="29" t="s">
        <v>0</v>
      </c>
      <c r="H64" s="37">
        <v>3780</v>
      </c>
      <c r="I64" s="49">
        <v>0.18</v>
      </c>
      <c r="J64" s="49">
        <v>70</v>
      </c>
      <c r="K64" s="268"/>
      <c r="L64" s="123"/>
    </row>
    <row r="65" spans="1:12" x14ac:dyDescent="0.25">
      <c r="A65" s="30">
        <v>43224.400300925925</v>
      </c>
      <c r="B65" s="12" t="s">
        <v>3</v>
      </c>
      <c r="C65" s="12" t="s">
        <v>2</v>
      </c>
      <c r="D65" s="10"/>
      <c r="E65" s="29" t="s">
        <v>636</v>
      </c>
      <c r="F65" s="124" t="s">
        <v>23</v>
      </c>
      <c r="G65" s="29" t="s">
        <v>0</v>
      </c>
      <c r="H65" s="37">
        <v>3800</v>
      </c>
      <c r="I65" s="49">
        <v>0.18</v>
      </c>
      <c r="J65" s="49">
        <v>72</v>
      </c>
      <c r="K65" s="268"/>
      <c r="L65" s="123"/>
    </row>
    <row r="66" spans="1:12" x14ac:dyDescent="0.25">
      <c r="A66" s="30">
        <v>43224.400451388887</v>
      </c>
      <c r="B66" s="12" t="s">
        <v>3</v>
      </c>
      <c r="C66" s="12" t="s">
        <v>2</v>
      </c>
      <c r="D66" s="10"/>
      <c r="E66" s="29" t="s">
        <v>636</v>
      </c>
      <c r="F66" s="124" t="s">
        <v>23</v>
      </c>
      <c r="G66" s="29" t="s">
        <v>0</v>
      </c>
      <c r="H66" s="37">
        <v>3800</v>
      </c>
      <c r="I66" s="49">
        <v>0.18</v>
      </c>
      <c r="J66" s="49">
        <v>72</v>
      </c>
      <c r="K66" s="268"/>
      <c r="L66" s="123"/>
    </row>
    <row r="67" spans="1:12" x14ac:dyDescent="0.25">
      <c r="A67" s="30">
        <v>43224.401041666664</v>
      </c>
      <c r="B67" s="12" t="s">
        <v>3</v>
      </c>
      <c r="C67" s="12" t="s">
        <v>2</v>
      </c>
      <c r="D67" s="10"/>
      <c r="E67" s="29" t="s">
        <v>636</v>
      </c>
      <c r="F67" s="124" t="s">
        <v>23</v>
      </c>
      <c r="G67" s="29" t="s">
        <v>0</v>
      </c>
      <c r="H67" s="37">
        <v>3100</v>
      </c>
      <c r="I67" s="49">
        <v>0.18</v>
      </c>
      <c r="J67" s="49">
        <v>70</v>
      </c>
      <c r="K67" s="268"/>
      <c r="L67" s="123"/>
    </row>
    <row r="68" spans="1:12" x14ac:dyDescent="0.25">
      <c r="A68" s="30">
        <v>43224.401192129626</v>
      </c>
      <c r="B68" s="12" t="s">
        <v>3</v>
      </c>
      <c r="C68" s="12" t="s">
        <v>2</v>
      </c>
      <c r="D68" s="10"/>
      <c r="E68" s="29" t="s">
        <v>636</v>
      </c>
      <c r="F68" s="124" t="s">
        <v>23</v>
      </c>
      <c r="G68" s="29" t="s">
        <v>0</v>
      </c>
      <c r="H68" s="37">
        <v>3040</v>
      </c>
      <c r="I68" s="49">
        <v>0.18</v>
      </c>
      <c r="J68" s="49">
        <v>72</v>
      </c>
      <c r="K68" s="268"/>
      <c r="L68" s="123"/>
    </row>
    <row r="69" spans="1:12" x14ac:dyDescent="0.25">
      <c r="A69" s="30">
        <v>43224.401342592595</v>
      </c>
      <c r="B69" s="12" t="s">
        <v>3</v>
      </c>
      <c r="C69" s="12" t="s">
        <v>2</v>
      </c>
      <c r="D69" s="10"/>
      <c r="E69" s="29" t="s">
        <v>636</v>
      </c>
      <c r="F69" s="124" t="s">
        <v>23</v>
      </c>
      <c r="G69" s="29" t="s">
        <v>0</v>
      </c>
      <c r="H69" s="37">
        <v>630</v>
      </c>
      <c r="I69" s="49">
        <v>0.18</v>
      </c>
      <c r="J69" s="49">
        <v>70</v>
      </c>
      <c r="K69" s="268"/>
      <c r="L69" s="123"/>
    </row>
    <row r="70" spans="1:12" x14ac:dyDescent="0.25">
      <c r="A70" s="30">
        <v>43224.401643518519</v>
      </c>
      <c r="B70" s="12" t="s">
        <v>3</v>
      </c>
      <c r="C70" s="12" t="s">
        <v>2</v>
      </c>
      <c r="D70" s="10"/>
      <c r="E70" s="29" t="s">
        <v>636</v>
      </c>
      <c r="F70" s="124" t="s">
        <v>23</v>
      </c>
      <c r="G70" s="29" t="s">
        <v>0</v>
      </c>
      <c r="H70" s="37">
        <v>410</v>
      </c>
      <c r="I70" s="49">
        <v>0.18</v>
      </c>
      <c r="J70" s="49">
        <v>72</v>
      </c>
      <c r="K70" s="268"/>
      <c r="L70" s="123"/>
    </row>
    <row r="71" spans="1:12" x14ac:dyDescent="0.25">
      <c r="A71" s="30">
        <v>43224.40179398148</v>
      </c>
      <c r="B71" s="12" t="s">
        <v>3</v>
      </c>
      <c r="C71" s="12" t="s">
        <v>2</v>
      </c>
      <c r="D71" s="10"/>
      <c r="E71" s="29" t="s">
        <v>636</v>
      </c>
      <c r="F71" s="124" t="s">
        <v>23</v>
      </c>
      <c r="G71" s="29" t="s">
        <v>0</v>
      </c>
      <c r="H71" s="37">
        <v>3020</v>
      </c>
      <c r="I71" s="49">
        <v>0.18</v>
      </c>
      <c r="J71" s="49">
        <v>72</v>
      </c>
      <c r="K71" s="268"/>
      <c r="L71" s="123"/>
    </row>
    <row r="72" spans="1:12" x14ac:dyDescent="0.25">
      <c r="A72" s="30">
        <v>43224.401944444442</v>
      </c>
      <c r="B72" s="12" t="s">
        <v>3</v>
      </c>
      <c r="C72" s="12" t="s">
        <v>2</v>
      </c>
      <c r="D72" s="10"/>
      <c r="E72" s="29" t="s">
        <v>636</v>
      </c>
      <c r="F72" s="124" t="s">
        <v>23</v>
      </c>
      <c r="G72" s="29" t="s">
        <v>0</v>
      </c>
      <c r="H72" s="37">
        <v>420</v>
      </c>
      <c r="I72" s="49">
        <v>0.18</v>
      </c>
      <c r="J72" s="49">
        <v>72</v>
      </c>
      <c r="K72" s="268"/>
      <c r="L72" s="123"/>
    </row>
    <row r="73" spans="1:12" x14ac:dyDescent="0.25">
      <c r="A73" s="30">
        <v>43224.402442129627</v>
      </c>
      <c r="B73" s="12" t="s">
        <v>3</v>
      </c>
      <c r="C73" s="12" t="s">
        <v>2</v>
      </c>
      <c r="D73" s="10"/>
      <c r="E73" s="29" t="s">
        <v>636</v>
      </c>
      <c r="F73" s="124" t="s">
        <v>23</v>
      </c>
      <c r="G73" s="29" t="s">
        <v>0</v>
      </c>
      <c r="H73" s="37">
        <v>3860</v>
      </c>
      <c r="I73" s="49">
        <v>0.18</v>
      </c>
      <c r="J73" s="49">
        <v>70</v>
      </c>
      <c r="K73" s="268"/>
      <c r="L73" s="123"/>
    </row>
    <row r="74" spans="1:12" x14ac:dyDescent="0.25">
      <c r="A74" s="30">
        <v>43224.402592592596</v>
      </c>
      <c r="B74" s="12" t="s">
        <v>3</v>
      </c>
      <c r="C74" s="12" t="s">
        <v>2</v>
      </c>
      <c r="D74" s="10"/>
      <c r="E74" s="29" t="s">
        <v>636</v>
      </c>
      <c r="F74" s="124" t="s">
        <v>23</v>
      </c>
      <c r="G74" s="29" t="s">
        <v>0</v>
      </c>
      <c r="H74" s="37">
        <v>3670</v>
      </c>
      <c r="I74" s="49">
        <v>0.18</v>
      </c>
      <c r="J74" s="49">
        <v>72</v>
      </c>
      <c r="K74" s="268"/>
      <c r="L74" s="123"/>
    </row>
    <row r="75" spans="1:12" x14ac:dyDescent="0.25">
      <c r="A75" s="30">
        <v>43224.402754629627</v>
      </c>
      <c r="B75" s="12" t="s">
        <v>3</v>
      </c>
      <c r="C75" s="12" t="s">
        <v>2</v>
      </c>
      <c r="D75" s="10"/>
      <c r="E75" s="29" t="s">
        <v>636</v>
      </c>
      <c r="F75" s="124" t="s">
        <v>23</v>
      </c>
      <c r="G75" s="29" t="s">
        <v>0</v>
      </c>
      <c r="H75" s="37">
        <v>3770</v>
      </c>
      <c r="I75" s="49">
        <v>0.18</v>
      </c>
      <c r="J75" s="49">
        <v>72</v>
      </c>
      <c r="K75" s="268"/>
      <c r="L75" s="123"/>
    </row>
    <row r="76" spans="1:12" x14ac:dyDescent="0.25">
      <c r="A76" s="30">
        <v>43224.40315972222</v>
      </c>
      <c r="B76" s="12" t="s">
        <v>3</v>
      </c>
      <c r="C76" s="12" t="s">
        <v>2</v>
      </c>
      <c r="D76" s="10"/>
      <c r="E76" s="29" t="s">
        <v>636</v>
      </c>
      <c r="F76" s="124" t="s">
        <v>23</v>
      </c>
      <c r="G76" s="29" t="s">
        <v>0</v>
      </c>
      <c r="H76" s="37">
        <v>420</v>
      </c>
      <c r="I76" s="49">
        <v>0.18</v>
      </c>
      <c r="J76" s="49">
        <v>70</v>
      </c>
      <c r="K76" s="268"/>
      <c r="L76" s="123"/>
    </row>
    <row r="77" spans="1:12" x14ac:dyDescent="0.25">
      <c r="A77" s="30">
        <v>43224.403310185182</v>
      </c>
      <c r="B77" s="12" t="s">
        <v>3</v>
      </c>
      <c r="C77" s="12" t="s">
        <v>2</v>
      </c>
      <c r="D77" s="10"/>
      <c r="E77" s="29" t="s">
        <v>636</v>
      </c>
      <c r="F77" s="124" t="s">
        <v>23</v>
      </c>
      <c r="G77" s="29" t="s">
        <v>0</v>
      </c>
      <c r="H77" s="37">
        <v>3250</v>
      </c>
      <c r="I77" s="49">
        <v>0.18</v>
      </c>
      <c r="J77" s="49">
        <v>72</v>
      </c>
      <c r="K77" s="268"/>
      <c r="L77" s="123"/>
    </row>
    <row r="78" spans="1:12" x14ac:dyDescent="0.25">
      <c r="A78" s="30">
        <v>43224.403460648151</v>
      </c>
      <c r="B78" s="12" t="s">
        <v>3</v>
      </c>
      <c r="C78" s="12" t="s">
        <v>2</v>
      </c>
      <c r="D78" s="10"/>
      <c r="E78" s="29" t="s">
        <v>636</v>
      </c>
      <c r="F78" s="124" t="s">
        <v>23</v>
      </c>
      <c r="G78" s="29" t="s">
        <v>0</v>
      </c>
      <c r="H78" s="37">
        <v>3100</v>
      </c>
      <c r="I78" s="49">
        <v>0.18</v>
      </c>
      <c r="J78" s="49">
        <v>72</v>
      </c>
      <c r="K78" s="268"/>
      <c r="L78" s="123"/>
    </row>
    <row r="79" spans="1:12" x14ac:dyDescent="0.25">
      <c r="A79" s="30">
        <v>43224.403946759259</v>
      </c>
      <c r="B79" s="12" t="s">
        <v>3</v>
      </c>
      <c r="C79" s="12" t="s">
        <v>2</v>
      </c>
      <c r="D79" s="10"/>
      <c r="E79" s="29" t="s">
        <v>636</v>
      </c>
      <c r="F79" s="124" t="s">
        <v>23</v>
      </c>
      <c r="G79" s="29" t="s">
        <v>0</v>
      </c>
      <c r="H79" s="49">
        <v>4450</v>
      </c>
      <c r="I79" s="49">
        <v>0.18</v>
      </c>
      <c r="J79" s="49">
        <v>72</v>
      </c>
      <c r="K79" s="268"/>
      <c r="L79" s="123"/>
    </row>
    <row r="80" spans="1:12" x14ac:dyDescent="0.25">
      <c r="A80" s="30">
        <v>43224.404085648152</v>
      </c>
      <c r="B80" s="12" t="s">
        <v>3</v>
      </c>
      <c r="C80" s="12" t="s">
        <v>2</v>
      </c>
      <c r="D80" s="10"/>
      <c r="E80" s="29" t="s">
        <v>636</v>
      </c>
      <c r="F80" s="124" t="s">
        <v>23</v>
      </c>
      <c r="G80" s="29" t="s">
        <v>0</v>
      </c>
      <c r="H80" s="49">
        <v>4440</v>
      </c>
      <c r="I80" s="49">
        <v>0.18</v>
      </c>
      <c r="J80" s="49">
        <v>72</v>
      </c>
      <c r="K80" s="268"/>
      <c r="L80" s="123"/>
    </row>
    <row r="81" spans="1:12" x14ac:dyDescent="0.25">
      <c r="A81" s="30">
        <v>43224.404236111113</v>
      </c>
      <c r="B81" s="12" t="s">
        <v>3</v>
      </c>
      <c r="C81" s="12" t="s">
        <v>2</v>
      </c>
      <c r="D81" s="10"/>
      <c r="E81" s="29" t="s">
        <v>636</v>
      </c>
      <c r="F81" s="124" t="s">
        <v>23</v>
      </c>
      <c r="G81" s="29" t="s">
        <v>0</v>
      </c>
      <c r="H81" s="49">
        <v>4430</v>
      </c>
      <c r="I81" s="49">
        <v>0.18</v>
      </c>
      <c r="J81" s="49">
        <v>72</v>
      </c>
      <c r="K81" s="268"/>
      <c r="L81" s="123"/>
    </row>
    <row r="82" spans="1:12" x14ac:dyDescent="0.25">
      <c r="A82" s="30">
        <v>43224.404664351852</v>
      </c>
      <c r="B82" s="12" t="s">
        <v>3</v>
      </c>
      <c r="C82" s="10"/>
      <c r="D82" s="12" t="s">
        <v>2</v>
      </c>
      <c r="E82" s="29" t="s">
        <v>637</v>
      </c>
      <c r="F82" s="124" t="s">
        <v>23</v>
      </c>
      <c r="G82" s="29" t="s">
        <v>0</v>
      </c>
      <c r="H82" s="49">
        <v>4000</v>
      </c>
      <c r="I82" s="49">
        <v>0.18</v>
      </c>
      <c r="J82" s="49">
        <v>70</v>
      </c>
      <c r="K82" s="268"/>
      <c r="L82" s="123"/>
    </row>
    <row r="83" spans="1:12" x14ac:dyDescent="0.25">
      <c r="A83" s="30">
        <v>43224.404814814814</v>
      </c>
      <c r="B83" s="12" t="s">
        <v>3</v>
      </c>
      <c r="C83" s="10"/>
      <c r="D83" s="12" t="s">
        <v>2</v>
      </c>
      <c r="E83" s="29" t="s">
        <v>637</v>
      </c>
      <c r="F83" s="124" t="s">
        <v>23</v>
      </c>
      <c r="G83" s="29" t="s">
        <v>0</v>
      </c>
      <c r="H83" s="49">
        <v>4010</v>
      </c>
      <c r="I83" s="49">
        <v>0.18</v>
      </c>
      <c r="J83" s="49">
        <v>70</v>
      </c>
      <c r="K83" s="268"/>
      <c r="L83" s="123"/>
    </row>
    <row r="84" spans="1:12" x14ac:dyDescent="0.25">
      <c r="A84" s="30">
        <v>43224.404965277776</v>
      </c>
      <c r="B84" s="12" t="s">
        <v>3</v>
      </c>
      <c r="C84" s="10"/>
      <c r="D84" s="12" t="s">
        <v>2</v>
      </c>
      <c r="E84" s="29" t="s">
        <v>637</v>
      </c>
      <c r="F84" s="124" t="s">
        <v>23</v>
      </c>
      <c r="G84" s="29" t="s">
        <v>0</v>
      </c>
      <c r="H84" s="37">
        <v>3570</v>
      </c>
      <c r="I84" s="49">
        <v>0.18</v>
      </c>
      <c r="J84" s="49">
        <v>70</v>
      </c>
      <c r="K84" s="268"/>
      <c r="L84" s="123"/>
    </row>
    <row r="85" spans="1:12" x14ac:dyDescent="0.25">
      <c r="A85" s="30">
        <v>43224.405219907407</v>
      </c>
      <c r="B85" s="12" t="s">
        <v>3</v>
      </c>
      <c r="C85" s="10"/>
      <c r="D85" s="12" t="s">
        <v>2</v>
      </c>
      <c r="E85" s="29" t="s">
        <v>637</v>
      </c>
      <c r="F85" s="124" t="s">
        <v>23</v>
      </c>
      <c r="G85" s="29" t="s">
        <v>0</v>
      </c>
      <c r="H85" s="37">
        <v>3940</v>
      </c>
      <c r="I85" s="49">
        <v>0.18</v>
      </c>
      <c r="J85" s="49">
        <v>70</v>
      </c>
      <c r="K85" s="268"/>
      <c r="L85" s="123"/>
    </row>
    <row r="86" spans="1:12" x14ac:dyDescent="0.25">
      <c r="A86" s="30">
        <v>43224.405370370368</v>
      </c>
      <c r="B86" s="12" t="s">
        <v>3</v>
      </c>
      <c r="C86" s="10"/>
      <c r="D86" s="12" t="s">
        <v>2</v>
      </c>
      <c r="E86" s="29" t="s">
        <v>637</v>
      </c>
      <c r="F86" s="124" t="s">
        <v>23</v>
      </c>
      <c r="G86" s="29" t="s">
        <v>0</v>
      </c>
      <c r="H86" s="49">
        <v>4010</v>
      </c>
      <c r="I86" s="49">
        <v>0.18</v>
      </c>
      <c r="J86" s="49">
        <v>72</v>
      </c>
      <c r="K86" s="268"/>
      <c r="L86" s="123"/>
    </row>
    <row r="87" spans="1:12" x14ac:dyDescent="0.25">
      <c r="A87" s="30">
        <v>43224.40552083333</v>
      </c>
      <c r="B87" s="12" t="s">
        <v>3</v>
      </c>
      <c r="C87" s="10"/>
      <c r="D87" s="12" t="s">
        <v>2</v>
      </c>
      <c r="E87" s="29" t="s">
        <v>637</v>
      </c>
      <c r="F87" s="124" t="s">
        <v>23</v>
      </c>
      <c r="G87" s="29" t="s">
        <v>0</v>
      </c>
      <c r="H87" s="37">
        <v>440</v>
      </c>
      <c r="I87" s="49">
        <v>0.18</v>
      </c>
      <c r="J87" s="49">
        <v>72</v>
      </c>
      <c r="K87" s="269"/>
      <c r="L87" s="123"/>
    </row>
    <row r="88" spans="1:12" x14ac:dyDescent="0.25">
      <c r="A88" s="22">
        <v>43224.406111111108</v>
      </c>
      <c r="B88" s="9" t="s">
        <v>3</v>
      </c>
      <c r="C88" s="9" t="s">
        <v>2</v>
      </c>
      <c r="D88" s="10"/>
      <c r="E88" s="8" t="s">
        <v>636</v>
      </c>
      <c r="F88" s="125" t="s">
        <v>25</v>
      </c>
      <c r="G88" s="8" t="s">
        <v>0</v>
      </c>
      <c r="H88" s="9">
        <v>3370</v>
      </c>
      <c r="I88" s="9">
        <v>0.18</v>
      </c>
      <c r="J88" s="9">
        <v>72</v>
      </c>
      <c r="K88" s="270">
        <f>AVERAGE(H88:H96,H99)</f>
        <v>3893</v>
      </c>
      <c r="L88" s="123"/>
    </row>
    <row r="89" spans="1:12" x14ac:dyDescent="0.25">
      <c r="A89" s="22">
        <v>43224.406261574077</v>
      </c>
      <c r="B89" s="9" t="s">
        <v>3</v>
      </c>
      <c r="C89" s="9" t="s">
        <v>2</v>
      </c>
      <c r="D89" s="10"/>
      <c r="E89" s="8" t="s">
        <v>636</v>
      </c>
      <c r="F89" s="125" t="s">
        <v>25</v>
      </c>
      <c r="G89" s="8" t="s">
        <v>0</v>
      </c>
      <c r="H89" s="9">
        <v>3430</v>
      </c>
      <c r="I89" s="9">
        <v>0.18</v>
      </c>
      <c r="J89" s="9">
        <v>72</v>
      </c>
      <c r="K89" s="271"/>
      <c r="L89" s="123"/>
    </row>
    <row r="90" spans="1:12" x14ac:dyDescent="0.25">
      <c r="A90" s="22">
        <v>43224.406412037039</v>
      </c>
      <c r="B90" s="9" t="s">
        <v>3</v>
      </c>
      <c r="C90" s="9" t="s">
        <v>2</v>
      </c>
      <c r="D90" s="10"/>
      <c r="E90" s="8" t="s">
        <v>636</v>
      </c>
      <c r="F90" s="125" t="s">
        <v>25</v>
      </c>
      <c r="G90" s="8" t="s">
        <v>0</v>
      </c>
      <c r="H90" s="9">
        <v>3410</v>
      </c>
      <c r="I90" s="9">
        <v>0.18</v>
      </c>
      <c r="J90" s="9">
        <v>72</v>
      </c>
      <c r="K90" s="271"/>
      <c r="L90" s="123"/>
    </row>
    <row r="91" spans="1:12" x14ac:dyDescent="0.25">
      <c r="A91" s="22">
        <v>43224.406736111108</v>
      </c>
      <c r="B91" s="9" t="s">
        <v>3</v>
      </c>
      <c r="C91" s="9" t="s">
        <v>2</v>
      </c>
      <c r="D91" s="10"/>
      <c r="E91" s="8" t="s">
        <v>636</v>
      </c>
      <c r="F91" s="125" t="s">
        <v>25</v>
      </c>
      <c r="G91" s="8" t="s">
        <v>0</v>
      </c>
      <c r="H91" s="9">
        <v>3380</v>
      </c>
      <c r="I91" s="9">
        <v>0.18</v>
      </c>
      <c r="J91" s="9">
        <v>72</v>
      </c>
      <c r="K91" s="271"/>
      <c r="L91" s="123"/>
    </row>
    <row r="92" spans="1:12" x14ac:dyDescent="0.25">
      <c r="A92" s="22">
        <v>43224.406898148147</v>
      </c>
      <c r="B92" s="9" t="s">
        <v>3</v>
      </c>
      <c r="C92" s="9" t="s">
        <v>2</v>
      </c>
      <c r="D92" s="10"/>
      <c r="E92" s="8" t="s">
        <v>636</v>
      </c>
      <c r="F92" s="125" t="s">
        <v>25</v>
      </c>
      <c r="G92" s="8" t="s">
        <v>0</v>
      </c>
      <c r="H92" s="9">
        <v>3380</v>
      </c>
      <c r="I92" s="9">
        <v>0.18</v>
      </c>
      <c r="J92" s="9">
        <v>72</v>
      </c>
      <c r="K92" s="271"/>
      <c r="L92" s="123"/>
    </row>
    <row r="93" spans="1:12" x14ac:dyDescent="0.25">
      <c r="A93" s="22">
        <v>43224.407048611109</v>
      </c>
      <c r="B93" s="9" t="s">
        <v>3</v>
      </c>
      <c r="C93" s="9" t="s">
        <v>2</v>
      </c>
      <c r="D93" s="10"/>
      <c r="E93" s="8" t="s">
        <v>636</v>
      </c>
      <c r="F93" s="125" t="s">
        <v>25</v>
      </c>
      <c r="G93" s="8" t="s">
        <v>0</v>
      </c>
      <c r="H93" s="9">
        <v>3380</v>
      </c>
      <c r="I93" s="9">
        <v>0.18</v>
      </c>
      <c r="J93" s="9">
        <v>72</v>
      </c>
      <c r="K93" s="271"/>
      <c r="L93" s="123"/>
    </row>
    <row r="94" spans="1:12" x14ac:dyDescent="0.25">
      <c r="A94" s="22">
        <v>43224.408356481479</v>
      </c>
      <c r="B94" s="9" t="s">
        <v>3</v>
      </c>
      <c r="C94" s="9" t="s">
        <v>2</v>
      </c>
      <c r="D94" s="10"/>
      <c r="E94" s="8" t="s">
        <v>636</v>
      </c>
      <c r="F94" s="125" t="s">
        <v>25</v>
      </c>
      <c r="G94" s="8" t="s">
        <v>0</v>
      </c>
      <c r="H94" s="9">
        <v>4610</v>
      </c>
      <c r="I94" s="9">
        <v>0.18</v>
      </c>
      <c r="J94" s="9">
        <v>72</v>
      </c>
      <c r="K94" s="271"/>
      <c r="L94" s="123"/>
    </row>
    <row r="95" spans="1:12" x14ac:dyDescent="0.25">
      <c r="A95" s="22">
        <v>43224.408506944441</v>
      </c>
      <c r="B95" s="9" t="s">
        <v>3</v>
      </c>
      <c r="C95" s="9" t="s">
        <v>2</v>
      </c>
      <c r="D95" s="10"/>
      <c r="E95" s="8" t="s">
        <v>636</v>
      </c>
      <c r="F95" s="125" t="s">
        <v>25</v>
      </c>
      <c r="G95" s="8" t="s">
        <v>0</v>
      </c>
      <c r="H95" s="9">
        <v>4650</v>
      </c>
      <c r="I95" s="9">
        <v>0.18</v>
      </c>
      <c r="J95" s="9">
        <v>72</v>
      </c>
      <c r="K95" s="271"/>
      <c r="L95" s="123"/>
    </row>
    <row r="96" spans="1:12" x14ac:dyDescent="0.25">
      <c r="A96" s="22">
        <v>43224.40865740741</v>
      </c>
      <c r="B96" s="9" t="s">
        <v>3</v>
      </c>
      <c r="C96" s="9" t="s">
        <v>2</v>
      </c>
      <c r="D96" s="10"/>
      <c r="E96" s="8" t="s">
        <v>636</v>
      </c>
      <c r="F96" s="125" t="s">
        <v>25</v>
      </c>
      <c r="G96" s="8" t="s">
        <v>0</v>
      </c>
      <c r="H96" s="9">
        <v>4670</v>
      </c>
      <c r="I96" s="9">
        <v>0.18</v>
      </c>
      <c r="J96" s="9">
        <v>72</v>
      </c>
      <c r="K96" s="271"/>
      <c r="L96" s="123"/>
    </row>
    <row r="97" spans="1:12" x14ac:dyDescent="0.25">
      <c r="A97" s="22">
        <v>43224.407500000001</v>
      </c>
      <c r="B97" s="9" t="s">
        <v>3</v>
      </c>
      <c r="C97" s="10"/>
      <c r="D97" s="9" t="s">
        <v>2</v>
      </c>
      <c r="E97" s="8" t="s">
        <v>637</v>
      </c>
      <c r="F97" s="125" t="s">
        <v>25</v>
      </c>
      <c r="G97" s="8" t="s">
        <v>0</v>
      </c>
      <c r="H97" s="34">
        <v>4420</v>
      </c>
      <c r="I97" s="9">
        <v>0.18</v>
      </c>
      <c r="J97" s="9">
        <v>72</v>
      </c>
      <c r="K97" s="271"/>
      <c r="L97" s="123"/>
    </row>
    <row r="98" spans="1:12" x14ac:dyDescent="0.25">
      <c r="A98" s="22">
        <v>43224.40766203704</v>
      </c>
      <c r="B98" s="9" t="s">
        <v>3</v>
      </c>
      <c r="C98" s="10"/>
      <c r="D98" s="9" t="s">
        <v>2</v>
      </c>
      <c r="E98" s="8" t="s">
        <v>637</v>
      </c>
      <c r="F98" s="125" t="s">
        <v>25</v>
      </c>
      <c r="G98" s="8" t="s">
        <v>0</v>
      </c>
      <c r="H98" s="34">
        <v>4660</v>
      </c>
      <c r="I98" s="9">
        <v>0.18</v>
      </c>
      <c r="J98" s="9">
        <v>72</v>
      </c>
      <c r="K98" s="271"/>
      <c r="L98" s="123"/>
    </row>
    <row r="99" spans="1:12" x14ac:dyDescent="0.25">
      <c r="A99" s="22">
        <v>43224.407812500001</v>
      </c>
      <c r="B99" s="9" t="s">
        <v>3</v>
      </c>
      <c r="C99" s="10"/>
      <c r="D99" s="9" t="s">
        <v>2</v>
      </c>
      <c r="E99" s="8" t="s">
        <v>637</v>
      </c>
      <c r="F99" s="125" t="s">
        <v>25</v>
      </c>
      <c r="G99" s="8" t="s">
        <v>0</v>
      </c>
      <c r="H99" s="9">
        <v>4650</v>
      </c>
      <c r="I99" s="9">
        <v>0.18</v>
      </c>
      <c r="J99" s="9">
        <v>72</v>
      </c>
      <c r="K99" s="271"/>
      <c r="L99" s="123"/>
    </row>
    <row r="100" spans="1:12" x14ac:dyDescent="0.25">
      <c r="A100" s="30">
        <v>43224.409594907411</v>
      </c>
      <c r="B100" s="12" t="s">
        <v>3</v>
      </c>
      <c r="C100" s="12" t="s">
        <v>2</v>
      </c>
      <c r="D100" s="10"/>
      <c r="E100" s="29" t="s">
        <v>636</v>
      </c>
      <c r="F100" s="124" t="s">
        <v>26</v>
      </c>
      <c r="G100" s="29" t="s">
        <v>0</v>
      </c>
      <c r="H100" s="49">
        <v>4200</v>
      </c>
      <c r="I100" s="49">
        <v>0.18</v>
      </c>
      <c r="J100" s="49">
        <v>72</v>
      </c>
      <c r="K100" s="267">
        <f>AVERAGE(H100:H105)</f>
        <v>4528.333333333333</v>
      </c>
      <c r="L100" s="123"/>
    </row>
    <row r="101" spans="1:12" x14ac:dyDescent="0.25">
      <c r="A101" s="30">
        <v>43224.409745370373</v>
      </c>
      <c r="B101" s="12" t="s">
        <v>3</v>
      </c>
      <c r="C101" s="12" t="s">
        <v>2</v>
      </c>
      <c r="D101" s="10"/>
      <c r="E101" s="29" t="s">
        <v>636</v>
      </c>
      <c r="F101" s="124" t="s">
        <v>26</v>
      </c>
      <c r="G101" s="29" t="s">
        <v>0</v>
      </c>
      <c r="H101" s="49">
        <v>4240</v>
      </c>
      <c r="I101" s="49">
        <v>0.18</v>
      </c>
      <c r="J101" s="49">
        <v>72</v>
      </c>
      <c r="K101" s="268"/>
      <c r="L101" s="123"/>
    </row>
    <row r="102" spans="1:12" x14ac:dyDescent="0.25">
      <c r="A102" s="30">
        <v>43224.409895833334</v>
      </c>
      <c r="B102" s="12" t="s">
        <v>3</v>
      </c>
      <c r="C102" s="12" t="s">
        <v>2</v>
      </c>
      <c r="D102" s="10"/>
      <c r="E102" s="29" t="s">
        <v>636</v>
      </c>
      <c r="F102" s="124" t="s">
        <v>26</v>
      </c>
      <c r="G102" s="29" t="s">
        <v>0</v>
      </c>
      <c r="H102" s="49">
        <v>4230</v>
      </c>
      <c r="I102" s="49">
        <v>0.18</v>
      </c>
      <c r="J102" s="49">
        <v>72</v>
      </c>
      <c r="K102" s="268"/>
      <c r="L102" s="123"/>
    </row>
    <row r="103" spans="1:12" x14ac:dyDescent="0.25">
      <c r="A103" s="30">
        <v>43224.410381944443</v>
      </c>
      <c r="B103" s="12" t="s">
        <v>3</v>
      </c>
      <c r="C103" s="10"/>
      <c r="D103" s="12" t="s">
        <v>2</v>
      </c>
      <c r="E103" s="29" t="s">
        <v>637</v>
      </c>
      <c r="F103" s="124" t="s">
        <v>26</v>
      </c>
      <c r="G103" s="29" t="s">
        <v>0</v>
      </c>
      <c r="H103" s="49">
        <v>4840</v>
      </c>
      <c r="I103" s="49">
        <v>0.18</v>
      </c>
      <c r="J103" s="49">
        <v>72</v>
      </c>
      <c r="K103" s="268"/>
      <c r="L103" s="123"/>
    </row>
    <row r="104" spans="1:12" x14ac:dyDescent="0.25">
      <c r="A104" s="30">
        <v>43224.410532407404</v>
      </c>
      <c r="B104" s="12" t="s">
        <v>3</v>
      </c>
      <c r="C104" s="10"/>
      <c r="D104" s="12" t="s">
        <v>2</v>
      </c>
      <c r="E104" s="29" t="s">
        <v>637</v>
      </c>
      <c r="F104" s="124" t="s">
        <v>26</v>
      </c>
      <c r="G104" s="29" t="s">
        <v>0</v>
      </c>
      <c r="H104" s="49">
        <v>4830</v>
      </c>
      <c r="I104" s="49">
        <v>0.18</v>
      </c>
      <c r="J104" s="49">
        <v>72</v>
      </c>
      <c r="K104" s="268"/>
      <c r="L104" s="123"/>
    </row>
    <row r="105" spans="1:12" x14ac:dyDescent="0.25">
      <c r="A105" s="30">
        <v>43224.410694444443</v>
      </c>
      <c r="B105" s="12" t="s">
        <v>3</v>
      </c>
      <c r="C105" s="10"/>
      <c r="D105" s="12" t="s">
        <v>2</v>
      </c>
      <c r="E105" s="29" t="s">
        <v>637</v>
      </c>
      <c r="F105" s="124" t="s">
        <v>26</v>
      </c>
      <c r="G105" s="29" t="s">
        <v>0</v>
      </c>
      <c r="H105" s="49">
        <v>4830</v>
      </c>
      <c r="I105" s="49">
        <v>0.18</v>
      </c>
      <c r="J105" s="49">
        <v>72</v>
      </c>
      <c r="K105" s="269"/>
      <c r="L105" s="123"/>
    </row>
    <row r="106" spans="1:12" x14ac:dyDescent="0.25">
      <c r="A106" s="22">
        <v>43224.411921296298</v>
      </c>
      <c r="B106" s="9" t="s">
        <v>3</v>
      </c>
      <c r="C106" s="9" t="s">
        <v>2</v>
      </c>
      <c r="D106" s="10"/>
      <c r="E106" s="8" t="s">
        <v>636</v>
      </c>
      <c r="F106" s="125" t="s">
        <v>27</v>
      </c>
      <c r="G106" s="125" t="s">
        <v>0</v>
      </c>
      <c r="H106" s="44">
        <v>5350</v>
      </c>
      <c r="I106" s="44">
        <v>0.18</v>
      </c>
      <c r="J106" s="44">
        <v>72</v>
      </c>
      <c r="K106" s="260">
        <f>AVERAGE(H106:H111)</f>
        <v>5371.666666666667</v>
      </c>
      <c r="L106" s="123"/>
    </row>
    <row r="107" spans="1:12" x14ac:dyDescent="0.25">
      <c r="A107" s="22">
        <v>43224.412060185183</v>
      </c>
      <c r="B107" s="9" t="s">
        <v>3</v>
      </c>
      <c r="C107" s="9" t="s">
        <v>2</v>
      </c>
      <c r="D107" s="10"/>
      <c r="E107" s="8" t="s">
        <v>636</v>
      </c>
      <c r="F107" s="125" t="s">
        <v>27</v>
      </c>
      <c r="G107" s="125" t="s">
        <v>0</v>
      </c>
      <c r="H107" s="44">
        <v>5350</v>
      </c>
      <c r="I107" s="44">
        <v>0.18</v>
      </c>
      <c r="J107" s="44">
        <v>72</v>
      </c>
      <c r="K107" s="261"/>
      <c r="L107" s="123"/>
    </row>
    <row r="108" spans="1:12" x14ac:dyDescent="0.25">
      <c r="A108" s="22">
        <v>43224.412199074075</v>
      </c>
      <c r="B108" s="9" t="s">
        <v>3</v>
      </c>
      <c r="C108" s="9" t="s">
        <v>2</v>
      </c>
      <c r="D108" s="10"/>
      <c r="E108" s="8" t="s">
        <v>636</v>
      </c>
      <c r="F108" s="125" t="s">
        <v>27</v>
      </c>
      <c r="G108" s="125" t="s">
        <v>0</v>
      </c>
      <c r="H108" s="44">
        <v>5330</v>
      </c>
      <c r="I108" s="44">
        <v>0.18</v>
      </c>
      <c r="J108" s="44">
        <v>72</v>
      </c>
      <c r="K108" s="261"/>
      <c r="L108" s="123"/>
    </row>
    <row r="109" spans="1:12" x14ac:dyDescent="0.25">
      <c r="A109" s="22">
        <v>43224.412592592591</v>
      </c>
      <c r="B109" s="9" t="s">
        <v>3</v>
      </c>
      <c r="C109" s="10"/>
      <c r="D109" s="9" t="s">
        <v>2</v>
      </c>
      <c r="E109" s="8" t="s">
        <v>637</v>
      </c>
      <c r="F109" s="125" t="s">
        <v>27</v>
      </c>
      <c r="G109" s="125" t="s">
        <v>0</v>
      </c>
      <c r="H109" s="44">
        <v>5400</v>
      </c>
      <c r="I109" s="44">
        <v>0.18</v>
      </c>
      <c r="J109" s="44">
        <v>72</v>
      </c>
      <c r="K109" s="261"/>
      <c r="L109" s="123"/>
    </row>
    <row r="110" spans="1:12" x14ac:dyDescent="0.25">
      <c r="A110" s="22">
        <v>43224.412731481483</v>
      </c>
      <c r="B110" s="9" t="s">
        <v>3</v>
      </c>
      <c r="C110" s="10"/>
      <c r="D110" s="9" t="s">
        <v>2</v>
      </c>
      <c r="E110" s="8" t="s">
        <v>637</v>
      </c>
      <c r="F110" s="125" t="s">
        <v>27</v>
      </c>
      <c r="G110" s="125" t="s">
        <v>0</v>
      </c>
      <c r="H110" s="44">
        <v>5390</v>
      </c>
      <c r="I110" s="44">
        <v>0.18</v>
      </c>
      <c r="J110" s="44">
        <v>72</v>
      </c>
      <c r="K110" s="261"/>
      <c r="L110" s="123"/>
    </row>
    <row r="111" spans="1:12" x14ac:dyDescent="0.25">
      <c r="A111" s="22">
        <v>43224.412870370368</v>
      </c>
      <c r="B111" s="9" t="s">
        <v>3</v>
      </c>
      <c r="C111" s="10"/>
      <c r="D111" s="9" t="s">
        <v>2</v>
      </c>
      <c r="E111" s="8" t="s">
        <v>637</v>
      </c>
      <c r="F111" s="125" t="s">
        <v>27</v>
      </c>
      <c r="G111" s="125" t="s">
        <v>0</v>
      </c>
      <c r="H111" s="44">
        <v>5410</v>
      </c>
      <c r="I111" s="44">
        <v>0.18</v>
      </c>
      <c r="J111" s="44">
        <v>72</v>
      </c>
      <c r="K111" s="262"/>
      <c r="L111" s="123"/>
    </row>
    <row r="112" spans="1:12" x14ac:dyDescent="0.25">
      <c r="A112" s="30">
        <v>43224.41337962963</v>
      </c>
      <c r="B112" s="122" t="s">
        <v>3</v>
      </c>
      <c r="C112" s="12" t="s">
        <v>2</v>
      </c>
      <c r="D112" s="10"/>
      <c r="E112" s="29" t="s">
        <v>636</v>
      </c>
      <c r="F112" s="124" t="s">
        <v>28</v>
      </c>
      <c r="G112" s="29" t="s">
        <v>0</v>
      </c>
      <c r="H112" s="37">
        <v>3650</v>
      </c>
      <c r="I112" s="49">
        <v>0.18</v>
      </c>
      <c r="J112" s="49">
        <v>72</v>
      </c>
      <c r="K112" s="267">
        <f>AVERAGE(H115:H123)</f>
        <v>5440</v>
      </c>
      <c r="L112" s="123"/>
    </row>
    <row r="113" spans="1:12" x14ac:dyDescent="0.25">
      <c r="A113" s="30">
        <v>43224.413530092592</v>
      </c>
      <c r="B113" s="122" t="s">
        <v>3</v>
      </c>
      <c r="C113" s="12" t="s">
        <v>2</v>
      </c>
      <c r="D113" s="10"/>
      <c r="E113" s="29" t="s">
        <v>636</v>
      </c>
      <c r="F113" s="124" t="s">
        <v>28</v>
      </c>
      <c r="G113" s="29" t="s">
        <v>0</v>
      </c>
      <c r="H113" s="37">
        <v>4680</v>
      </c>
      <c r="I113" s="49">
        <v>0.18</v>
      </c>
      <c r="J113" s="49">
        <v>72</v>
      </c>
      <c r="K113" s="268"/>
      <c r="L113" s="123"/>
    </row>
    <row r="114" spans="1:12" x14ac:dyDescent="0.25">
      <c r="A114" s="30">
        <v>43224.41369212963</v>
      </c>
      <c r="B114" s="122" t="s">
        <v>3</v>
      </c>
      <c r="C114" s="12" t="s">
        <v>2</v>
      </c>
      <c r="D114" s="10"/>
      <c r="E114" s="29" t="s">
        <v>636</v>
      </c>
      <c r="F114" s="124" t="s">
        <v>28</v>
      </c>
      <c r="G114" s="29" t="s">
        <v>0</v>
      </c>
      <c r="H114" s="37">
        <v>750</v>
      </c>
      <c r="I114" s="49">
        <v>0.18</v>
      </c>
      <c r="J114" s="49">
        <v>72</v>
      </c>
      <c r="K114" s="268"/>
      <c r="L114" s="123"/>
    </row>
    <row r="115" spans="1:12" x14ac:dyDescent="0.25">
      <c r="A115" s="30">
        <v>43224.414097222223</v>
      </c>
      <c r="B115" s="12" t="s">
        <v>3</v>
      </c>
      <c r="C115" s="12" t="s">
        <v>2</v>
      </c>
      <c r="D115" s="10"/>
      <c r="E115" s="29" t="s">
        <v>636</v>
      </c>
      <c r="F115" s="124" t="s">
        <v>28</v>
      </c>
      <c r="G115" s="29" t="s">
        <v>0</v>
      </c>
      <c r="H115" s="49">
        <v>4960</v>
      </c>
      <c r="I115" s="49">
        <v>0.18</v>
      </c>
      <c r="J115" s="49">
        <v>72</v>
      </c>
      <c r="K115" s="268"/>
      <c r="L115" s="123"/>
    </row>
    <row r="116" spans="1:12" x14ac:dyDescent="0.25">
      <c r="A116" s="30">
        <v>43224.414247685185</v>
      </c>
      <c r="B116" s="12" t="s">
        <v>3</v>
      </c>
      <c r="C116" s="12" t="s">
        <v>2</v>
      </c>
      <c r="D116" s="10"/>
      <c r="E116" s="29" t="s">
        <v>636</v>
      </c>
      <c r="F116" s="124" t="s">
        <v>28</v>
      </c>
      <c r="G116" s="29" t="s">
        <v>0</v>
      </c>
      <c r="H116" s="49">
        <v>4970</v>
      </c>
      <c r="I116" s="49">
        <v>0.18</v>
      </c>
      <c r="J116" s="49">
        <v>72</v>
      </c>
      <c r="K116" s="268"/>
      <c r="L116" s="123"/>
    </row>
    <row r="117" spans="1:12" x14ac:dyDescent="0.25">
      <c r="A117" s="30">
        <v>43224.414409722223</v>
      </c>
      <c r="B117" s="12" t="s">
        <v>3</v>
      </c>
      <c r="C117" s="12" t="s">
        <v>2</v>
      </c>
      <c r="D117" s="10"/>
      <c r="E117" s="29" t="s">
        <v>636</v>
      </c>
      <c r="F117" s="124" t="s">
        <v>28</v>
      </c>
      <c r="G117" s="29" t="s">
        <v>0</v>
      </c>
      <c r="H117" s="49">
        <v>4960</v>
      </c>
      <c r="I117" s="49">
        <v>0.18</v>
      </c>
      <c r="J117" s="49">
        <v>72</v>
      </c>
      <c r="K117" s="268"/>
      <c r="L117" s="123"/>
    </row>
    <row r="118" spans="1:12" x14ac:dyDescent="0.25">
      <c r="A118" s="30">
        <v>43224.41479166667</v>
      </c>
      <c r="B118" s="12" t="s">
        <v>3</v>
      </c>
      <c r="C118" s="10"/>
      <c r="D118" s="12" t="s">
        <v>2</v>
      </c>
      <c r="E118" s="29" t="s">
        <v>637</v>
      </c>
      <c r="F118" s="124" t="s">
        <v>28</v>
      </c>
      <c r="G118" s="29" t="s">
        <v>0</v>
      </c>
      <c r="H118" s="49">
        <v>5550</v>
      </c>
      <c r="I118" s="49">
        <v>0.18</v>
      </c>
      <c r="J118" s="49">
        <v>72</v>
      </c>
      <c r="K118" s="268"/>
      <c r="L118" s="123"/>
    </row>
    <row r="119" spans="1:12" x14ac:dyDescent="0.25">
      <c r="A119" s="30">
        <v>43224.414942129632</v>
      </c>
      <c r="B119" s="12" t="s">
        <v>3</v>
      </c>
      <c r="C119" s="10"/>
      <c r="D119" s="12" t="s">
        <v>2</v>
      </c>
      <c r="E119" s="29" t="s">
        <v>637</v>
      </c>
      <c r="F119" s="124" t="s">
        <v>28</v>
      </c>
      <c r="G119" s="29" t="s">
        <v>0</v>
      </c>
      <c r="H119" s="49">
        <v>5710</v>
      </c>
      <c r="I119" s="49">
        <v>0.18</v>
      </c>
      <c r="J119" s="49">
        <v>72</v>
      </c>
      <c r="K119" s="268"/>
      <c r="L119" s="123"/>
    </row>
    <row r="120" spans="1:12" x14ac:dyDescent="0.25">
      <c r="A120" s="30">
        <v>43224.41510416667</v>
      </c>
      <c r="B120" s="12" t="s">
        <v>3</v>
      </c>
      <c r="C120" s="10"/>
      <c r="D120" s="12" t="s">
        <v>2</v>
      </c>
      <c r="E120" s="29" t="s">
        <v>637</v>
      </c>
      <c r="F120" s="124" t="s">
        <v>28</v>
      </c>
      <c r="G120" s="29" t="s">
        <v>0</v>
      </c>
      <c r="H120" s="49">
        <v>5650</v>
      </c>
      <c r="I120" s="49">
        <v>0.18</v>
      </c>
      <c r="J120" s="49">
        <v>72</v>
      </c>
      <c r="K120" s="268"/>
      <c r="L120" s="123"/>
    </row>
    <row r="121" spans="1:12" x14ac:dyDescent="0.25">
      <c r="A121" s="30">
        <v>43224.415405092594</v>
      </c>
      <c r="B121" s="12" t="s">
        <v>3</v>
      </c>
      <c r="C121" s="10"/>
      <c r="D121" s="12" t="s">
        <v>2</v>
      </c>
      <c r="E121" s="29" t="s">
        <v>637</v>
      </c>
      <c r="F121" s="124" t="s">
        <v>28</v>
      </c>
      <c r="G121" s="29" t="s">
        <v>0</v>
      </c>
      <c r="H121" s="49">
        <v>5720</v>
      </c>
      <c r="I121" s="49">
        <v>0.18</v>
      </c>
      <c r="J121" s="49">
        <v>72</v>
      </c>
      <c r="K121" s="268"/>
      <c r="L121" s="123"/>
    </row>
    <row r="122" spans="1:12" x14ac:dyDescent="0.25">
      <c r="A122" s="30">
        <v>43224.415555555555</v>
      </c>
      <c r="B122" s="12" t="s">
        <v>3</v>
      </c>
      <c r="C122" s="10"/>
      <c r="D122" s="12" t="s">
        <v>2</v>
      </c>
      <c r="E122" s="29" t="s">
        <v>637</v>
      </c>
      <c r="F122" s="124" t="s">
        <v>28</v>
      </c>
      <c r="G122" s="29" t="s">
        <v>0</v>
      </c>
      <c r="H122" s="49">
        <v>5730</v>
      </c>
      <c r="I122" s="49">
        <v>0.18</v>
      </c>
      <c r="J122" s="49">
        <v>72</v>
      </c>
      <c r="K122" s="268"/>
      <c r="L122" s="123"/>
    </row>
    <row r="123" spans="1:12" x14ac:dyDescent="0.25">
      <c r="A123" s="30">
        <v>43224.415706018517</v>
      </c>
      <c r="B123" s="12" t="s">
        <v>3</v>
      </c>
      <c r="C123" s="10"/>
      <c r="D123" s="12" t="s">
        <v>2</v>
      </c>
      <c r="E123" s="29" t="s">
        <v>637</v>
      </c>
      <c r="F123" s="124" t="s">
        <v>28</v>
      </c>
      <c r="G123" s="29" t="s">
        <v>0</v>
      </c>
      <c r="H123" s="49">
        <v>5710</v>
      </c>
      <c r="I123" s="49">
        <v>0.18</v>
      </c>
      <c r="J123" s="49">
        <v>72</v>
      </c>
      <c r="K123" s="269"/>
      <c r="L123" s="123"/>
    </row>
    <row r="124" spans="1:12" x14ac:dyDescent="0.25">
      <c r="A124" s="22">
        <v>43224.416493055556</v>
      </c>
      <c r="B124" s="9" t="s">
        <v>3</v>
      </c>
      <c r="C124" s="9" t="s">
        <v>2</v>
      </c>
      <c r="D124" s="10"/>
      <c r="E124" s="8" t="s">
        <v>636</v>
      </c>
      <c r="F124" s="125" t="s">
        <v>28</v>
      </c>
      <c r="G124" s="8" t="s">
        <v>16</v>
      </c>
      <c r="H124" s="9">
        <v>5200</v>
      </c>
      <c r="I124" s="9">
        <v>0.18</v>
      </c>
      <c r="J124" s="9">
        <v>72</v>
      </c>
      <c r="K124" s="270">
        <f>AVERAGE(H124:H125,H127,H129:H132)</f>
        <v>4934.2857142857147</v>
      </c>
      <c r="L124" s="123"/>
    </row>
    <row r="125" spans="1:12" x14ac:dyDescent="0.25">
      <c r="A125" s="22">
        <v>43224.416643518518</v>
      </c>
      <c r="B125" s="9" t="s">
        <v>3</v>
      </c>
      <c r="C125" s="9" t="s">
        <v>2</v>
      </c>
      <c r="D125" s="10"/>
      <c r="E125" s="8" t="s">
        <v>636</v>
      </c>
      <c r="F125" s="125" t="s">
        <v>28</v>
      </c>
      <c r="G125" s="8" t="s">
        <v>16</v>
      </c>
      <c r="H125" s="9">
        <v>5210</v>
      </c>
      <c r="I125" s="9">
        <v>0.18</v>
      </c>
      <c r="J125" s="9">
        <v>72</v>
      </c>
      <c r="K125" s="271"/>
      <c r="L125" s="123"/>
    </row>
    <row r="126" spans="1:12" x14ac:dyDescent="0.25">
      <c r="A126" s="22">
        <v>43224.41678240741</v>
      </c>
      <c r="B126" s="9" t="s">
        <v>3</v>
      </c>
      <c r="C126" s="9" t="s">
        <v>2</v>
      </c>
      <c r="D126" s="10"/>
      <c r="E126" s="8" t="s">
        <v>636</v>
      </c>
      <c r="F126" s="125" t="s">
        <v>28</v>
      </c>
      <c r="G126" s="8" t="s">
        <v>16</v>
      </c>
      <c r="H126" s="34">
        <v>4790</v>
      </c>
      <c r="I126" s="9">
        <v>0.18</v>
      </c>
      <c r="J126" s="9">
        <v>72</v>
      </c>
      <c r="K126" s="271"/>
      <c r="L126" s="123"/>
    </row>
    <row r="127" spans="1:12" x14ac:dyDescent="0.25">
      <c r="A127" s="22">
        <v>43224.41710648148</v>
      </c>
      <c r="B127" s="9" t="s">
        <v>3</v>
      </c>
      <c r="C127" s="9" t="s">
        <v>2</v>
      </c>
      <c r="D127" s="10"/>
      <c r="E127" s="8" t="s">
        <v>636</v>
      </c>
      <c r="F127" s="125" t="s">
        <v>28</v>
      </c>
      <c r="G127" s="8" t="s">
        <v>16</v>
      </c>
      <c r="H127" s="9">
        <v>5240</v>
      </c>
      <c r="I127" s="9">
        <v>0.18</v>
      </c>
      <c r="J127" s="9">
        <v>72</v>
      </c>
      <c r="K127" s="271"/>
      <c r="L127" s="123"/>
    </row>
    <row r="128" spans="1:12" x14ac:dyDescent="0.25">
      <c r="A128" s="22">
        <v>43224.417256944442</v>
      </c>
      <c r="B128" s="9" t="s">
        <v>3</v>
      </c>
      <c r="C128" s="9" t="s">
        <v>2</v>
      </c>
      <c r="D128" s="10"/>
      <c r="E128" s="8" t="s">
        <v>636</v>
      </c>
      <c r="F128" s="125" t="s">
        <v>28</v>
      </c>
      <c r="G128" s="8" t="s">
        <v>16</v>
      </c>
      <c r="H128" s="34">
        <v>4760</v>
      </c>
      <c r="I128" s="9">
        <v>0.18</v>
      </c>
      <c r="J128" s="9">
        <v>72</v>
      </c>
      <c r="K128" s="271"/>
      <c r="L128" s="123"/>
    </row>
    <row r="129" spans="1:12" x14ac:dyDescent="0.25">
      <c r="A129" s="22">
        <v>43224.417407407411</v>
      </c>
      <c r="B129" s="9" t="s">
        <v>3</v>
      </c>
      <c r="C129" s="9" t="s">
        <v>2</v>
      </c>
      <c r="D129" s="10"/>
      <c r="E129" s="8" t="s">
        <v>636</v>
      </c>
      <c r="F129" s="125" t="s">
        <v>28</v>
      </c>
      <c r="G129" s="8" t="s">
        <v>16</v>
      </c>
      <c r="H129" s="9">
        <v>5250</v>
      </c>
      <c r="I129" s="9">
        <v>0.18</v>
      </c>
      <c r="J129" s="9">
        <v>72</v>
      </c>
      <c r="K129" s="271"/>
      <c r="L129" s="123"/>
    </row>
    <row r="130" spans="1:12" x14ac:dyDescent="0.25">
      <c r="A130" s="22">
        <v>43224.417858796296</v>
      </c>
      <c r="B130" s="9" t="s">
        <v>3</v>
      </c>
      <c r="C130" s="10"/>
      <c r="D130" s="9" t="s">
        <v>2</v>
      </c>
      <c r="E130" s="8" t="s">
        <v>637</v>
      </c>
      <c r="F130" s="125" t="s">
        <v>28</v>
      </c>
      <c r="G130" s="8" t="s">
        <v>16</v>
      </c>
      <c r="H130" s="9">
        <v>4520</v>
      </c>
      <c r="I130" s="9">
        <v>0.18</v>
      </c>
      <c r="J130" s="9">
        <v>72</v>
      </c>
      <c r="K130" s="271"/>
      <c r="L130" s="123"/>
    </row>
    <row r="131" spans="1:12" x14ac:dyDescent="0.25">
      <c r="A131" s="22">
        <v>43224.418009259258</v>
      </c>
      <c r="B131" s="9" t="s">
        <v>3</v>
      </c>
      <c r="C131" s="10"/>
      <c r="D131" s="9" t="s">
        <v>2</v>
      </c>
      <c r="E131" s="8" t="s">
        <v>637</v>
      </c>
      <c r="F131" s="125" t="s">
        <v>28</v>
      </c>
      <c r="G131" s="8" t="s">
        <v>16</v>
      </c>
      <c r="H131" s="9">
        <v>4550</v>
      </c>
      <c r="I131" s="9">
        <v>0.18</v>
      </c>
      <c r="J131" s="9">
        <v>72</v>
      </c>
      <c r="K131" s="271"/>
      <c r="L131" s="123"/>
    </row>
    <row r="132" spans="1:12" x14ac:dyDescent="0.25">
      <c r="A132" s="22">
        <v>43224.41815972222</v>
      </c>
      <c r="B132" s="9" t="s">
        <v>3</v>
      </c>
      <c r="C132" s="10"/>
      <c r="D132" s="9" t="s">
        <v>2</v>
      </c>
      <c r="E132" s="8" t="s">
        <v>637</v>
      </c>
      <c r="F132" s="125" t="s">
        <v>28</v>
      </c>
      <c r="G132" s="8" t="s">
        <v>16</v>
      </c>
      <c r="H132" s="9">
        <v>4570</v>
      </c>
      <c r="I132" s="9">
        <v>0.18</v>
      </c>
      <c r="J132" s="9">
        <v>72</v>
      </c>
      <c r="K132" s="272"/>
      <c r="L132" s="123"/>
    </row>
    <row r="133" spans="1:12" x14ac:dyDescent="0.25">
      <c r="A133" s="30">
        <v>43224.418946759259</v>
      </c>
      <c r="B133" s="12" t="s">
        <v>3</v>
      </c>
      <c r="C133" s="12" t="s">
        <v>2</v>
      </c>
      <c r="D133" s="10"/>
      <c r="E133" s="29" t="s">
        <v>636</v>
      </c>
      <c r="F133" s="124" t="s">
        <v>31</v>
      </c>
      <c r="G133" s="29" t="s">
        <v>0</v>
      </c>
      <c r="H133" s="49">
        <v>4400</v>
      </c>
      <c r="I133" s="49">
        <v>0.18</v>
      </c>
      <c r="J133" s="49">
        <v>72</v>
      </c>
      <c r="K133" s="267">
        <f>AVERAGE(H133:H141)</f>
        <v>4877.7777777777774</v>
      </c>
      <c r="L133" s="123"/>
    </row>
    <row r="134" spans="1:12" x14ac:dyDescent="0.25">
      <c r="A134" s="30">
        <v>43224.41909722222</v>
      </c>
      <c r="B134" s="12" t="s">
        <v>3</v>
      </c>
      <c r="C134" s="12" t="s">
        <v>2</v>
      </c>
      <c r="D134" s="10"/>
      <c r="E134" s="29" t="s">
        <v>636</v>
      </c>
      <c r="F134" s="124" t="s">
        <v>31</v>
      </c>
      <c r="G134" s="29" t="s">
        <v>0</v>
      </c>
      <c r="H134" s="49">
        <v>4360</v>
      </c>
      <c r="I134" s="49">
        <v>0.18</v>
      </c>
      <c r="J134" s="49">
        <v>72</v>
      </c>
      <c r="K134" s="268"/>
      <c r="L134" s="123"/>
    </row>
    <row r="135" spans="1:12" x14ac:dyDescent="0.25">
      <c r="A135" s="30">
        <v>43224.419247685182</v>
      </c>
      <c r="B135" s="12" t="s">
        <v>3</v>
      </c>
      <c r="C135" s="12" t="s">
        <v>2</v>
      </c>
      <c r="D135" s="10"/>
      <c r="E135" s="29" t="s">
        <v>636</v>
      </c>
      <c r="F135" s="124" t="s">
        <v>31</v>
      </c>
      <c r="G135" s="29" t="s">
        <v>0</v>
      </c>
      <c r="H135" s="49">
        <v>4340</v>
      </c>
      <c r="I135" s="49">
        <v>0.18</v>
      </c>
      <c r="J135" s="49">
        <v>72</v>
      </c>
      <c r="K135" s="268"/>
      <c r="L135" s="123"/>
    </row>
    <row r="136" spans="1:12" x14ac:dyDescent="0.25">
      <c r="A136" s="30">
        <v>43224.419629629629</v>
      </c>
      <c r="B136" s="12" t="s">
        <v>3</v>
      </c>
      <c r="C136" s="10"/>
      <c r="D136" s="12" t="s">
        <v>2</v>
      </c>
      <c r="E136" s="29" t="s">
        <v>637</v>
      </c>
      <c r="F136" s="124" t="s">
        <v>31</v>
      </c>
      <c r="G136" s="29" t="s">
        <v>0</v>
      </c>
      <c r="H136" s="49">
        <v>5150</v>
      </c>
      <c r="I136" s="49">
        <v>0.18</v>
      </c>
      <c r="J136" s="49">
        <v>72</v>
      </c>
      <c r="K136" s="268"/>
      <c r="L136" s="123"/>
    </row>
    <row r="137" spans="1:12" x14ac:dyDescent="0.25">
      <c r="A137" s="30">
        <v>43224.41978009259</v>
      </c>
      <c r="B137" s="12" t="s">
        <v>3</v>
      </c>
      <c r="C137" s="10"/>
      <c r="D137" s="12" t="s">
        <v>2</v>
      </c>
      <c r="E137" s="29" t="s">
        <v>637</v>
      </c>
      <c r="F137" s="124" t="s">
        <v>31</v>
      </c>
      <c r="G137" s="29" t="s">
        <v>0</v>
      </c>
      <c r="H137" s="49">
        <v>5120</v>
      </c>
      <c r="I137" s="49">
        <v>0.18</v>
      </c>
      <c r="J137" s="49">
        <v>72</v>
      </c>
      <c r="K137" s="268"/>
      <c r="L137" s="123"/>
    </row>
    <row r="138" spans="1:12" x14ac:dyDescent="0.25">
      <c r="A138" s="30">
        <v>43224.419942129629</v>
      </c>
      <c r="B138" s="12" t="s">
        <v>3</v>
      </c>
      <c r="C138" s="10"/>
      <c r="D138" s="12" t="s">
        <v>2</v>
      </c>
      <c r="E138" s="29" t="s">
        <v>637</v>
      </c>
      <c r="F138" s="124" t="s">
        <v>31</v>
      </c>
      <c r="G138" s="29" t="s">
        <v>0</v>
      </c>
      <c r="H138" s="49">
        <v>5160</v>
      </c>
      <c r="I138" s="49">
        <v>0.18</v>
      </c>
      <c r="J138" s="49">
        <v>72</v>
      </c>
      <c r="K138" s="268"/>
      <c r="L138" s="123"/>
    </row>
    <row r="139" spans="1:12" x14ac:dyDescent="0.25">
      <c r="A139" s="30">
        <v>43224.420208333337</v>
      </c>
      <c r="B139" s="12" t="s">
        <v>3</v>
      </c>
      <c r="C139" s="10"/>
      <c r="D139" s="12" t="s">
        <v>2</v>
      </c>
      <c r="E139" s="29" t="s">
        <v>637</v>
      </c>
      <c r="F139" s="124" t="s">
        <v>31</v>
      </c>
      <c r="G139" s="29" t="s">
        <v>0</v>
      </c>
      <c r="H139" s="49">
        <v>5140</v>
      </c>
      <c r="I139" s="49">
        <v>0.18</v>
      </c>
      <c r="J139" s="49">
        <v>72</v>
      </c>
      <c r="K139" s="268"/>
      <c r="L139" s="123"/>
    </row>
    <row r="140" spans="1:12" x14ac:dyDescent="0.25">
      <c r="A140" s="30">
        <v>43224.420358796298</v>
      </c>
      <c r="B140" s="12" t="s">
        <v>3</v>
      </c>
      <c r="C140" s="10"/>
      <c r="D140" s="12" t="s">
        <v>2</v>
      </c>
      <c r="E140" s="29" t="s">
        <v>637</v>
      </c>
      <c r="F140" s="124" t="s">
        <v>31</v>
      </c>
      <c r="G140" s="29" t="s">
        <v>0</v>
      </c>
      <c r="H140" s="49">
        <v>5120</v>
      </c>
      <c r="I140" s="49">
        <v>0.18</v>
      </c>
      <c r="J140" s="49">
        <v>72</v>
      </c>
      <c r="K140" s="268"/>
      <c r="L140" s="123"/>
    </row>
    <row r="141" spans="1:12" x14ac:dyDescent="0.25">
      <c r="A141" s="30">
        <v>43224.42050925926</v>
      </c>
      <c r="B141" s="12" t="s">
        <v>3</v>
      </c>
      <c r="C141" s="10"/>
      <c r="D141" s="12" t="s">
        <v>2</v>
      </c>
      <c r="E141" s="29" t="s">
        <v>637</v>
      </c>
      <c r="F141" s="124" t="s">
        <v>31</v>
      </c>
      <c r="G141" s="29" t="s">
        <v>0</v>
      </c>
      <c r="H141" s="49">
        <v>5110</v>
      </c>
      <c r="I141" s="49">
        <v>0.18</v>
      </c>
      <c r="J141" s="49">
        <v>72</v>
      </c>
      <c r="K141" s="269"/>
      <c r="L141" s="123"/>
    </row>
    <row r="142" spans="1:12" x14ac:dyDescent="0.25">
      <c r="A142" s="22">
        <v>43224.421122685184</v>
      </c>
      <c r="B142" s="9" t="s">
        <v>3</v>
      </c>
      <c r="C142" s="9" t="s">
        <v>2</v>
      </c>
      <c r="D142" s="10"/>
      <c r="E142" s="8" t="s">
        <v>636</v>
      </c>
      <c r="F142" s="125" t="s">
        <v>30</v>
      </c>
      <c r="G142" s="8" t="s">
        <v>0</v>
      </c>
      <c r="H142" s="9">
        <v>4860</v>
      </c>
      <c r="I142" s="9">
        <v>0.18</v>
      </c>
      <c r="J142" s="9">
        <v>72</v>
      </c>
      <c r="K142" s="270">
        <f>AVERAGE(H142:H147)</f>
        <v>4931.666666666667</v>
      </c>
      <c r="L142" s="123"/>
    </row>
    <row r="143" spans="1:12" x14ac:dyDescent="0.25">
      <c r="A143" s="22">
        <v>43224.421284722222</v>
      </c>
      <c r="B143" s="9" t="s">
        <v>3</v>
      </c>
      <c r="C143" s="9" t="s">
        <v>2</v>
      </c>
      <c r="D143" s="10"/>
      <c r="E143" s="8" t="s">
        <v>636</v>
      </c>
      <c r="F143" s="125" t="s">
        <v>30</v>
      </c>
      <c r="G143" s="8" t="s">
        <v>0</v>
      </c>
      <c r="H143" s="9">
        <v>4840</v>
      </c>
      <c r="I143" s="9">
        <v>0.18</v>
      </c>
      <c r="J143" s="9">
        <v>73</v>
      </c>
      <c r="K143" s="271"/>
      <c r="L143" s="123"/>
    </row>
    <row r="144" spans="1:12" x14ac:dyDescent="0.25">
      <c r="A144" s="22">
        <v>43224.421435185184</v>
      </c>
      <c r="B144" s="9" t="s">
        <v>3</v>
      </c>
      <c r="C144" s="9" t="s">
        <v>2</v>
      </c>
      <c r="D144" s="10"/>
      <c r="E144" s="8" t="s">
        <v>636</v>
      </c>
      <c r="F144" s="125" t="s">
        <v>30</v>
      </c>
      <c r="G144" s="8" t="s">
        <v>0</v>
      </c>
      <c r="H144" s="9">
        <v>4860</v>
      </c>
      <c r="I144" s="9">
        <v>0.18</v>
      </c>
      <c r="J144" s="9">
        <v>72</v>
      </c>
      <c r="K144" s="271"/>
      <c r="L144" s="123"/>
    </row>
    <row r="145" spans="1:12" x14ac:dyDescent="0.25">
      <c r="A145" s="22">
        <v>43224.4218287037</v>
      </c>
      <c r="B145" s="9" t="s">
        <v>3</v>
      </c>
      <c r="C145" s="10"/>
      <c r="D145" s="9" t="s">
        <v>2</v>
      </c>
      <c r="E145" s="8" t="s">
        <v>637</v>
      </c>
      <c r="F145" s="125" t="s">
        <v>30</v>
      </c>
      <c r="G145" s="8" t="s">
        <v>0</v>
      </c>
      <c r="H145" s="9">
        <v>5030</v>
      </c>
      <c r="I145" s="9">
        <v>0.18</v>
      </c>
      <c r="J145" s="9">
        <v>72</v>
      </c>
      <c r="K145" s="271"/>
      <c r="L145" s="123"/>
    </row>
    <row r="146" spans="1:12" x14ac:dyDescent="0.25">
      <c r="A146" s="22">
        <v>43224.421979166669</v>
      </c>
      <c r="B146" s="9" t="s">
        <v>3</v>
      </c>
      <c r="C146" s="10"/>
      <c r="D146" s="9" t="s">
        <v>2</v>
      </c>
      <c r="E146" s="8" t="s">
        <v>637</v>
      </c>
      <c r="F146" s="125" t="s">
        <v>30</v>
      </c>
      <c r="G146" s="8" t="s">
        <v>0</v>
      </c>
      <c r="H146" s="9">
        <v>5010</v>
      </c>
      <c r="I146" s="9">
        <v>0.18</v>
      </c>
      <c r="J146" s="9">
        <v>72</v>
      </c>
      <c r="K146" s="271"/>
      <c r="L146" s="123"/>
    </row>
    <row r="147" spans="1:12" x14ac:dyDescent="0.25">
      <c r="A147" s="22">
        <v>43224.422129629631</v>
      </c>
      <c r="B147" s="9" t="s">
        <v>3</v>
      </c>
      <c r="C147" s="10"/>
      <c r="D147" s="9" t="s">
        <v>2</v>
      </c>
      <c r="E147" s="8" t="s">
        <v>637</v>
      </c>
      <c r="F147" s="125" t="s">
        <v>30</v>
      </c>
      <c r="G147" s="8" t="s">
        <v>0</v>
      </c>
      <c r="H147" s="9">
        <v>4990</v>
      </c>
      <c r="I147" s="9">
        <v>0.18</v>
      </c>
      <c r="J147" s="9">
        <v>72</v>
      </c>
      <c r="K147" s="272"/>
      <c r="L147" s="123"/>
    </row>
    <row r="148" spans="1:12" x14ac:dyDescent="0.25">
      <c r="A148" s="30">
        <v>43224.422615740739</v>
      </c>
      <c r="B148" s="12" t="s">
        <v>3</v>
      </c>
      <c r="C148" s="12" t="s">
        <v>2</v>
      </c>
      <c r="D148" s="10"/>
      <c r="E148" s="29" t="s">
        <v>636</v>
      </c>
      <c r="F148" s="124" t="s">
        <v>29</v>
      </c>
      <c r="G148" s="29" t="s">
        <v>0</v>
      </c>
      <c r="H148" s="49">
        <v>5120</v>
      </c>
      <c r="I148" s="49">
        <v>0.18</v>
      </c>
      <c r="J148" s="49">
        <v>72</v>
      </c>
      <c r="K148" s="267">
        <f>AVERAGE(H148,H150:H156)</f>
        <v>4877.5</v>
      </c>
      <c r="L148" s="123"/>
    </row>
    <row r="149" spans="1:12" x14ac:dyDescent="0.25">
      <c r="A149" s="30">
        <v>43224.422766203701</v>
      </c>
      <c r="B149" s="12" t="s">
        <v>3</v>
      </c>
      <c r="C149" s="12" t="s">
        <v>2</v>
      </c>
      <c r="D149" s="10"/>
      <c r="E149" s="29" t="s">
        <v>636</v>
      </c>
      <c r="F149" s="124" t="s">
        <v>29</v>
      </c>
      <c r="G149" s="29" t="s">
        <v>0</v>
      </c>
      <c r="H149" s="37">
        <v>3710</v>
      </c>
      <c r="I149" s="49">
        <v>0.18</v>
      </c>
      <c r="J149" s="49">
        <v>72</v>
      </c>
      <c r="K149" s="268"/>
      <c r="L149" s="123"/>
    </row>
    <row r="150" spans="1:12" x14ac:dyDescent="0.25">
      <c r="A150" s="30">
        <v>43224.42291666667</v>
      </c>
      <c r="B150" s="12" t="s">
        <v>3</v>
      </c>
      <c r="C150" s="12" t="s">
        <v>2</v>
      </c>
      <c r="D150" s="10"/>
      <c r="E150" s="29" t="s">
        <v>636</v>
      </c>
      <c r="F150" s="124" t="s">
        <v>29</v>
      </c>
      <c r="G150" s="29" t="s">
        <v>0</v>
      </c>
      <c r="H150" s="49">
        <v>5170</v>
      </c>
      <c r="I150" s="49">
        <v>0.18</v>
      </c>
      <c r="J150" s="49">
        <v>72</v>
      </c>
      <c r="K150" s="268"/>
      <c r="L150" s="123"/>
    </row>
    <row r="151" spans="1:12" x14ac:dyDescent="0.25">
      <c r="A151" s="30">
        <v>43224.423275462963</v>
      </c>
      <c r="B151" s="12" t="s">
        <v>3</v>
      </c>
      <c r="C151" s="12" t="s">
        <v>2</v>
      </c>
      <c r="D151" s="10"/>
      <c r="E151" s="29" t="s">
        <v>636</v>
      </c>
      <c r="F151" s="124" t="s">
        <v>29</v>
      </c>
      <c r="G151" s="29" t="s">
        <v>0</v>
      </c>
      <c r="H151" s="49">
        <v>5160</v>
      </c>
      <c r="I151" s="49">
        <v>0.18</v>
      </c>
      <c r="J151" s="49">
        <v>72</v>
      </c>
      <c r="K151" s="268"/>
      <c r="L151" s="123"/>
    </row>
    <row r="152" spans="1:12" x14ac:dyDescent="0.25">
      <c r="A152" s="30">
        <v>43224.423425925925</v>
      </c>
      <c r="B152" s="12" t="s">
        <v>3</v>
      </c>
      <c r="C152" s="12" t="s">
        <v>2</v>
      </c>
      <c r="D152" s="10"/>
      <c r="E152" s="29" t="s">
        <v>636</v>
      </c>
      <c r="F152" s="124" t="s">
        <v>29</v>
      </c>
      <c r="G152" s="29" t="s">
        <v>0</v>
      </c>
      <c r="H152" s="49">
        <v>5130</v>
      </c>
      <c r="I152" s="49">
        <v>0.18</v>
      </c>
      <c r="J152" s="49">
        <v>72</v>
      </c>
      <c r="K152" s="268"/>
      <c r="L152" s="123"/>
    </row>
    <row r="153" spans="1:12" x14ac:dyDescent="0.25">
      <c r="A153" s="30">
        <v>43224.423576388886</v>
      </c>
      <c r="B153" s="12" t="s">
        <v>3</v>
      </c>
      <c r="C153" s="12" t="s">
        <v>2</v>
      </c>
      <c r="D153" s="10"/>
      <c r="E153" s="29" t="s">
        <v>636</v>
      </c>
      <c r="F153" s="124" t="s">
        <v>29</v>
      </c>
      <c r="G153" s="29" t="s">
        <v>0</v>
      </c>
      <c r="H153" s="49">
        <v>5120</v>
      </c>
      <c r="I153" s="49">
        <v>0.18</v>
      </c>
      <c r="J153" s="49">
        <v>72</v>
      </c>
      <c r="K153" s="268"/>
      <c r="L153" s="123"/>
    </row>
    <row r="154" spans="1:12" x14ac:dyDescent="0.25">
      <c r="A154" s="30">
        <v>43224.423958333333</v>
      </c>
      <c r="B154" s="12" t="s">
        <v>3</v>
      </c>
      <c r="C154" s="10"/>
      <c r="D154" s="12" t="s">
        <v>2</v>
      </c>
      <c r="E154" s="29" t="s">
        <v>637</v>
      </c>
      <c r="F154" s="124" t="s">
        <v>29</v>
      </c>
      <c r="G154" s="29" t="s">
        <v>0</v>
      </c>
      <c r="H154" s="49">
        <v>4460</v>
      </c>
      <c r="I154" s="49">
        <v>0.18</v>
      </c>
      <c r="J154" s="49">
        <v>72</v>
      </c>
      <c r="K154" s="268"/>
      <c r="L154" s="123"/>
    </row>
    <row r="155" spans="1:12" x14ac:dyDescent="0.25">
      <c r="A155" s="30">
        <v>43224.424108796295</v>
      </c>
      <c r="B155" s="12" t="s">
        <v>3</v>
      </c>
      <c r="C155" s="10"/>
      <c r="D155" s="12" t="s">
        <v>2</v>
      </c>
      <c r="E155" s="29" t="s">
        <v>637</v>
      </c>
      <c r="F155" s="124" t="s">
        <v>29</v>
      </c>
      <c r="G155" s="29" t="s">
        <v>0</v>
      </c>
      <c r="H155" s="49">
        <v>4440</v>
      </c>
      <c r="I155" s="49">
        <v>0.18</v>
      </c>
      <c r="J155" s="49">
        <v>72</v>
      </c>
      <c r="K155" s="268"/>
      <c r="L155" s="123"/>
    </row>
    <row r="156" spans="1:12" x14ac:dyDescent="0.25">
      <c r="A156" s="30">
        <v>43224.424259259256</v>
      </c>
      <c r="B156" s="12" t="s">
        <v>3</v>
      </c>
      <c r="C156" s="10"/>
      <c r="D156" s="12" t="s">
        <v>2</v>
      </c>
      <c r="E156" s="29" t="s">
        <v>637</v>
      </c>
      <c r="F156" s="124" t="s">
        <v>29</v>
      </c>
      <c r="G156" s="29" t="s">
        <v>0</v>
      </c>
      <c r="H156" s="49">
        <v>4420</v>
      </c>
      <c r="I156" s="49">
        <v>0.18</v>
      </c>
      <c r="J156" s="49">
        <v>72</v>
      </c>
      <c r="K156" s="269"/>
      <c r="L156" s="123"/>
    </row>
    <row r="157" spans="1:12" x14ac:dyDescent="0.25">
      <c r="A157" s="22">
        <v>43224.425023148149</v>
      </c>
      <c r="B157" s="9" t="s">
        <v>3</v>
      </c>
      <c r="C157" s="9" t="s">
        <v>2</v>
      </c>
      <c r="D157" s="10"/>
      <c r="E157" s="8" t="s">
        <v>636</v>
      </c>
      <c r="F157" s="125" t="s">
        <v>29</v>
      </c>
      <c r="G157" s="8" t="s">
        <v>12</v>
      </c>
      <c r="H157" s="9">
        <v>4730</v>
      </c>
      <c r="I157" s="9">
        <v>0.18</v>
      </c>
      <c r="J157" s="9">
        <v>72</v>
      </c>
      <c r="K157" s="270">
        <f>AVERAGE(H157:H162)</f>
        <v>4803.333333333333</v>
      </c>
      <c r="L157" s="123"/>
    </row>
    <row r="158" spans="1:12" x14ac:dyDescent="0.25">
      <c r="A158" s="22">
        <v>43224.425162037034</v>
      </c>
      <c r="B158" s="9" t="s">
        <v>3</v>
      </c>
      <c r="C158" s="9" t="s">
        <v>2</v>
      </c>
      <c r="D158" s="10"/>
      <c r="E158" s="8" t="s">
        <v>636</v>
      </c>
      <c r="F158" s="125" t="s">
        <v>29</v>
      </c>
      <c r="G158" s="8" t="s">
        <v>12</v>
      </c>
      <c r="H158" s="9">
        <v>4720</v>
      </c>
      <c r="I158" s="9">
        <v>0.18</v>
      </c>
      <c r="J158" s="9">
        <v>72</v>
      </c>
      <c r="K158" s="271"/>
      <c r="L158" s="123"/>
    </row>
    <row r="159" spans="1:12" x14ac:dyDescent="0.25">
      <c r="A159" s="22">
        <v>43224.425300925926</v>
      </c>
      <c r="B159" s="9" t="s">
        <v>3</v>
      </c>
      <c r="C159" s="9" t="s">
        <v>2</v>
      </c>
      <c r="D159" s="10"/>
      <c r="E159" s="8" t="s">
        <v>636</v>
      </c>
      <c r="F159" s="125" t="s">
        <v>29</v>
      </c>
      <c r="G159" s="8" t="s">
        <v>12</v>
      </c>
      <c r="H159" s="9">
        <v>4670</v>
      </c>
      <c r="I159" s="9">
        <v>0.18</v>
      </c>
      <c r="J159" s="9">
        <v>72</v>
      </c>
      <c r="K159" s="271"/>
      <c r="L159" s="123"/>
    </row>
    <row r="160" spans="1:12" x14ac:dyDescent="0.25">
      <c r="A160" s="22">
        <v>43224.433321759258</v>
      </c>
      <c r="B160" s="9" t="s">
        <v>3</v>
      </c>
      <c r="C160" s="10"/>
      <c r="D160" s="9" t="s">
        <v>2</v>
      </c>
      <c r="E160" s="8" t="s">
        <v>637</v>
      </c>
      <c r="F160" s="125" t="s">
        <v>29</v>
      </c>
      <c r="G160" s="8" t="s">
        <v>12</v>
      </c>
      <c r="H160" s="9">
        <v>4920</v>
      </c>
      <c r="I160" s="9">
        <v>0.18</v>
      </c>
      <c r="J160" s="9">
        <v>72</v>
      </c>
      <c r="K160" s="271"/>
      <c r="L160" s="123"/>
    </row>
    <row r="161" spans="1:12" x14ac:dyDescent="0.25">
      <c r="A161" s="22">
        <v>43224.43346064815</v>
      </c>
      <c r="B161" s="9" t="s">
        <v>3</v>
      </c>
      <c r="C161" s="10"/>
      <c r="D161" s="9" t="s">
        <v>2</v>
      </c>
      <c r="E161" s="8" t="s">
        <v>637</v>
      </c>
      <c r="F161" s="125" t="s">
        <v>29</v>
      </c>
      <c r="G161" s="8" t="s">
        <v>12</v>
      </c>
      <c r="H161" s="9">
        <v>4900</v>
      </c>
      <c r="I161" s="9">
        <v>0.18</v>
      </c>
      <c r="J161" s="9">
        <v>72</v>
      </c>
      <c r="K161" s="271"/>
      <c r="L161" s="123"/>
    </row>
    <row r="162" spans="1:12" x14ac:dyDescent="0.25">
      <c r="A162" s="22">
        <v>43224.433611111112</v>
      </c>
      <c r="B162" s="9" t="s">
        <v>3</v>
      </c>
      <c r="C162" s="10"/>
      <c r="D162" s="9" t="s">
        <v>2</v>
      </c>
      <c r="E162" s="8" t="s">
        <v>637</v>
      </c>
      <c r="F162" s="125" t="s">
        <v>29</v>
      </c>
      <c r="G162" s="8" t="s">
        <v>12</v>
      </c>
      <c r="H162" s="9">
        <v>4880</v>
      </c>
      <c r="I162" s="9">
        <v>0.18</v>
      </c>
      <c r="J162" s="9">
        <v>72</v>
      </c>
      <c r="K162" s="272"/>
      <c r="L162" s="123"/>
    </row>
    <row r="163" spans="1:12" x14ac:dyDescent="0.25">
      <c r="A163" s="30">
        <v>43224.434664351851</v>
      </c>
      <c r="B163" s="12" t="s">
        <v>3</v>
      </c>
      <c r="C163" s="12" t="s">
        <v>2</v>
      </c>
      <c r="D163" s="10"/>
      <c r="E163" s="29" t="s">
        <v>636</v>
      </c>
      <c r="F163" s="124" t="s">
        <v>18</v>
      </c>
      <c r="G163" s="29" t="s">
        <v>0</v>
      </c>
      <c r="H163" s="49">
        <v>4830</v>
      </c>
      <c r="I163" s="49">
        <v>0.18</v>
      </c>
      <c r="J163" s="49">
        <v>73</v>
      </c>
      <c r="K163" s="267">
        <f>AVERAGE(H163:H168)</f>
        <v>4896.666666666667</v>
      </c>
      <c r="L163" s="123"/>
    </row>
    <row r="164" spans="1:12" x14ac:dyDescent="0.25">
      <c r="A164" s="30">
        <v>43224.434803240743</v>
      </c>
      <c r="B164" s="12" t="s">
        <v>3</v>
      </c>
      <c r="C164" s="12" t="s">
        <v>2</v>
      </c>
      <c r="D164" s="10"/>
      <c r="E164" s="29" t="s">
        <v>636</v>
      </c>
      <c r="F164" s="124" t="s">
        <v>18</v>
      </c>
      <c r="G164" s="29" t="s">
        <v>0</v>
      </c>
      <c r="H164" s="49">
        <v>4860</v>
      </c>
      <c r="I164" s="49">
        <v>0.18</v>
      </c>
      <c r="J164" s="49">
        <v>73</v>
      </c>
      <c r="K164" s="268"/>
      <c r="L164" s="123"/>
    </row>
    <row r="165" spans="1:12" x14ac:dyDescent="0.25">
      <c r="A165" s="30">
        <v>43224.434942129628</v>
      </c>
      <c r="B165" s="12" t="s">
        <v>3</v>
      </c>
      <c r="C165" s="12" t="s">
        <v>2</v>
      </c>
      <c r="D165" s="10"/>
      <c r="E165" s="29" t="s">
        <v>636</v>
      </c>
      <c r="F165" s="124" t="s">
        <v>18</v>
      </c>
      <c r="G165" s="29" t="s">
        <v>0</v>
      </c>
      <c r="H165" s="49">
        <v>4830</v>
      </c>
      <c r="I165" s="49">
        <v>0.18</v>
      </c>
      <c r="J165" s="49">
        <v>73</v>
      </c>
      <c r="K165" s="268"/>
      <c r="L165" s="123"/>
    </row>
    <row r="166" spans="1:12" x14ac:dyDescent="0.25">
      <c r="A166" s="30">
        <v>43224.435335648152</v>
      </c>
      <c r="B166" s="12" t="s">
        <v>3</v>
      </c>
      <c r="C166" s="10"/>
      <c r="D166" s="12" t="s">
        <v>2</v>
      </c>
      <c r="E166" s="29" t="s">
        <v>637</v>
      </c>
      <c r="F166" s="124" t="s">
        <v>18</v>
      </c>
      <c r="G166" s="29" t="s">
        <v>0</v>
      </c>
      <c r="H166" s="49">
        <v>4960</v>
      </c>
      <c r="I166" s="49">
        <v>0.18</v>
      </c>
      <c r="J166" s="49">
        <v>72</v>
      </c>
      <c r="K166" s="268"/>
      <c r="L166" s="123"/>
    </row>
    <row r="167" spans="1:12" x14ac:dyDescent="0.25">
      <c r="A167" s="30">
        <v>43224.435474537036</v>
      </c>
      <c r="B167" s="12" t="s">
        <v>3</v>
      </c>
      <c r="C167" s="10"/>
      <c r="D167" s="12" t="s">
        <v>2</v>
      </c>
      <c r="E167" s="29" t="s">
        <v>637</v>
      </c>
      <c r="F167" s="124" t="s">
        <v>18</v>
      </c>
      <c r="G167" s="29" t="s">
        <v>0</v>
      </c>
      <c r="H167" s="49">
        <v>4960</v>
      </c>
      <c r="I167" s="49">
        <v>0.18</v>
      </c>
      <c r="J167" s="49">
        <v>72</v>
      </c>
      <c r="K167" s="268"/>
      <c r="L167" s="123"/>
    </row>
    <row r="168" spans="1:12" x14ac:dyDescent="0.25">
      <c r="A168" s="30">
        <v>43224.435636574075</v>
      </c>
      <c r="B168" s="12" t="s">
        <v>3</v>
      </c>
      <c r="C168" s="10"/>
      <c r="D168" s="12" t="s">
        <v>2</v>
      </c>
      <c r="E168" s="29" t="s">
        <v>637</v>
      </c>
      <c r="F168" s="124" t="s">
        <v>18</v>
      </c>
      <c r="G168" s="29" t="s">
        <v>0</v>
      </c>
      <c r="H168" s="49">
        <v>4940</v>
      </c>
      <c r="I168" s="49">
        <v>0.18</v>
      </c>
      <c r="J168" s="49">
        <v>73</v>
      </c>
      <c r="K168" s="269"/>
      <c r="L168" s="123"/>
    </row>
    <row r="169" spans="1:12" x14ac:dyDescent="0.25">
      <c r="A169" s="22">
        <v>43224.436180555553</v>
      </c>
      <c r="B169" s="9" t="s">
        <v>3</v>
      </c>
      <c r="C169" s="9" t="s">
        <v>2</v>
      </c>
      <c r="D169" s="10"/>
      <c r="E169" s="8" t="s">
        <v>636</v>
      </c>
      <c r="F169" s="125" t="s">
        <v>17</v>
      </c>
      <c r="G169" s="8" t="s">
        <v>0</v>
      </c>
      <c r="H169" s="9">
        <v>5150</v>
      </c>
      <c r="I169" s="9">
        <v>0.18</v>
      </c>
      <c r="J169" s="9">
        <v>72</v>
      </c>
      <c r="K169" s="270">
        <f>AVERAGE(H169:H174)</f>
        <v>4956.666666666667</v>
      </c>
      <c r="L169" s="123"/>
    </row>
    <row r="170" spans="1:12" x14ac:dyDescent="0.25">
      <c r="A170" s="22">
        <v>43224.436331018522</v>
      </c>
      <c r="B170" s="9" t="s">
        <v>3</v>
      </c>
      <c r="C170" s="9" t="s">
        <v>2</v>
      </c>
      <c r="D170" s="10"/>
      <c r="E170" s="8" t="s">
        <v>636</v>
      </c>
      <c r="F170" s="125" t="s">
        <v>17</v>
      </c>
      <c r="G170" s="8" t="s">
        <v>0</v>
      </c>
      <c r="H170" s="9">
        <v>5150</v>
      </c>
      <c r="I170" s="9">
        <v>0.18</v>
      </c>
      <c r="J170" s="9">
        <v>72</v>
      </c>
      <c r="K170" s="271"/>
      <c r="L170" s="123"/>
    </row>
    <row r="171" spans="1:12" x14ac:dyDescent="0.25">
      <c r="A171" s="22">
        <v>43224.436481481483</v>
      </c>
      <c r="B171" s="9" t="s">
        <v>3</v>
      </c>
      <c r="C171" s="9" t="s">
        <v>2</v>
      </c>
      <c r="D171" s="10"/>
      <c r="E171" s="8" t="s">
        <v>636</v>
      </c>
      <c r="F171" s="125" t="s">
        <v>17</v>
      </c>
      <c r="G171" s="8" t="s">
        <v>0</v>
      </c>
      <c r="H171" s="9">
        <v>5150</v>
      </c>
      <c r="I171" s="9">
        <v>0.18</v>
      </c>
      <c r="J171" s="9">
        <v>73</v>
      </c>
      <c r="K171" s="271"/>
      <c r="L171" s="123"/>
    </row>
    <row r="172" spans="1:12" x14ac:dyDescent="0.25">
      <c r="A172" s="22">
        <v>43224.437060185184</v>
      </c>
      <c r="B172" s="9" t="s">
        <v>3</v>
      </c>
      <c r="C172" s="10"/>
      <c r="D172" s="9" t="s">
        <v>2</v>
      </c>
      <c r="E172" s="8" t="s">
        <v>637</v>
      </c>
      <c r="F172" s="125" t="s">
        <v>17</v>
      </c>
      <c r="G172" s="8" t="s">
        <v>0</v>
      </c>
      <c r="H172" s="9">
        <v>4760</v>
      </c>
      <c r="I172" s="9">
        <v>0.18</v>
      </c>
      <c r="J172" s="9">
        <v>72</v>
      </c>
      <c r="K172" s="271"/>
      <c r="L172" s="123"/>
    </row>
    <row r="173" spans="1:12" x14ac:dyDescent="0.25">
      <c r="A173" s="22">
        <v>43224.437210648146</v>
      </c>
      <c r="B173" s="9" t="s">
        <v>3</v>
      </c>
      <c r="C173" s="10"/>
      <c r="D173" s="9" t="s">
        <v>2</v>
      </c>
      <c r="E173" s="8" t="s">
        <v>637</v>
      </c>
      <c r="F173" s="125" t="s">
        <v>17</v>
      </c>
      <c r="G173" s="8" t="s">
        <v>0</v>
      </c>
      <c r="H173" s="9">
        <v>4740</v>
      </c>
      <c r="I173" s="9">
        <v>0.18</v>
      </c>
      <c r="J173" s="9">
        <v>73</v>
      </c>
      <c r="K173" s="271"/>
      <c r="L173" s="123"/>
    </row>
    <row r="174" spans="1:12" x14ac:dyDescent="0.25">
      <c r="A174" s="22">
        <v>43224.437349537038</v>
      </c>
      <c r="B174" s="9" t="s">
        <v>3</v>
      </c>
      <c r="C174" s="10"/>
      <c r="D174" s="9" t="s">
        <v>2</v>
      </c>
      <c r="E174" s="8" t="s">
        <v>637</v>
      </c>
      <c r="F174" s="125" t="s">
        <v>17</v>
      </c>
      <c r="G174" s="8" t="s">
        <v>0</v>
      </c>
      <c r="H174" s="9">
        <v>4790</v>
      </c>
      <c r="I174" s="9">
        <v>0.18</v>
      </c>
      <c r="J174" s="9">
        <v>72</v>
      </c>
      <c r="K174" s="272"/>
      <c r="L174" s="123"/>
    </row>
    <row r="175" spans="1:12" x14ac:dyDescent="0.25">
      <c r="A175" s="30">
        <v>43224.438425925924</v>
      </c>
      <c r="B175" s="12" t="s">
        <v>3</v>
      </c>
      <c r="C175" s="12" t="s">
        <v>2</v>
      </c>
      <c r="D175" s="10"/>
      <c r="E175" s="29" t="s">
        <v>636</v>
      </c>
      <c r="F175" s="124" t="s">
        <v>17</v>
      </c>
      <c r="G175" s="29" t="s">
        <v>16</v>
      </c>
      <c r="H175" s="49">
        <v>5170</v>
      </c>
      <c r="I175" s="49">
        <v>0.18</v>
      </c>
      <c r="J175" s="49">
        <v>73</v>
      </c>
      <c r="K175" s="267">
        <f>AVERAGE(H175:H180)</f>
        <v>4621.666666666667</v>
      </c>
      <c r="L175" s="123"/>
    </row>
    <row r="176" spans="1:12" x14ac:dyDescent="0.25">
      <c r="A176" s="30">
        <v>43224.438576388886</v>
      </c>
      <c r="B176" s="12" t="s">
        <v>3</v>
      </c>
      <c r="C176" s="12" t="s">
        <v>2</v>
      </c>
      <c r="D176" s="10"/>
      <c r="E176" s="29" t="s">
        <v>636</v>
      </c>
      <c r="F176" s="124" t="s">
        <v>17</v>
      </c>
      <c r="G176" s="29" t="s">
        <v>16</v>
      </c>
      <c r="H176" s="49">
        <v>5160</v>
      </c>
      <c r="I176" s="49">
        <v>0.18</v>
      </c>
      <c r="J176" s="49">
        <v>73</v>
      </c>
      <c r="K176" s="268"/>
      <c r="L176" s="123"/>
    </row>
    <row r="177" spans="1:12" x14ac:dyDescent="0.25">
      <c r="A177" s="30">
        <v>43224.438726851855</v>
      </c>
      <c r="B177" s="12" t="s">
        <v>3</v>
      </c>
      <c r="C177" s="12" t="s">
        <v>2</v>
      </c>
      <c r="D177" s="10"/>
      <c r="E177" s="29" t="s">
        <v>636</v>
      </c>
      <c r="F177" s="124" t="s">
        <v>17</v>
      </c>
      <c r="G177" s="29" t="s">
        <v>16</v>
      </c>
      <c r="H177" s="49">
        <v>5110</v>
      </c>
      <c r="I177" s="49">
        <v>0.18</v>
      </c>
      <c r="J177" s="49">
        <v>73</v>
      </c>
      <c r="K177" s="268"/>
      <c r="L177" s="123"/>
    </row>
    <row r="178" spans="1:12" x14ac:dyDescent="0.25">
      <c r="A178" s="30">
        <v>43224.439108796294</v>
      </c>
      <c r="B178" s="12" t="s">
        <v>3</v>
      </c>
      <c r="C178" s="10"/>
      <c r="D178" s="12" t="s">
        <v>2</v>
      </c>
      <c r="E178" s="29" t="s">
        <v>637</v>
      </c>
      <c r="F178" s="124" t="s">
        <v>17</v>
      </c>
      <c r="G178" s="29" t="s">
        <v>16</v>
      </c>
      <c r="H178" s="49">
        <v>4140</v>
      </c>
      <c r="I178" s="49">
        <v>0.18</v>
      </c>
      <c r="J178" s="49">
        <v>73</v>
      </c>
      <c r="K178" s="268"/>
      <c r="L178" s="123"/>
    </row>
    <row r="179" spans="1:12" x14ac:dyDescent="0.25">
      <c r="A179" s="30">
        <v>43224.439247685186</v>
      </c>
      <c r="B179" s="12" t="s">
        <v>3</v>
      </c>
      <c r="C179" s="10"/>
      <c r="D179" s="12" t="s">
        <v>2</v>
      </c>
      <c r="E179" s="29" t="s">
        <v>637</v>
      </c>
      <c r="F179" s="124" t="s">
        <v>17</v>
      </c>
      <c r="G179" s="29" t="s">
        <v>16</v>
      </c>
      <c r="H179" s="49">
        <v>4090</v>
      </c>
      <c r="I179" s="49">
        <v>0.18</v>
      </c>
      <c r="J179" s="49">
        <v>72</v>
      </c>
      <c r="K179" s="268"/>
      <c r="L179" s="123"/>
    </row>
    <row r="180" spans="1:12" x14ac:dyDescent="0.25">
      <c r="A180" s="30">
        <v>43224.439386574071</v>
      </c>
      <c r="B180" s="12" t="s">
        <v>3</v>
      </c>
      <c r="C180" s="10"/>
      <c r="D180" s="12" t="s">
        <v>2</v>
      </c>
      <c r="E180" s="29" t="s">
        <v>637</v>
      </c>
      <c r="F180" s="124" t="s">
        <v>17</v>
      </c>
      <c r="G180" s="29" t="s">
        <v>16</v>
      </c>
      <c r="H180" s="49">
        <v>4060</v>
      </c>
      <c r="I180" s="49">
        <v>0.18</v>
      </c>
      <c r="J180" s="49">
        <v>73</v>
      </c>
      <c r="K180" s="269"/>
      <c r="L180" s="123"/>
    </row>
    <row r="181" spans="1:12" x14ac:dyDescent="0.25">
      <c r="A181" s="22">
        <v>43224.440046296295</v>
      </c>
      <c r="B181" s="9" t="s">
        <v>3</v>
      </c>
      <c r="C181" s="9" t="s">
        <v>2</v>
      </c>
      <c r="D181" s="10"/>
      <c r="E181" s="8" t="s">
        <v>636</v>
      </c>
      <c r="F181" s="125" t="s">
        <v>15</v>
      </c>
      <c r="G181" s="8" t="s">
        <v>0</v>
      </c>
      <c r="H181" s="9">
        <v>5480</v>
      </c>
      <c r="I181" s="9">
        <v>0.18</v>
      </c>
      <c r="J181" s="9">
        <v>72</v>
      </c>
      <c r="K181" s="270">
        <f>AVERAGE(H181:H186)</f>
        <v>5561.666666666667</v>
      </c>
      <c r="L181" s="123"/>
    </row>
    <row r="182" spans="1:12" x14ac:dyDescent="0.25">
      <c r="A182" s="22">
        <v>43224.440185185187</v>
      </c>
      <c r="B182" s="9" t="s">
        <v>3</v>
      </c>
      <c r="C182" s="9" t="s">
        <v>2</v>
      </c>
      <c r="D182" s="10"/>
      <c r="E182" s="8" t="s">
        <v>636</v>
      </c>
      <c r="F182" s="125" t="s">
        <v>15</v>
      </c>
      <c r="G182" s="8" t="s">
        <v>0</v>
      </c>
      <c r="H182" s="9">
        <v>5480</v>
      </c>
      <c r="I182" s="9">
        <v>0.18</v>
      </c>
      <c r="J182" s="9">
        <v>73</v>
      </c>
      <c r="K182" s="271"/>
      <c r="L182" s="123"/>
    </row>
    <row r="183" spans="1:12" x14ac:dyDescent="0.25">
      <c r="A183" s="22">
        <v>43224.440324074072</v>
      </c>
      <c r="B183" s="9" t="s">
        <v>3</v>
      </c>
      <c r="C183" s="9" t="s">
        <v>2</v>
      </c>
      <c r="D183" s="10"/>
      <c r="E183" s="8" t="s">
        <v>636</v>
      </c>
      <c r="F183" s="125" t="s">
        <v>15</v>
      </c>
      <c r="G183" s="8" t="s">
        <v>0</v>
      </c>
      <c r="H183" s="9">
        <v>5470</v>
      </c>
      <c r="I183" s="9">
        <v>0.18</v>
      </c>
      <c r="J183" s="9">
        <v>72</v>
      </c>
      <c r="K183" s="271"/>
      <c r="L183" s="123"/>
    </row>
    <row r="184" spans="1:12" x14ac:dyDescent="0.25">
      <c r="A184" s="22">
        <v>43224.440729166665</v>
      </c>
      <c r="B184" s="9" t="s">
        <v>3</v>
      </c>
      <c r="C184" s="10"/>
      <c r="D184" s="9" t="s">
        <v>2</v>
      </c>
      <c r="E184" s="8" t="s">
        <v>637</v>
      </c>
      <c r="F184" s="125" t="s">
        <v>15</v>
      </c>
      <c r="G184" s="8" t="s">
        <v>0</v>
      </c>
      <c r="H184" s="9">
        <v>5630</v>
      </c>
      <c r="I184" s="9">
        <v>0.18</v>
      </c>
      <c r="J184" s="9">
        <v>73</v>
      </c>
      <c r="K184" s="271"/>
      <c r="L184" s="123"/>
    </row>
    <row r="185" spans="1:12" x14ac:dyDescent="0.25">
      <c r="A185" s="22">
        <v>43224.440868055557</v>
      </c>
      <c r="B185" s="9" t="s">
        <v>3</v>
      </c>
      <c r="C185" s="10"/>
      <c r="D185" s="9" t="s">
        <v>2</v>
      </c>
      <c r="E185" s="8" t="s">
        <v>637</v>
      </c>
      <c r="F185" s="125" t="s">
        <v>15</v>
      </c>
      <c r="G185" s="8" t="s">
        <v>0</v>
      </c>
      <c r="H185" s="9">
        <v>5650</v>
      </c>
      <c r="I185" s="9">
        <v>0.18</v>
      </c>
      <c r="J185" s="9">
        <v>73</v>
      </c>
      <c r="K185" s="271"/>
      <c r="L185" s="123"/>
    </row>
    <row r="186" spans="1:12" x14ac:dyDescent="0.25">
      <c r="A186" s="22">
        <v>43224.441006944442</v>
      </c>
      <c r="B186" s="9" t="s">
        <v>3</v>
      </c>
      <c r="C186" s="10"/>
      <c r="D186" s="9" t="s">
        <v>2</v>
      </c>
      <c r="E186" s="8" t="s">
        <v>637</v>
      </c>
      <c r="F186" s="125" t="s">
        <v>15</v>
      </c>
      <c r="G186" s="8" t="s">
        <v>0</v>
      </c>
      <c r="H186" s="9">
        <v>5660</v>
      </c>
      <c r="I186" s="9">
        <v>0.18</v>
      </c>
      <c r="J186" s="9">
        <v>72</v>
      </c>
      <c r="K186" s="272"/>
      <c r="L186" s="123"/>
    </row>
    <row r="187" spans="1:12" x14ac:dyDescent="0.25">
      <c r="A187" s="30">
        <v>43224.44153935185</v>
      </c>
      <c r="B187" s="12" t="s">
        <v>3</v>
      </c>
      <c r="C187" s="12" t="s">
        <v>2</v>
      </c>
      <c r="D187" s="10"/>
      <c r="E187" s="29" t="s">
        <v>636</v>
      </c>
      <c r="F187" s="124" t="s">
        <v>14</v>
      </c>
      <c r="G187" s="29" t="s">
        <v>0</v>
      </c>
      <c r="H187" s="49">
        <v>5300</v>
      </c>
      <c r="I187" s="49">
        <v>0.18</v>
      </c>
      <c r="J187" s="49">
        <v>73</v>
      </c>
      <c r="K187" s="267">
        <f>AVERAGE(H187:H195)</f>
        <v>5223.333333333333</v>
      </c>
      <c r="L187" s="123"/>
    </row>
    <row r="188" spans="1:12" x14ac:dyDescent="0.25">
      <c r="A188" s="30">
        <v>43224.441689814812</v>
      </c>
      <c r="B188" s="12" t="s">
        <v>3</v>
      </c>
      <c r="C188" s="12" t="s">
        <v>2</v>
      </c>
      <c r="D188" s="10"/>
      <c r="E188" s="29" t="s">
        <v>636</v>
      </c>
      <c r="F188" s="124" t="s">
        <v>14</v>
      </c>
      <c r="G188" s="29" t="s">
        <v>0</v>
      </c>
      <c r="H188" s="49">
        <v>5280</v>
      </c>
      <c r="I188" s="49">
        <v>0.18</v>
      </c>
      <c r="J188" s="49">
        <v>73</v>
      </c>
      <c r="K188" s="268"/>
      <c r="L188" s="123"/>
    </row>
    <row r="189" spans="1:12" x14ac:dyDescent="0.25">
      <c r="A189" s="30">
        <v>43224.441828703704</v>
      </c>
      <c r="B189" s="12" t="s">
        <v>3</v>
      </c>
      <c r="C189" s="12" t="s">
        <v>2</v>
      </c>
      <c r="D189" s="10"/>
      <c r="E189" s="29" t="s">
        <v>636</v>
      </c>
      <c r="F189" s="124" t="s">
        <v>14</v>
      </c>
      <c r="G189" s="29" t="s">
        <v>0</v>
      </c>
      <c r="H189" s="49">
        <v>5300</v>
      </c>
      <c r="I189" s="49">
        <v>0.18</v>
      </c>
      <c r="J189" s="49">
        <v>73</v>
      </c>
      <c r="K189" s="268"/>
      <c r="L189" s="123"/>
    </row>
    <row r="190" spans="1:12" x14ac:dyDescent="0.25">
      <c r="A190" s="30">
        <v>43224.442164351851</v>
      </c>
      <c r="B190" s="12" t="s">
        <v>3</v>
      </c>
      <c r="C190" s="10"/>
      <c r="D190" s="12" t="s">
        <v>2</v>
      </c>
      <c r="E190" s="29" t="s">
        <v>637</v>
      </c>
      <c r="F190" s="124" t="s">
        <v>14</v>
      </c>
      <c r="G190" s="29" t="s">
        <v>0</v>
      </c>
      <c r="H190" s="49">
        <v>5390</v>
      </c>
      <c r="I190" s="49">
        <v>0.18</v>
      </c>
      <c r="J190" s="49">
        <v>72</v>
      </c>
      <c r="K190" s="268"/>
      <c r="L190" s="123"/>
    </row>
    <row r="191" spans="1:12" x14ac:dyDescent="0.25">
      <c r="A191" s="30">
        <v>43224.442326388889</v>
      </c>
      <c r="B191" s="12" t="s">
        <v>3</v>
      </c>
      <c r="C191" s="10"/>
      <c r="D191" s="12" t="s">
        <v>2</v>
      </c>
      <c r="E191" s="29" t="s">
        <v>637</v>
      </c>
      <c r="F191" s="124" t="s">
        <v>14</v>
      </c>
      <c r="G191" s="29" t="s">
        <v>0</v>
      </c>
      <c r="H191" s="49">
        <v>5820</v>
      </c>
      <c r="I191" s="49">
        <v>0.18</v>
      </c>
      <c r="J191" s="49">
        <v>72</v>
      </c>
      <c r="K191" s="268"/>
      <c r="L191" s="123"/>
    </row>
    <row r="192" spans="1:12" x14ac:dyDescent="0.25">
      <c r="A192" s="30">
        <v>43224.442476851851</v>
      </c>
      <c r="B192" s="12" t="s">
        <v>3</v>
      </c>
      <c r="C192" s="10"/>
      <c r="D192" s="12" t="s">
        <v>2</v>
      </c>
      <c r="E192" s="29" t="s">
        <v>637</v>
      </c>
      <c r="F192" s="124" t="s">
        <v>14</v>
      </c>
      <c r="G192" s="29" t="s">
        <v>0</v>
      </c>
      <c r="H192" s="49">
        <v>5830</v>
      </c>
      <c r="I192" s="49">
        <v>0.18</v>
      </c>
      <c r="J192" s="49">
        <v>72</v>
      </c>
      <c r="K192" s="268"/>
      <c r="L192" s="123"/>
    </row>
    <row r="193" spans="1:12" x14ac:dyDescent="0.25">
      <c r="A193" s="23">
        <v>43224.442870370367</v>
      </c>
      <c r="B193" s="12" t="s">
        <v>3</v>
      </c>
      <c r="C193" s="10"/>
      <c r="D193" s="12" t="s">
        <v>2</v>
      </c>
      <c r="E193" s="29" t="s">
        <v>637</v>
      </c>
      <c r="F193" s="124" t="s">
        <v>14</v>
      </c>
      <c r="G193" s="29" t="s">
        <v>0</v>
      </c>
      <c r="H193" s="49">
        <v>4740</v>
      </c>
      <c r="I193" s="49">
        <v>0.18</v>
      </c>
      <c r="J193" s="49">
        <v>72</v>
      </c>
      <c r="K193" s="268"/>
      <c r="L193" s="123"/>
    </row>
    <row r="194" spans="1:12" x14ac:dyDescent="0.25">
      <c r="A194" s="23">
        <v>43224.443020833336</v>
      </c>
      <c r="B194" s="12" t="s">
        <v>3</v>
      </c>
      <c r="C194" s="10"/>
      <c r="D194" s="12" t="s">
        <v>2</v>
      </c>
      <c r="E194" s="29" t="s">
        <v>637</v>
      </c>
      <c r="F194" s="124" t="s">
        <v>14</v>
      </c>
      <c r="G194" s="29" t="s">
        <v>0</v>
      </c>
      <c r="H194" s="49">
        <v>4680</v>
      </c>
      <c r="I194" s="49">
        <v>0.18</v>
      </c>
      <c r="J194" s="49">
        <v>72</v>
      </c>
      <c r="K194" s="268"/>
      <c r="L194" s="123"/>
    </row>
    <row r="195" spans="1:12" x14ac:dyDescent="0.25">
      <c r="A195" s="23">
        <v>43224.443182870367</v>
      </c>
      <c r="B195" s="12" t="s">
        <v>3</v>
      </c>
      <c r="C195" s="10"/>
      <c r="D195" s="12" t="s">
        <v>2</v>
      </c>
      <c r="E195" s="29" t="s">
        <v>637</v>
      </c>
      <c r="F195" s="124" t="s">
        <v>14</v>
      </c>
      <c r="G195" s="29" t="s">
        <v>0</v>
      </c>
      <c r="H195" s="49">
        <v>4670</v>
      </c>
      <c r="I195" s="49">
        <v>0.18</v>
      </c>
      <c r="J195" s="49">
        <v>72</v>
      </c>
      <c r="K195" s="269"/>
      <c r="L195" s="123"/>
    </row>
    <row r="196" spans="1:12" x14ac:dyDescent="0.25">
      <c r="A196" s="22">
        <v>43224.443923611114</v>
      </c>
      <c r="B196" s="9" t="s">
        <v>3</v>
      </c>
      <c r="C196" s="9" t="s">
        <v>2</v>
      </c>
      <c r="D196" s="10"/>
      <c r="E196" s="8" t="s">
        <v>636</v>
      </c>
      <c r="F196" s="125" t="s">
        <v>7</v>
      </c>
      <c r="G196" s="8" t="s">
        <v>0</v>
      </c>
      <c r="H196" s="34">
        <v>5380</v>
      </c>
      <c r="I196" s="9">
        <v>0.18</v>
      </c>
      <c r="J196" s="9">
        <v>73</v>
      </c>
      <c r="K196" s="270">
        <f>AVERAGE(H199:H202,H204)</f>
        <v>4950</v>
      </c>
      <c r="L196" s="123"/>
    </row>
    <row r="197" spans="1:12" x14ac:dyDescent="0.25">
      <c r="A197" s="22">
        <v>43224.444074074076</v>
      </c>
      <c r="B197" s="9" t="s">
        <v>3</v>
      </c>
      <c r="C197" s="9" t="s">
        <v>2</v>
      </c>
      <c r="D197" s="10"/>
      <c r="E197" s="8" t="s">
        <v>636</v>
      </c>
      <c r="F197" s="125" t="s">
        <v>7</v>
      </c>
      <c r="G197" s="8" t="s">
        <v>0</v>
      </c>
      <c r="H197" s="34">
        <v>5300</v>
      </c>
      <c r="I197" s="9">
        <v>0.18</v>
      </c>
      <c r="J197" s="9">
        <v>73</v>
      </c>
      <c r="K197" s="271"/>
      <c r="L197" s="123"/>
    </row>
    <row r="198" spans="1:12" x14ac:dyDescent="0.25">
      <c r="A198" s="22">
        <v>43224.444224537037</v>
      </c>
      <c r="B198" s="9" t="s">
        <v>3</v>
      </c>
      <c r="C198" s="9" t="s">
        <v>2</v>
      </c>
      <c r="D198" s="10"/>
      <c r="E198" s="8" t="s">
        <v>636</v>
      </c>
      <c r="F198" s="125" t="s">
        <v>7</v>
      </c>
      <c r="G198" s="8" t="s">
        <v>0</v>
      </c>
      <c r="H198" s="34">
        <v>6390</v>
      </c>
      <c r="I198" s="9">
        <v>0.18</v>
      </c>
      <c r="J198" s="9">
        <v>73</v>
      </c>
      <c r="K198" s="271"/>
      <c r="L198" s="123"/>
    </row>
    <row r="199" spans="1:12" x14ac:dyDescent="0.25">
      <c r="A199" s="22">
        <v>43224.444710648146</v>
      </c>
      <c r="B199" s="9" t="s">
        <v>3</v>
      </c>
      <c r="C199" s="9" t="s">
        <v>2</v>
      </c>
      <c r="D199" s="10"/>
      <c r="E199" s="8" t="s">
        <v>636</v>
      </c>
      <c r="F199" s="125" t="s">
        <v>7</v>
      </c>
      <c r="G199" s="8" t="s">
        <v>0</v>
      </c>
      <c r="H199" s="9">
        <v>4690</v>
      </c>
      <c r="I199" s="9">
        <v>0.18</v>
      </c>
      <c r="J199" s="9">
        <v>73</v>
      </c>
      <c r="K199" s="271"/>
      <c r="L199" s="123"/>
    </row>
    <row r="200" spans="1:12" x14ac:dyDescent="0.25">
      <c r="A200" s="22">
        <v>43224.444861111115</v>
      </c>
      <c r="B200" s="9" t="s">
        <v>3</v>
      </c>
      <c r="C200" s="9" t="s">
        <v>2</v>
      </c>
      <c r="D200" s="10"/>
      <c r="E200" s="8" t="s">
        <v>636</v>
      </c>
      <c r="F200" s="125" t="s">
        <v>7</v>
      </c>
      <c r="G200" s="8" t="s">
        <v>0</v>
      </c>
      <c r="H200" s="9">
        <v>4700</v>
      </c>
      <c r="I200" s="9">
        <v>0.18</v>
      </c>
      <c r="J200" s="9">
        <v>73</v>
      </c>
      <c r="K200" s="271"/>
      <c r="L200" s="123"/>
    </row>
    <row r="201" spans="1:12" x14ac:dyDescent="0.25">
      <c r="A201" s="22">
        <v>43224.445023148146</v>
      </c>
      <c r="B201" s="9" t="s">
        <v>3</v>
      </c>
      <c r="C201" s="9" t="s">
        <v>2</v>
      </c>
      <c r="D201" s="10"/>
      <c r="E201" s="8" t="s">
        <v>636</v>
      </c>
      <c r="F201" s="125" t="s">
        <v>7</v>
      </c>
      <c r="G201" s="8" t="s">
        <v>0</v>
      </c>
      <c r="H201" s="9">
        <v>4730</v>
      </c>
      <c r="I201" s="9">
        <v>0.18</v>
      </c>
      <c r="J201" s="9">
        <v>73</v>
      </c>
      <c r="K201" s="271"/>
      <c r="L201" s="123"/>
    </row>
    <row r="202" spans="1:12" x14ac:dyDescent="0.25">
      <c r="A202" s="22">
        <v>43224.445532407408</v>
      </c>
      <c r="B202" s="9" t="s">
        <v>3</v>
      </c>
      <c r="C202" s="10"/>
      <c r="D202" s="9" t="s">
        <v>2</v>
      </c>
      <c r="E202" s="8" t="s">
        <v>637</v>
      </c>
      <c r="F202" s="125" t="s">
        <v>7</v>
      </c>
      <c r="G202" s="8" t="s">
        <v>0</v>
      </c>
      <c r="H202" s="9">
        <v>5310</v>
      </c>
      <c r="I202" s="9">
        <v>0.18</v>
      </c>
      <c r="J202" s="9">
        <v>73</v>
      </c>
      <c r="K202" s="271"/>
      <c r="L202" s="123"/>
    </row>
    <row r="203" spans="1:12" x14ac:dyDescent="0.25">
      <c r="A203" s="22">
        <v>43224.445694444446</v>
      </c>
      <c r="B203" s="9" t="s">
        <v>3</v>
      </c>
      <c r="C203" s="10"/>
      <c r="D203" s="9" t="s">
        <v>2</v>
      </c>
      <c r="E203" s="8" t="s">
        <v>637</v>
      </c>
      <c r="F203" s="125" t="s">
        <v>7</v>
      </c>
      <c r="G203" s="8" t="s">
        <v>0</v>
      </c>
      <c r="H203" s="34">
        <v>5220</v>
      </c>
      <c r="I203" s="9">
        <v>0.18</v>
      </c>
      <c r="J203" s="9">
        <v>73</v>
      </c>
      <c r="K203" s="271"/>
      <c r="L203" s="123"/>
    </row>
    <row r="204" spans="1:12" x14ac:dyDescent="0.25">
      <c r="A204" s="22">
        <v>43224.445844907408</v>
      </c>
      <c r="B204" s="9" t="s">
        <v>3</v>
      </c>
      <c r="C204" s="10"/>
      <c r="D204" s="9" t="s">
        <v>2</v>
      </c>
      <c r="E204" s="8" t="s">
        <v>637</v>
      </c>
      <c r="F204" s="125" t="s">
        <v>7</v>
      </c>
      <c r="G204" s="8" t="s">
        <v>0</v>
      </c>
      <c r="H204" s="9">
        <v>5320</v>
      </c>
      <c r="I204" s="9">
        <v>0.18</v>
      </c>
      <c r="J204" s="9">
        <v>73</v>
      </c>
      <c r="K204" s="272"/>
      <c r="L204" s="123"/>
    </row>
    <row r="205" spans="1:12" x14ac:dyDescent="0.25">
      <c r="A205" s="30">
        <v>43224.446435185186</v>
      </c>
      <c r="B205" s="12" t="s">
        <v>3</v>
      </c>
      <c r="C205" s="12" t="s">
        <v>2</v>
      </c>
      <c r="D205" s="10"/>
      <c r="E205" s="29" t="s">
        <v>636</v>
      </c>
      <c r="F205" s="124" t="s">
        <v>7</v>
      </c>
      <c r="G205" s="29" t="s">
        <v>8</v>
      </c>
      <c r="H205" s="49">
        <v>4180</v>
      </c>
      <c r="I205" s="49">
        <v>0.18</v>
      </c>
      <c r="J205" s="49">
        <v>73</v>
      </c>
      <c r="K205" s="267">
        <f>AVERAGE(H205:H207,H212:H216)</f>
        <v>3982.5</v>
      </c>
      <c r="L205" s="123"/>
    </row>
    <row r="206" spans="1:12" x14ac:dyDescent="0.25">
      <c r="A206" s="30">
        <v>43224.446585648147</v>
      </c>
      <c r="B206" s="12" t="s">
        <v>3</v>
      </c>
      <c r="C206" s="12" t="s">
        <v>2</v>
      </c>
      <c r="D206" s="10"/>
      <c r="E206" s="29" t="s">
        <v>636</v>
      </c>
      <c r="F206" s="124" t="s">
        <v>7</v>
      </c>
      <c r="G206" s="29" t="s">
        <v>8</v>
      </c>
      <c r="H206" s="49">
        <v>4150</v>
      </c>
      <c r="I206" s="49">
        <v>0.18</v>
      </c>
      <c r="J206" s="49">
        <v>73</v>
      </c>
      <c r="K206" s="268"/>
      <c r="L206" s="123"/>
    </row>
    <row r="207" spans="1:12" x14ac:dyDescent="0.25">
      <c r="A207" s="30">
        <v>43224.446736111109</v>
      </c>
      <c r="B207" s="12" t="s">
        <v>3</v>
      </c>
      <c r="C207" s="12" t="s">
        <v>2</v>
      </c>
      <c r="D207" s="10"/>
      <c r="E207" s="29" t="s">
        <v>636</v>
      </c>
      <c r="F207" s="124" t="s">
        <v>7</v>
      </c>
      <c r="G207" s="29" t="s">
        <v>8</v>
      </c>
      <c r="H207" s="49">
        <v>4150</v>
      </c>
      <c r="I207" s="49">
        <v>0.18</v>
      </c>
      <c r="J207" s="49">
        <v>73</v>
      </c>
      <c r="K207" s="268"/>
      <c r="L207" s="123"/>
    </row>
    <row r="208" spans="1:12" x14ac:dyDescent="0.25">
      <c r="A208" s="30">
        <v>43224.447210648148</v>
      </c>
      <c r="B208" s="12" t="s">
        <v>3</v>
      </c>
      <c r="C208" s="10"/>
      <c r="D208" s="12" t="s">
        <v>2</v>
      </c>
      <c r="E208" s="29" t="s">
        <v>637</v>
      </c>
      <c r="F208" s="124" t="s">
        <v>7</v>
      </c>
      <c r="G208" s="29" t="s">
        <v>8</v>
      </c>
      <c r="H208" s="37">
        <v>3340</v>
      </c>
      <c r="I208" s="49">
        <v>0.18</v>
      </c>
      <c r="J208" s="49">
        <v>73</v>
      </c>
      <c r="K208" s="268"/>
      <c r="L208" s="123"/>
    </row>
    <row r="209" spans="1:12" x14ac:dyDescent="0.25">
      <c r="A209" s="30">
        <v>43224.44736111111</v>
      </c>
      <c r="B209" s="12" t="s">
        <v>3</v>
      </c>
      <c r="C209" s="10"/>
      <c r="D209" s="12" t="s">
        <v>2</v>
      </c>
      <c r="E209" s="29" t="s">
        <v>637</v>
      </c>
      <c r="F209" s="124" t="s">
        <v>7</v>
      </c>
      <c r="G209" s="29" t="s">
        <v>8</v>
      </c>
      <c r="H209" s="37">
        <v>3770</v>
      </c>
      <c r="I209" s="49">
        <v>0.18</v>
      </c>
      <c r="J209" s="49">
        <v>73</v>
      </c>
      <c r="K209" s="268"/>
      <c r="L209" s="123"/>
    </row>
    <row r="210" spans="1:12" x14ac:dyDescent="0.25">
      <c r="A210" s="30">
        <v>43224.447511574072</v>
      </c>
      <c r="B210" s="12" t="s">
        <v>3</v>
      </c>
      <c r="C210" s="10"/>
      <c r="D210" s="12" t="s">
        <v>2</v>
      </c>
      <c r="E210" s="29" t="s">
        <v>637</v>
      </c>
      <c r="F210" s="124" t="s">
        <v>7</v>
      </c>
      <c r="G210" s="29" t="s">
        <v>8</v>
      </c>
      <c r="H210" s="37">
        <v>3610</v>
      </c>
      <c r="I210" s="49">
        <v>0.18</v>
      </c>
      <c r="J210" s="49">
        <v>73</v>
      </c>
      <c r="K210" s="268"/>
      <c r="L210" s="123"/>
    </row>
    <row r="211" spans="1:12" x14ac:dyDescent="0.25">
      <c r="A211" s="30">
        <v>43224.447881944441</v>
      </c>
      <c r="B211" s="12" t="s">
        <v>3</v>
      </c>
      <c r="C211" s="10"/>
      <c r="D211" s="12" t="s">
        <v>2</v>
      </c>
      <c r="E211" s="29" t="s">
        <v>637</v>
      </c>
      <c r="F211" s="124" t="s">
        <v>7</v>
      </c>
      <c r="G211" s="29" t="s">
        <v>8</v>
      </c>
      <c r="H211" s="37">
        <v>590</v>
      </c>
      <c r="I211" s="49">
        <v>0.18</v>
      </c>
      <c r="J211" s="49">
        <v>73</v>
      </c>
      <c r="K211" s="268"/>
      <c r="L211" s="123"/>
    </row>
    <row r="212" spans="1:12" x14ac:dyDescent="0.25">
      <c r="A212" s="30">
        <v>43224.44804398148</v>
      </c>
      <c r="B212" s="12" t="s">
        <v>3</v>
      </c>
      <c r="C212" s="10"/>
      <c r="D212" s="12" t="s">
        <v>2</v>
      </c>
      <c r="E212" s="29" t="s">
        <v>637</v>
      </c>
      <c r="F212" s="124" t="s">
        <v>7</v>
      </c>
      <c r="G212" s="29" t="s">
        <v>8</v>
      </c>
      <c r="H212" s="49">
        <v>3880</v>
      </c>
      <c r="I212" s="49">
        <v>0.18</v>
      </c>
      <c r="J212" s="49">
        <v>73</v>
      </c>
      <c r="K212" s="268"/>
      <c r="L212" s="123"/>
    </row>
    <row r="213" spans="1:12" x14ac:dyDescent="0.25">
      <c r="A213" s="30">
        <v>43224.448194444441</v>
      </c>
      <c r="B213" s="12" t="s">
        <v>3</v>
      </c>
      <c r="C213" s="10"/>
      <c r="D213" s="12" t="s">
        <v>2</v>
      </c>
      <c r="E213" s="29" t="s">
        <v>637</v>
      </c>
      <c r="F213" s="124" t="s">
        <v>7</v>
      </c>
      <c r="G213" s="29" t="s">
        <v>8</v>
      </c>
      <c r="H213" s="49">
        <v>3840</v>
      </c>
      <c r="I213" s="49">
        <v>0.18</v>
      </c>
      <c r="J213" s="49">
        <v>73</v>
      </c>
      <c r="K213" s="268"/>
      <c r="L213" s="123"/>
    </row>
    <row r="214" spans="1:12" x14ac:dyDescent="0.25">
      <c r="A214" s="30">
        <v>43224.448483796295</v>
      </c>
      <c r="B214" s="12" t="s">
        <v>3</v>
      </c>
      <c r="C214" s="10"/>
      <c r="D214" s="12" t="s">
        <v>2</v>
      </c>
      <c r="E214" s="29" t="s">
        <v>637</v>
      </c>
      <c r="F214" s="124" t="s">
        <v>7</v>
      </c>
      <c r="G214" s="29" t="s">
        <v>8</v>
      </c>
      <c r="H214" s="49">
        <v>3880</v>
      </c>
      <c r="I214" s="49">
        <v>0.18</v>
      </c>
      <c r="J214" s="49">
        <v>73</v>
      </c>
      <c r="K214" s="268"/>
      <c r="L214" s="123"/>
    </row>
    <row r="215" spans="1:12" x14ac:dyDescent="0.25">
      <c r="A215" s="30">
        <v>43224.448634259257</v>
      </c>
      <c r="B215" s="12" t="s">
        <v>3</v>
      </c>
      <c r="C215" s="10"/>
      <c r="D215" s="12" t="s">
        <v>2</v>
      </c>
      <c r="E215" s="29" t="s">
        <v>637</v>
      </c>
      <c r="F215" s="124" t="s">
        <v>7</v>
      </c>
      <c r="G215" s="29" t="s">
        <v>8</v>
      </c>
      <c r="H215" s="49">
        <v>3900</v>
      </c>
      <c r="I215" s="49">
        <v>0.18</v>
      </c>
      <c r="J215" s="49">
        <v>73</v>
      </c>
      <c r="K215" s="268"/>
      <c r="L215" s="123"/>
    </row>
    <row r="216" spans="1:12" x14ac:dyDescent="0.25">
      <c r="A216" s="30">
        <v>43224.448784722219</v>
      </c>
      <c r="B216" s="12" t="s">
        <v>3</v>
      </c>
      <c r="C216" s="10"/>
      <c r="D216" s="12" t="s">
        <v>2</v>
      </c>
      <c r="E216" s="29" t="s">
        <v>637</v>
      </c>
      <c r="F216" s="124" t="s">
        <v>7</v>
      </c>
      <c r="G216" s="29" t="s">
        <v>8</v>
      </c>
      <c r="H216" s="49">
        <v>3880</v>
      </c>
      <c r="I216" s="49">
        <v>0.18</v>
      </c>
      <c r="J216" s="49">
        <v>73</v>
      </c>
      <c r="K216" s="269"/>
      <c r="L216" s="123"/>
    </row>
    <row r="217" spans="1:12" x14ac:dyDescent="0.25">
      <c r="A217" s="22">
        <v>43224.449629629627</v>
      </c>
      <c r="B217" s="9" t="s">
        <v>3</v>
      </c>
      <c r="C217" s="9" t="s">
        <v>2</v>
      </c>
      <c r="D217" s="10"/>
      <c r="E217" s="8" t="s">
        <v>636</v>
      </c>
      <c r="F217" s="125" t="s">
        <v>9</v>
      </c>
      <c r="G217" s="8" t="s">
        <v>0</v>
      </c>
      <c r="H217" s="9">
        <v>4400</v>
      </c>
      <c r="I217" s="9">
        <v>0.18</v>
      </c>
      <c r="J217" s="9">
        <v>73</v>
      </c>
      <c r="K217" s="270">
        <f>AVERAGE(H217,H219:H224)</f>
        <v>4280</v>
      </c>
      <c r="L217" s="123"/>
    </row>
    <row r="218" spans="1:12" x14ac:dyDescent="0.25">
      <c r="A218" s="22">
        <v>43224.449791666666</v>
      </c>
      <c r="B218" s="9" t="s">
        <v>3</v>
      </c>
      <c r="C218" s="9" t="s">
        <v>2</v>
      </c>
      <c r="D218" s="10"/>
      <c r="E218" s="8" t="s">
        <v>636</v>
      </c>
      <c r="F218" s="125" t="s">
        <v>9</v>
      </c>
      <c r="G218" s="8" t="s">
        <v>0</v>
      </c>
      <c r="H218" s="34">
        <v>4310</v>
      </c>
      <c r="I218" s="9">
        <v>0.18</v>
      </c>
      <c r="J218" s="9">
        <v>73</v>
      </c>
      <c r="K218" s="271"/>
      <c r="L218" s="123"/>
    </row>
    <row r="219" spans="1:12" x14ac:dyDescent="0.25">
      <c r="A219" s="22">
        <v>43224.449942129628</v>
      </c>
      <c r="B219" s="9" t="s">
        <v>3</v>
      </c>
      <c r="C219" s="9" t="s">
        <v>2</v>
      </c>
      <c r="D219" s="10"/>
      <c r="E219" s="8" t="s">
        <v>636</v>
      </c>
      <c r="F219" s="125" t="s">
        <v>9</v>
      </c>
      <c r="G219" s="8" t="s">
        <v>0</v>
      </c>
      <c r="H219" s="9">
        <v>4390</v>
      </c>
      <c r="I219" s="9">
        <v>0.18</v>
      </c>
      <c r="J219" s="9">
        <v>73</v>
      </c>
      <c r="K219" s="271"/>
      <c r="L219" s="123"/>
    </row>
    <row r="220" spans="1:12" x14ac:dyDescent="0.25">
      <c r="A220" s="22">
        <v>43224.450208333335</v>
      </c>
      <c r="B220" s="9" t="s">
        <v>3</v>
      </c>
      <c r="C220" s="9" t="s">
        <v>2</v>
      </c>
      <c r="D220" s="10"/>
      <c r="E220" s="8" t="s">
        <v>636</v>
      </c>
      <c r="F220" s="125" t="s">
        <v>9</v>
      </c>
      <c r="G220" s="8" t="s">
        <v>0</v>
      </c>
      <c r="H220" s="9">
        <v>4370</v>
      </c>
      <c r="I220" s="9">
        <v>0.18</v>
      </c>
      <c r="J220" s="9">
        <v>73</v>
      </c>
      <c r="K220" s="271"/>
      <c r="L220" s="123"/>
    </row>
    <row r="221" spans="1:12" x14ac:dyDescent="0.25">
      <c r="A221" s="22">
        <v>43224.450358796297</v>
      </c>
      <c r="B221" s="9" t="s">
        <v>3</v>
      </c>
      <c r="C221" s="9" t="s">
        <v>2</v>
      </c>
      <c r="D221" s="10"/>
      <c r="E221" s="8" t="s">
        <v>636</v>
      </c>
      <c r="F221" s="125" t="s">
        <v>9</v>
      </c>
      <c r="G221" s="8" t="s">
        <v>0</v>
      </c>
      <c r="H221" s="9">
        <v>4370</v>
      </c>
      <c r="I221" s="9">
        <v>0.18</v>
      </c>
      <c r="J221" s="9">
        <v>73</v>
      </c>
      <c r="K221" s="271"/>
      <c r="L221" s="123"/>
    </row>
    <row r="222" spans="1:12" x14ac:dyDescent="0.25">
      <c r="A222" s="22">
        <v>43224.450509259259</v>
      </c>
      <c r="B222" s="9" t="s">
        <v>3</v>
      </c>
      <c r="C222" s="9" t="s">
        <v>2</v>
      </c>
      <c r="D222" s="10"/>
      <c r="E222" s="8" t="s">
        <v>636</v>
      </c>
      <c r="F222" s="125" t="s">
        <v>9</v>
      </c>
      <c r="G222" s="8" t="s">
        <v>0</v>
      </c>
      <c r="H222" s="9">
        <v>4360</v>
      </c>
      <c r="I222" s="9">
        <v>0.18</v>
      </c>
      <c r="J222" s="9">
        <v>73</v>
      </c>
      <c r="K222" s="271"/>
      <c r="L222" s="123"/>
    </row>
    <row r="223" spans="1:12" x14ac:dyDescent="0.25">
      <c r="A223" s="22">
        <v>43224.450925925928</v>
      </c>
      <c r="B223" s="9" t="s">
        <v>3</v>
      </c>
      <c r="C223" s="9" t="s">
        <v>2</v>
      </c>
      <c r="D223" s="9" t="s">
        <v>2</v>
      </c>
      <c r="E223" s="8" t="s">
        <v>637</v>
      </c>
      <c r="F223" s="125" t="s">
        <v>9</v>
      </c>
      <c r="G223" s="8" t="s">
        <v>0</v>
      </c>
      <c r="H223" s="9">
        <v>4040</v>
      </c>
      <c r="I223" s="9">
        <v>0.18</v>
      </c>
      <c r="J223" s="9">
        <v>73</v>
      </c>
      <c r="K223" s="271"/>
      <c r="L223" s="123"/>
    </row>
    <row r="224" spans="1:12" x14ac:dyDescent="0.25">
      <c r="A224" s="22">
        <v>43224.45108796296</v>
      </c>
      <c r="B224" s="9" t="s">
        <v>3</v>
      </c>
      <c r="C224" s="9" t="s">
        <v>2</v>
      </c>
      <c r="D224" s="9" t="s">
        <v>2</v>
      </c>
      <c r="E224" s="8" t="s">
        <v>637</v>
      </c>
      <c r="F224" s="125" t="s">
        <v>9</v>
      </c>
      <c r="G224" s="8" t="s">
        <v>0</v>
      </c>
      <c r="H224" s="9">
        <v>4030</v>
      </c>
      <c r="I224" s="9">
        <v>0.18</v>
      </c>
      <c r="J224" s="9">
        <v>73</v>
      </c>
      <c r="K224" s="271"/>
      <c r="L224" s="123"/>
    </row>
    <row r="225" spans="1:12" x14ac:dyDescent="0.25">
      <c r="A225" s="22">
        <v>43224.451238425929</v>
      </c>
      <c r="B225" s="9" t="s">
        <v>3</v>
      </c>
      <c r="C225" s="9" t="s">
        <v>2</v>
      </c>
      <c r="D225" s="9" t="s">
        <v>2</v>
      </c>
      <c r="E225" s="8" t="s">
        <v>637</v>
      </c>
      <c r="F225" s="125" t="s">
        <v>9</v>
      </c>
      <c r="G225" s="8" t="s">
        <v>0</v>
      </c>
      <c r="H225" s="34">
        <v>3750</v>
      </c>
      <c r="I225" s="9">
        <v>0.18</v>
      </c>
      <c r="J225" s="9">
        <v>73</v>
      </c>
      <c r="K225" s="272"/>
      <c r="L225" s="123"/>
    </row>
    <row r="226" spans="1:12" x14ac:dyDescent="0.25">
      <c r="A226" s="30">
        <v>43224.451817129629</v>
      </c>
      <c r="B226" s="12" t="s">
        <v>3</v>
      </c>
      <c r="C226" s="10"/>
      <c r="D226" s="12" t="s">
        <v>2</v>
      </c>
      <c r="E226" s="29" t="s">
        <v>636</v>
      </c>
      <c r="F226" s="124" t="s">
        <v>10</v>
      </c>
      <c r="G226" s="29" t="s">
        <v>0</v>
      </c>
      <c r="H226" s="49">
        <v>4820</v>
      </c>
      <c r="I226" s="49">
        <v>0.18</v>
      </c>
      <c r="J226" s="49">
        <v>73</v>
      </c>
      <c r="K226" s="267">
        <f>AVERAGE(H226:H231)</f>
        <v>5085</v>
      </c>
      <c r="L226" s="123"/>
    </row>
    <row r="227" spans="1:12" x14ac:dyDescent="0.25">
      <c r="A227" s="30">
        <v>43224.451967592591</v>
      </c>
      <c r="B227" s="12" t="s">
        <v>3</v>
      </c>
      <c r="C227" s="10"/>
      <c r="D227" s="12" t="s">
        <v>2</v>
      </c>
      <c r="E227" s="29" t="s">
        <v>636</v>
      </c>
      <c r="F227" s="124" t="s">
        <v>10</v>
      </c>
      <c r="G227" s="29" t="s">
        <v>0</v>
      </c>
      <c r="H227" s="49">
        <v>4780</v>
      </c>
      <c r="I227" s="49">
        <v>0.18</v>
      </c>
      <c r="J227" s="49">
        <v>73</v>
      </c>
      <c r="K227" s="268"/>
      <c r="L227" s="123"/>
    </row>
    <row r="228" spans="1:12" x14ac:dyDescent="0.25">
      <c r="A228" s="30">
        <v>43224.452118055553</v>
      </c>
      <c r="B228" s="12" t="s">
        <v>3</v>
      </c>
      <c r="C228" s="10"/>
      <c r="D228" s="12" t="s">
        <v>2</v>
      </c>
      <c r="E228" s="29" t="s">
        <v>636</v>
      </c>
      <c r="F228" s="124" t="s">
        <v>10</v>
      </c>
      <c r="G228" s="29" t="s">
        <v>0</v>
      </c>
      <c r="H228" s="49">
        <v>4770</v>
      </c>
      <c r="I228" s="49">
        <v>0.18</v>
      </c>
      <c r="J228" s="49">
        <v>73</v>
      </c>
      <c r="K228" s="268"/>
      <c r="L228" s="123"/>
    </row>
    <row r="229" spans="1:12" x14ac:dyDescent="0.25">
      <c r="A229" s="30">
        <v>43224.466053240743</v>
      </c>
      <c r="B229" s="12" t="s">
        <v>3</v>
      </c>
      <c r="C229" s="12" t="s">
        <v>2</v>
      </c>
      <c r="D229" s="10"/>
      <c r="E229" s="29" t="s">
        <v>637</v>
      </c>
      <c r="F229" s="124" t="s">
        <v>10</v>
      </c>
      <c r="G229" s="29" t="s">
        <v>0</v>
      </c>
      <c r="H229" s="49">
        <v>5370</v>
      </c>
      <c r="I229" s="49">
        <v>0.18</v>
      </c>
      <c r="J229" s="49">
        <v>73</v>
      </c>
      <c r="K229" s="268"/>
      <c r="L229" s="123"/>
    </row>
    <row r="230" spans="1:12" x14ac:dyDescent="0.25">
      <c r="A230" s="30">
        <v>43224.466203703705</v>
      </c>
      <c r="B230" s="12" t="s">
        <v>3</v>
      </c>
      <c r="C230" s="12" t="s">
        <v>2</v>
      </c>
      <c r="D230" s="10"/>
      <c r="E230" s="29" t="s">
        <v>637</v>
      </c>
      <c r="F230" s="124" t="s">
        <v>10</v>
      </c>
      <c r="G230" s="29" t="s">
        <v>0</v>
      </c>
      <c r="H230" s="49">
        <v>5330</v>
      </c>
      <c r="I230" s="49">
        <v>0.18</v>
      </c>
      <c r="J230" s="49">
        <v>73</v>
      </c>
      <c r="K230" s="268"/>
      <c r="L230" s="123"/>
    </row>
    <row r="231" spans="1:12" x14ac:dyDescent="0.25">
      <c r="A231" s="30">
        <v>43224.466354166667</v>
      </c>
      <c r="B231" s="12" t="s">
        <v>3</v>
      </c>
      <c r="C231" s="12" t="s">
        <v>2</v>
      </c>
      <c r="D231" s="10"/>
      <c r="E231" s="29" t="s">
        <v>637</v>
      </c>
      <c r="F231" s="124" t="s">
        <v>10</v>
      </c>
      <c r="G231" s="29" t="s">
        <v>0</v>
      </c>
      <c r="H231" s="49">
        <v>5440</v>
      </c>
      <c r="I231" s="49">
        <v>0.18</v>
      </c>
      <c r="J231" s="49">
        <v>73</v>
      </c>
      <c r="K231" s="269"/>
      <c r="L231" s="123"/>
    </row>
    <row r="232" spans="1:12" x14ac:dyDescent="0.25">
      <c r="A232" s="22">
        <v>43224.467210648145</v>
      </c>
      <c r="B232" s="9" t="s">
        <v>3</v>
      </c>
      <c r="C232" s="9" t="s">
        <v>2</v>
      </c>
      <c r="D232" s="10"/>
      <c r="E232" s="8" t="s">
        <v>636</v>
      </c>
      <c r="F232" s="125" t="s">
        <v>13</v>
      </c>
      <c r="G232" s="8" t="s">
        <v>0</v>
      </c>
      <c r="H232" s="9">
        <v>5510</v>
      </c>
      <c r="I232" s="9">
        <v>0.18</v>
      </c>
      <c r="J232" s="9">
        <v>75</v>
      </c>
      <c r="K232" s="270">
        <f>AVERAGE(H232:H240)</f>
        <v>5343.333333333333</v>
      </c>
      <c r="L232" s="123"/>
    </row>
    <row r="233" spans="1:12" x14ac:dyDescent="0.25">
      <c r="A233" s="22">
        <v>43224.467361111114</v>
      </c>
      <c r="B233" s="9" t="s">
        <v>3</v>
      </c>
      <c r="C233" s="9" t="s">
        <v>2</v>
      </c>
      <c r="D233" s="10"/>
      <c r="E233" s="8" t="s">
        <v>636</v>
      </c>
      <c r="F233" s="125" t="s">
        <v>13</v>
      </c>
      <c r="G233" s="8" t="s">
        <v>0</v>
      </c>
      <c r="H233" s="9">
        <v>5520</v>
      </c>
      <c r="I233" s="9">
        <v>0.18</v>
      </c>
      <c r="J233" s="9">
        <v>75</v>
      </c>
      <c r="K233" s="271"/>
      <c r="L233" s="123"/>
    </row>
    <row r="234" spans="1:12" x14ac:dyDescent="0.25">
      <c r="A234" s="22">
        <v>43224.467511574076</v>
      </c>
      <c r="B234" s="9" t="s">
        <v>3</v>
      </c>
      <c r="C234" s="9" t="s">
        <v>2</v>
      </c>
      <c r="D234" s="10"/>
      <c r="E234" s="8" t="s">
        <v>636</v>
      </c>
      <c r="F234" s="125" t="s">
        <v>13</v>
      </c>
      <c r="G234" s="8" t="s">
        <v>0</v>
      </c>
      <c r="H234" s="9">
        <v>5520</v>
      </c>
      <c r="I234" s="9">
        <v>0.18</v>
      </c>
      <c r="J234" s="9">
        <v>75</v>
      </c>
      <c r="K234" s="271"/>
      <c r="L234" s="123"/>
    </row>
    <row r="235" spans="1:12" x14ac:dyDescent="0.25">
      <c r="A235" s="22">
        <v>43224.468182870369</v>
      </c>
      <c r="B235" s="9" t="s">
        <v>3</v>
      </c>
      <c r="C235" s="9" t="s">
        <v>2</v>
      </c>
      <c r="D235" s="10"/>
      <c r="E235" s="8" t="s">
        <v>636</v>
      </c>
      <c r="F235" s="125" t="s">
        <v>13</v>
      </c>
      <c r="G235" s="8" t="s">
        <v>0</v>
      </c>
      <c r="H235" s="9">
        <v>5030</v>
      </c>
      <c r="I235" s="9">
        <v>0.18</v>
      </c>
      <c r="J235" s="9">
        <v>75</v>
      </c>
      <c r="K235" s="271"/>
      <c r="L235" s="123"/>
    </row>
    <row r="236" spans="1:12" x14ac:dyDescent="0.25">
      <c r="A236" s="22">
        <v>43224.468333333331</v>
      </c>
      <c r="B236" s="9" t="s">
        <v>3</v>
      </c>
      <c r="C236" s="9" t="s">
        <v>2</v>
      </c>
      <c r="D236" s="10"/>
      <c r="E236" s="8" t="s">
        <v>636</v>
      </c>
      <c r="F236" s="125" t="s">
        <v>13</v>
      </c>
      <c r="G236" s="8" t="s">
        <v>0</v>
      </c>
      <c r="H236" s="9">
        <v>5030</v>
      </c>
      <c r="I236" s="9">
        <v>0.18</v>
      </c>
      <c r="J236" s="9">
        <v>75</v>
      </c>
      <c r="K236" s="271"/>
      <c r="L236" s="123"/>
    </row>
    <row r="237" spans="1:12" x14ac:dyDescent="0.25">
      <c r="A237" s="22">
        <v>43224.468472222223</v>
      </c>
      <c r="B237" s="9" t="s">
        <v>3</v>
      </c>
      <c r="C237" s="9" t="s">
        <v>2</v>
      </c>
      <c r="D237" s="10"/>
      <c r="E237" s="8" t="s">
        <v>636</v>
      </c>
      <c r="F237" s="125" t="s">
        <v>13</v>
      </c>
      <c r="G237" s="8" t="s">
        <v>0</v>
      </c>
      <c r="H237" s="9">
        <v>5050</v>
      </c>
      <c r="I237" s="9">
        <v>0.18</v>
      </c>
      <c r="J237" s="9">
        <v>75</v>
      </c>
      <c r="K237" s="271"/>
      <c r="L237" s="123"/>
    </row>
    <row r="238" spans="1:12" x14ac:dyDescent="0.25">
      <c r="A238" s="22">
        <v>43224.469004629631</v>
      </c>
      <c r="B238" s="9" t="s">
        <v>3</v>
      </c>
      <c r="C238" s="10"/>
      <c r="D238" s="9" t="s">
        <v>2</v>
      </c>
      <c r="E238" s="8" t="s">
        <v>637</v>
      </c>
      <c r="F238" s="125" t="s">
        <v>13</v>
      </c>
      <c r="G238" s="8" t="s">
        <v>0</v>
      </c>
      <c r="H238" s="9">
        <v>5470</v>
      </c>
      <c r="I238" s="9">
        <v>0.18</v>
      </c>
      <c r="J238" s="9">
        <v>75</v>
      </c>
      <c r="K238" s="271"/>
      <c r="L238" s="123"/>
    </row>
    <row r="239" spans="1:12" x14ac:dyDescent="0.25">
      <c r="A239" s="22">
        <v>43224.469143518516</v>
      </c>
      <c r="B239" s="9" t="s">
        <v>3</v>
      </c>
      <c r="C239" s="10"/>
      <c r="D239" s="9" t="s">
        <v>2</v>
      </c>
      <c r="E239" s="8" t="s">
        <v>637</v>
      </c>
      <c r="F239" s="125" t="s">
        <v>13</v>
      </c>
      <c r="G239" s="8" t="s">
        <v>0</v>
      </c>
      <c r="H239" s="9">
        <v>5480</v>
      </c>
      <c r="I239" s="9">
        <v>0.18</v>
      </c>
      <c r="J239" s="9">
        <v>75</v>
      </c>
      <c r="K239" s="271"/>
      <c r="L239" s="123"/>
    </row>
    <row r="240" spans="1:12" x14ac:dyDescent="0.25">
      <c r="A240" s="22">
        <v>43224.469282407408</v>
      </c>
      <c r="B240" s="9" t="s">
        <v>3</v>
      </c>
      <c r="C240" s="10"/>
      <c r="D240" s="9" t="s">
        <v>2</v>
      </c>
      <c r="E240" s="8" t="s">
        <v>637</v>
      </c>
      <c r="F240" s="125" t="s">
        <v>13</v>
      </c>
      <c r="G240" s="8" t="s">
        <v>0</v>
      </c>
      <c r="H240" s="9">
        <v>5480</v>
      </c>
      <c r="I240" s="9">
        <v>0.18</v>
      </c>
      <c r="J240" s="9">
        <v>75</v>
      </c>
      <c r="K240" s="272"/>
      <c r="L240" s="123"/>
    </row>
    <row r="241" spans="1:12" x14ac:dyDescent="0.25">
      <c r="A241" s="30">
        <v>43224.470057870371</v>
      </c>
      <c r="B241" s="12" t="s">
        <v>3</v>
      </c>
      <c r="C241" s="12" t="s">
        <v>2</v>
      </c>
      <c r="D241" s="10"/>
      <c r="E241" s="29" t="s">
        <v>636</v>
      </c>
      <c r="F241" s="124" t="s">
        <v>13</v>
      </c>
      <c r="G241" s="29" t="s">
        <v>12</v>
      </c>
      <c r="H241" s="49">
        <v>5390</v>
      </c>
      <c r="I241" s="49">
        <v>0.18</v>
      </c>
      <c r="J241" s="49">
        <v>75</v>
      </c>
      <c r="K241" s="267">
        <f>AVERAGE(H241,H243:H255)</f>
        <v>5252.8571428571431</v>
      </c>
      <c r="L241" s="123"/>
    </row>
    <row r="242" spans="1:12" x14ac:dyDescent="0.25">
      <c r="A242" s="30">
        <v>43224.470196759263</v>
      </c>
      <c r="B242" s="12" t="s">
        <v>3</v>
      </c>
      <c r="C242" s="12" t="s">
        <v>2</v>
      </c>
      <c r="D242" s="10"/>
      <c r="E242" s="29" t="s">
        <v>636</v>
      </c>
      <c r="F242" s="124" t="s">
        <v>13</v>
      </c>
      <c r="G242" s="29" t="s">
        <v>12</v>
      </c>
      <c r="H242" s="37">
        <v>5050</v>
      </c>
      <c r="I242" s="49">
        <v>0.18</v>
      </c>
      <c r="J242" s="49">
        <v>75</v>
      </c>
      <c r="K242" s="268"/>
      <c r="L242" s="123"/>
    </row>
    <row r="243" spans="1:12" x14ac:dyDescent="0.25">
      <c r="A243" s="30">
        <v>43224.470347222225</v>
      </c>
      <c r="B243" s="12" t="s">
        <v>3</v>
      </c>
      <c r="C243" s="12" t="s">
        <v>2</v>
      </c>
      <c r="D243" s="10"/>
      <c r="E243" s="29" t="s">
        <v>636</v>
      </c>
      <c r="F243" s="124" t="s">
        <v>13</v>
      </c>
      <c r="G243" s="29" t="s">
        <v>12</v>
      </c>
      <c r="H243" s="49">
        <v>5480</v>
      </c>
      <c r="I243" s="49">
        <v>0.18</v>
      </c>
      <c r="J243" s="49">
        <v>75</v>
      </c>
      <c r="K243" s="268"/>
      <c r="L243" s="123"/>
    </row>
    <row r="244" spans="1:12" x14ac:dyDescent="0.25">
      <c r="A244" s="30">
        <v>43224.470937500002</v>
      </c>
      <c r="B244" s="12" t="s">
        <v>3</v>
      </c>
      <c r="C244" s="12" t="s">
        <v>2</v>
      </c>
      <c r="D244" s="10"/>
      <c r="E244" s="29" t="s">
        <v>636</v>
      </c>
      <c r="F244" s="124" t="s">
        <v>13</v>
      </c>
      <c r="G244" s="29" t="s">
        <v>12</v>
      </c>
      <c r="H244" s="49">
        <v>5480</v>
      </c>
      <c r="I244" s="49">
        <v>0.18</v>
      </c>
      <c r="J244" s="49">
        <v>75</v>
      </c>
      <c r="K244" s="268"/>
      <c r="L244" s="123"/>
    </row>
    <row r="245" spans="1:12" x14ac:dyDescent="0.25">
      <c r="A245" s="30">
        <v>43224.471076388887</v>
      </c>
      <c r="B245" s="12" t="s">
        <v>3</v>
      </c>
      <c r="C245" s="12" t="s">
        <v>2</v>
      </c>
      <c r="D245" s="10"/>
      <c r="E245" s="29" t="s">
        <v>636</v>
      </c>
      <c r="F245" s="124" t="s">
        <v>13</v>
      </c>
      <c r="G245" s="29" t="s">
        <v>12</v>
      </c>
      <c r="H245" s="49">
        <v>5520</v>
      </c>
      <c r="I245" s="49">
        <v>0.18</v>
      </c>
      <c r="J245" s="49">
        <v>75</v>
      </c>
      <c r="K245" s="268"/>
      <c r="L245" s="123"/>
    </row>
    <row r="246" spans="1:12" x14ac:dyDescent="0.25">
      <c r="A246" s="30">
        <v>43224.471226851849</v>
      </c>
      <c r="B246" s="12" t="s">
        <v>3</v>
      </c>
      <c r="C246" s="12" t="s">
        <v>2</v>
      </c>
      <c r="D246" s="10"/>
      <c r="E246" s="29" t="s">
        <v>636</v>
      </c>
      <c r="F246" s="124" t="s">
        <v>13</v>
      </c>
      <c r="G246" s="29" t="s">
        <v>12</v>
      </c>
      <c r="H246" s="49">
        <v>5540</v>
      </c>
      <c r="I246" s="49">
        <v>0.18</v>
      </c>
      <c r="J246" s="49">
        <v>75</v>
      </c>
      <c r="K246" s="268"/>
      <c r="L246" s="123"/>
    </row>
    <row r="247" spans="1:12" x14ac:dyDescent="0.25">
      <c r="A247" s="30">
        <v>43224.471620370372</v>
      </c>
      <c r="B247" s="12" t="s">
        <v>3</v>
      </c>
      <c r="C247" s="12" t="s">
        <v>2</v>
      </c>
      <c r="D247" s="10"/>
      <c r="E247" s="29" t="s">
        <v>636</v>
      </c>
      <c r="F247" s="124" t="s">
        <v>13</v>
      </c>
      <c r="G247" s="29" t="s">
        <v>12</v>
      </c>
      <c r="H247" s="49">
        <v>5120</v>
      </c>
      <c r="I247" s="49">
        <v>0.18</v>
      </c>
      <c r="J247" s="49">
        <v>75</v>
      </c>
      <c r="K247" s="268"/>
      <c r="L247" s="123"/>
    </row>
    <row r="248" spans="1:12" x14ac:dyDescent="0.25">
      <c r="A248" s="30">
        <v>43224.471770833334</v>
      </c>
      <c r="B248" s="12" t="s">
        <v>3</v>
      </c>
      <c r="C248" s="12" t="s">
        <v>2</v>
      </c>
      <c r="D248" s="10"/>
      <c r="E248" s="29" t="s">
        <v>636</v>
      </c>
      <c r="F248" s="124" t="s">
        <v>13</v>
      </c>
      <c r="G248" s="29" t="s">
        <v>12</v>
      </c>
      <c r="H248" s="49">
        <v>5130</v>
      </c>
      <c r="I248" s="49">
        <v>0.18</v>
      </c>
      <c r="J248" s="49">
        <v>75</v>
      </c>
      <c r="K248" s="268"/>
      <c r="L248" s="123"/>
    </row>
    <row r="249" spans="1:12" x14ac:dyDescent="0.25">
      <c r="A249" s="30">
        <v>43224.471932870372</v>
      </c>
      <c r="B249" s="12" t="s">
        <v>3</v>
      </c>
      <c r="C249" s="12" t="s">
        <v>2</v>
      </c>
      <c r="D249" s="10"/>
      <c r="E249" s="29" t="s">
        <v>636</v>
      </c>
      <c r="F249" s="124" t="s">
        <v>13</v>
      </c>
      <c r="G249" s="29" t="s">
        <v>12</v>
      </c>
      <c r="H249" s="49">
        <v>4970</v>
      </c>
      <c r="I249" s="49">
        <v>0.18</v>
      </c>
      <c r="J249" s="49">
        <v>75</v>
      </c>
      <c r="K249" s="268"/>
      <c r="L249" s="123"/>
    </row>
    <row r="250" spans="1:12" x14ac:dyDescent="0.25">
      <c r="A250" s="30">
        <v>43224.47246527778</v>
      </c>
      <c r="B250" s="12" t="s">
        <v>3</v>
      </c>
      <c r="C250" s="10"/>
      <c r="D250" s="12" t="s">
        <v>2</v>
      </c>
      <c r="E250" s="29" t="s">
        <v>637</v>
      </c>
      <c r="F250" s="124" t="s">
        <v>13</v>
      </c>
      <c r="G250" s="29" t="s">
        <v>12</v>
      </c>
      <c r="H250" s="49">
        <v>5160</v>
      </c>
      <c r="I250" s="49">
        <v>0.18</v>
      </c>
      <c r="J250" s="49">
        <v>75</v>
      </c>
      <c r="K250" s="268"/>
      <c r="L250" s="123"/>
    </row>
    <row r="251" spans="1:12" x14ac:dyDescent="0.25">
      <c r="A251" s="30">
        <v>43224.472615740742</v>
      </c>
      <c r="B251" s="12" t="s">
        <v>3</v>
      </c>
      <c r="C251" s="10"/>
      <c r="D251" s="12" t="s">
        <v>2</v>
      </c>
      <c r="E251" s="29" t="s">
        <v>637</v>
      </c>
      <c r="F251" s="124" t="s">
        <v>13</v>
      </c>
      <c r="G251" s="29" t="s">
        <v>12</v>
      </c>
      <c r="H251" s="49">
        <v>5160</v>
      </c>
      <c r="I251" s="49">
        <v>0.18</v>
      </c>
      <c r="J251" s="49">
        <v>75</v>
      </c>
      <c r="K251" s="268"/>
      <c r="L251" s="123"/>
    </row>
    <row r="252" spans="1:12" x14ac:dyDescent="0.25">
      <c r="A252" s="30">
        <v>43224.472777777781</v>
      </c>
      <c r="B252" s="12" t="s">
        <v>3</v>
      </c>
      <c r="C252" s="10"/>
      <c r="D252" s="12" t="s">
        <v>2</v>
      </c>
      <c r="E252" s="29" t="s">
        <v>637</v>
      </c>
      <c r="F252" s="124" t="s">
        <v>13</v>
      </c>
      <c r="G252" s="29" t="s">
        <v>12</v>
      </c>
      <c r="H252" s="49">
        <v>5150</v>
      </c>
      <c r="I252" s="49">
        <v>0.18</v>
      </c>
      <c r="J252" s="49">
        <v>75</v>
      </c>
      <c r="K252" s="268"/>
      <c r="L252" s="123"/>
    </row>
    <row r="253" spans="1:12" x14ac:dyDescent="0.25">
      <c r="A253" s="30">
        <v>43224.473275462966</v>
      </c>
      <c r="B253" s="12" t="s">
        <v>3</v>
      </c>
      <c r="C253" s="10"/>
      <c r="D253" s="12" t="s">
        <v>2</v>
      </c>
      <c r="E253" s="29" t="s">
        <v>637</v>
      </c>
      <c r="F253" s="124" t="s">
        <v>13</v>
      </c>
      <c r="G253" s="29" t="s">
        <v>12</v>
      </c>
      <c r="H253" s="49">
        <v>5120</v>
      </c>
      <c r="I253" s="49">
        <v>0.18</v>
      </c>
      <c r="J253" s="49">
        <v>75</v>
      </c>
      <c r="K253" s="268"/>
      <c r="L253" s="123"/>
    </row>
    <row r="254" spans="1:12" x14ac:dyDescent="0.25">
      <c r="A254" s="30">
        <v>43224.473437499997</v>
      </c>
      <c r="B254" s="12" t="s">
        <v>3</v>
      </c>
      <c r="C254" s="10"/>
      <c r="D254" s="12" t="s">
        <v>2</v>
      </c>
      <c r="E254" s="29" t="s">
        <v>637</v>
      </c>
      <c r="F254" s="124" t="s">
        <v>13</v>
      </c>
      <c r="G254" s="29" t="s">
        <v>12</v>
      </c>
      <c r="H254" s="49">
        <v>5200</v>
      </c>
      <c r="I254" s="49">
        <v>0.18</v>
      </c>
      <c r="J254" s="49">
        <v>75</v>
      </c>
      <c r="K254" s="268"/>
      <c r="L254" s="123"/>
    </row>
    <row r="255" spans="1:12" x14ac:dyDescent="0.25">
      <c r="A255" s="30">
        <v>43224.473587962966</v>
      </c>
      <c r="B255" s="12" t="s">
        <v>3</v>
      </c>
      <c r="C255" s="10"/>
      <c r="D255" s="12" t="s">
        <v>2</v>
      </c>
      <c r="E255" s="29" t="s">
        <v>637</v>
      </c>
      <c r="F255" s="124" t="s">
        <v>13</v>
      </c>
      <c r="G255" s="29" t="s">
        <v>12</v>
      </c>
      <c r="H255" s="49">
        <v>5120</v>
      </c>
      <c r="I255" s="49">
        <v>0.18</v>
      </c>
      <c r="J255" s="49">
        <v>75</v>
      </c>
      <c r="K255" s="269"/>
      <c r="L255" s="123"/>
    </row>
    <row r="256" spans="1:12" x14ac:dyDescent="0.25">
      <c r="A256" s="22">
        <v>43224.47451388889</v>
      </c>
      <c r="B256" s="9" t="s">
        <v>3</v>
      </c>
      <c r="C256" s="9" t="s">
        <v>2</v>
      </c>
      <c r="D256" s="10"/>
      <c r="E256" s="8" t="s">
        <v>636</v>
      </c>
      <c r="F256" s="125" t="s">
        <v>1</v>
      </c>
      <c r="G256" s="8" t="s">
        <v>0</v>
      </c>
      <c r="H256" s="34">
        <v>3740</v>
      </c>
      <c r="I256" s="9">
        <v>0.18</v>
      </c>
      <c r="J256" s="9">
        <v>75</v>
      </c>
      <c r="K256" s="270">
        <f>AVERAGE(H257:H273)</f>
        <v>4770.588235294118</v>
      </c>
      <c r="L256" s="123"/>
    </row>
    <row r="257" spans="1:12" x14ac:dyDescent="0.25">
      <c r="A257" s="22">
        <v>43224.474664351852</v>
      </c>
      <c r="B257" s="9" t="s">
        <v>3</v>
      </c>
      <c r="C257" s="9" t="s">
        <v>2</v>
      </c>
      <c r="D257" s="10"/>
      <c r="E257" s="8" t="s">
        <v>636</v>
      </c>
      <c r="F257" s="125" t="s">
        <v>1</v>
      </c>
      <c r="G257" s="8" t="s">
        <v>0</v>
      </c>
      <c r="H257" s="9">
        <v>4360</v>
      </c>
      <c r="I257" s="9">
        <v>0.18</v>
      </c>
      <c r="J257" s="9">
        <v>75</v>
      </c>
      <c r="K257" s="271"/>
      <c r="L257" s="123"/>
    </row>
    <row r="258" spans="1:12" x14ac:dyDescent="0.25">
      <c r="A258" s="22">
        <v>43224.474814814814</v>
      </c>
      <c r="B258" s="9" t="s">
        <v>3</v>
      </c>
      <c r="C258" s="9" t="s">
        <v>2</v>
      </c>
      <c r="D258" s="10"/>
      <c r="E258" s="8" t="s">
        <v>636</v>
      </c>
      <c r="F258" s="125" t="s">
        <v>1</v>
      </c>
      <c r="G258" s="8" t="s">
        <v>0</v>
      </c>
      <c r="H258" s="9">
        <v>4350</v>
      </c>
      <c r="I258" s="9">
        <v>0.18</v>
      </c>
      <c r="J258" s="9">
        <v>75</v>
      </c>
      <c r="K258" s="271"/>
      <c r="L258" s="123"/>
    </row>
    <row r="259" spans="1:12" x14ac:dyDescent="0.25">
      <c r="A259" s="22">
        <v>43224.475092592591</v>
      </c>
      <c r="B259" s="9" t="s">
        <v>3</v>
      </c>
      <c r="C259" s="9" t="s">
        <v>2</v>
      </c>
      <c r="D259" s="10"/>
      <c r="E259" s="8" t="s">
        <v>636</v>
      </c>
      <c r="F259" s="125" t="s">
        <v>1</v>
      </c>
      <c r="G259" s="8" t="s">
        <v>0</v>
      </c>
      <c r="H259" s="9">
        <v>4360</v>
      </c>
      <c r="I259" s="9">
        <v>0.18</v>
      </c>
      <c r="J259" s="9">
        <v>75</v>
      </c>
      <c r="K259" s="271"/>
      <c r="L259" s="123"/>
    </row>
    <row r="260" spans="1:12" x14ac:dyDescent="0.25">
      <c r="A260" s="22">
        <v>43224.475243055553</v>
      </c>
      <c r="B260" s="9" t="s">
        <v>3</v>
      </c>
      <c r="C260" s="9" t="s">
        <v>2</v>
      </c>
      <c r="D260" s="10"/>
      <c r="E260" s="8" t="s">
        <v>636</v>
      </c>
      <c r="F260" s="125" t="s">
        <v>1</v>
      </c>
      <c r="G260" s="8" t="s">
        <v>0</v>
      </c>
      <c r="H260" s="9">
        <v>4380</v>
      </c>
      <c r="I260" s="9">
        <v>0.18</v>
      </c>
      <c r="J260" s="9">
        <v>75</v>
      </c>
      <c r="K260" s="271"/>
      <c r="L260" s="123"/>
    </row>
    <row r="261" spans="1:12" x14ac:dyDescent="0.25">
      <c r="A261" s="22">
        <v>43224.475393518522</v>
      </c>
      <c r="B261" s="9" t="s">
        <v>3</v>
      </c>
      <c r="C261" s="9" t="s">
        <v>2</v>
      </c>
      <c r="D261" s="10"/>
      <c r="E261" s="8" t="s">
        <v>636</v>
      </c>
      <c r="F261" s="125" t="s">
        <v>1</v>
      </c>
      <c r="G261" s="8" t="s">
        <v>0</v>
      </c>
      <c r="H261" s="9">
        <v>4360</v>
      </c>
      <c r="I261" s="9">
        <v>0.18</v>
      </c>
      <c r="J261" s="9">
        <v>75</v>
      </c>
      <c r="K261" s="271"/>
      <c r="L261" s="123"/>
    </row>
    <row r="262" spans="1:12" x14ac:dyDescent="0.25">
      <c r="A262" s="22">
        <v>43224.475393518522</v>
      </c>
      <c r="B262" s="9" t="s">
        <v>3</v>
      </c>
      <c r="C262" s="10"/>
      <c r="D262" s="9" t="s">
        <v>2</v>
      </c>
      <c r="E262" s="8" t="s">
        <v>637</v>
      </c>
      <c r="F262" s="125" t="s">
        <v>1</v>
      </c>
      <c r="G262" s="8" t="s">
        <v>0</v>
      </c>
      <c r="H262" s="9">
        <v>4360</v>
      </c>
      <c r="I262" s="9">
        <v>0.18</v>
      </c>
      <c r="J262" s="9">
        <v>75</v>
      </c>
      <c r="K262" s="271"/>
      <c r="L262" s="123"/>
    </row>
    <row r="263" spans="1:12" x14ac:dyDescent="0.25">
      <c r="A263" s="22">
        <v>43224.475393518522</v>
      </c>
      <c r="B263" s="9" t="s">
        <v>3</v>
      </c>
      <c r="C263" s="10"/>
      <c r="D263" s="9" t="s">
        <v>2</v>
      </c>
      <c r="E263" s="8" t="s">
        <v>637</v>
      </c>
      <c r="F263" s="125" t="s">
        <v>1</v>
      </c>
      <c r="G263" s="8" t="s">
        <v>0</v>
      </c>
      <c r="H263" s="9">
        <v>4360</v>
      </c>
      <c r="I263" s="9">
        <v>0.18</v>
      </c>
      <c r="J263" s="9">
        <v>75</v>
      </c>
      <c r="K263" s="271"/>
      <c r="L263" s="123"/>
    </row>
    <row r="264" spans="1:12" x14ac:dyDescent="0.25">
      <c r="A264" s="22">
        <v>43224.475393518522</v>
      </c>
      <c r="B264" s="9" t="s">
        <v>3</v>
      </c>
      <c r="C264" s="10"/>
      <c r="D264" s="9" t="s">
        <v>2</v>
      </c>
      <c r="E264" s="8" t="s">
        <v>637</v>
      </c>
      <c r="F264" s="125" t="s">
        <v>1</v>
      </c>
      <c r="G264" s="8" t="s">
        <v>0</v>
      </c>
      <c r="H264" s="9">
        <v>4360</v>
      </c>
      <c r="I264" s="9">
        <v>0.18</v>
      </c>
      <c r="J264" s="9">
        <v>75</v>
      </c>
      <c r="K264" s="271"/>
      <c r="L264" s="123"/>
    </row>
    <row r="265" spans="1:12" x14ac:dyDescent="0.25">
      <c r="A265" s="22">
        <v>43224.475393518522</v>
      </c>
      <c r="B265" s="9" t="s">
        <v>3</v>
      </c>
      <c r="C265" s="10"/>
      <c r="D265" s="9" t="s">
        <v>2</v>
      </c>
      <c r="E265" s="8" t="s">
        <v>637</v>
      </c>
      <c r="F265" s="125" t="s">
        <v>1</v>
      </c>
      <c r="G265" s="8" t="s">
        <v>0</v>
      </c>
      <c r="H265" s="9">
        <v>4360</v>
      </c>
      <c r="I265" s="9">
        <v>0.18</v>
      </c>
      <c r="J265" s="9">
        <v>75</v>
      </c>
      <c r="K265" s="271"/>
      <c r="L265" s="123"/>
    </row>
    <row r="266" spans="1:12" x14ac:dyDescent="0.25">
      <c r="A266" s="22">
        <v>43224.475393518522</v>
      </c>
      <c r="B266" s="9" t="s">
        <v>3</v>
      </c>
      <c r="C266" s="10"/>
      <c r="D266" s="9" t="s">
        <v>2</v>
      </c>
      <c r="E266" s="8" t="s">
        <v>637</v>
      </c>
      <c r="F266" s="125" t="s">
        <v>1</v>
      </c>
      <c r="G266" s="8" t="s">
        <v>0</v>
      </c>
      <c r="H266" s="9">
        <v>4360</v>
      </c>
      <c r="I266" s="9">
        <v>0.18</v>
      </c>
      <c r="J266" s="9">
        <v>75</v>
      </c>
      <c r="K266" s="271"/>
      <c r="L266" s="123"/>
    </row>
    <row r="267" spans="1:12" x14ac:dyDescent="0.25">
      <c r="A267" s="22">
        <v>43224.475393518522</v>
      </c>
      <c r="B267" s="9" t="s">
        <v>3</v>
      </c>
      <c r="C267" s="10"/>
      <c r="D267" s="9" t="s">
        <v>2</v>
      </c>
      <c r="E267" s="8" t="s">
        <v>637</v>
      </c>
      <c r="F267" s="125" t="s">
        <v>1</v>
      </c>
      <c r="G267" s="8" t="s">
        <v>0</v>
      </c>
      <c r="H267" s="9">
        <v>4360</v>
      </c>
      <c r="I267" s="9">
        <v>0.18</v>
      </c>
      <c r="J267" s="9">
        <v>75</v>
      </c>
      <c r="K267" s="271"/>
      <c r="L267" s="123"/>
    </row>
    <row r="268" spans="1:12" x14ac:dyDescent="0.25">
      <c r="A268" s="22">
        <v>43224.477835648147</v>
      </c>
      <c r="B268" s="9" t="s">
        <v>3</v>
      </c>
      <c r="C268" s="10"/>
      <c r="D268" s="9" t="s">
        <v>2</v>
      </c>
      <c r="E268" s="8" t="s">
        <v>637</v>
      </c>
      <c r="F268" s="125" t="s">
        <v>1</v>
      </c>
      <c r="G268" s="8" t="s">
        <v>0</v>
      </c>
      <c r="H268" s="9">
        <v>5520</v>
      </c>
      <c r="I268" s="9">
        <v>0.18</v>
      </c>
      <c r="J268" s="9">
        <v>75</v>
      </c>
      <c r="K268" s="271"/>
      <c r="L268" s="123"/>
    </row>
    <row r="269" spans="1:12" x14ac:dyDescent="0.25">
      <c r="A269" s="22">
        <v>43224.47797453704</v>
      </c>
      <c r="B269" s="9" t="s">
        <v>3</v>
      </c>
      <c r="C269" s="10"/>
      <c r="D269" s="9" t="s">
        <v>2</v>
      </c>
      <c r="E269" s="8" t="s">
        <v>637</v>
      </c>
      <c r="F269" s="125" t="s">
        <v>1</v>
      </c>
      <c r="G269" s="8" t="s">
        <v>0</v>
      </c>
      <c r="H269" s="9">
        <v>5510</v>
      </c>
      <c r="I269" s="9">
        <v>0.18</v>
      </c>
      <c r="J269" s="9">
        <v>75</v>
      </c>
      <c r="K269" s="271"/>
      <c r="L269" s="123"/>
    </row>
    <row r="270" spans="1:12" x14ac:dyDescent="0.25">
      <c r="A270" s="22">
        <v>43224.478113425925</v>
      </c>
      <c r="B270" s="9" t="s">
        <v>3</v>
      </c>
      <c r="C270" s="10"/>
      <c r="D270" s="9" t="s">
        <v>2</v>
      </c>
      <c r="E270" s="8" t="s">
        <v>637</v>
      </c>
      <c r="F270" s="125" t="s">
        <v>1</v>
      </c>
      <c r="G270" s="8" t="s">
        <v>0</v>
      </c>
      <c r="H270" s="9">
        <v>5520</v>
      </c>
      <c r="I270" s="9">
        <v>0.18</v>
      </c>
      <c r="J270" s="9">
        <v>75</v>
      </c>
      <c r="K270" s="271"/>
      <c r="L270" s="123"/>
    </row>
    <row r="271" spans="1:12" x14ac:dyDescent="0.25">
      <c r="A271" s="22">
        <v>43224.478645833333</v>
      </c>
      <c r="B271" s="9" t="s">
        <v>3</v>
      </c>
      <c r="C271" s="10"/>
      <c r="D271" s="9" t="s">
        <v>2</v>
      </c>
      <c r="E271" s="8" t="s">
        <v>637</v>
      </c>
      <c r="F271" s="125" t="s">
        <v>1</v>
      </c>
      <c r="G271" s="8" t="s">
        <v>0</v>
      </c>
      <c r="H271" s="9">
        <v>5520</v>
      </c>
      <c r="I271" s="9">
        <v>0.18</v>
      </c>
      <c r="J271" s="9">
        <v>75</v>
      </c>
      <c r="K271" s="271"/>
      <c r="L271" s="123"/>
    </row>
    <row r="272" spans="1:12" x14ac:dyDescent="0.25">
      <c r="A272" s="22">
        <v>43224.478796296295</v>
      </c>
      <c r="B272" s="9" t="s">
        <v>3</v>
      </c>
      <c r="C272" s="10"/>
      <c r="D272" s="9" t="s">
        <v>2</v>
      </c>
      <c r="E272" s="8" t="s">
        <v>637</v>
      </c>
      <c r="F272" s="125" t="s">
        <v>1</v>
      </c>
      <c r="G272" s="8" t="s">
        <v>0</v>
      </c>
      <c r="H272" s="9">
        <v>5520</v>
      </c>
      <c r="I272" s="9">
        <v>0.18</v>
      </c>
      <c r="J272" s="9">
        <v>75</v>
      </c>
      <c r="K272" s="271"/>
      <c r="L272" s="123"/>
    </row>
    <row r="273" spans="1:12" x14ac:dyDescent="0.25">
      <c r="A273" s="22">
        <v>43224.478935185187</v>
      </c>
      <c r="B273" s="9" t="s">
        <v>3</v>
      </c>
      <c r="C273" s="10"/>
      <c r="D273" s="9" t="s">
        <v>2</v>
      </c>
      <c r="E273" s="8" t="s">
        <v>637</v>
      </c>
      <c r="F273" s="125" t="s">
        <v>1</v>
      </c>
      <c r="G273" s="8" t="s">
        <v>0</v>
      </c>
      <c r="H273" s="9">
        <v>5540</v>
      </c>
      <c r="I273" s="9">
        <v>0.18</v>
      </c>
      <c r="J273" s="9">
        <v>75</v>
      </c>
      <c r="K273" s="272"/>
      <c r="L273" s="123"/>
    </row>
    <row r="274" spans="1:12" x14ac:dyDescent="0.25">
      <c r="A274" s="30">
        <v>43224.479409722226</v>
      </c>
      <c r="B274" s="12" t="s">
        <v>3</v>
      </c>
      <c r="C274" s="12" t="s">
        <v>2</v>
      </c>
      <c r="D274" s="10"/>
      <c r="E274" s="29" t="s">
        <v>636</v>
      </c>
      <c r="F274" s="124" t="s">
        <v>4</v>
      </c>
      <c r="G274" s="29" t="s">
        <v>0</v>
      </c>
      <c r="H274" s="49">
        <v>4580</v>
      </c>
      <c r="I274" s="49">
        <v>0.18</v>
      </c>
      <c r="J274" s="49">
        <v>75</v>
      </c>
      <c r="K274" s="267">
        <f>AVERAGE(H274:H279)</f>
        <v>4900</v>
      </c>
      <c r="L274" s="123"/>
    </row>
    <row r="275" spans="1:12" x14ac:dyDescent="0.25">
      <c r="A275" s="30">
        <v>43224.479560185187</v>
      </c>
      <c r="B275" s="12" t="s">
        <v>3</v>
      </c>
      <c r="C275" s="12" t="s">
        <v>2</v>
      </c>
      <c r="D275" s="10"/>
      <c r="E275" s="29" t="s">
        <v>636</v>
      </c>
      <c r="F275" s="124" t="s">
        <v>4</v>
      </c>
      <c r="G275" s="29" t="s">
        <v>0</v>
      </c>
      <c r="H275" s="49">
        <v>4580</v>
      </c>
      <c r="I275" s="49">
        <v>0.18</v>
      </c>
      <c r="J275" s="49">
        <v>75</v>
      </c>
      <c r="K275" s="268"/>
      <c r="L275" s="123"/>
    </row>
    <row r="276" spans="1:12" x14ac:dyDescent="0.25">
      <c r="A276" s="30">
        <v>43224.479710648149</v>
      </c>
      <c r="B276" s="12" t="s">
        <v>3</v>
      </c>
      <c r="C276" s="12" t="s">
        <v>2</v>
      </c>
      <c r="D276" s="10"/>
      <c r="E276" s="29" t="s">
        <v>636</v>
      </c>
      <c r="F276" s="124" t="s">
        <v>4</v>
      </c>
      <c r="G276" s="29" t="s">
        <v>0</v>
      </c>
      <c r="H276" s="49">
        <v>4590</v>
      </c>
      <c r="I276" s="49">
        <v>0.18</v>
      </c>
      <c r="J276" s="49">
        <v>75</v>
      </c>
      <c r="K276" s="268"/>
      <c r="L276" s="123"/>
    </row>
    <row r="277" spans="1:12" x14ac:dyDescent="0.25">
      <c r="A277" s="30">
        <v>43224.480034722219</v>
      </c>
      <c r="B277" s="12" t="s">
        <v>3</v>
      </c>
      <c r="C277" s="10"/>
      <c r="D277" s="12" t="s">
        <v>2</v>
      </c>
      <c r="E277" s="29" t="s">
        <v>637</v>
      </c>
      <c r="F277" s="124" t="s">
        <v>4</v>
      </c>
      <c r="G277" s="29" t="s">
        <v>0</v>
      </c>
      <c r="H277" s="49">
        <v>5240</v>
      </c>
      <c r="I277" s="49">
        <v>0.18</v>
      </c>
      <c r="J277" s="49">
        <v>75</v>
      </c>
      <c r="K277" s="268"/>
      <c r="L277" s="123"/>
    </row>
    <row r="278" spans="1:12" x14ac:dyDescent="0.25">
      <c r="A278" s="30">
        <v>43224.480185185188</v>
      </c>
      <c r="B278" s="12" t="s">
        <v>3</v>
      </c>
      <c r="C278" s="10"/>
      <c r="D278" s="12" t="s">
        <v>2</v>
      </c>
      <c r="E278" s="29" t="s">
        <v>637</v>
      </c>
      <c r="F278" s="124" t="s">
        <v>4</v>
      </c>
      <c r="G278" s="29" t="s">
        <v>0</v>
      </c>
      <c r="H278" s="49">
        <v>5210</v>
      </c>
      <c r="I278" s="49">
        <v>0.18</v>
      </c>
      <c r="J278" s="49">
        <v>75</v>
      </c>
      <c r="K278" s="268"/>
      <c r="L278" s="123"/>
    </row>
    <row r="279" spans="1:12" x14ac:dyDescent="0.25">
      <c r="A279" s="30">
        <v>43224.48033564815</v>
      </c>
      <c r="B279" s="12" t="s">
        <v>3</v>
      </c>
      <c r="C279" s="10"/>
      <c r="D279" s="12" t="s">
        <v>2</v>
      </c>
      <c r="E279" s="29" t="s">
        <v>637</v>
      </c>
      <c r="F279" s="124" t="s">
        <v>4</v>
      </c>
      <c r="G279" s="29" t="s">
        <v>0</v>
      </c>
      <c r="H279" s="49">
        <v>5200</v>
      </c>
      <c r="I279" s="49">
        <v>0.18</v>
      </c>
      <c r="J279" s="49">
        <v>75</v>
      </c>
      <c r="K279" s="269"/>
      <c r="L279" s="123"/>
    </row>
    <row r="280" spans="1:12" x14ac:dyDescent="0.25">
      <c r="A280" s="22">
        <v>43224.480798611112</v>
      </c>
      <c r="B280" s="9" t="s">
        <v>3</v>
      </c>
      <c r="C280" s="9" t="s">
        <v>2</v>
      </c>
      <c r="D280" s="10"/>
      <c r="E280" s="8" t="s">
        <v>636</v>
      </c>
      <c r="F280" s="125" t="s">
        <v>4</v>
      </c>
      <c r="G280" s="8" t="s">
        <v>8</v>
      </c>
      <c r="H280" s="34">
        <v>4180</v>
      </c>
      <c r="I280" s="9">
        <v>0.18</v>
      </c>
      <c r="J280" s="9">
        <v>75</v>
      </c>
      <c r="K280" s="270">
        <f>AVERAGE(H281,H285:H291)</f>
        <v>5026.25</v>
      </c>
      <c r="L280" s="123"/>
    </row>
    <row r="281" spans="1:12" x14ac:dyDescent="0.25">
      <c r="A281" s="22">
        <v>43224.480949074074</v>
      </c>
      <c r="B281" s="9" t="s">
        <v>3</v>
      </c>
      <c r="C281" s="9" t="s">
        <v>2</v>
      </c>
      <c r="D281" s="10"/>
      <c r="E281" s="8" t="s">
        <v>636</v>
      </c>
      <c r="F281" s="125" t="s">
        <v>4</v>
      </c>
      <c r="G281" s="8" t="s">
        <v>8</v>
      </c>
      <c r="H281" s="9">
        <v>5320</v>
      </c>
      <c r="I281" s="9">
        <v>0.18</v>
      </c>
      <c r="J281" s="9">
        <v>75</v>
      </c>
      <c r="K281" s="271"/>
      <c r="L281" s="123"/>
    </row>
    <row r="282" spans="1:12" x14ac:dyDescent="0.25">
      <c r="A282" s="22">
        <v>43224.481087962966</v>
      </c>
      <c r="B282" s="9" t="s">
        <v>3</v>
      </c>
      <c r="C282" s="9" t="s">
        <v>2</v>
      </c>
      <c r="D282" s="10"/>
      <c r="E282" s="8" t="s">
        <v>636</v>
      </c>
      <c r="F282" s="125" t="s">
        <v>4</v>
      </c>
      <c r="G282" s="8" t="s">
        <v>8</v>
      </c>
      <c r="H282" s="34">
        <v>500</v>
      </c>
      <c r="I282" s="9">
        <v>0.18</v>
      </c>
      <c r="J282" s="9">
        <v>75</v>
      </c>
      <c r="K282" s="271"/>
      <c r="L282" s="123"/>
    </row>
    <row r="283" spans="1:12" x14ac:dyDescent="0.25">
      <c r="A283" s="22">
        <v>43224.481319444443</v>
      </c>
      <c r="B283" s="9" t="s">
        <v>3</v>
      </c>
      <c r="C283" s="9" t="s">
        <v>2</v>
      </c>
      <c r="D283" s="10"/>
      <c r="E283" s="8" t="s">
        <v>636</v>
      </c>
      <c r="F283" s="125" t="s">
        <v>4</v>
      </c>
      <c r="G283" s="8" t="s">
        <v>8</v>
      </c>
      <c r="H283" s="34">
        <v>4170</v>
      </c>
      <c r="I283" s="9">
        <v>0.18</v>
      </c>
      <c r="J283" s="9">
        <v>75</v>
      </c>
      <c r="K283" s="271"/>
      <c r="L283" s="123"/>
    </row>
    <row r="284" spans="1:12" x14ac:dyDescent="0.25">
      <c r="A284" s="22">
        <v>43224.481469907405</v>
      </c>
      <c r="B284" s="9" t="s">
        <v>3</v>
      </c>
      <c r="C284" s="9" t="s">
        <v>2</v>
      </c>
      <c r="D284" s="10"/>
      <c r="E284" s="8" t="s">
        <v>636</v>
      </c>
      <c r="F284" s="125" t="s">
        <v>4</v>
      </c>
      <c r="G284" s="8" t="s">
        <v>8</v>
      </c>
      <c r="H284" s="34">
        <v>4130</v>
      </c>
      <c r="I284" s="9">
        <v>0.18</v>
      </c>
      <c r="J284" s="9">
        <v>75</v>
      </c>
      <c r="K284" s="271"/>
      <c r="L284" s="123"/>
    </row>
    <row r="285" spans="1:12" x14ac:dyDescent="0.25">
      <c r="A285" s="22">
        <v>43224.481608796297</v>
      </c>
      <c r="B285" s="9" t="s">
        <v>3</v>
      </c>
      <c r="C285" s="9" t="s">
        <v>2</v>
      </c>
      <c r="D285" s="10"/>
      <c r="E285" s="8" t="s">
        <v>636</v>
      </c>
      <c r="F285" s="125" t="s">
        <v>4</v>
      </c>
      <c r="G285" s="8" t="s">
        <v>8</v>
      </c>
      <c r="H285" s="9">
        <v>5300</v>
      </c>
      <c r="I285" s="9">
        <v>0.18</v>
      </c>
      <c r="J285" s="9">
        <v>75</v>
      </c>
      <c r="K285" s="271"/>
      <c r="L285" s="123"/>
    </row>
    <row r="286" spans="1:12" x14ac:dyDescent="0.25">
      <c r="A286" s="22">
        <v>43224.481886574074</v>
      </c>
      <c r="B286" s="9" t="s">
        <v>3</v>
      </c>
      <c r="C286" s="9" t="s">
        <v>2</v>
      </c>
      <c r="D286" s="10"/>
      <c r="E286" s="8" t="s">
        <v>636</v>
      </c>
      <c r="F286" s="125" t="s">
        <v>4</v>
      </c>
      <c r="G286" s="8" t="s">
        <v>8</v>
      </c>
      <c r="H286" s="9">
        <v>5290</v>
      </c>
      <c r="I286" s="9">
        <v>0.18</v>
      </c>
      <c r="J286" s="9">
        <v>75</v>
      </c>
      <c r="K286" s="271"/>
      <c r="L286" s="123"/>
    </row>
    <row r="287" spans="1:12" x14ac:dyDescent="0.25">
      <c r="A287" s="22">
        <v>43224.482025462959</v>
      </c>
      <c r="B287" s="9" t="s">
        <v>3</v>
      </c>
      <c r="C287" s="9" t="s">
        <v>2</v>
      </c>
      <c r="D287" s="10"/>
      <c r="E287" s="8" t="s">
        <v>636</v>
      </c>
      <c r="F287" s="125" t="s">
        <v>4</v>
      </c>
      <c r="G287" s="8" t="s">
        <v>8</v>
      </c>
      <c r="H287" s="9">
        <v>5270</v>
      </c>
      <c r="I287" s="9">
        <v>0.18</v>
      </c>
      <c r="J287" s="9">
        <v>75</v>
      </c>
      <c r="K287" s="271"/>
      <c r="L287" s="123"/>
    </row>
    <row r="288" spans="1:12" x14ac:dyDescent="0.25">
      <c r="A288" s="22">
        <v>43224.482164351852</v>
      </c>
      <c r="B288" s="9" t="s">
        <v>3</v>
      </c>
      <c r="C288" s="9" t="s">
        <v>2</v>
      </c>
      <c r="D288" s="10"/>
      <c r="E288" s="8" t="s">
        <v>636</v>
      </c>
      <c r="F288" s="125" t="s">
        <v>4</v>
      </c>
      <c r="G288" s="8" t="s">
        <v>8</v>
      </c>
      <c r="H288" s="9">
        <v>5300</v>
      </c>
      <c r="I288" s="9">
        <v>0.18</v>
      </c>
      <c r="J288" s="9">
        <v>75</v>
      </c>
      <c r="K288" s="271"/>
      <c r="L288" s="123"/>
    </row>
    <row r="289" spans="1:12" x14ac:dyDescent="0.25">
      <c r="A289" s="22">
        <v>43224.482719907406</v>
      </c>
      <c r="B289" s="9" t="s">
        <v>3</v>
      </c>
      <c r="C289" s="10"/>
      <c r="D289" s="9" t="s">
        <v>2</v>
      </c>
      <c r="E289" s="8" t="s">
        <v>637</v>
      </c>
      <c r="F289" s="125" t="s">
        <v>4</v>
      </c>
      <c r="G289" s="8" t="s">
        <v>8</v>
      </c>
      <c r="H289" s="9">
        <v>4580</v>
      </c>
      <c r="I289" s="9">
        <v>0.18</v>
      </c>
      <c r="J289" s="9">
        <v>75</v>
      </c>
      <c r="K289" s="271"/>
      <c r="L289" s="123"/>
    </row>
    <row r="290" spans="1:12" x14ac:dyDescent="0.25">
      <c r="A290" s="22">
        <v>43224.482858796298</v>
      </c>
      <c r="B290" s="9" t="s">
        <v>3</v>
      </c>
      <c r="C290" s="10"/>
      <c r="D290" s="9" t="s">
        <v>2</v>
      </c>
      <c r="E290" s="8" t="s">
        <v>637</v>
      </c>
      <c r="F290" s="125" t="s">
        <v>4</v>
      </c>
      <c r="G290" s="8" t="s">
        <v>8</v>
      </c>
      <c r="H290" s="9">
        <v>4590</v>
      </c>
      <c r="I290" s="9">
        <v>0.18</v>
      </c>
      <c r="J290" s="9">
        <v>75</v>
      </c>
      <c r="K290" s="271"/>
      <c r="L290" s="123"/>
    </row>
    <row r="291" spans="1:12" x14ac:dyDescent="0.25">
      <c r="A291" s="22">
        <v>43224.482997685183</v>
      </c>
      <c r="B291" s="9" t="s">
        <v>3</v>
      </c>
      <c r="C291" s="10"/>
      <c r="D291" s="9" t="s">
        <v>2</v>
      </c>
      <c r="E291" s="8" t="s">
        <v>637</v>
      </c>
      <c r="F291" s="125" t="s">
        <v>4</v>
      </c>
      <c r="G291" s="8" t="s">
        <v>8</v>
      </c>
      <c r="H291" s="9">
        <v>4560</v>
      </c>
      <c r="I291" s="9">
        <v>0.18</v>
      </c>
      <c r="J291" s="9">
        <v>75</v>
      </c>
      <c r="K291" s="272"/>
      <c r="L291" s="123"/>
    </row>
    <row r="292" spans="1:12" x14ac:dyDescent="0.25">
      <c r="A292" s="30">
        <v>43224.535520833335</v>
      </c>
      <c r="B292" s="12" t="s">
        <v>3</v>
      </c>
      <c r="C292" s="12" t="s">
        <v>2</v>
      </c>
      <c r="D292" s="10"/>
      <c r="E292" s="29" t="s">
        <v>636</v>
      </c>
      <c r="F292" s="124" t="s">
        <v>6</v>
      </c>
      <c r="G292" s="29" t="s">
        <v>0</v>
      </c>
      <c r="H292" s="49">
        <v>4750</v>
      </c>
      <c r="I292" s="49">
        <v>0.18</v>
      </c>
      <c r="J292" s="49">
        <v>86</v>
      </c>
      <c r="K292" s="267">
        <f>AVERAGE(H292:H300)</f>
        <v>5221.1111111111113</v>
      </c>
      <c r="L292" s="123"/>
    </row>
    <row r="293" spans="1:12" x14ac:dyDescent="0.25">
      <c r="A293" s="30">
        <v>43224.53565972222</v>
      </c>
      <c r="B293" s="12" t="s">
        <v>3</v>
      </c>
      <c r="C293" s="12" t="s">
        <v>2</v>
      </c>
      <c r="D293" s="10"/>
      <c r="E293" s="29" t="s">
        <v>636</v>
      </c>
      <c r="F293" s="124" t="s">
        <v>6</v>
      </c>
      <c r="G293" s="29" t="s">
        <v>0</v>
      </c>
      <c r="H293" s="49">
        <v>4780</v>
      </c>
      <c r="I293" s="49">
        <v>0.18</v>
      </c>
      <c r="J293" s="49">
        <v>86</v>
      </c>
      <c r="K293" s="268"/>
      <c r="L293" s="123"/>
    </row>
    <row r="294" spans="1:12" x14ac:dyDescent="0.25">
      <c r="A294" s="30">
        <v>43224.535798611112</v>
      </c>
      <c r="B294" s="12" t="s">
        <v>3</v>
      </c>
      <c r="C294" s="12" t="s">
        <v>2</v>
      </c>
      <c r="D294" s="10"/>
      <c r="E294" s="29" t="s">
        <v>636</v>
      </c>
      <c r="F294" s="124" t="s">
        <v>6</v>
      </c>
      <c r="G294" s="29" t="s">
        <v>0</v>
      </c>
      <c r="H294" s="49">
        <v>4770</v>
      </c>
      <c r="I294" s="49">
        <v>0.18</v>
      </c>
      <c r="J294" s="49">
        <v>86</v>
      </c>
      <c r="K294" s="268"/>
      <c r="L294" s="123"/>
    </row>
    <row r="295" spans="1:12" x14ac:dyDescent="0.25">
      <c r="A295" s="30">
        <v>43224.536249999997</v>
      </c>
      <c r="B295" s="12" t="s">
        <v>3</v>
      </c>
      <c r="C295" s="10"/>
      <c r="D295" s="12" t="s">
        <v>2</v>
      </c>
      <c r="E295" s="29" t="s">
        <v>637</v>
      </c>
      <c r="F295" s="124" t="s">
        <v>6</v>
      </c>
      <c r="G295" s="29" t="s">
        <v>0</v>
      </c>
      <c r="H295" s="49">
        <v>5410</v>
      </c>
      <c r="I295" s="49">
        <v>0.18</v>
      </c>
      <c r="J295" s="49">
        <v>84</v>
      </c>
      <c r="K295" s="268"/>
      <c r="L295" s="123"/>
    </row>
    <row r="296" spans="1:12" x14ac:dyDescent="0.25">
      <c r="A296" s="30">
        <v>43224.536412037036</v>
      </c>
      <c r="B296" s="12" t="s">
        <v>3</v>
      </c>
      <c r="C296" s="10"/>
      <c r="D296" s="12" t="s">
        <v>2</v>
      </c>
      <c r="E296" s="29" t="s">
        <v>637</v>
      </c>
      <c r="F296" s="124" t="s">
        <v>6</v>
      </c>
      <c r="G296" s="29" t="s">
        <v>0</v>
      </c>
      <c r="H296" s="49">
        <v>5410</v>
      </c>
      <c r="I296" s="49">
        <v>0.18</v>
      </c>
      <c r="J296" s="49">
        <v>84</v>
      </c>
      <c r="K296" s="268"/>
      <c r="L296" s="123"/>
    </row>
    <row r="297" spans="1:12" x14ac:dyDescent="0.25">
      <c r="A297" s="30">
        <v>43224.536562499998</v>
      </c>
      <c r="B297" s="12" t="s">
        <v>3</v>
      </c>
      <c r="C297" s="10"/>
      <c r="D297" s="12" t="s">
        <v>2</v>
      </c>
      <c r="E297" s="29" t="s">
        <v>637</v>
      </c>
      <c r="F297" s="124" t="s">
        <v>6</v>
      </c>
      <c r="G297" s="29" t="s">
        <v>0</v>
      </c>
      <c r="H297" s="49">
        <v>5460</v>
      </c>
      <c r="I297" s="49">
        <v>0.18</v>
      </c>
      <c r="J297" s="49">
        <v>84</v>
      </c>
      <c r="K297" s="268"/>
      <c r="L297" s="123"/>
    </row>
    <row r="298" spans="1:12" x14ac:dyDescent="0.25">
      <c r="A298" s="30">
        <v>43224.536805555559</v>
      </c>
      <c r="B298" s="12" t="s">
        <v>3</v>
      </c>
      <c r="C298" s="10"/>
      <c r="D298" s="12" t="s">
        <v>2</v>
      </c>
      <c r="E298" s="29" t="s">
        <v>637</v>
      </c>
      <c r="F298" s="124" t="s">
        <v>6</v>
      </c>
      <c r="G298" s="29" t="s">
        <v>0</v>
      </c>
      <c r="H298" s="49">
        <v>5470</v>
      </c>
      <c r="I298" s="49">
        <v>0.18</v>
      </c>
      <c r="J298" s="49">
        <v>82</v>
      </c>
      <c r="K298" s="268"/>
      <c r="L298" s="123"/>
    </row>
    <row r="299" spans="1:12" x14ac:dyDescent="0.25">
      <c r="A299" s="30">
        <v>43224.536956018521</v>
      </c>
      <c r="B299" s="12" t="s">
        <v>3</v>
      </c>
      <c r="C299" s="10"/>
      <c r="D299" s="12" t="s">
        <v>2</v>
      </c>
      <c r="E299" s="29" t="s">
        <v>637</v>
      </c>
      <c r="F299" s="124" t="s">
        <v>6</v>
      </c>
      <c r="G299" s="29" t="s">
        <v>0</v>
      </c>
      <c r="H299" s="49">
        <v>5470</v>
      </c>
      <c r="I299" s="49">
        <v>0.18</v>
      </c>
      <c r="J299" s="49">
        <v>82</v>
      </c>
      <c r="K299" s="268"/>
      <c r="L299" s="123"/>
    </row>
    <row r="300" spans="1:12" x14ac:dyDescent="0.25">
      <c r="A300" s="30">
        <v>43224.537106481483</v>
      </c>
      <c r="B300" s="12" t="s">
        <v>3</v>
      </c>
      <c r="C300" s="10"/>
      <c r="D300" s="12" t="s">
        <v>2</v>
      </c>
      <c r="E300" s="29" t="s">
        <v>637</v>
      </c>
      <c r="F300" s="124" t="s">
        <v>6</v>
      </c>
      <c r="G300" s="29" t="s">
        <v>0</v>
      </c>
      <c r="H300" s="49">
        <v>5470</v>
      </c>
      <c r="I300" s="49">
        <v>0.18</v>
      </c>
      <c r="J300" s="49">
        <v>82</v>
      </c>
      <c r="K300" s="269"/>
      <c r="L300" s="123"/>
    </row>
  </sheetData>
  <autoFilter ref="F1:F300"/>
  <mergeCells count="42"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232:K240"/>
    <mergeCell ref="K217:K225"/>
    <mergeCell ref="K226:K231"/>
    <mergeCell ref="K181:K186"/>
    <mergeCell ref="K133:K141"/>
    <mergeCell ref="K142:K147"/>
    <mergeCell ref="K148:K156"/>
    <mergeCell ref="K157:K162"/>
    <mergeCell ref="K205:K216"/>
    <mergeCell ref="K163:K168"/>
    <mergeCell ref="K169:K174"/>
    <mergeCell ref="K175:K180"/>
    <mergeCell ref="K187:K195"/>
    <mergeCell ref="K196:K204"/>
    <mergeCell ref="K292:K300"/>
    <mergeCell ref="K241:K255"/>
    <mergeCell ref="K274:K279"/>
    <mergeCell ref="K256:K273"/>
    <mergeCell ref="K280:K291"/>
    <mergeCell ref="K4:K9"/>
    <mergeCell ref="K10:K21"/>
    <mergeCell ref="K22:K30"/>
    <mergeCell ref="K52:K60"/>
    <mergeCell ref="K61:K87"/>
    <mergeCell ref="K31:K39"/>
    <mergeCell ref="K40:K51"/>
    <mergeCell ref="K88:K99"/>
    <mergeCell ref="K100:K105"/>
    <mergeCell ref="K106:K111"/>
    <mergeCell ref="K112:K123"/>
    <mergeCell ref="K124:K132"/>
  </mergeCells>
  <pageMargins left="0.7" right="0.7" top="0.75" bottom="0.75" header="0.3" footer="0.3"/>
  <pageSetup scale="59" fitToHeight="0" orientation="portrait" r:id="rId1"/>
  <ignoredErrors>
    <ignoredError sqref="K4 K52:K60 K100 K106 K133 K142 K157 K163 K169 K175 K181 K187 K226 K232 K274 K292 K10 K31 K25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21"/>
  <sheetViews>
    <sheetView showGridLines="0" zoomScaleNormal="100" workbookViewId="0">
      <selection activeCell="R10" sqref="R10"/>
    </sheetView>
  </sheetViews>
  <sheetFormatPr defaultRowHeight="15" x14ac:dyDescent="0.25"/>
  <cols>
    <col min="1" max="1" width="16.42578125" style="1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1" bestFit="1" customWidth="1"/>
    <col min="6" max="6" width="8.28515625" style="130" bestFit="1" customWidth="1"/>
    <col min="7" max="7" width="11" style="4" bestFit="1" customWidth="1"/>
    <col min="8" max="8" width="11.42578125" style="50" bestFit="1" customWidth="1"/>
    <col min="9" max="9" width="13.85546875" style="50" bestFit="1" customWidth="1"/>
    <col min="10" max="10" width="14.140625" style="50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6" width="5.42578125" style="1" bestFit="1" customWidth="1"/>
    <col min="17" max="17" width="9.140625" style="1"/>
    <col min="18" max="18" width="11" style="1" bestFit="1" customWidth="1"/>
    <col min="19" max="19" width="11.42578125" style="1" bestFit="1" customWidth="1"/>
    <col min="20" max="20" width="16.140625" style="1" bestFit="1" customWidth="1"/>
    <col min="21" max="16384" width="9.140625" style="1"/>
  </cols>
  <sheetData>
    <row r="1" spans="1:15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83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</row>
    <row r="3" spans="1:15" x14ac:dyDescent="0.25">
      <c r="A3" s="251"/>
      <c r="B3" s="253"/>
      <c r="C3" s="21" t="s">
        <v>33</v>
      </c>
      <c r="D3" s="20" t="s">
        <v>32</v>
      </c>
      <c r="E3" s="281"/>
      <c r="F3" s="284"/>
      <c r="G3" s="251"/>
      <c r="H3" s="284"/>
      <c r="I3" s="284"/>
      <c r="J3" s="284"/>
      <c r="K3" s="282"/>
    </row>
    <row r="4" spans="1:15" x14ac:dyDescent="0.25">
      <c r="A4" s="30">
        <v>43230.370775462965</v>
      </c>
      <c r="B4" s="12" t="s">
        <v>3</v>
      </c>
      <c r="C4" s="12" t="s">
        <v>2</v>
      </c>
      <c r="D4" s="10"/>
      <c r="E4" s="29" t="s">
        <v>636</v>
      </c>
      <c r="F4" s="124" t="s">
        <v>19</v>
      </c>
      <c r="G4" s="29" t="s">
        <v>0</v>
      </c>
      <c r="H4" s="29">
        <v>3620</v>
      </c>
      <c r="I4" s="29">
        <v>0.18</v>
      </c>
      <c r="J4" s="29">
        <v>63</v>
      </c>
      <c r="K4" s="267">
        <f>AVERAGE(H4:H12)</f>
        <v>3988.8888888888887</v>
      </c>
      <c r="L4" s="95"/>
      <c r="M4" s="9" t="s">
        <v>19</v>
      </c>
      <c r="N4" s="9" t="s">
        <v>0</v>
      </c>
      <c r="O4" s="33">
        <f>K4</f>
        <v>3988.8888888888887</v>
      </c>
    </row>
    <row r="5" spans="1:15" x14ac:dyDescent="0.25">
      <c r="A5" s="30">
        <v>43230.370925925927</v>
      </c>
      <c r="B5" s="12" t="s">
        <v>3</v>
      </c>
      <c r="C5" s="12" t="s">
        <v>2</v>
      </c>
      <c r="D5" s="10"/>
      <c r="E5" s="29" t="s">
        <v>636</v>
      </c>
      <c r="F5" s="124" t="s">
        <v>19</v>
      </c>
      <c r="G5" s="29" t="s">
        <v>0</v>
      </c>
      <c r="H5" s="29">
        <v>3600</v>
      </c>
      <c r="I5" s="29">
        <v>0.18</v>
      </c>
      <c r="J5" s="29">
        <v>63</v>
      </c>
      <c r="K5" s="268"/>
      <c r="L5" s="95"/>
      <c r="M5" s="12" t="s">
        <v>20</v>
      </c>
      <c r="N5" s="12" t="s">
        <v>0</v>
      </c>
      <c r="O5" s="35">
        <f>K13</f>
        <v>4033.3333333333335</v>
      </c>
    </row>
    <row r="6" spans="1:15" x14ac:dyDescent="0.25">
      <c r="A6" s="30">
        <v>43230.371076388888</v>
      </c>
      <c r="B6" s="12" t="s">
        <v>3</v>
      </c>
      <c r="C6" s="12" t="s">
        <v>2</v>
      </c>
      <c r="D6" s="10"/>
      <c r="E6" s="29" t="s">
        <v>636</v>
      </c>
      <c r="F6" s="124" t="s">
        <v>19</v>
      </c>
      <c r="G6" s="29" t="s">
        <v>0</v>
      </c>
      <c r="H6" s="29">
        <v>3610</v>
      </c>
      <c r="I6" s="29">
        <v>0.18</v>
      </c>
      <c r="J6" s="29">
        <v>63</v>
      </c>
      <c r="K6" s="268"/>
      <c r="L6" s="95"/>
      <c r="M6" s="9" t="s">
        <v>20</v>
      </c>
      <c r="N6" s="9" t="s">
        <v>8</v>
      </c>
      <c r="O6" s="33">
        <f>K25</f>
        <v>3671.1111111111113</v>
      </c>
    </row>
    <row r="7" spans="1:15" x14ac:dyDescent="0.25">
      <c r="A7" s="30">
        <v>43230.371481481481</v>
      </c>
      <c r="B7" s="12" t="s">
        <v>3</v>
      </c>
      <c r="C7" s="10"/>
      <c r="D7" s="12" t="s">
        <v>2</v>
      </c>
      <c r="E7" s="29" t="s">
        <v>637</v>
      </c>
      <c r="F7" s="124" t="s">
        <v>19</v>
      </c>
      <c r="G7" s="29" t="s">
        <v>0</v>
      </c>
      <c r="H7" s="29">
        <v>4140</v>
      </c>
      <c r="I7" s="29">
        <v>0.18</v>
      </c>
      <c r="J7" s="29">
        <v>63</v>
      </c>
      <c r="K7" s="268"/>
      <c r="L7" s="95"/>
      <c r="M7" s="12" t="s">
        <v>21</v>
      </c>
      <c r="N7" s="12" t="s">
        <v>0</v>
      </c>
      <c r="O7" s="35">
        <f>K37</f>
        <v>3694.6153846153848</v>
      </c>
    </row>
    <row r="8" spans="1:15" x14ac:dyDescent="0.25">
      <c r="A8" s="30">
        <v>43230.37164351852</v>
      </c>
      <c r="B8" s="12" t="s">
        <v>3</v>
      </c>
      <c r="C8" s="10"/>
      <c r="D8" s="12" t="s">
        <v>2</v>
      </c>
      <c r="E8" s="29" t="s">
        <v>637</v>
      </c>
      <c r="F8" s="124" t="s">
        <v>19</v>
      </c>
      <c r="G8" s="29" t="s">
        <v>0</v>
      </c>
      <c r="H8" s="29">
        <v>4110</v>
      </c>
      <c r="I8" s="29">
        <v>0.18</v>
      </c>
      <c r="J8" s="29">
        <v>63</v>
      </c>
      <c r="K8" s="268"/>
      <c r="L8" s="95"/>
      <c r="M8" s="9" t="s">
        <v>22</v>
      </c>
      <c r="N8" s="9" t="s">
        <v>0</v>
      </c>
      <c r="O8" s="33">
        <f>K58</f>
        <v>3801.6666666666665</v>
      </c>
    </row>
    <row r="9" spans="1:15" x14ac:dyDescent="0.25">
      <c r="A9" s="30">
        <v>43230.371793981481</v>
      </c>
      <c r="B9" s="12" t="s">
        <v>3</v>
      </c>
      <c r="C9" s="10"/>
      <c r="D9" s="12" t="s">
        <v>2</v>
      </c>
      <c r="E9" s="29" t="s">
        <v>637</v>
      </c>
      <c r="F9" s="124" t="s">
        <v>19</v>
      </c>
      <c r="G9" s="29" t="s">
        <v>0</v>
      </c>
      <c r="H9" s="29">
        <v>4100</v>
      </c>
      <c r="I9" s="29">
        <v>0.18</v>
      </c>
      <c r="J9" s="29">
        <v>63</v>
      </c>
      <c r="K9" s="268"/>
      <c r="L9" s="95"/>
      <c r="M9" s="12" t="s">
        <v>23</v>
      </c>
      <c r="N9" s="12" t="s">
        <v>0</v>
      </c>
      <c r="O9" s="35">
        <f>K67</f>
        <v>3471.1111111111113</v>
      </c>
    </row>
    <row r="10" spans="1:15" x14ac:dyDescent="0.25">
      <c r="A10" s="30">
        <v>43230.372152777774</v>
      </c>
      <c r="B10" s="12" t="s">
        <v>3</v>
      </c>
      <c r="C10" s="10"/>
      <c r="D10" s="12" t="s">
        <v>2</v>
      </c>
      <c r="E10" s="29" t="s">
        <v>637</v>
      </c>
      <c r="F10" s="124" t="s">
        <v>19</v>
      </c>
      <c r="G10" s="29" t="s">
        <v>0</v>
      </c>
      <c r="H10" s="29">
        <v>4260</v>
      </c>
      <c r="I10" s="29">
        <v>0.18</v>
      </c>
      <c r="J10" s="29">
        <v>63</v>
      </c>
      <c r="K10" s="268"/>
      <c r="L10" s="95"/>
      <c r="M10" s="9" t="s">
        <v>23</v>
      </c>
      <c r="N10" s="9" t="s">
        <v>5</v>
      </c>
      <c r="O10" s="33">
        <f>K76</f>
        <v>3223.3333333333335</v>
      </c>
    </row>
    <row r="11" spans="1:15" x14ac:dyDescent="0.25">
      <c r="A11" s="30">
        <v>43230.372303240743</v>
      </c>
      <c r="B11" s="12" t="s">
        <v>3</v>
      </c>
      <c r="C11" s="10"/>
      <c r="D11" s="12" t="s">
        <v>2</v>
      </c>
      <c r="E11" s="29" t="s">
        <v>637</v>
      </c>
      <c r="F11" s="124" t="s">
        <v>19</v>
      </c>
      <c r="G11" s="29" t="s">
        <v>0</v>
      </c>
      <c r="H11" s="29">
        <v>4250</v>
      </c>
      <c r="I11" s="29">
        <v>0.18</v>
      </c>
      <c r="J11" s="29">
        <v>63</v>
      </c>
      <c r="K11" s="268"/>
      <c r="L11" s="95"/>
      <c r="M11" s="12" t="s">
        <v>25</v>
      </c>
      <c r="N11" s="12" t="s">
        <v>0</v>
      </c>
      <c r="O11" s="35">
        <f>K100</f>
        <v>3931.6666666666665</v>
      </c>
    </row>
    <row r="12" spans="1:15" x14ac:dyDescent="0.25">
      <c r="A12" s="30">
        <v>43230.372465277775</v>
      </c>
      <c r="B12" s="12" t="s">
        <v>3</v>
      </c>
      <c r="C12" s="10"/>
      <c r="D12" s="12" t="s">
        <v>2</v>
      </c>
      <c r="E12" s="29" t="s">
        <v>637</v>
      </c>
      <c r="F12" s="124" t="s">
        <v>19</v>
      </c>
      <c r="G12" s="29" t="s">
        <v>0</v>
      </c>
      <c r="H12" s="29">
        <v>4210</v>
      </c>
      <c r="I12" s="29">
        <v>0.18</v>
      </c>
      <c r="J12" s="29">
        <v>63</v>
      </c>
      <c r="K12" s="269"/>
      <c r="L12" s="95"/>
      <c r="M12" s="9" t="s">
        <v>31</v>
      </c>
      <c r="N12" s="9" t="s">
        <v>0</v>
      </c>
      <c r="O12" s="33">
        <f>K154</f>
        <v>4551.666666666667</v>
      </c>
    </row>
    <row r="13" spans="1:15" x14ac:dyDescent="0.25">
      <c r="A13" s="22">
        <v>43230.372858796298</v>
      </c>
      <c r="B13" s="9" t="s">
        <v>3</v>
      </c>
      <c r="C13" s="9" t="s">
        <v>2</v>
      </c>
      <c r="D13" s="10"/>
      <c r="E13" s="8" t="s">
        <v>636</v>
      </c>
      <c r="F13" s="125" t="s">
        <v>20</v>
      </c>
      <c r="G13" s="8" t="s">
        <v>0</v>
      </c>
      <c r="H13" s="8">
        <v>4130</v>
      </c>
      <c r="I13" s="8">
        <v>0.18</v>
      </c>
      <c r="J13" s="8">
        <v>63</v>
      </c>
      <c r="K13" s="270">
        <f>AVERAGE(H13:H24)</f>
        <v>4033.3333333333335</v>
      </c>
      <c r="L13" s="95"/>
      <c r="M13" s="12" t="s">
        <v>30</v>
      </c>
      <c r="N13" s="12" t="s">
        <v>0</v>
      </c>
      <c r="O13" s="35">
        <f>K148</f>
        <v>4664</v>
      </c>
    </row>
    <row r="14" spans="1:15" x14ac:dyDescent="0.25">
      <c r="A14" s="22">
        <v>43230.37300925926</v>
      </c>
      <c r="B14" s="9" t="s">
        <v>3</v>
      </c>
      <c r="C14" s="9" t="s">
        <v>2</v>
      </c>
      <c r="D14" s="10"/>
      <c r="E14" s="8" t="s">
        <v>636</v>
      </c>
      <c r="F14" s="125" t="s">
        <v>20</v>
      </c>
      <c r="G14" s="8" t="s">
        <v>0</v>
      </c>
      <c r="H14" s="8">
        <v>3500</v>
      </c>
      <c r="I14" s="8">
        <v>0.18</v>
      </c>
      <c r="J14" s="8">
        <v>63</v>
      </c>
      <c r="K14" s="271"/>
      <c r="L14" s="95"/>
      <c r="M14" s="9" t="s">
        <v>29</v>
      </c>
      <c r="N14" s="9" t="s">
        <v>0</v>
      </c>
      <c r="O14" s="33">
        <f>K139</f>
        <v>4927.1428571428569</v>
      </c>
    </row>
    <row r="15" spans="1:15" x14ac:dyDescent="0.25">
      <c r="A15" s="22">
        <v>43230.373159722221</v>
      </c>
      <c r="B15" s="9" t="s">
        <v>3</v>
      </c>
      <c r="C15" s="9" t="s">
        <v>2</v>
      </c>
      <c r="D15" s="10"/>
      <c r="E15" s="8" t="s">
        <v>636</v>
      </c>
      <c r="F15" s="125" t="s">
        <v>20</v>
      </c>
      <c r="G15" s="8" t="s">
        <v>0</v>
      </c>
      <c r="H15" s="8">
        <v>4090</v>
      </c>
      <c r="I15" s="8">
        <v>0.18</v>
      </c>
      <c r="J15" s="8">
        <v>63</v>
      </c>
      <c r="K15" s="271"/>
      <c r="L15" s="95"/>
      <c r="M15" s="12" t="s">
        <v>29</v>
      </c>
      <c r="N15" s="12" t="s">
        <v>12</v>
      </c>
      <c r="O15" s="35">
        <f>K160</f>
        <v>4270</v>
      </c>
    </row>
    <row r="16" spans="1:15" x14ac:dyDescent="0.25">
      <c r="A16" s="22">
        <v>43230.373402777775</v>
      </c>
      <c r="B16" s="9" t="s">
        <v>3</v>
      </c>
      <c r="C16" s="9" t="s">
        <v>2</v>
      </c>
      <c r="D16" s="10"/>
      <c r="E16" s="8" t="s">
        <v>636</v>
      </c>
      <c r="F16" s="125" t="s">
        <v>20</v>
      </c>
      <c r="G16" s="8" t="s">
        <v>0</v>
      </c>
      <c r="H16" s="8">
        <v>4080</v>
      </c>
      <c r="I16" s="8">
        <v>0.18</v>
      </c>
      <c r="J16" s="8">
        <v>63</v>
      </c>
      <c r="K16" s="271"/>
      <c r="L16" s="95"/>
      <c r="M16" s="9" t="s">
        <v>28</v>
      </c>
      <c r="N16" s="9" t="s">
        <v>0</v>
      </c>
      <c r="O16" s="33">
        <f>K121</f>
        <v>4557.5</v>
      </c>
    </row>
    <row r="17" spans="1:15" x14ac:dyDescent="0.25">
      <c r="A17" s="22">
        <v>43230.373541666668</v>
      </c>
      <c r="B17" s="9" t="s">
        <v>3</v>
      </c>
      <c r="C17" s="9" t="s">
        <v>2</v>
      </c>
      <c r="D17" s="10"/>
      <c r="E17" s="8" t="s">
        <v>636</v>
      </c>
      <c r="F17" s="125" t="s">
        <v>20</v>
      </c>
      <c r="G17" s="8" t="s">
        <v>0</v>
      </c>
      <c r="H17" s="8">
        <v>4120</v>
      </c>
      <c r="I17" s="8">
        <v>0.18</v>
      </c>
      <c r="J17" s="8">
        <v>61</v>
      </c>
      <c r="K17" s="271"/>
      <c r="L17" s="95"/>
      <c r="M17" s="12" t="s">
        <v>28</v>
      </c>
      <c r="N17" s="12" t="s">
        <v>16</v>
      </c>
      <c r="O17" s="35">
        <f>K133</f>
        <v>4228.333333333333</v>
      </c>
    </row>
    <row r="18" spans="1:15" x14ac:dyDescent="0.25">
      <c r="A18" s="22">
        <v>43230.373692129629</v>
      </c>
      <c r="B18" s="9" t="s">
        <v>3</v>
      </c>
      <c r="C18" s="9" t="s">
        <v>2</v>
      </c>
      <c r="D18" s="10"/>
      <c r="E18" s="8" t="s">
        <v>636</v>
      </c>
      <c r="F18" s="125" t="s">
        <v>20</v>
      </c>
      <c r="G18" s="8" t="s">
        <v>0</v>
      </c>
      <c r="H18" s="8">
        <v>4070</v>
      </c>
      <c r="I18" s="8">
        <v>0.18</v>
      </c>
      <c r="J18" s="8">
        <v>61</v>
      </c>
      <c r="K18" s="271"/>
      <c r="L18" s="95"/>
      <c r="M18" s="9" t="s">
        <v>27</v>
      </c>
      <c r="N18" s="9" t="s">
        <v>0</v>
      </c>
      <c r="O18" s="33">
        <f>K115</f>
        <v>4458.333333333333</v>
      </c>
    </row>
    <row r="19" spans="1:15" x14ac:dyDescent="0.25">
      <c r="A19" s="22">
        <v>43230.374039351853</v>
      </c>
      <c r="B19" s="9" t="s">
        <v>3</v>
      </c>
      <c r="C19" s="10"/>
      <c r="D19" s="9" t="s">
        <v>2</v>
      </c>
      <c r="E19" s="8" t="s">
        <v>637</v>
      </c>
      <c r="F19" s="125" t="s">
        <v>20</v>
      </c>
      <c r="G19" s="8" t="s">
        <v>0</v>
      </c>
      <c r="H19" s="8">
        <v>3540</v>
      </c>
      <c r="I19" s="8">
        <v>0.18</v>
      </c>
      <c r="J19" s="8">
        <v>63</v>
      </c>
      <c r="K19" s="271"/>
      <c r="L19" s="95"/>
      <c r="M19" s="12" t="s">
        <v>26</v>
      </c>
      <c r="N19" s="12" t="s">
        <v>0</v>
      </c>
      <c r="O19" s="35">
        <f>K109</f>
        <v>4490</v>
      </c>
    </row>
    <row r="20" spans="1:15" x14ac:dyDescent="0.25">
      <c r="A20" s="22">
        <v>43230.374189814815</v>
      </c>
      <c r="B20" s="9" t="s">
        <v>3</v>
      </c>
      <c r="C20" s="10"/>
      <c r="D20" s="9" t="s">
        <v>2</v>
      </c>
      <c r="E20" s="8" t="s">
        <v>637</v>
      </c>
      <c r="F20" s="125" t="s">
        <v>20</v>
      </c>
      <c r="G20" s="8" t="s">
        <v>0</v>
      </c>
      <c r="H20" s="8">
        <v>3530</v>
      </c>
      <c r="I20" s="8">
        <v>0.18</v>
      </c>
      <c r="J20" s="8">
        <v>63</v>
      </c>
      <c r="K20" s="271"/>
      <c r="L20" s="95"/>
      <c r="M20" s="9" t="s">
        <v>18</v>
      </c>
      <c r="N20" s="9" t="s">
        <v>0</v>
      </c>
      <c r="O20" s="33">
        <f>K169</f>
        <v>3743.75</v>
      </c>
    </row>
    <row r="21" spans="1:15" x14ac:dyDescent="0.25">
      <c r="A21" s="22">
        <v>43230.374328703707</v>
      </c>
      <c r="B21" s="9" t="s">
        <v>3</v>
      </c>
      <c r="C21" s="10"/>
      <c r="D21" s="9" t="s">
        <v>2</v>
      </c>
      <c r="E21" s="8" t="s">
        <v>637</v>
      </c>
      <c r="F21" s="125" t="s">
        <v>20</v>
      </c>
      <c r="G21" s="8" t="s">
        <v>0</v>
      </c>
      <c r="H21" s="8">
        <v>3520</v>
      </c>
      <c r="I21" s="8">
        <v>0.18</v>
      </c>
      <c r="J21" s="8">
        <v>63</v>
      </c>
      <c r="K21" s="271"/>
      <c r="L21" s="95"/>
      <c r="M21" s="12" t="s">
        <v>17</v>
      </c>
      <c r="N21" s="12" t="s">
        <v>0</v>
      </c>
      <c r="O21" s="35">
        <f>K181</f>
        <v>4296.666666666667</v>
      </c>
    </row>
    <row r="22" spans="1:15" x14ac:dyDescent="0.25">
      <c r="A22" s="22">
        <v>43230.374895833331</v>
      </c>
      <c r="B22" s="9" t="s">
        <v>3</v>
      </c>
      <c r="C22" s="10"/>
      <c r="D22" s="9" t="s">
        <v>2</v>
      </c>
      <c r="E22" s="8" t="s">
        <v>637</v>
      </c>
      <c r="F22" s="125" t="s">
        <v>20</v>
      </c>
      <c r="G22" s="8" t="s">
        <v>0</v>
      </c>
      <c r="H22" s="8">
        <v>4610</v>
      </c>
      <c r="I22" s="8">
        <v>0.18</v>
      </c>
      <c r="J22" s="8">
        <v>63</v>
      </c>
      <c r="K22" s="271"/>
      <c r="L22" s="95"/>
      <c r="M22" s="9" t="s">
        <v>17</v>
      </c>
      <c r="N22" s="9" t="s">
        <v>16</v>
      </c>
      <c r="O22" s="33">
        <f>K187</f>
        <v>4583.333333333333</v>
      </c>
    </row>
    <row r="23" spans="1:15" x14ac:dyDescent="0.25">
      <c r="A23" s="22">
        <v>43230.375057870369</v>
      </c>
      <c r="B23" s="9" t="s">
        <v>3</v>
      </c>
      <c r="C23" s="10"/>
      <c r="D23" s="9" t="s">
        <v>2</v>
      </c>
      <c r="E23" s="8" t="s">
        <v>637</v>
      </c>
      <c r="F23" s="125" t="s">
        <v>20</v>
      </c>
      <c r="G23" s="8" t="s">
        <v>0</v>
      </c>
      <c r="H23" s="8">
        <v>4620</v>
      </c>
      <c r="I23" s="8">
        <v>0.18</v>
      </c>
      <c r="J23" s="8">
        <v>63</v>
      </c>
      <c r="K23" s="271"/>
      <c r="L23" s="95"/>
      <c r="M23" s="12" t="s">
        <v>15</v>
      </c>
      <c r="N23" s="12" t="s">
        <v>0</v>
      </c>
      <c r="O23" s="35">
        <f>K193</f>
        <v>4710</v>
      </c>
    </row>
    <row r="24" spans="1:15" x14ac:dyDescent="0.25">
      <c r="A24" s="22">
        <v>43230.375219907408</v>
      </c>
      <c r="B24" s="9" t="s">
        <v>3</v>
      </c>
      <c r="C24" s="10"/>
      <c r="D24" s="9" t="s">
        <v>2</v>
      </c>
      <c r="E24" s="8" t="s">
        <v>637</v>
      </c>
      <c r="F24" s="125" t="s">
        <v>20</v>
      </c>
      <c r="G24" s="8" t="s">
        <v>0</v>
      </c>
      <c r="H24" s="8">
        <v>4590</v>
      </c>
      <c r="I24" s="8">
        <v>0.18</v>
      </c>
      <c r="J24" s="8">
        <v>63</v>
      </c>
      <c r="K24" s="272"/>
      <c r="L24" s="95"/>
      <c r="M24" s="9" t="s">
        <v>14</v>
      </c>
      <c r="N24" s="9" t="s">
        <v>0</v>
      </c>
      <c r="O24" s="33">
        <f>K205</f>
        <v>4403.333333333333</v>
      </c>
    </row>
    <row r="25" spans="1:15" x14ac:dyDescent="0.25">
      <c r="A25" s="30">
        <v>43230.37572916667</v>
      </c>
      <c r="B25" s="12" t="s">
        <v>3</v>
      </c>
      <c r="C25" s="12" t="s">
        <v>2</v>
      </c>
      <c r="D25" s="10"/>
      <c r="E25" s="29" t="s">
        <v>636</v>
      </c>
      <c r="F25" s="124" t="s">
        <v>20</v>
      </c>
      <c r="G25" s="29" t="s">
        <v>8</v>
      </c>
      <c r="H25" s="29">
        <v>3780</v>
      </c>
      <c r="I25" s="29">
        <v>0.18</v>
      </c>
      <c r="J25" s="29">
        <v>63</v>
      </c>
      <c r="K25" s="267">
        <f>AVERAGE(H25:H28,H30:H31,H34:H36)</f>
        <v>3671.1111111111113</v>
      </c>
      <c r="L25" s="95"/>
      <c r="M25" s="12" t="s">
        <v>13</v>
      </c>
      <c r="N25" s="12" t="s">
        <v>0</v>
      </c>
      <c r="O25" s="35">
        <f>K220</f>
        <v>4511</v>
      </c>
    </row>
    <row r="26" spans="1:15" x14ac:dyDescent="0.25">
      <c r="A26" s="30">
        <v>43230.375868055555</v>
      </c>
      <c r="B26" s="12" t="s">
        <v>3</v>
      </c>
      <c r="C26" s="12" t="s">
        <v>2</v>
      </c>
      <c r="D26" s="10"/>
      <c r="E26" s="29" t="s">
        <v>636</v>
      </c>
      <c r="F26" s="124" t="s">
        <v>20</v>
      </c>
      <c r="G26" s="29" t="s">
        <v>8</v>
      </c>
      <c r="H26" s="29">
        <v>3790</v>
      </c>
      <c r="I26" s="29">
        <v>0.18</v>
      </c>
      <c r="J26" s="29">
        <v>63</v>
      </c>
      <c r="K26" s="268"/>
      <c r="L26" s="95"/>
      <c r="M26" s="9" t="s">
        <v>13</v>
      </c>
      <c r="N26" s="9" t="s">
        <v>12</v>
      </c>
      <c r="O26" s="33">
        <f>K232</f>
        <v>4545.7142857142853</v>
      </c>
    </row>
    <row r="27" spans="1:15" x14ac:dyDescent="0.25">
      <c r="A27" s="30">
        <v>43230.376006944447</v>
      </c>
      <c r="B27" s="12" t="s">
        <v>3</v>
      </c>
      <c r="C27" s="12" t="s">
        <v>2</v>
      </c>
      <c r="D27" s="10"/>
      <c r="E27" s="29" t="s">
        <v>636</v>
      </c>
      <c r="F27" s="124" t="s">
        <v>20</v>
      </c>
      <c r="G27" s="29" t="s">
        <v>8</v>
      </c>
      <c r="H27" s="29">
        <v>3790</v>
      </c>
      <c r="I27" s="29">
        <v>0.18</v>
      </c>
      <c r="J27" s="29">
        <v>63</v>
      </c>
      <c r="K27" s="268"/>
      <c r="L27" s="95"/>
      <c r="M27" s="12" t="s">
        <v>11</v>
      </c>
      <c r="N27" s="12" t="s">
        <v>0</v>
      </c>
      <c r="O27" s="35">
        <f>K241</f>
        <v>4467.5</v>
      </c>
    </row>
    <row r="28" spans="1:15" x14ac:dyDescent="0.25">
      <c r="A28" s="30">
        <v>43230.376400462963</v>
      </c>
      <c r="B28" s="12" t="s">
        <v>3</v>
      </c>
      <c r="C28" s="10"/>
      <c r="D28" s="12" t="s">
        <v>2</v>
      </c>
      <c r="E28" s="29" t="s">
        <v>637</v>
      </c>
      <c r="F28" s="124" t="s">
        <v>20</v>
      </c>
      <c r="G28" s="29" t="s">
        <v>8</v>
      </c>
      <c r="H28" s="29">
        <v>3450</v>
      </c>
      <c r="I28" s="29">
        <v>0.18</v>
      </c>
      <c r="J28" s="29">
        <v>63</v>
      </c>
      <c r="K28" s="268"/>
      <c r="L28" s="95"/>
      <c r="M28" s="9" t="s">
        <v>1</v>
      </c>
      <c r="N28" s="9" t="s">
        <v>0</v>
      </c>
      <c r="O28" s="33">
        <f>K262</f>
        <v>4721.25</v>
      </c>
    </row>
    <row r="29" spans="1:15" x14ac:dyDescent="0.25">
      <c r="A29" s="30">
        <v>43230.376550925925</v>
      </c>
      <c r="B29" s="12" t="s">
        <v>3</v>
      </c>
      <c r="C29" s="10"/>
      <c r="D29" s="12" t="s">
        <v>2</v>
      </c>
      <c r="E29" s="29" t="s">
        <v>637</v>
      </c>
      <c r="F29" s="124" t="s">
        <v>20</v>
      </c>
      <c r="G29" s="29" t="s">
        <v>8</v>
      </c>
      <c r="H29" s="31">
        <v>3370</v>
      </c>
      <c r="I29" s="29">
        <v>0.18</v>
      </c>
      <c r="J29" s="29">
        <v>63</v>
      </c>
      <c r="K29" s="268"/>
      <c r="L29" s="95"/>
      <c r="M29" s="12" t="s">
        <v>4</v>
      </c>
      <c r="N29" s="12" t="s">
        <v>0</v>
      </c>
      <c r="O29" s="35">
        <f>K271</f>
        <v>4488.333333333333</v>
      </c>
    </row>
    <row r="30" spans="1:15" x14ac:dyDescent="0.25">
      <c r="A30" s="30">
        <v>43230.376701388886</v>
      </c>
      <c r="B30" s="12" t="s">
        <v>3</v>
      </c>
      <c r="C30" s="10"/>
      <c r="D30" s="12" t="s">
        <v>2</v>
      </c>
      <c r="E30" s="29" t="s">
        <v>637</v>
      </c>
      <c r="F30" s="124" t="s">
        <v>20</v>
      </c>
      <c r="G30" s="29" t="s">
        <v>8</v>
      </c>
      <c r="H30" s="29">
        <v>3410</v>
      </c>
      <c r="I30" s="29">
        <v>0.18</v>
      </c>
      <c r="J30" s="29">
        <v>63</v>
      </c>
      <c r="K30" s="268"/>
      <c r="L30" s="95"/>
      <c r="M30" s="9" t="s">
        <v>6</v>
      </c>
      <c r="N30" s="9" t="s">
        <v>0</v>
      </c>
      <c r="O30" s="33">
        <f>K292</f>
        <v>4176</v>
      </c>
    </row>
    <row r="31" spans="1:15" x14ac:dyDescent="0.25">
      <c r="A31" s="30">
        <v>43230.37740740741</v>
      </c>
      <c r="B31" s="12" t="s">
        <v>3</v>
      </c>
      <c r="C31" s="10"/>
      <c r="D31" s="12" t="s">
        <v>2</v>
      </c>
      <c r="E31" s="29" t="s">
        <v>637</v>
      </c>
      <c r="F31" s="124" t="s">
        <v>20</v>
      </c>
      <c r="G31" s="29" t="s">
        <v>8</v>
      </c>
      <c r="H31" s="29">
        <v>4140</v>
      </c>
      <c r="I31" s="29">
        <v>0.18</v>
      </c>
      <c r="J31" s="29">
        <v>63</v>
      </c>
      <c r="K31" s="268"/>
      <c r="L31" s="95"/>
      <c r="M31" s="12" t="s">
        <v>6</v>
      </c>
      <c r="N31" s="12" t="s">
        <v>5</v>
      </c>
      <c r="O31" s="35"/>
    </row>
    <row r="32" spans="1:15" x14ac:dyDescent="0.25">
      <c r="A32" s="30">
        <v>43230.377569444441</v>
      </c>
      <c r="B32" s="12" t="s">
        <v>3</v>
      </c>
      <c r="C32" s="10"/>
      <c r="D32" s="12" t="s">
        <v>2</v>
      </c>
      <c r="E32" s="29" t="s">
        <v>637</v>
      </c>
      <c r="F32" s="124" t="s">
        <v>20</v>
      </c>
      <c r="G32" s="29" t="s">
        <v>8</v>
      </c>
      <c r="H32" s="31">
        <v>2780</v>
      </c>
      <c r="I32" s="29">
        <v>0.18</v>
      </c>
      <c r="J32" s="29">
        <v>63</v>
      </c>
      <c r="K32" s="268"/>
      <c r="L32" s="95"/>
      <c r="M32" s="9" t="s">
        <v>7</v>
      </c>
      <c r="N32" s="9" t="s">
        <v>0</v>
      </c>
      <c r="O32" s="33">
        <f>K304</f>
        <v>4706.666666666667</v>
      </c>
    </row>
    <row r="33" spans="1:15" x14ac:dyDescent="0.25">
      <c r="A33" s="30">
        <v>43230.37771990741</v>
      </c>
      <c r="B33" s="12" t="s">
        <v>3</v>
      </c>
      <c r="C33" s="10"/>
      <c r="D33" s="12" t="s">
        <v>2</v>
      </c>
      <c r="E33" s="29" t="s">
        <v>637</v>
      </c>
      <c r="F33" s="124" t="s">
        <v>20</v>
      </c>
      <c r="G33" s="29" t="s">
        <v>8</v>
      </c>
      <c r="H33" s="31">
        <v>3610</v>
      </c>
      <c r="I33" s="29">
        <v>0.18</v>
      </c>
      <c r="J33" s="29">
        <v>63</v>
      </c>
      <c r="K33" s="268"/>
      <c r="L33" s="95"/>
      <c r="M33" s="12" t="s">
        <v>7</v>
      </c>
      <c r="N33" s="12" t="s">
        <v>8</v>
      </c>
      <c r="O33" s="35">
        <f>K310</f>
        <v>4378</v>
      </c>
    </row>
    <row r="34" spans="1:15" x14ac:dyDescent="0.25">
      <c r="A34" s="30">
        <v>43230.378506944442</v>
      </c>
      <c r="B34" s="12" t="s">
        <v>3</v>
      </c>
      <c r="C34" s="10"/>
      <c r="D34" s="12" t="s">
        <v>2</v>
      </c>
      <c r="E34" s="29" t="s">
        <v>637</v>
      </c>
      <c r="F34" s="124" t="s">
        <v>20</v>
      </c>
      <c r="G34" s="29" t="s">
        <v>8</v>
      </c>
      <c r="H34" s="29">
        <v>3580</v>
      </c>
      <c r="I34" s="29">
        <v>0.18</v>
      </c>
      <c r="J34" s="29">
        <v>63</v>
      </c>
      <c r="K34" s="268"/>
      <c r="L34" s="95"/>
      <c r="M34" s="9" t="s">
        <v>9</v>
      </c>
      <c r="N34" s="9" t="s">
        <v>0</v>
      </c>
      <c r="O34" s="33">
        <f>K259</f>
        <v>5016.666666666667</v>
      </c>
    </row>
    <row r="35" spans="1:15" x14ac:dyDescent="0.25">
      <c r="A35" s="30">
        <v>43230.378657407404</v>
      </c>
      <c r="B35" s="12" t="s">
        <v>3</v>
      </c>
      <c r="C35" s="10"/>
      <c r="D35" s="12" t="s">
        <v>2</v>
      </c>
      <c r="E35" s="29" t="s">
        <v>637</v>
      </c>
      <c r="F35" s="124" t="s">
        <v>20</v>
      </c>
      <c r="G35" s="29" t="s">
        <v>8</v>
      </c>
      <c r="H35" s="29">
        <v>3550</v>
      </c>
      <c r="I35" s="29">
        <v>0.18</v>
      </c>
      <c r="J35" s="29">
        <v>63</v>
      </c>
      <c r="K35" s="268"/>
      <c r="L35" s="95"/>
      <c r="M35" s="12" t="s">
        <v>10</v>
      </c>
      <c r="N35" s="12" t="s">
        <v>0</v>
      </c>
      <c r="O35" s="35">
        <f>K250</f>
        <v>4488.5714285714284</v>
      </c>
    </row>
    <row r="36" spans="1:15" x14ac:dyDescent="0.25">
      <c r="A36" s="30">
        <v>43230.378807870373</v>
      </c>
      <c r="B36" s="12" t="s">
        <v>3</v>
      </c>
      <c r="C36" s="10"/>
      <c r="D36" s="12" t="s">
        <v>2</v>
      </c>
      <c r="E36" s="29" t="s">
        <v>637</v>
      </c>
      <c r="F36" s="124" t="s">
        <v>20</v>
      </c>
      <c r="G36" s="29" t="s">
        <v>8</v>
      </c>
      <c r="H36" s="29">
        <v>3550</v>
      </c>
      <c r="I36" s="29">
        <v>0.18</v>
      </c>
      <c r="J36" s="29">
        <v>63</v>
      </c>
      <c r="K36" s="269"/>
      <c r="L36" s="95"/>
    </row>
    <row r="37" spans="1:15" x14ac:dyDescent="0.25">
      <c r="A37" s="22">
        <v>43230.379305555558</v>
      </c>
      <c r="B37" s="9" t="s">
        <v>3</v>
      </c>
      <c r="C37" s="9" t="s">
        <v>2</v>
      </c>
      <c r="D37" s="10"/>
      <c r="E37" s="8" t="s">
        <v>636</v>
      </c>
      <c r="F37" s="125" t="s">
        <v>21</v>
      </c>
      <c r="G37" s="8" t="s">
        <v>0</v>
      </c>
      <c r="H37" s="8">
        <v>3270</v>
      </c>
      <c r="I37" s="8">
        <v>0.18</v>
      </c>
      <c r="J37" s="8">
        <v>63</v>
      </c>
      <c r="K37" s="270">
        <f>AVERAGE(H37,H42,H44:H46,H48:H51,H53:H55,H57)</f>
        <v>3694.6153846153848</v>
      </c>
      <c r="L37" s="95"/>
    </row>
    <row r="38" spans="1:15" x14ac:dyDescent="0.25">
      <c r="A38" s="22">
        <v>43230.37945601852</v>
      </c>
      <c r="B38" s="9" t="s">
        <v>3</v>
      </c>
      <c r="C38" s="9" t="s">
        <v>2</v>
      </c>
      <c r="D38" s="10"/>
      <c r="E38" s="8" t="s">
        <v>636</v>
      </c>
      <c r="F38" s="125" t="s">
        <v>21</v>
      </c>
      <c r="G38" s="8" t="s">
        <v>0</v>
      </c>
      <c r="H38" s="14">
        <v>370</v>
      </c>
      <c r="I38" s="8">
        <v>0.18</v>
      </c>
      <c r="J38" s="8">
        <v>63</v>
      </c>
      <c r="K38" s="271"/>
      <c r="L38" s="95"/>
    </row>
    <row r="39" spans="1:15" x14ac:dyDescent="0.25">
      <c r="A39" s="22">
        <v>43230.379606481481</v>
      </c>
      <c r="B39" s="9" t="s">
        <v>3</v>
      </c>
      <c r="C39" s="9" t="s">
        <v>2</v>
      </c>
      <c r="D39" s="10"/>
      <c r="E39" s="8" t="s">
        <v>636</v>
      </c>
      <c r="F39" s="125" t="s">
        <v>21</v>
      </c>
      <c r="G39" s="8" t="s">
        <v>0</v>
      </c>
      <c r="H39" s="14">
        <v>370</v>
      </c>
      <c r="I39" s="8">
        <v>0.18</v>
      </c>
      <c r="J39" s="8">
        <v>63</v>
      </c>
      <c r="K39" s="271"/>
      <c r="L39" s="95"/>
      <c r="O39" s="27"/>
    </row>
    <row r="40" spans="1:15" x14ac:dyDescent="0.25">
      <c r="A40" s="22">
        <v>43230.379849537036</v>
      </c>
      <c r="B40" s="9" t="s">
        <v>3</v>
      </c>
      <c r="C40" s="9" t="s">
        <v>2</v>
      </c>
      <c r="D40" s="10"/>
      <c r="E40" s="8" t="s">
        <v>636</v>
      </c>
      <c r="F40" s="125" t="s">
        <v>21</v>
      </c>
      <c r="G40" s="8" t="s">
        <v>0</v>
      </c>
      <c r="H40" s="14">
        <v>2850</v>
      </c>
      <c r="I40" s="8">
        <v>0.18</v>
      </c>
      <c r="J40" s="8">
        <v>63</v>
      </c>
      <c r="K40" s="271"/>
      <c r="L40" s="95"/>
    </row>
    <row r="41" spans="1:15" x14ac:dyDescent="0.25">
      <c r="A41" s="22">
        <v>43230.38</v>
      </c>
      <c r="B41" s="9" t="s">
        <v>3</v>
      </c>
      <c r="C41" s="9" t="s">
        <v>2</v>
      </c>
      <c r="D41" s="10"/>
      <c r="E41" s="8" t="s">
        <v>636</v>
      </c>
      <c r="F41" s="125" t="s">
        <v>21</v>
      </c>
      <c r="G41" s="8" t="s">
        <v>0</v>
      </c>
      <c r="H41" s="14">
        <v>3190</v>
      </c>
      <c r="I41" s="8">
        <v>0.18</v>
      </c>
      <c r="J41" s="8">
        <v>63</v>
      </c>
      <c r="K41" s="271"/>
      <c r="L41" s="95"/>
    </row>
    <row r="42" spans="1:15" x14ac:dyDescent="0.25">
      <c r="A42" s="22">
        <v>43230.380150462966</v>
      </c>
      <c r="B42" s="9" t="s">
        <v>3</v>
      </c>
      <c r="C42" s="9" t="s">
        <v>2</v>
      </c>
      <c r="D42" s="10"/>
      <c r="E42" s="8" t="s">
        <v>636</v>
      </c>
      <c r="F42" s="125" t="s">
        <v>21</v>
      </c>
      <c r="G42" s="8" t="s">
        <v>0</v>
      </c>
      <c r="H42" s="8">
        <v>3310</v>
      </c>
      <c r="I42" s="8">
        <v>0.18</v>
      </c>
      <c r="J42" s="8">
        <v>63</v>
      </c>
      <c r="K42" s="271"/>
      <c r="L42" s="95"/>
    </row>
    <row r="43" spans="1:15" x14ac:dyDescent="0.25">
      <c r="A43" s="22">
        <v>43230.38076388889</v>
      </c>
      <c r="B43" s="9" t="s">
        <v>3</v>
      </c>
      <c r="C43" s="9" t="s">
        <v>2</v>
      </c>
      <c r="D43" s="10"/>
      <c r="E43" s="8" t="s">
        <v>636</v>
      </c>
      <c r="F43" s="125" t="s">
        <v>21</v>
      </c>
      <c r="G43" s="8" t="s">
        <v>0</v>
      </c>
      <c r="H43" s="14">
        <v>3110</v>
      </c>
      <c r="I43" s="8">
        <v>0.18</v>
      </c>
      <c r="J43" s="8">
        <v>63</v>
      </c>
      <c r="K43" s="271"/>
      <c r="L43" s="95"/>
    </row>
    <row r="44" spans="1:15" x14ac:dyDescent="0.25">
      <c r="A44" s="22">
        <v>43230.380914351852</v>
      </c>
      <c r="B44" s="9" t="s">
        <v>3</v>
      </c>
      <c r="C44" s="9" t="s">
        <v>2</v>
      </c>
      <c r="D44" s="10"/>
      <c r="E44" s="8" t="s">
        <v>636</v>
      </c>
      <c r="F44" s="125" t="s">
        <v>21</v>
      </c>
      <c r="G44" s="8" t="s">
        <v>0</v>
      </c>
      <c r="H44" s="8">
        <v>3110</v>
      </c>
      <c r="I44" s="8">
        <v>0.18</v>
      </c>
      <c r="J44" s="8">
        <v>63</v>
      </c>
      <c r="K44" s="271"/>
      <c r="L44" s="95"/>
    </row>
    <row r="45" spans="1:15" x14ac:dyDescent="0.25">
      <c r="A45" s="22">
        <v>43230.381064814814</v>
      </c>
      <c r="B45" s="9" t="s">
        <v>3</v>
      </c>
      <c r="C45" s="9" t="s">
        <v>2</v>
      </c>
      <c r="D45" s="10"/>
      <c r="E45" s="8" t="s">
        <v>636</v>
      </c>
      <c r="F45" s="125" t="s">
        <v>21</v>
      </c>
      <c r="G45" s="8" t="s">
        <v>0</v>
      </c>
      <c r="H45" s="8">
        <v>3090</v>
      </c>
      <c r="I45" s="8">
        <v>0.18</v>
      </c>
      <c r="J45" s="8">
        <v>63</v>
      </c>
      <c r="K45" s="271"/>
      <c r="L45" s="95"/>
    </row>
    <row r="46" spans="1:15" x14ac:dyDescent="0.25">
      <c r="A46" s="22">
        <v>43230.381678240738</v>
      </c>
      <c r="B46" s="9" t="s">
        <v>3</v>
      </c>
      <c r="C46" s="9" t="s">
        <v>2</v>
      </c>
      <c r="D46" s="10"/>
      <c r="E46" s="8" t="s">
        <v>636</v>
      </c>
      <c r="F46" s="125" t="s">
        <v>21</v>
      </c>
      <c r="G46" s="8" t="s">
        <v>0</v>
      </c>
      <c r="H46" s="8">
        <v>4080</v>
      </c>
      <c r="I46" s="8">
        <v>0.18</v>
      </c>
      <c r="J46" s="8">
        <v>63</v>
      </c>
      <c r="K46" s="271"/>
      <c r="L46" s="95"/>
    </row>
    <row r="47" spans="1:15" x14ac:dyDescent="0.25">
      <c r="A47" s="22">
        <v>43230.381828703707</v>
      </c>
      <c r="B47" s="9" t="s">
        <v>3</v>
      </c>
      <c r="C47" s="9" t="s">
        <v>2</v>
      </c>
      <c r="D47" s="10"/>
      <c r="E47" s="8" t="s">
        <v>636</v>
      </c>
      <c r="F47" s="125" t="s">
        <v>21</v>
      </c>
      <c r="G47" s="8" t="s">
        <v>0</v>
      </c>
      <c r="H47" s="14">
        <v>3290</v>
      </c>
      <c r="I47" s="8">
        <v>0.18</v>
      </c>
      <c r="J47" s="8">
        <v>63</v>
      </c>
      <c r="K47" s="271"/>
      <c r="L47" s="95"/>
    </row>
    <row r="48" spans="1:15" x14ac:dyDescent="0.25">
      <c r="A48" s="22">
        <v>43230.381967592592</v>
      </c>
      <c r="B48" s="9" t="s">
        <v>3</v>
      </c>
      <c r="C48" s="9" t="s">
        <v>2</v>
      </c>
      <c r="D48" s="10"/>
      <c r="E48" s="8" t="s">
        <v>636</v>
      </c>
      <c r="F48" s="125" t="s">
        <v>21</v>
      </c>
      <c r="G48" s="8" t="s">
        <v>0</v>
      </c>
      <c r="H48" s="8">
        <v>4050</v>
      </c>
      <c r="I48" s="8">
        <v>0.18</v>
      </c>
      <c r="J48" s="8">
        <v>63</v>
      </c>
      <c r="K48" s="271"/>
      <c r="L48" s="95"/>
    </row>
    <row r="49" spans="1:12" x14ac:dyDescent="0.25">
      <c r="A49" s="22">
        <v>43230.382256944446</v>
      </c>
      <c r="B49" s="9" t="s">
        <v>3</v>
      </c>
      <c r="C49" s="9" t="s">
        <v>2</v>
      </c>
      <c r="D49" s="10"/>
      <c r="E49" s="8" t="s">
        <v>636</v>
      </c>
      <c r="F49" s="125" t="s">
        <v>21</v>
      </c>
      <c r="G49" s="8" t="s">
        <v>0</v>
      </c>
      <c r="H49" s="8">
        <v>4060</v>
      </c>
      <c r="I49" s="8">
        <v>0.18</v>
      </c>
      <c r="J49" s="8">
        <v>63</v>
      </c>
      <c r="K49" s="271"/>
      <c r="L49" s="95"/>
    </row>
    <row r="50" spans="1:12" x14ac:dyDescent="0.25">
      <c r="A50" s="22">
        <v>43230.382395833331</v>
      </c>
      <c r="B50" s="9" t="s">
        <v>3</v>
      </c>
      <c r="C50" s="9" t="s">
        <v>2</v>
      </c>
      <c r="D50" s="10"/>
      <c r="E50" s="8" t="s">
        <v>636</v>
      </c>
      <c r="F50" s="125" t="s">
        <v>21</v>
      </c>
      <c r="G50" s="8" t="s">
        <v>0</v>
      </c>
      <c r="H50" s="8">
        <v>4040</v>
      </c>
      <c r="I50" s="8">
        <v>0.18</v>
      </c>
      <c r="J50" s="8">
        <v>63</v>
      </c>
      <c r="K50" s="271"/>
      <c r="L50" s="95"/>
    </row>
    <row r="51" spans="1:12" x14ac:dyDescent="0.25">
      <c r="A51" s="22">
        <v>43230.3825462963</v>
      </c>
      <c r="B51" s="9" t="s">
        <v>3</v>
      </c>
      <c r="C51" s="9" t="s">
        <v>2</v>
      </c>
      <c r="D51" s="10"/>
      <c r="E51" s="8" t="s">
        <v>636</v>
      </c>
      <c r="F51" s="125" t="s">
        <v>21</v>
      </c>
      <c r="G51" s="8" t="s">
        <v>0</v>
      </c>
      <c r="H51" s="8">
        <v>4030</v>
      </c>
      <c r="I51" s="8">
        <v>0.18</v>
      </c>
      <c r="J51" s="8">
        <v>63</v>
      </c>
      <c r="K51" s="271"/>
      <c r="L51" s="95"/>
    </row>
    <row r="52" spans="1:12" x14ac:dyDescent="0.25">
      <c r="A52" s="22">
        <v>43230.382893518516</v>
      </c>
      <c r="B52" s="9" t="s">
        <v>3</v>
      </c>
      <c r="C52" s="10"/>
      <c r="D52" s="9" t="s">
        <v>2</v>
      </c>
      <c r="E52" s="8" t="s">
        <v>637</v>
      </c>
      <c r="F52" s="125" t="s">
        <v>21</v>
      </c>
      <c r="G52" s="8" t="s">
        <v>0</v>
      </c>
      <c r="H52" s="14">
        <v>3010</v>
      </c>
      <c r="I52" s="8">
        <v>0.18</v>
      </c>
      <c r="J52" s="8">
        <v>63</v>
      </c>
      <c r="K52" s="271"/>
      <c r="L52" s="95"/>
    </row>
    <row r="53" spans="1:12" x14ac:dyDescent="0.25">
      <c r="A53" s="22">
        <v>43230.383032407408</v>
      </c>
      <c r="B53" s="9" t="s">
        <v>3</v>
      </c>
      <c r="C53" s="10"/>
      <c r="D53" s="9" t="s">
        <v>2</v>
      </c>
      <c r="E53" s="8" t="s">
        <v>637</v>
      </c>
      <c r="F53" s="125" t="s">
        <v>21</v>
      </c>
      <c r="G53" s="8" t="s">
        <v>0</v>
      </c>
      <c r="H53" s="8">
        <v>3740</v>
      </c>
      <c r="I53" s="8">
        <v>0.18</v>
      </c>
      <c r="J53" s="8">
        <v>63</v>
      </c>
      <c r="K53" s="271"/>
      <c r="L53" s="95"/>
    </row>
    <row r="54" spans="1:12" x14ac:dyDescent="0.25">
      <c r="A54" s="22">
        <v>43230.383171296293</v>
      </c>
      <c r="B54" s="9" t="s">
        <v>3</v>
      </c>
      <c r="C54" s="10"/>
      <c r="D54" s="9" t="s">
        <v>2</v>
      </c>
      <c r="E54" s="8" t="s">
        <v>637</v>
      </c>
      <c r="F54" s="125" t="s">
        <v>21</v>
      </c>
      <c r="G54" s="8" t="s">
        <v>0</v>
      </c>
      <c r="H54" s="8">
        <v>3750</v>
      </c>
      <c r="I54" s="8">
        <v>0.18</v>
      </c>
      <c r="J54" s="8">
        <v>63</v>
      </c>
      <c r="K54" s="271"/>
      <c r="L54" s="95"/>
    </row>
    <row r="55" spans="1:12" x14ac:dyDescent="0.25">
      <c r="A55" s="22">
        <v>43230.383460648147</v>
      </c>
      <c r="B55" s="9" t="s">
        <v>3</v>
      </c>
      <c r="C55" s="10"/>
      <c r="D55" s="9" t="s">
        <v>2</v>
      </c>
      <c r="E55" s="8" t="s">
        <v>637</v>
      </c>
      <c r="F55" s="125" t="s">
        <v>21</v>
      </c>
      <c r="G55" s="8" t="s">
        <v>0</v>
      </c>
      <c r="H55" s="8">
        <v>3740</v>
      </c>
      <c r="I55" s="8">
        <v>0.18</v>
      </c>
      <c r="J55" s="8">
        <v>63</v>
      </c>
      <c r="K55" s="271"/>
      <c r="L55" s="95"/>
    </row>
    <row r="56" spans="1:12" x14ac:dyDescent="0.25">
      <c r="A56" s="22">
        <v>43230.383611111109</v>
      </c>
      <c r="B56" s="9" t="s">
        <v>3</v>
      </c>
      <c r="C56" s="10"/>
      <c r="D56" s="9" t="s">
        <v>2</v>
      </c>
      <c r="E56" s="8" t="s">
        <v>637</v>
      </c>
      <c r="F56" s="125" t="s">
        <v>21</v>
      </c>
      <c r="G56" s="8" t="s">
        <v>0</v>
      </c>
      <c r="H56" s="14">
        <v>3660</v>
      </c>
      <c r="I56" s="8">
        <v>0.18</v>
      </c>
      <c r="J56" s="8">
        <v>63</v>
      </c>
      <c r="K56" s="271"/>
      <c r="L56" s="95"/>
    </row>
    <row r="57" spans="1:12" x14ac:dyDescent="0.25">
      <c r="A57" s="22">
        <v>43230.383750000001</v>
      </c>
      <c r="B57" s="9" t="s">
        <v>3</v>
      </c>
      <c r="C57" s="10"/>
      <c r="D57" s="9" t="s">
        <v>2</v>
      </c>
      <c r="E57" s="8" t="s">
        <v>637</v>
      </c>
      <c r="F57" s="125" t="s">
        <v>21</v>
      </c>
      <c r="G57" s="8" t="s">
        <v>0</v>
      </c>
      <c r="H57" s="8">
        <v>3760</v>
      </c>
      <c r="I57" s="8">
        <v>0.18</v>
      </c>
      <c r="J57" s="8">
        <v>63</v>
      </c>
      <c r="K57" s="272"/>
      <c r="L57" s="95"/>
    </row>
    <row r="58" spans="1:12" x14ac:dyDescent="0.25">
      <c r="A58" s="30">
        <v>43230.384560185186</v>
      </c>
      <c r="B58" s="12" t="s">
        <v>3</v>
      </c>
      <c r="C58" s="12" t="s">
        <v>2</v>
      </c>
      <c r="D58" s="10"/>
      <c r="E58" s="29" t="s">
        <v>636</v>
      </c>
      <c r="F58" s="124" t="s">
        <v>22</v>
      </c>
      <c r="G58" s="29" t="s">
        <v>0</v>
      </c>
      <c r="H58" s="31">
        <v>3390</v>
      </c>
      <c r="I58" s="29">
        <v>0.18</v>
      </c>
      <c r="J58" s="29">
        <v>63</v>
      </c>
      <c r="K58" s="267">
        <f>AVERAGE(H61:H66)</f>
        <v>3801.6666666666665</v>
      </c>
      <c r="L58" s="95"/>
    </row>
    <row r="59" spans="1:12" x14ac:dyDescent="0.25">
      <c r="A59" s="30">
        <v>43230.384710648148</v>
      </c>
      <c r="B59" s="12" t="s">
        <v>3</v>
      </c>
      <c r="C59" s="12" t="s">
        <v>2</v>
      </c>
      <c r="D59" s="10"/>
      <c r="E59" s="29" t="s">
        <v>636</v>
      </c>
      <c r="F59" s="124" t="s">
        <v>22</v>
      </c>
      <c r="G59" s="29" t="s">
        <v>0</v>
      </c>
      <c r="H59" s="31">
        <v>3180</v>
      </c>
      <c r="I59" s="29">
        <v>0.18</v>
      </c>
      <c r="J59" s="29">
        <v>63</v>
      </c>
      <c r="K59" s="268"/>
      <c r="L59" s="95"/>
    </row>
    <row r="60" spans="1:12" x14ac:dyDescent="0.25">
      <c r="A60" s="30">
        <v>43230.38484953704</v>
      </c>
      <c r="B60" s="12" t="s">
        <v>3</v>
      </c>
      <c r="C60" s="12" t="s">
        <v>2</v>
      </c>
      <c r="D60" s="10"/>
      <c r="E60" s="29" t="s">
        <v>636</v>
      </c>
      <c r="F60" s="124" t="s">
        <v>22</v>
      </c>
      <c r="G60" s="29" t="s">
        <v>0</v>
      </c>
      <c r="H60" s="31">
        <v>3200</v>
      </c>
      <c r="I60" s="29">
        <v>0.18</v>
      </c>
      <c r="J60" s="29">
        <v>63</v>
      </c>
      <c r="K60" s="268"/>
      <c r="L60" s="95"/>
    </row>
    <row r="61" spans="1:12" x14ac:dyDescent="0.25">
      <c r="A61" s="30">
        <v>43230.385844907411</v>
      </c>
      <c r="B61" s="12" t="s">
        <v>3</v>
      </c>
      <c r="C61" s="12" t="s">
        <v>2</v>
      </c>
      <c r="D61" s="10"/>
      <c r="E61" s="29" t="s">
        <v>636</v>
      </c>
      <c r="F61" s="124" t="s">
        <v>22</v>
      </c>
      <c r="G61" s="29" t="s">
        <v>0</v>
      </c>
      <c r="H61" s="29">
        <v>3760</v>
      </c>
      <c r="I61" s="29">
        <v>0.18</v>
      </c>
      <c r="J61" s="29">
        <v>63</v>
      </c>
      <c r="K61" s="268"/>
      <c r="L61" s="95"/>
    </row>
    <row r="62" spans="1:12" x14ac:dyDescent="0.25">
      <c r="A62" s="30">
        <v>43230.385995370372</v>
      </c>
      <c r="B62" s="12" t="s">
        <v>3</v>
      </c>
      <c r="C62" s="12" t="s">
        <v>2</v>
      </c>
      <c r="D62" s="10"/>
      <c r="E62" s="29" t="s">
        <v>636</v>
      </c>
      <c r="F62" s="124" t="s">
        <v>22</v>
      </c>
      <c r="G62" s="29" t="s">
        <v>0</v>
      </c>
      <c r="H62" s="29">
        <v>3750</v>
      </c>
      <c r="I62" s="29">
        <v>0.18</v>
      </c>
      <c r="J62" s="29">
        <v>63</v>
      </c>
      <c r="K62" s="268"/>
      <c r="L62" s="95"/>
    </row>
    <row r="63" spans="1:12" x14ac:dyDescent="0.25">
      <c r="A63" s="30">
        <v>43230.386157407411</v>
      </c>
      <c r="B63" s="12" t="s">
        <v>3</v>
      </c>
      <c r="C63" s="12" t="s">
        <v>2</v>
      </c>
      <c r="D63" s="10"/>
      <c r="E63" s="29" t="s">
        <v>636</v>
      </c>
      <c r="F63" s="124" t="s">
        <v>22</v>
      </c>
      <c r="G63" s="29" t="s">
        <v>0</v>
      </c>
      <c r="H63" s="29">
        <v>3700</v>
      </c>
      <c r="I63" s="29">
        <v>0.18</v>
      </c>
      <c r="J63" s="29">
        <v>64</v>
      </c>
      <c r="K63" s="268"/>
      <c r="L63" s="95"/>
    </row>
    <row r="64" spans="1:12" x14ac:dyDescent="0.25">
      <c r="A64" s="30">
        <v>43230.386550925927</v>
      </c>
      <c r="B64" s="12" t="s">
        <v>3</v>
      </c>
      <c r="C64" s="10"/>
      <c r="D64" s="12" t="s">
        <v>2</v>
      </c>
      <c r="E64" s="29" t="s">
        <v>637</v>
      </c>
      <c r="F64" s="124" t="s">
        <v>22</v>
      </c>
      <c r="G64" s="29" t="s">
        <v>0</v>
      </c>
      <c r="H64" s="29">
        <v>3880</v>
      </c>
      <c r="I64" s="29">
        <v>0.18</v>
      </c>
      <c r="J64" s="29">
        <v>63</v>
      </c>
      <c r="K64" s="268"/>
      <c r="L64" s="95"/>
    </row>
    <row r="65" spans="1:12" x14ac:dyDescent="0.25">
      <c r="A65" s="30">
        <v>43230.386689814812</v>
      </c>
      <c r="B65" s="12" t="s">
        <v>3</v>
      </c>
      <c r="C65" s="10"/>
      <c r="D65" s="12" t="s">
        <v>2</v>
      </c>
      <c r="E65" s="29" t="s">
        <v>637</v>
      </c>
      <c r="F65" s="124" t="s">
        <v>22</v>
      </c>
      <c r="G65" s="29" t="s">
        <v>0</v>
      </c>
      <c r="H65" s="29">
        <v>3860</v>
      </c>
      <c r="I65" s="29">
        <v>0.18</v>
      </c>
      <c r="J65" s="29">
        <v>63</v>
      </c>
      <c r="K65" s="268"/>
      <c r="L65" s="95"/>
    </row>
    <row r="66" spans="1:12" x14ac:dyDescent="0.25">
      <c r="A66" s="30">
        <v>43230.386840277781</v>
      </c>
      <c r="B66" s="12" t="s">
        <v>3</v>
      </c>
      <c r="C66" s="10"/>
      <c r="D66" s="12" t="s">
        <v>2</v>
      </c>
      <c r="E66" s="29" t="s">
        <v>637</v>
      </c>
      <c r="F66" s="124" t="s">
        <v>22</v>
      </c>
      <c r="G66" s="29" t="s">
        <v>0</v>
      </c>
      <c r="H66" s="29">
        <v>3860</v>
      </c>
      <c r="I66" s="29">
        <v>0.18</v>
      </c>
      <c r="J66" s="29">
        <v>64</v>
      </c>
      <c r="K66" s="269"/>
      <c r="L66" s="95"/>
    </row>
    <row r="67" spans="1:12" x14ac:dyDescent="0.25">
      <c r="A67" s="22">
        <v>43230.387430555558</v>
      </c>
      <c r="B67" s="9" t="s">
        <v>3</v>
      </c>
      <c r="C67" s="9" t="s">
        <v>2</v>
      </c>
      <c r="D67" s="10"/>
      <c r="E67" s="8" t="s">
        <v>636</v>
      </c>
      <c r="F67" s="125" t="s">
        <v>23</v>
      </c>
      <c r="G67" s="8" t="s">
        <v>0</v>
      </c>
      <c r="H67" s="8">
        <v>3960</v>
      </c>
      <c r="I67" s="8">
        <v>0.18</v>
      </c>
      <c r="J67" s="8">
        <v>63</v>
      </c>
      <c r="K67" s="270">
        <f>AVERAGE(H67:H75)</f>
        <v>3471.1111111111113</v>
      </c>
      <c r="L67" s="95"/>
    </row>
    <row r="68" spans="1:12" x14ac:dyDescent="0.25">
      <c r="A68" s="22">
        <v>43230.387592592589</v>
      </c>
      <c r="B68" s="9" t="s">
        <v>3</v>
      </c>
      <c r="C68" s="9" t="s">
        <v>2</v>
      </c>
      <c r="D68" s="10"/>
      <c r="E68" s="8" t="s">
        <v>636</v>
      </c>
      <c r="F68" s="125" t="s">
        <v>23</v>
      </c>
      <c r="G68" s="8" t="s">
        <v>0</v>
      </c>
      <c r="H68" s="8">
        <v>3920</v>
      </c>
      <c r="I68" s="8">
        <v>0.18</v>
      </c>
      <c r="J68" s="8">
        <v>63</v>
      </c>
      <c r="K68" s="271"/>
      <c r="L68" s="95"/>
    </row>
    <row r="69" spans="1:12" x14ac:dyDescent="0.25">
      <c r="A69" s="22">
        <v>43230.387754629628</v>
      </c>
      <c r="B69" s="9" t="s">
        <v>3</v>
      </c>
      <c r="C69" s="9" t="s">
        <v>2</v>
      </c>
      <c r="D69" s="10"/>
      <c r="E69" s="8" t="s">
        <v>636</v>
      </c>
      <c r="F69" s="125" t="s">
        <v>23</v>
      </c>
      <c r="G69" s="8" t="s">
        <v>0</v>
      </c>
      <c r="H69" s="8">
        <v>3940</v>
      </c>
      <c r="I69" s="8">
        <v>0.18</v>
      </c>
      <c r="J69" s="8">
        <v>63</v>
      </c>
      <c r="K69" s="271"/>
      <c r="L69" s="95"/>
    </row>
    <row r="70" spans="1:12" x14ac:dyDescent="0.25">
      <c r="A70" s="22">
        <v>43230.38821759259</v>
      </c>
      <c r="B70" s="9" t="s">
        <v>3</v>
      </c>
      <c r="C70" s="10"/>
      <c r="D70" s="9" t="s">
        <v>2</v>
      </c>
      <c r="E70" s="8" t="s">
        <v>637</v>
      </c>
      <c r="F70" s="125" t="s">
        <v>23</v>
      </c>
      <c r="G70" s="8" t="s">
        <v>0</v>
      </c>
      <c r="H70" s="8">
        <v>3230</v>
      </c>
      <c r="I70" s="8">
        <v>0.18</v>
      </c>
      <c r="J70" s="8">
        <v>63</v>
      </c>
      <c r="K70" s="271"/>
      <c r="L70" s="95"/>
    </row>
    <row r="71" spans="1:12" x14ac:dyDescent="0.25">
      <c r="A71" s="22">
        <v>43230.388356481482</v>
      </c>
      <c r="B71" s="9" t="s">
        <v>3</v>
      </c>
      <c r="C71" s="10"/>
      <c r="D71" s="9" t="s">
        <v>2</v>
      </c>
      <c r="E71" s="8" t="s">
        <v>637</v>
      </c>
      <c r="F71" s="125" t="s">
        <v>23</v>
      </c>
      <c r="G71" s="8" t="s">
        <v>0</v>
      </c>
      <c r="H71" s="8">
        <v>3230</v>
      </c>
      <c r="I71" s="8">
        <v>0.18</v>
      </c>
      <c r="J71" s="8">
        <v>63</v>
      </c>
      <c r="K71" s="271"/>
      <c r="L71" s="95"/>
    </row>
    <row r="72" spans="1:12" x14ac:dyDescent="0.25">
      <c r="A72" s="22">
        <v>43230.388495370367</v>
      </c>
      <c r="B72" s="9" t="s">
        <v>3</v>
      </c>
      <c r="C72" s="10"/>
      <c r="D72" s="9" t="s">
        <v>2</v>
      </c>
      <c r="E72" s="8" t="s">
        <v>637</v>
      </c>
      <c r="F72" s="125" t="s">
        <v>23</v>
      </c>
      <c r="G72" s="8" t="s">
        <v>0</v>
      </c>
      <c r="H72" s="8">
        <v>3230</v>
      </c>
      <c r="I72" s="8">
        <v>0.18</v>
      </c>
      <c r="J72" s="8">
        <v>63</v>
      </c>
      <c r="K72" s="271"/>
      <c r="L72" s="95"/>
    </row>
    <row r="73" spans="1:12" x14ac:dyDescent="0.25">
      <c r="A73" s="22">
        <v>43230.389039351852</v>
      </c>
      <c r="B73" s="9" t="s">
        <v>3</v>
      </c>
      <c r="C73" s="10"/>
      <c r="D73" s="9" t="s">
        <v>2</v>
      </c>
      <c r="E73" s="8" t="s">
        <v>637</v>
      </c>
      <c r="F73" s="125" t="s">
        <v>23</v>
      </c>
      <c r="G73" s="8" t="s">
        <v>0</v>
      </c>
      <c r="H73" s="8">
        <v>3230</v>
      </c>
      <c r="I73" s="8">
        <v>0.18</v>
      </c>
      <c r="J73" s="8">
        <v>63</v>
      </c>
      <c r="K73" s="271"/>
      <c r="L73" s="95"/>
    </row>
    <row r="74" spans="1:12" x14ac:dyDescent="0.25">
      <c r="A74" s="22">
        <v>43230.389178240737</v>
      </c>
      <c r="B74" s="9" t="s">
        <v>3</v>
      </c>
      <c r="C74" s="10"/>
      <c r="D74" s="9" t="s">
        <v>2</v>
      </c>
      <c r="E74" s="8" t="s">
        <v>637</v>
      </c>
      <c r="F74" s="125" t="s">
        <v>23</v>
      </c>
      <c r="G74" s="8" t="s">
        <v>0</v>
      </c>
      <c r="H74" s="8">
        <v>3260</v>
      </c>
      <c r="I74" s="8">
        <v>0.18</v>
      </c>
      <c r="J74" s="8">
        <v>63</v>
      </c>
      <c r="K74" s="271"/>
      <c r="L74" s="95"/>
    </row>
    <row r="75" spans="1:12" x14ac:dyDescent="0.25">
      <c r="A75" s="22">
        <v>43230.389317129629</v>
      </c>
      <c r="B75" s="9" t="s">
        <v>3</v>
      </c>
      <c r="C75" s="10"/>
      <c r="D75" s="9" t="s">
        <v>2</v>
      </c>
      <c r="E75" s="8" t="s">
        <v>637</v>
      </c>
      <c r="F75" s="125" t="s">
        <v>23</v>
      </c>
      <c r="G75" s="8" t="s">
        <v>0</v>
      </c>
      <c r="H75" s="8">
        <v>3240</v>
      </c>
      <c r="I75" s="8">
        <v>0.18</v>
      </c>
      <c r="J75" s="8">
        <v>63</v>
      </c>
      <c r="K75" s="272"/>
      <c r="L75" s="95"/>
    </row>
    <row r="76" spans="1:12" x14ac:dyDescent="0.25">
      <c r="A76" s="30">
        <v>43230.390300925923</v>
      </c>
      <c r="B76" s="12" t="s">
        <v>3</v>
      </c>
      <c r="C76" s="12" t="s">
        <v>2</v>
      </c>
      <c r="D76" s="10"/>
      <c r="E76" s="29" t="s">
        <v>636</v>
      </c>
      <c r="F76" s="124" t="s">
        <v>23</v>
      </c>
      <c r="G76" s="29" t="s">
        <v>5</v>
      </c>
      <c r="H76" s="31">
        <v>3940</v>
      </c>
      <c r="I76" s="29">
        <v>0.18</v>
      </c>
      <c r="J76" s="29">
        <v>63</v>
      </c>
      <c r="K76" s="267">
        <f>AVERAGE(H85:H87,H97:H99)</f>
        <v>3223.3333333333335</v>
      </c>
      <c r="L76" s="95"/>
    </row>
    <row r="77" spans="1:12" x14ac:dyDescent="0.25">
      <c r="A77" s="30">
        <v>43230.390439814815</v>
      </c>
      <c r="B77" s="12" t="s">
        <v>3</v>
      </c>
      <c r="C77" s="12" t="s">
        <v>2</v>
      </c>
      <c r="D77" s="10"/>
      <c r="E77" s="29" t="s">
        <v>636</v>
      </c>
      <c r="F77" s="124" t="s">
        <v>23</v>
      </c>
      <c r="G77" s="29" t="s">
        <v>5</v>
      </c>
      <c r="H77" s="31">
        <v>3970</v>
      </c>
      <c r="I77" s="29">
        <v>0.18</v>
      </c>
      <c r="J77" s="29">
        <v>63</v>
      </c>
      <c r="K77" s="268"/>
      <c r="L77" s="95"/>
    </row>
    <row r="78" spans="1:12" x14ac:dyDescent="0.25">
      <c r="A78" s="30">
        <v>43230.390590277777</v>
      </c>
      <c r="B78" s="12" t="s">
        <v>3</v>
      </c>
      <c r="C78" s="12" t="s">
        <v>2</v>
      </c>
      <c r="D78" s="10"/>
      <c r="E78" s="29" t="s">
        <v>636</v>
      </c>
      <c r="F78" s="124" t="s">
        <v>23</v>
      </c>
      <c r="G78" s="29" t="s">
        <v>5</v>
      </c>
      <c r="H78" s="31">
        <v>3960</v>
      </c>
      <c r="I78" s="29">
        <v>0.18</v>
      </c>
      <c r="J78" s="29">
        <v>63</v>
      </c>
      <c r="K78" s="268"/>
      <c r="L78" s="95"/>
    </row>
    <row r="79" spans="1:12" x14ac:dyDescent="0.25">
      <c r="A79" s="30">
        <v>43230.391238425924</v>
      </c>
      <c r="B79" s="12" t="s">
        <v>3</v>
      </c>
      <c r="C79" s="12" t="s">
        <v>2</v>
      </c>
      <c r="D79" s="10"/>
      <c r="E79" s="29" t="s">
        <v>636</v>
      </c>
      <c r="F79" s="124" t="s">
        <v>23</v>
      </c>
      <c r="G79" s="29" t="s">
        <v>5</v>
      </c>
      <c r="H79" s="31">
        <v>3690</v>
      </c>
      <c r="I79" s="29">
        <v>0.18</v>
      </c>
      <c r="J79" s="29">
        <v>63</v>
      </c>
      <c r="K79" s="268"/>
      <c r="L79" s="95"/>
    </row>
    <row r="80" spans="1:12" x14ac:dyDescent="0.25">
      <c r="A80" s="30">
        <v>43230.391388888886</v>
      </c>
      <c r="B80" s="12" t="s">
        <v>3</v>
      </c>
      <c r="C80" s="12" t="s">
        <v>2</v>
      </c>
      <c r="D80" s="10"/>
      <c r="E80" s="29" t="s">
        <v>636</v>
      </c>
      <c r="F80" s="124" t="s">
        <v>23</v>
      </c>
      <c r="G80" s="29" t="s">
        <v>5</v>
      </c>
      <c r="H80" s="31">
        <v>3700</v>
      </c>
      <c r="I80" s="29">
        <v>0.18</v>
      </c>
      <c r="J80" s="29">
        <v>63</v>
      </c>
      <c r="K80" s="268"/>
      <c r="L80" s="95"/>
    </row>
    <row r="81" spans="1:12" x14ac:dyDescent="0.25">
      <c r="A81" s="30">
        <v>43230.391527777778</v>
      </c>
      <c r="B81" s="12" t="s">
        <v>3</v>
      </c>
      <c r="C81" s="12" t="s">
        <v>2</v>
      </c>
      <c r="D81" s="10"/>
      <c r="E81" s="29" t="s">
        <v>636</v>
      </c>
      <c r="F81" s="124" t="s">
        <v>23</v>
      </c>
      <c r="G81" s="29" t="s">
        <v>5</v>
      </c>
      <c r="H81" s="31">
        <v>4030</v>
      </c>
      <c r="I81" s="29">
        <v>0.18</v>
      </c>
      <c r="J81" s="29">
        <v>63</v>
      </c>
      <c r="K81" s="268"/>
      <c r="L81" s="95"/>
    </row>
    <row r="82" spans="1:12" x14ac:dyDescent="0.25">
      <c r="A82" s="30">
        <v>43230.392129629632</v>
      </c>
      <c r="B82" s="12" t="s">
        <v>3</v>
      </c>
      <c r="C82" s="12" t="s">
        <v>2</v>
      </c>
      <c r="D82" s="10"/>
      <c r="E82" s="29" t="s">
        <v>636</v>
      </c>
      <c r="F82" s="124" t="s">
        <v>23</v>
      </c>
      <c r="G82" s="29" t="s">
        <v>5</v>
      </c>
      <c r="H82" s="31">
        <v>3250</v>
      </c>
      <c r="I82" s="29">
        <v>0.18</v>
      </c>
      <c r="J82" s="29">
        <v>63</v>
      </c>
      <c r="K82" s="268"/>
      <c r="L82" s="95"/>
    </row>
    <row r="83" spans="1:12" x14ac:dyDescent="0.25">
      <c r="A83" s="30">
        <v>43230.392280092594</v>
      </c>
      <c r="B83" s="12" t="s">
        <v>3</v>
      </c>
      <c r="C83" s="12" t="s">
        <v>2</v>
      </c>
      <c r="D83" s="10"/>
      <c r="E83" s="29" t="s">
        <v>636</v>
      </c>
      <c r="F83" s="124" t="s">
        <v>23</v>
      </c>
      <c r="G83" s="29" t="s">
        <v>5</v>
      </c>
      <c r="H83" s="31">
        <v>3450</v>
      </c>
      <c r="I83" s="29">
        <v>0.18</v>
      </c>
      <c r="J83" s="29">
        <v>63</v>
      </c>
      <c r="K83" s="268"/>
      <c r="L83" s="95"/>
    </row>
    <row r="84" spans="1:12" x14ac:dyDescent="0.25">
      <c r="A84" s="30">
        <v>43230.392430555556</v>
      </c>
      <c r="B84" s="12" t="s">
        <v>3</v>
      </c>
      <c r="C84" s="12" t="s">
        <v>2</v>
      </c>
      <c r="D84" s="10"/>
      <c r="E84" s="29" t="s">
        <v>636</v>
      </c>
      <c r="F84" s="124" t="s">
        <v>23</v>
      </c>
      <c r="G84" s="29" t="s">
        <v>5</v>
      </c>
      <c r="H84" s="31">
        <v>3300</v>
      </c>
      <c r="I84" s="29">
        <v>0.18</v>
      </c>
      <c r="J84" s="29">
        <v>63</v>
      </c>
      <c r="K84" s="268"/>
      <c r="L84" s="95"/>
    </row>
    <row r="85" spans="1:12" x14ac:dyDescent="0.25">
      <c r="A85" s="30">
        <v>43230.393240740741</v>
      </c>
      <c r="B85" s="12" t="s">
        <v>3</v>
      </c>
      <c r="C85" s="12" t="s">
        <v>2</v>
      </c>
      <c r="D85" s="10"/>
      <c r="E85" s="29" t="s">
        <v>636</v>
      </c>
      <c r="F85" s="124" t="s">
        <v>23</v>
      </c>
      <c r="G85" s="29" t="s">
        <v>5</v>
      </c>
      <c r="H85" s="29">
        <v>3800</v>
      </c>
      <c r="I85" s="29">
        <v>0.18</v>
      </c>
      <c r="J85" s="29">
        <v>63</v>
      </c>
      <c r="K85" s="268"/>
      <c r="L85" s="95"/>
    </row>
    <row r="86" spans="1:12" x14ac:dyDescent="0.25">
      <c r="A86" s="30">
        <v>43230.393391203703</v>
      </c>
      <c r="B86" s="12" t="s">
        <v>3</v>
      </c>
      <c r="C86" s="12" t="s">
        <v>2</v>
      </c>
      <c r="D86" s="10"/>
      <c r="E86" s="29" t="s">
        <v>636</v>
      </c>
      <c r="F86" s="124" t="s">
        <v>23</v>
      </c>
      <c r="G86" s="29" t="s">
        <v>5</v>
      </c>
      <c r="H86" s="29">
        <v>3780</v>
      </c>
      <c r="I86" s="29">
        <v>0.18</v>
      </c>
      <c r="J86" s="29">
        <v>63</v>
      </c>
      <c r="K86" s="268"/>
      <c r="L86" s="95"/>
    </row>
    <row r="87" spans="1:12" x14ac:dyDescent="0.25">
      <c r="A87" s="30">
        <v>43230.393541666665</v>
      </c>
      <c r="B87" s="12" t="s">
        <v>3</v>
      </c>
      <c r="C87" s="12" t="s">
        <v>2</v>
      </c>
      <c r="D87" s="10"/>
      <c r="E87" s="29" t="s">
        <v>636</v>
      </c>
      <c r="F87" s="124" t="s">
        <v>23</v>
      </c>
      <c r="G87" s="29" t="s">
        <v>5</v>
      </c>
      <c r="H87" s="29">
        <v>3760</v>
      </c>
      <c r="I87" s="29">
        <v>0.18</v>
      </c>
      <c r="J87" s="29">
        <v>63</v>
      </c>
      <c r="K87" s="268"/>
      <c r="L87" s="95"/>
    </row>
    <row r="88" spans="1:12" x14ac:dyDescent="0.25">
      <c r="A88" s="30">
        <v>43230.393993055557</v>
      </c>
      <c r="B88" s="12" t="s">
        <v>3</v>
      </c>
      <c r="C88" s="10"/>
      <c r="D88" s="12" t="s">
        <v>2</v>
      </c>
      <c r="E88" s="29" t="s">
        <v>637</v>
      </c>
      <c r="F88" s="124" t="s">
        <v>23</v>
      </c>
      <c r="G88" s="29" t="s">
        <v>5</v>
      </c>
      <c r="H88" s="31">
        <v>970</v>
      </c>
      <c r="I88" s="29">
        <v>0.18</v>
      </c>
      <c r="J88" s="29">
        <v>63</v>
      </c>
      <c r="K88" s="268"/>
      <c r="L88" s="95"/>
    </row>
    <row r="89" spans="1:12" x14ac:dyDescent="0.25">
      <c r="A89" s="30">
        <v>43230.394155092596</v>
      </c>
      <c r="B89" s="12" t="s">
        <v>3</v>
      </c>
      <c r="C89" s="10"/>
      <c r="D89" s="12" t="s">
        <v>2</v>
      </c>
      <c r="E89" s="29" t="s">
        <v>637</v>
      </c>
      <c r="F89" s="124" t="s">
        <v>23</v>
      </c>
      <c r="G89" s="29" t="s">
        <v>5</v>
      </c>
      <c r="H89" s="31">
        <v>670</v>
      </c>
      <c r="I89" s="29">
        <v>0.18</v>
      </c>
      <c r="J89" s="29">
        <v>63</v>
      </c>
      <c r="K89" s="268"/>
      <c r="L89" s="95"/>
    </row>
    <row r="90" spans="1:12" x14ac:dyDescent="0.25">
      <c r="A90" s="30">
        <v>43230.394305555557</v>
      </c>
      <c r="B90" s="12" t="s">
        <v>3</v>
      </c>
      <c r="C90" s="10"/>
      <c r="D90" s="12" t="s">
        <v>2</v>
      </c>
      <c r="E90" s="29" t="s">
        <v>637</v>
      </c>
      <c r="F90" s="124" t="s">
        <v>23</v>
      </c>
      <c r="G90" s="29" t="s">
        <v>5</v>
      </c>
      <c r="H90" s="31">
        <v>580</v>
      </c>
      <c r="I90" s="29">
        <v>0.18</v>
      </c>
      <c r="J90" s="29">
        <v>63</v>
      </c>
      <c r="K90" s="268"/>
      <c r="L90" s="95"/>
    </row>
    <row r="91" spans="1:12" x14ac:dyDescent="0.25">
      <c r="A91" s="30">
        <v>43230.394872685189</v>
      </c>
      <c r="B91" s="12" t="s">
        <v>3</v>
      </c>
      <c r="C91" s="10"/>
      <c r="D91" s="12" t="s">
        <v>2</v>
      </c>
      <c r="E91" s="29" t="s">
        <v>637</v>
      </c>
      <c r="F91" s="124" t="s">
        <v>23</v>
      </c>
      <c r="G91" s="29" t="s">
        <v>5</v>
      </c>
      <c r="H91" s="31">
        <v>460</v>
      </c>
      <c r="I91" s="29">
        <v>0.18</v>
      </c>
      <c r="J91" s="29">
        <v>63</v>
      </c>
      <c r="K91" s="268"/>
      <c r="L91" s="95"/>
    </row>
    <row r="92" spans="1:12" x14ac:dyDescent="0.25">
      <c r="A92" s="30">
        <v>43230.39502314815</v>
      </c>
      <c r="B92" s="12" t="s">
        <v>3</v>
      </c>
      <c r="C92" s="10"/>
      <c r="D92" s="12" t="s">
        <v>2</v>
      </c>
      <c r="E92" s="29" t="s">
        <v>637</v>
      </c>
      <c r="F92" s="124" t="s">
        <v>23</v>
      </c>
      <c r="G92" s="29" t="s">
        <v>5</v>
      </c>
      <c r="H92" s="31">
        <v>420</v>
      </c>
      <c r="I92" s="29">
        <v>0.18</v>
      </c>
      <c r="J92" s="29">
        <v>63</v>
      </c>
      <c r="K92" s="268"/>
      <c r="L92" s="95"/>
    </row>
    <row r="93" spans="1:12" x14ac:dyDescent="0.25">
      <c r="A93" s="30">
        <v>43230.395173611112</v>
      </c>
      <c r="B93" s="12" t="s">
        <v>3</v>
      </c>
      <c r="C93" s="10"/>
      <c r="D93" s="12" t="s">
        <v>2</v>
      </c>
      <c r="E93" s="29" t="s">
        <v>637</v>
      </c>
      <c r="F93" s="124" t="s">
        <v>23</v>
      </c>
      <c r="G93" s="29" t="s">
        <v>5</v>
      </c>
      <c r="H93" s="31">
        <v>550</v>
      </c>
      <c r="I93" s="29">
        <v>0.18</v>
      </c>
      <c r="J93" s="29">
        <v>63</v>
      </c>
      <c r="K93" s="268"/>
      <c r="L93" s="95"/>
    </row>
    <row r="94" spans="1:12" x14ac:dyDescent="0.25">
      <c r="A94" s="30">
        <v>43230.395439814813</v>
      </c>
      <c r="B94" s="12" t="s">
        <v>3</v>
      </c>
      <c r="C94" s="10"/>
      <c r="D94" s="12" t="s">
        <v>2</v>
      </c>
      <c r="E94" s="29" t="s">
        <v>637</v>
      </c>
      <c r="F94" s="124" t="s">
        <v>23</v>
      </c>
      <c r="G94" s="29" t="s">
        <v>5</v>
      </c>
      <c r="H94" s="31">
        <v>380</v>
      </c>
      <c r="I94" s="29">
        <v>0.18</v>
      </c>
      <c r="J94" s="29">
        <v>63</v>
      </c>
      <c r="K94" s="268"/>
      <c r="L94" s="95"/>
    </row>
    <row r="95" spans="1:12" x14ac:dyDescent="0.25">
      <c r="A95" s="30">
        <v>43230.395590277774</v>
      </c>
      <c r="B95" s="12" t="s">
        <v>3</v>
      </c>
      <c r="C95" s="10"/>
      <c r="D95" s="12" t="s">
        <v>2</v>
      </c>
      <c r="E95" s="29" t="s">
        <v>637</v>
      </c>
      <c r="F95" s="124" t="s">
        <v>23</v>
      </c>
      <c r="G95" s="29" t="s">
        <v>5</v>
      </c>
      <c r="H95" s="31">
        <v>390</v>
      </c>
      <c r="I95" s="29">
        <v>0.18</v>
      </c>
      <c r="J95" s="29">
        <v>63</v>
      </c>
      <c r="K95" s="268"/>
      <c r="L95" s="95"/>
    </row>
    <row r="96" spans="1:12" x14ac:dyDescent="0.25">
      <c r="A96" s="30">
        <v>43230.395752314813</v>
      </c>
      <c r="B96" s="12" t="s">
        <v>3</v>
      </c>
      <c r="C96" s="10"/>
      <c r="D96" s="12" t="s">
        <v>2</v>
      </c>
      <c r="E96" s="29" t="s">
        <v>637</v>
      </c>
      <c r="F96" s="124" t="s">
        <v>23</v>
      </c>
      <c r="G96" s="29" t="s">
        <v>5</v>
      </c>
      <c r="H96" s="31">
        <v>950</v>
      </c>
      <c r="I96" s="29">
        <v>0.18</v>
      </c>
      <c r="J96" s="29">
        <v>63</v>
      </c>
      <c r="K96" s="268"/>
      <c r="L96" s="95"/>
    </row>
    <row r="97" spans="1:12" x14ac:dyDescent="0.25">
      <c r="A97" s="30">
        <v>43230.396354166667</v>
      </c>
      <c r="B97" s="12" t="s">
        <v>3</v>
      </c>
      <c r="C97" s="10"/>
      <c r="D97" s="12" t="s">
        <v>2</v>
      </c>
      <c r="E97" s="29" t="s">
        <v>637</v>
      </c>
      <c r="F97" s="124" t="s">
        <v>23</v>
      </c>
      <c r="G97" s="29" t="s">
        <v>5</v>
      </c>
      <c r="H97" s="29">
        <v>2670</v>
      </c>
      <c r="I97" s="29">
        <v>0.18</v>
      </c>
      <c r="J97" s="29">
        <v>63</v>
      </c>
      <c r="K97" s="268"/>
      <c r="L97" s="95"/>
    </row>
    <row r="98" spans="1:12" x14ac:dyDescent="0.25">
      <c r="A98" s="30">
        <v>43230.396504629629</v>
      </c>
      <c r="B98" s="12" t="s">
        <v>3</v>
      </c>
      <c r="C98" s="10"/>
      <c r="D98" s="12" t="s">
        <v>2</v>
      </c>
      <c r="E98" s="29" t="s">
        <v>637</v>
      </c>
      <c r="F98" s="124" t="s">
        <v>23</v>
      </c>
      <c r="G98" s="29" t="s">
        <v>5</v>
      </c>
      <c r="H98" s="29">
        <v>2660</v>
      </c>
      <c r="I98" s="29">
        <v>0.18</v>
      </c>
      <c r="J98" s="29">
        <v>63</v>
      </c>
      <c r="K98" s="268"/>
      <c r="L98" s="95"/>
    </row>
    <row r="99" spans="1:12" x14ac:dyDescent="0.25">
      <c r="A99" s="30">
        <v>43230.396655092591</v>
      </c>
      <c r="B99" s="12" t="s">
        <v>3</v>
      </c>
      <c r="C99" s="10"/>
      <c r="D99" s="12" t="s">
        <v>2</v>
      </c>
      <c r="E99" s="29" t="s">
        <v>637</v>
      </c>
      <c r="F99" s="124" t="s">
        <v>23</v>
      </c>
      <c r="G99" s="29" t="s">
        <v>5</v>
      </c>
      <c r="H99" s="29">
        <v>2670</v>
      </c>
      <c r="I99" s="29">
        <v>0.18</v>
      </c>
      <c r="J99" s="29">
        <v>63</v>
      </c>
      <c r="K99" s="269"/>
      <c r="L99" s="95"/>
    </row>
    <row r="100" spans="1:12" x14ac:dyDescent="0.25">
      <c r="A100" s="22">
        <v>43230.397291666668</v>
      </c>
      <c r="B100" s="9" t="s">
        <v>3</v>
      </c>
      <c r="C100" s="9" t="s">
        <v>2</v>
      </c>
      <c r="D100" s="10"/>
      <c r="E100" s="8" t="s">
        <v>636</v>
      </c>
      <c r="F100" s="125" t="s">
        <v>25</v>
      </c>
      <c r="G100" s="8" t="s">
        <v>0</v>
      </c>
      <c r="H100" s="8">
        <v>3940</v>
      </c>
      <c r="I100" s="8">
        <v>0.18</v>
      </c>
      <c r="J100" s="8">
        <v>63</v>
      </c>
      <c r="K100" s="270">
        <f>AVERAGE(H100:H103,H107:H108)</f>
        <v>3931.6666666666665</v>
      </c>
      <c r="L100" s="95"/>
    </row>
    <row r="101" spans="1:12" x14ac:dyDescent="0.25">
      <c r="A101" s="22">
        <v>43230.39744212963</v>
      </c>
      <c r="B101" s="9" t="s">
        <v>3</v>
      </c>
      <c r="C101" s="9" t="s">
        <v>2</v>
      </c>
      <c r="D101" s="10"/>
      <c r="E101" s="8" t="s">
        <v>636</v>
      </c>
      <c r="F101" s="125" t="s">
        <v>25</v>
      </c>
      <c r="G101" s="8" t="s">
        <v>0</v>
      </c>
      <c r="H101" s="8">
        <v>3900</v>
      </c>
      <c r="I101" s="8">
        <v>0.18</v>
      </c>
      <c r="J101" s="8">
        <v>63</v>
      </c>
      <c r="K101" s="271"/>
      <c r="L101" s="95"/>
    </row>
    <row r="102" spans="1:12" x14ac:dyDescent="0.25">
      <c r="A102" s="22">
        <v>43230.397592592592</v>
      </c>
      <c r="B102" s="9" t="s">
        <v>3</v>
      </c>
      <c r="C102" s="9" t="s">
        <v>2</v>
      </c>
      <c r="D102" s="10"/>
      <c r="E102" s="8" t="s">
        <v>636</v>
      </c>
      <c r="F102" s="125" t="s">
        <v>25</v>
      </c>
      <c r="G102" s="8" t="s">
        <v>0</v>
      </c>
      <c r="H102" s="8">
        <v>3890</v>
      </c>
      <c r="I102" s="8">
        <v>0.18</v>
      </c>
      <c r="J102" s="8">
        <v>63</v>
      </c>
      <c r="K102" s="271"/>
      <c r="L102" s="95"/>
    </row>
    <row r="103" spans="1:12" x14ac:dyDescent="0.25">
      <c r="A103" s="22">
        <v>43230.398032407407</v>
      </c>
      <c r="B103" s="9" t="s">
        <v>3</v>
      </c>
      <c r="C103" s="10"/>
      <c r="D103" s="9" t="s">
        <v>2</v>
      </c>
      <c r="E103" s="8" t="s">
        <v>637</v>
      </c>
      <c r="F103" s="125" t="s">
        <v>25</v>
      </c>
      <c r="G103" s="8" t="s">
        <v>0</v>
      </c>
      <c r="H103" s="8">
        <v>3980</v>
      </c>
      <c r="I103" s="8">
        <v>0.18</v>
      </c>
      <c r="J103" s="8">
        <v>63</v>
      </c>
      <c r="K103" s="271"/>
      <c r="L103" s="95"/>
    </row>
    <row r="104" spans="1:12" x14ac:dyDescent="0.25">
      <c r="A104" s="22">
        <v>43230.398182870369</v>
      </c>
      <c r="B104" s="9" t="s">
        <v>3</v>
      </c>
      <c r="C104" s="10"/>
      <c r="D104" s="9" t="s">
        <v>2</v>
      </c>
      <c r="E104" s="8" t="s">
        <v>637</v>
      </c>
      <c r="F104" s="125" t="s">
        <v>25</v>
      </c>
      <c r="G104" s="8" t="s">
        <v>0</v>
      </c>
      <c r="H104" s="14">
        <v>3940</v>
      </c>
      <c r="I104" s="8">
        <v>0.18</v>
      </c>
      <c r="J104" s="8">
        <v>63</v>
      </c>
      <c r="K104" s="271"/>
      <c r="L104" s="95"/>
    </row>
    <row r="105" spans="1:12" x14ac:dyDescent="0.25">
      <c r="A105" s="22">
        <v>43230.398333333331</v>
      </c>
      <c r="B105" s="9" t="s">
        <v>3</v>
      </c>
      <c r="C105" s="10"/>
      <c r="D105" s="9" t="s">
        <v>2</v>
      </c>
      <c r="E105" s="8" t="s">
        <v>637</v>
      </c>
      <c r="F105" s="125" t="s">
        <v>25</v>
      </c>
      <c r="G105" s="8" t="s">
        <v>0</v>
      </c>
      <c r="H105" s="14">
        <v>380</v>
      </c>
      <c r="I105" s="8">
        <v>0.18</v>
      </c>
      <c r="J105" s="8">
        <v>63</v>
      </c>
      <c r="K105" s="271"/>
      <c r="L105" s="95"/>
    </row>
    <row r="106" spans="1:12" x14ac:dyDescent="0.25">
      <c r="A106" s="22">
        <v>43230.398865740739</v>
      </c>
      <c r="B106" s="9" t="s">
        <v>3</v>
      </c>
      <c r="C106" s="10"/>
      <c r="D106" s="9" t="s">
        <v>2</v>
      </c>
      <c r="E106" s="8" t="s">
        <v>637</v>
      </c>
      <c r="F106" s="125" t="s">
        <v>25</v>
      </c>
      <c r="G106" s="8" t="s">
        <v>0</v>
      </c>
      <c r="H106" s="14">
        <v>3960</v>
      </c>
      <c r="I106" s="8">
        <v>0.18</v>
      </c>
      <c r="J106" s="8">
        <v>63</v>
      </c>
      <c r="K106" s="271"/>
      <c r="L106" s="95"/>
    </row>
    <row r="107" spans="1:12" x14ac:dyDescent="0.25">
      <c r="A107" s="22">
        <v>43230.399027777778</v>
      </c>
      <c r="B107" s="9" t="s">
        <v>3</v>
      </c>
      <c r="C107" s="10"/>
      <c r="D107" s="9" t="s">
        <v>2</v>
      </c>
      <c r="E107" s="8" t="s">
        <v>637</v>
      </c>
      <c r="F107" s="125" t="s">
        <v>25</v>
      </c>
      <c r="G107" s="8" t="s">
        <v>0</v>
      </c>
      <c r="H107" s="8">
        <v>3940</v>
      </c>
      <c r="I107" s="8">
        <v>0.18</v>
      </c>
      <c r="J107" s="8">
        <v>63</v>
      </c>
      <c r="K107" s="271"/>
      <c r="L107" s="95"/>
    </row>
    <row r="108" spans="1:12" x14ac:dyDescent="0.25">
      <c r="A108" s="22">
        <v>43230.399189814816</v>
      </c>
      <c r="B108" s="9" t="s">
        <v>3</v>
      </c>
      <c r="C108" s="10"/>
      <c r="D108" s="9" t="s">
        <v>2</v>
      </c>
      <c r="E108" s="8" t="s">
        <v>637</v>
      </c>
      <c r="F108" s="125" t="s">
        <v>25</v>
      </c>
      <c r="G108" s="8" t="s">
        <v>0</v>
      </c>
      <c r="H108" s="8">
        <v>3940</v>
      </c>
      <c r="I108" s="8">
        <v>0.18</v>
      </c>
      <c r="J108" s="8">
        <v>63</v>
      </c>
      <c r="K108" s="272"/>
      <c r="L108" s="95"/>
    </row>
    <row r="109" spans="1:12" x14ac:dyDescent="0.25">
      <c r="A109" s="30">
        <v>43230.399733796294</v>
      </c>
      <c r="B109" s="122" t="s">
        <v>3</v>
      </c>
      <c r="C109" s="122" t="s">
        <v>2</v>
      </c>
      <c r="D109" s="10"/>
      <c r="E109" s="29" t="s">
        <v>636</v>
      </c>
      <c r="F109" s="124" t="s">
        <v>26</v>
      </c>
      <c r="G109" s="29" t="s">
        <v>0</v>
      </c>
      <c r="H109" s="29">
        <v>4560</v>
      </c>
      <c r="I109" s="29">
        <v>0.18</v>
      </c>
      <c r="J109" s="29">
        <v>63</v>
      </c>
      <c r="K109" s="267">
        <f>AVERAGE(H109:H114)</f>
        <v>4490</v>
      </c>
      <c r="L109" s="95"/>
    </row>
    <row r="110" spans="1:12" x14ac:dyDescent="0.25">
      <c r="A110" s="30">
        <v>43230.399872685186</v>
      </c>
      <c r="B110" s="122" t="s">
        <v>3</v>
      </c>
      <c r="C110" s="122" t="s">
        <v>2</v>
      </c>
      <c r="D110" s="10"/>
      <c r="E110" s="29" t="s">
        <v>636</v>
      </c>
      <c r="F110" s="124" t="s">
        <v>26</v>
      </c>
      <c r="G110" s="29" t="s">
        <v>0</v>
      </c>
      <c r="H110" s="29">
        <v>4620</v>
      </c>
      <c r="I110" s="29">
        <v>0.18</v>
      </c>
      <c r="J110" s="29">
        <v>63</v>
      </c>
      <c r="K110" s="268"/>
      <c r="L110" s="95"/>
    </row>
    <row r="111" spans="1:12" x14ac:dyDescent="0.25">
      <c r="A111" s="30">
        <v>43230.400023148148</v>
      </c>
      <c r="B111" s="122" t="s">
        <v>3</v>
      </c>
      <c r="C111" s="122" t="s">
        <v>2</v>
      </c>
      <c r="D111" s="10"/>
      <c r="E111" s="29" t="s">
        <v>636</v>
      </c>
      <c r="F111" s="124" t="s">
        <v>26</v>
      </c>
      <c r="G111" s="29" t="s">
        <v>0</v>
      </c>
      <c r="H111" s="29">
        <v>4620</v>
      </c>
      <c r="I111" s="29">
        <v>0.18</v>
      </c>
      <c r="J111" s="29">
        <v>64</v>
      </c>
      <c r="K111" s="268"/>
      <c r="L111" s="95"/>
    </row>
    <row r="112" spans="1:12" x14ac:dyDescent="0.25">
      <c r="A112" s="30">
        <v>43230.40042824074</v>
      </c>
      <c r="B112" s="122" t="s">
        <v>3</v>
      </c>
      <c r="C112" s="10"/>
      <c r="D112" s="122" t="s">
        <v>2</v>
      </c>
      <c r="E112" s="29" t="s">
        <v>637</v>
      </c>
      <c r="F112" s="124" t="s">
        <v>26</v>
      </c>
      <c r="G112" s="29" t="s">
        <v>0</v>
      </c>
      <c r="H112" s="29">
        <v>4400</v>
      </c>
      <c r="I112" s="29">
        <v>0.18</v>
      </c>
      <c r="J112" s="29">
        <v>63</v>
      </c>
      <c r="K112" s="268"/>
      <c r="L112" s="95"/>
    </row>
    <row r="113" spans="1:12" x14ac:dyDescent="0.25">
      <c r="A113" s="30">
        <v>43230.400578703702</v>
      </c>
      <c r="B113" s="122" t="s">
        <v>3</v>
      </c>
      <c r="C113" s="10"/>
      <c r="D113" s="122" t="s">
        <v>2</v>
      </c>
      <c r="E113" s="29" t="s">
        <v>637</v>
      </c>
      <c r="F113" s="124" t="s">
        <v>26</v>
      </c>
      <c r="G113" s="29" t="s">
        <v>0</v>
      </c>
      <c r="H113" s="29">
        <v>4380</v>
      </c>
      <c r="I113" s="29">
        <v>0.18</v>
      </c>
      <c r="J113" s="29">
        <v>63</v>
      </c>
      <c r="K113" s="268"/>
      <c r="L113" s="95"/>
    </row>
    <row r="114" spans="1:12" x14ac:dyDescent="0.25">
      <c r="A114" s="30">
        <v>43230.400740740741</v>
      </c>
      <c r="B114" s="122" t="s">
        <v>3</v>
      </c>
      <c r="C114" s="10"/>
      <c r="D114" s="122" t="s">
        <v>2</v>
      </c>
      <c r="E114" s="29" t="s">
        <v>637</v>
      </c>
      <c r="F114" s="124" t="s">
        <v>26</v>
      </c>
      <c r="G114" s="29" t="s">
        <v>0</v>
      </c>
      <c r="H114" s="29">
        <v>4360</v>
      </c>
      <c r="I114" s="29">
        <v>0.18</v>
      </c>
      <c r="J114" s="29">
        <v>63</v>
      </c>
      <c r="K114" s="269"/>
      <c r="L114" s="95"/>
    </row>
    <row r="115" spans="1:12" x14ac:dyDescent="0.25">
      <c r="A115" s="22">
        <v>43230.401562500003</v>
      </c>
      <c r="B115" s="9" t="s">
        <v>3</v>
      </c>
      <c r="C115" s="9" t="s">
        <v>2</v>
      </c>
      <c r="D115" s="10"/>
      <c r="E115" s="8" t="s">
        <v>636</v>
      </c>
      <c r="F115" s="125" t="s">
        <v>27</v>
      </c>
      <c r="G115" s="8" t="s">
        <v>0</v>
      </c>
      <c r="H115" s="8">
        <v>4240</v>
      </c>
      <c r="I115" s="8">
        <v>0.18</v>
      </c>
      <c r="J115" s="8">
        <v>63</v>
      </c>
      <c r="K115" s="270">
        <f>AVERAGE(H115:H120)</f>
        <v>4458.333333333333</v>
      </c>
      <c r="L115" s="95"/>
    </row>
    <row r="116" spans="1:12" x14ac:dyDescent="0.25">
      <c r="A116" s="22">
        <v>43230.401712962965</v>
      </c>
      <c r="B116" s="9" t="s">
        <v>3</v>
      </c>
      <c r="C116" s="9" t="s">
        <v>2</v>
      </c>
      <c r="D116" s="10"/>
      <c r="E116" s="8" t="s">
        <v>636</v>
      </c>
      <c r="F116" s="125" t="s">
        <v>27</v>
      </c>
      <c r="G116" s="8" t="s">
        <v>0</v>
      </c>
      <c r="H116" s="8">
        <v>4200</v>
      </c>
      <c r="I116" s="8">
        <v>0.18</v>
      </c>
      <c r="J116" s="8">
        <v>63</v>
      </c>
      <c r="K116" s="271"/>
      <c r="L116" s="95"/>
    </row>
    <row r="117" spans="1:12" x14ac:dyDescent="0.25">
      <c r="A117" s="22">
        <v>43230.401863425926</v>
      </c>
      <c r="B117" s="9" t="s">
        <v>3</v>
      </c>
      <c r="C117" s="9" t="s">
        <v>2</v>
      </c>
      <c r="D117" s="10"/>
      <c r="E117" s="8" t="s">
        <v>636</v>
      </c>
      <c r="F117" s="125" t="s">
        <v>27</v>
      </c>
      <c r="G117" s="8" t="s">
        <v>0</v>
      </c>
      <c r="H117" s="8">
        <v>4180</v>
      </c>
      <c r="I117" s="8">
        <v>0.18</v>
      </c>
      <c r="J117" s="8">
        <v>63</v>
      </c>
      <c r="K117" s="271"/>
      <c r="L117" s="95"/>
    </row>
    <row r="118" spans="1:12" x14ac:dyDescent="0.25">
      <c r="A118" s="22">
        <v>43230.402430555558</v>
      </c>
      <c r="B118" s="9" t="s">
        <v>3</v>
      </c>
      <c r="C118" s="10"/>
      <c r="D118" s="9" t="s">
        <v>2</v>
      </c>
      <c r="E118" s="8" t="s">
        <v>637</v>
      </c>
      <c r="F118" s="125" t="s">
        <v>27</v>
      </c>
      <c r="G118" s="8" t="s">
        <v>0</v>
      </c>
      <c r="H118" s="8">
        <v>4720</v>
      </c>
      <c r="I118" s="8">
        <v>0.18</v>
      </c>
      <c r="J118" s="8">
        <v>63</v>
      </c>
      <c r="K118" s="271"/>
      <c r="L118" s="95"/>
    </row>
    <row r="119" spans="1:12" x14ac:dyDescent="0.25">
      <c r="A119" s="22">
        <v>43230.402592592596</v>
      </c>
      <c r="B119" s="9" t="s">
        <v>3</v>
      </c>
      <c r="C119" s="10"/>
      <c r="D119" s="9" t="s">
        <v>2</v>
      </c>
      <c r="E119" s="8" t="s">
        <v>637</v>
      </c>
      <c r="F119" s="125" t="s">
        <v>27</v>
      </c>
      <c r="G119" s="8" t="s">
        <v>0</v>
      </c>
      <c r="H119" s="8">
        <v>4710</v>
      </c>
      <c r="I119" s="8">
        <v>0.18</v>
      </c>
      <c r="J119" s="8">
        <v>63</v>
      </c>
      <c r="K119" s="271"/>
      <c r="L119" s="95"/>
    </row>
    <row r="120" spans="1:12" x14ac:dyDescent="0.25">
      <c r="A120" s="22">
        <v>43230.402743055558</v>
      </c>
      <c r="B120" s="9" t="s">
        <v>3</v>
      </c>
      <c r="C120" s="10"/>
      <c r="D120" s="9" t="s">
        <v>2</v>
      </c>
      <c r="E120" s="8" t="s">
        <v>637</v>
      </c>
      <c r="F120" s="125" t="s">
        <v>27</v>
      </c>
      <c r="G120" s="8" t="s">
        <v>0</v>
      </c>
      <c r="H120" s="8">
        <v>4700</v>
      </c>
      <c r="I120" s="8">
        <v>0.18</v>
      </c>
      <c r="J120" s="8">
        <v>63</v>
      </c>
      <c r="K120" s="272"/>
      <c r="L120" s="95"/>
    </row>
    <row r="121" spans="1:12" x14ac:dyDescent="0.25">
      <c r="A121" s="30">
        <v>43230.403217592589</v>
      </c>
      <c r="B121" s="12" t="s">
        <v>3</v>
      </c>
      <c r="C121" s="12" t="s">
        <v>2</v>
      </c>
      <c r="D121" s="10"/>
      <c r="E121" s="29" t="s">
        <v>636</v>
      </c>
      <c r="F121" s="124" t="s">
        <v>28</v>
      </c>
      <c r="G121" s="29" t="s">
        <v>0</v>
      </c>
      <c r="H121" s="31">
        <v>4340</v>
      </c>
      <c r="I121" s="29">
        <v>0.18</v>
      </c>
      <c r="J121" s="29">
        <v>63</v>
      </c>
      <c r="K121" s="267">
        <f>AVERAGE(H124:H126,H130)</f>
        <v>4557.5</v>
      </c>
      <c r="L121" s="95"/>
    </row>
    <row r="122" spans="1:12" x14ac:dyDescent="0.25">
      <c r="A122" s="30">
        <v>43230.403379629628</v>
      </c>
      <c r="B122" s="12" t="s">
        <v>3</v>
      </c>
      <c r="C122" s="12" t="s">
        <v>2</v>
      </c>
      <c r="D122" s="10"/>
      <c r="E122" s="29" t="s">
        <v>636</v>
      </c>
      <c r="F122" s="124" t="s">
        <v>28</v>
      </c>
      <c r="G122" s="29" t="s">
        <v>0</v>
      </c>
      <c r="H122" s="31">
        <v>4600</v>
      </c>
      <c r="I122" s="29">
        <v>0.18</v>
      </c>
      <c r="J122" s="29">
        <v>63</v>
      </c>
      <c r="K122" s="268"/>
      <c r="L122" s="95"/>
    </row>
    <row r="123" spans="1:12" x14ac:dyDescent="0.25">
      <c r="A123" s="30">
        <v>43230.40353009259</v>
      </c>
      <c r="B123" s="12" t="s">
        <v>3</v>
      </c>
      <c r="C123" s="12" t="s">
        <v>2</v>
      </c>
      <c r="D123" s="10"/>
      <c r="E123" s="29" t="s">
        <v>636</v>
      </c>
      <c r="F123" s="124" t="s">
        <v>28</v>
      </c>
      <c r="G123" s="29" t="s">
        <v>0</v>
      </c>
      <c r="H123" s="31">
        <v>4460</v>
      </c>
      <c r="I123" s="29">
        <v>0.18</v>
      </c>
      <c r="J123" s="29">
        <v>63</v>
      </c>
      <c r="K123" s="268"/>
      <c r="L123" s="95"/>
    </row>
    <row r="124" spans="1:12" x14ac:dyDescent="0.25">
      <c r="A124" s="30">
        <v>43230.403912037036</v>
      </c>
      <c r="B124" s="12" t="s">
        <v>3</v>
      </c>
      <c r="C124" s="12" t="s">
        <v>2</v>
      </c>
      <c r="D124" s="10"/>
      <c r="E124" s="29" t="s">
        <v>636</v>
      </c>
      <c r="F124" s="124" t="s">
        <v>28</v>
      </c>
      <c r="G124" s="29" t="s">
        <v>0</v>
      </c>
      <c r="H124" s="29">
        <v>4610</v>
      </c>
      <c r="I124" s="29">
        <v>0.18</v>
      </c>
      <c r="J124" s="29">
        <v>63</v>
      </c>
      <c r="K124" s="268"/>
      <c r="L124" s="95"/>
    </row>
    <row r="125" spans="1:12" x14ac:dyDescent="0.25">
      <c r="A125" s="30">
        <v>43230.404074074075</v>
      </c>
      <c r="B125" s="12" t="s">
        <v>3</v>
      </c>
      <c r="C125" s="12" t="s">
        <v>2</v>
      </c>
      <c r="D125" s="10"/>
      <c r="E125" s="29" t="s">
        <v>636</v>
      </c>
      <c r="F125" s="124" t="s">
        <v>28</v>
      </c>
      <c r="G125" s="29" t="s">
        <v>0</v>
      </c>
      <c r="H125" s="29">
        <v>4610</v>
      </c>
      <c r="I125" s="29">
        <v>0.18</v>
      </c>
      <c r="J125" s="29">
        <v>63</v>
      </c>
      <c r="K125" s="268"/>
      <c r="L125" s="95"/>
    </row>
    <row r="126" spans="1:12" x14ac:dyDescent="0.25">
      <c r="A126" s="30">
        <v>43230.404236111113</v>
      </c>
      <c r="B126" s="12" t="s">
        <v>3</v>
      </c>
      <c r="C126" s="12" t="s">
        <v>2</v>
      </c>
      <c r="D126" s="10"/>
      <c r="E126" s="29" t="s">
        <v>636</v>
      </c>
      <c r="F126" s="124" t="s">
        <v>28</v>
      </c>
      <c r="G126" s="29" t="s">
        <v>0</v>
      </c>
      <c r="H126" s="29">
        <v>4570</v>
      </c>
      <c r="I126" s="29">
        <v>0.18</v>
      </c>
      <c r="J126" s="29">
        <v>63</v>
      </c>
      <c r="K126" s="268"/>
      <c r="L126" s="95"/>
    </row>
    <row r="127" spans="1:12" x14ac:dyDescent="0.25">
      <c r="A127" s="30">
        <v>43230.404756944445</v>
      </c>
      <c r="B127" s="12" t="s">
        <v>3</v>
      </c>
      <c r="C127" s="10"/>
      <c r="D127" s="12" t="s">
        <v>2</v>
      </c>
      <c r="E127" s="29" t="s">
        <v>637</v>
      </c>
      <c r="F127" s="124" t="s">
        <v>28</v>
      </c>
      <c r="G127" s="29" t="s">
        <v>0</v>
      </c>
      <c r="H127" s="31">
        <v>4460</v>
      </c>
      <c r="I127" s="29">
        <v>0.18</v>
      </c>
      <c r="J127" s="29">
        <v>63</v>
      </c>
      <c r="K127" s="268"/>
      <c r="L127" s="95"/>
    </row>
    <row r="128" spans="1:12" x14ac:dyDescent="0.25">
      <c r="A128" s="30">
        <v>43230.404918981483</v>
      </c>
      <c r="B128" s="12" t="s">
        <v>3</v>
      </c>
      <c r="C128" s="10"/>
      <c r="D128" s="12" t="s">
        <v>2</v>
      </c>
      <c r="E128" s="29" t="s">
        <v>637</v>
      </c>
      <c r="F128" s="124" t="s">
        <v>28</v>
      </c>
      <c r="G128" s="29" t="s">
        <v>0</v>
      </c>
      <c r="H128" s="31">
        <v>4520</v>
      </c>
      <c r="I128" s="29">
        <v>0.18</v>
      </c>
      <c r="J128" s="29">
        <v>63</v>
      </c>
      <c r="K128" s="268"/>
      <c r="L128" s="95"/>
    </row>
    <row r="129" spans="1:12" x14ac:dyDescent="0.25">
      <c r="A129" s="30">
        <v>43230.405069444445</v>
      </c>
      <c r="B129" s="12" t="s">
        <v>3</v>
      </c>
      <c r="C129" s="10"/>
      <c r="D129" s="12" t="s">
        <v>2</v>
      </c>
      <c r="E129" s="29" t="s">
        <v>637</v>
      </c>
      <c r="F129" s="124" t="s">
        <v>28</v>
      </c>
      <c r="G129" s="29" t="s">
        <v>0</v>
      </c>
      <c r="H129" s="31">
        <v>4430</v>
      </c>
      <c r="I129" s="29">
        <v>0.18</v>
      </c>
      <c r="J129" s="29">
        <v>63</v>
      </c>
      <c r="K129" s="268"/>
      <c r="L129" s="95"/>
    </row>
    <row r="130" spans="1:12" x14ac:dyDescent="0.25">
      <c r="A130" s="30">
        <v>43230.405347222222</v>
      </c>
      <c r="B130" s="12" t="s">
        <v>3</v>
      </c>
      <c r="C130" s="10"/>
      <c r="D130" s="12" t="s">
        <v>2</v>
      </c>
      <c r="E130" s="29" t="s">
        <v>637</v>
      </c>
      <c r="F130" s="124" t="s">
        <v>28</v>
      </c>
      <c r="G130" s="29" t="s">
        <v>0</v>
      </c>
      <c r="H130" s="29">
        <v>4440</v>
      </c>
      <c r="I130" s="29">
        <v>0.18</v>
      </c>
      <c r="J130" s="29">
        <v>63</v>
      </c>
      <c r="K130" s="268"/>
      <c r="L130" s="95"/>
    </row>
    <row r="131" spans="1:12" x14ac:dyDescent="0.25">
      <c r="A131" s="30">
        <v>43230.405509259261</v>
      </c>
      <c r="B131" s="12" t="s">
        <v>3</v>
      </c>
      <c r="C131" s="10"/>
      <c r="D131" s="12" t="s">
        <v>2</v>
      </c>
      <c r="E131" s="29" t="s">
        <v>637</v>
      </c>
      <c r="F131" s="124" t="s">
        <v>28</v>
      </c>
      <c r="G131" s="29" t="s">
        <v>0</v>
      </c>
      <c r="H131" s="31">
        <v>4410</v>
      </c>
      <c r="I131" s="29">
        <v>0.18</v>
      </c>
      <c r="J131" s="29">
        <v>63</v>
      </c>
      <c r="K131" s="268"/>
      <c r="L131" s="95"/>
    </row>
    <row r="132" spans="1:12" x14ac:dyDescent="0.25">
      <c r="A132" s="30">
        <v>43230.405671296299</v>
      </c>
      <c r="B132" s="12" t="s">
        <v>3</v>
      </c>
      <c r="C132" s="10"/>
      <c r="D132" s="12" t="s">
        <v>2</v>
      </c>
      <c r="E132" s="29" t="s">
        <v>637</v>
      </c>
      <c r="F132" s="124" t="s">
        <v>28</v>
      </c>
      <c r="G132" s="29" t="s">
        <v>0</v>
      </c>
      <c r="H132" s="31">
        <v>4380</v>
      </c>
      <c r="I132" s="29">
        <v>0.18</v>
      </c>
      <c r="J132" s="29">
        <v>63</v>
      </c>
      <c r="K132" s="269"/>
      <c r="L132" s="95"/>
    </row>
    <row r="133" spans="1:12" x14ac:dyDescent="0.25">
      <c r="A133" s="22">
        <v>43230.406689814816</v>
      </c>
      <c r="B133" s="9" t="s">
        <v>3</v>
      </c>
      <c r="C133" s="9" t="s">
        <v>2</v>
      </c>
      <c r="D133" s="10"/>
      <c r="E133" s="8" t="s">
        <v>636</v>
      </c>
      <c r="F133" s="125" t="s">
        <v>28</v>
      </c>
      <c r="G133" s="8" t="s">
        <v>16</v>
      </c>
      <c r="H133" s="8">
        <v>4240</v>
      </c>
      <c r="I133" s="8">
        <v>0.18</v>
      </c>
      <c r="J133" s="8">
        <v>63</v>
      </c>
      <c r="K133" s="270">
        <f>AVERAGE(H133:H138)</f>
        <v>4228.333333333333</v>
      </c>
      <c r="L133" s="95"/>
    </row>
    <row r="134" spans="1:12" x14ac:dyDescent="0.25">
      <c r="A134" s="22">
        <v>43230.406840277778</v>
      </c>
      <c r="B134" s="9" t="s">
        <v>3</v>
      </c>
      <c r="C134" s="9" t="s">
        <v>2</v>
      </c>
      <c r="D134" s="10"/>
      <c r="E134" s="8" t="s">
        <v>636</v>
      </c>
      <c r="F134" s="125" t="s">
        <v>28</v>
      </c>
      <c r="G134" s="8" t="s">
        <v>16</v>
      </c>
      <c r="H134" s="8">
        <v>4220</v>
      </c>
      <c r="I134" s="8">
        <v>0.18</v>
      </c>
      <c r="J134" s="8">
        <v>63</v>
      </c>
      <c r="K134" s="271"/>
      <c r="L134" s="95"/>
    </row>
    <row r="135" spans="1:12" x14ac:dyDescent="0.25">
      <c r="A135" s="22">
        <v>43230.406990740739</v>
      </c>
      <c r="B135" s="9" t="s">
        <v>3</v>
      </c>
      <c r="C135" s="9" t="s">
        <v>2</v>
      </c>
      <c r="D135" s="10"/>
      <c r="E135" s="8" t="s">
        <v>636</v>
      </c>
      <c r="F135" s="125" t="s">
        <v>28</v>
      </c>
      <c r="G135" s="8" t="s">
        <v>16</v>
      </c>
      <c r="H135" s="8">
        <v>4240</v>
      </c>
      <c r="I135" s="8">
        <v>0.18</v>
      </c>
      <c r="J135" s="8">
        <v>63</v>
      </c>
      <c r="K135" s="271"/>
      <c r="L135" s="95"/>
    </row>
    <row r="136" spans="1:12" x14ac:dyDescent="0.25">
      <c r="A136" s="22">
        <v>43230.407326388886</v>
      </c>
      <c r="B136" s="9" t="s">
        <v>3</v>
      </c>
      <c r="C136" s="10"/>
      <c r="D136" s="9" t="s">
        <v>2</v>
      </c>
      <c r="E136" s="8" t="s">
        <v>637</v>
      </c>
      <c r="F136" s="125" t="s">
        <v>28</v>
      </c>
      <c r="G136" s="8" t="s">
        <v>16</v>
      </c>
      <c r="H136" s="8">
        <v>4220</v>
      </c>
      <c r="I136" s="8">
        <v>0.18</v>
      </c>
      <c r="J136" s="8">
        <v>63</v>
      </c>
      <c r="K136" s="271"/>
      <c r="L136" s="95"/>
    </row>
    <row r="137" spans="1:12" x14ac:dyDescent="0.25">
      <c r="A137" s="22">
        <v>43230.407488425924</v>
      </c>
      <c r="B137" s="9" t="s">
        <v>3</v>
      </c>
      <c r="C137" s="10"/>
      <c r="D137" s="9" t="s">
        <v>2</v>
      </c>
      <c r="E137" s="8" t="s">
        <v>637</v>
      </c>
      <c r="F137" s="125" t="s">
        <v>28</v>
      </c>
      <c r="G137" s="8" t="s">
        <v>16</v>
      </c>
      <c r="H137" s="8">
        <v>4220</v>
      </c>
      <c r="I137" s="8">
        <v>0.18</v>
      </c>
      <c r="J137" s="8">
        <v>63</v>
      </c>
      <c r="K137" s="271"/>
      <c r="L137" s="95"/>
    </row>
    <row r="138" spans="1:12" x14ac:dyDescent="0.25">
      <c r="A138" s="22">
        <v>43230.407638888886</v>
      </c>
      <c r="B138" s="9" t="s">
        <v>3</v>
      </c>
      <c r="C138" s="10"/>
      <c r="D138" s="9" t="s">
        <v>2</v>
      </c>
      <c r="E138" s="8" t="s">
        <v>637</v>
      </c>
      <c r="F138" s="125" t="s">
        <v>28</v>
      </c>
      <c r="G138" s="8" t="s">
        <v>16</v>
      </c>
      <c r="H138" s="8">
        <v>4230</v>
      </c>
      <c r="I138" s="8">
        <v>0.18</v>
      </c>
      <c r="J138" s="8">
        <v>63</v>
      </c>
      <c r="K138" s="272"/>
      <c r="L138" s="95"/>
    </row>
    <row r="139" spans="1:12" x14ac:dyDescent="0.25">
      <c r="A139" s="30">
        <v>43230.408113425925</v>
      </c>
      <c r="B139" s="12" t="s">
        <v>3</v>
      </c>
      <c r="C139" s="12" t="s">
        <v>2</v>
      </c>
      <c r="D139" s="10"/>
      <c r="E139" s="29" t="s">
        <v>636</v>
      </c>
      <c r="F139" s="124" t="s">
        <v>29</v>
      </c>
      <c r="G139" s="29" t="s">
        <v>0</v>
      </c>
      <c r="H139" s="31">
        <v>5170</v>
      </c>
      <c r="I139" s="29">
        <v>0.18</v>
      </c>
      <c r="J139" s="29">
        <v>63</v>
      </c>
      <c r="K139" s="267">
        <f>AVERAGE(H140:H143,H145:H147)</f>
        <v>4927.1428571428569</v>
      </c>
      <c r="L139" s="95"/>
    </row>
    <row r="140" spans="1:12" x14ac:dyDescent="0.25">
      <c r="A140" s="30">
        <v>43230.408263888887</v>
      </c>
      <c r="B140" s="12" t="s">
        <v>3</v>
      </c>
      <c r="C140" s="12" t="s">
        <v>2</v>
      </c>
      <c r="D140" s="10"/>
      <c r="E140" s="29" t="s">
        <v>636</v>
      </c>
      <c r="F140" s="124" t="s">
        <v>29</v>
      </c>
      <c r="G140" s="29" t="s">
        <v>0</v>
      </c>
      <c r="H140" s="29">
        <v>5240</v>
      </c>
      <c r="I140" s="29">
        <v>0.18</v>
      </c>
      <c r="J140" s="29">
        <v>63</v>
      </c>
      <c r="K140" s="268"/>
      <c r="L140" s="95"/>
    </row>
    <row r="141" spans="1:12" x14ac:dyDescent="0.25">
      <c r="A141" s="30">
        <v>43230.408402777779</v>
      </c>
      <c r="B141" s="12" t="s">
        <v>3</v>
      </c>
      <c r="C141" s="12" t="s">
        <v>2</v>
      </c>
      <c r="D141" s="10"/>
      <c r="E141" s="29" t="s">
        <v>636</v>
      </c>
      <c r="F141" s="124" t="s">
        <v>29</v>
      </c>
      <c r="G141" s="29" t="s">
        <v>0</v>
      </c>
      <c r="H141" s="29">
        <v>5200</v>
      </c>
      <c r="I141" s="29">
        <v>0.18</v>
      </c>
      <c r="J141" s="29">
        <v>63</v>
      </c>
      <c r="K141" s="268"/>
      <c r="L141" s="95"/>
    </row>
    <row r="142" spans="1:12" x14ac:dyDescent="0.25">
      <c r="A142" s="30">
        <v>43230.408900462964</v>
      </c>
      <c r="B142" s="12" t="s">
        <v>3</v>
      </c>
      <c r="C142" s="12" t="s">
        <v>2</v>
      </c>
      <c r="D142" s="10"/>
      <c r="E142" s="29" t="s">
        <v>636</v>
      </c>
      <c r="F142" s="124" t="s">
        <v>29</v>
      </c>
      <c r="G142" s="29" t="s">
        <v>0</v>
      </c>
      <c r="H142" s="29">
        <v>5190</v>
      </c>
      <c r="I142" s="29">
        <v>0.18</v>
      </c>
      <c r="J142" s="29">
        <v>63</v>
      </c>
      <c r="K142" s="268"/>
      <c r="L142" s="95"/>
    </row>
    <row r="143" spans="1:12" x14ac:dyDescent="0.25">
      <c r="A143" s="30">
        <v>43230.409050925926</v>
      </c>
      <c r="B143" s="12" t="s">
        <v>3</v>
      </c>
      <c r="C143" s="12" t="s">
        <v>2</v>
      </c>
      <c r="D143" s="10"/>
      <c r="E143" s="29" t="s">
        <v>636</v>
      </c>
      <c r="F143" s="124" t="s">
        <v>29</v>
      </c>
      <c r="G143" s="29" t="s">
        <v>0</v>
      </c>
      <c r="H143" s="29">
        <v>5180</v>
      </c>
      <c r="I143" s="29">
        <v>0.18</v>
      </c>
      <c r="J143" s="29">
        <v>63</v>
      </c>
      <c r="K143" s="268"/>
      <c r="L143" s="95"/>
    </row>
    <row r="144" spans="1:12" x14ac:dyDescent="0.25">
      <c r="A144" s="30">
        <v>43230.409201388888</v>
      </c>
      <c r="B144" s="12" t="s">
        <v>3</v>
      </c>
      <c r="C144" s="12" t="s">
        <v>2</v>
      </c>
      <c r="D144" s="10"/>
      <c r="E144" s="29" t="s">
        <v>636</v>
      </c>
      <c r="F144" s="124" t="s">
        <v>29</v>
      </c>
      <c r="G144" s="29" t="s">
        <v>0</v>
      </c>
      <c r="H144" s="31">
        <v>4840</v>
      </c>
      <c r="I144" s="29">
        <v>0.18</v>
      </c>
      <c r="J144" s="29">
        <v>63</v>
      </c>
      <c r="K144" s="268"/>
      <c r="L144" s="95"/>
    </row>
    <row r="145" spans="1:12" x14ac:dyDescent="0.25">
      <c r="A145" s="30">
        <v>43230.40966435185</v>
      </c>
      <c r="B145" s="12" t="s">
        <v>3</v>
      </c>
      <c r="C145" s="10"/>
      <c r="D145" s="12" t="s">
        <v>2</v>
      </c>
      <c r="E145" s="29" t="s">
        <v>637</v>
      </c>
      <c r="F145" s="124" t="s">
        <v>29</v>
      </c>
      <c r="G145" s="29" t="s">
        <v>0</v>
      </c>
      <c r="H145" s="29">
        <v>4620</v>
      </c>
      <c r="I145" s="29">
        <v>0.18</v>
      </c>
      <c r="J145" s="29">
        <v>63</v>
      </c>
      <c r="K145" s="268"/>
      <c r="L145" s="95"/>
    </row>
    <row r="146" spans="1:12" x14ac:dyDescent="0.25">
      <c r="A146" s="30">
        <v>43230.409814814811</v>
      </c>
      <c r="B146" s="12" t="s">
        <v>3</v>
      </c>
      <c r="C146" s="10"/>
      <c r="D146" s="12" t="s">
        <v>2</v>
      </c>
      <c r="E146" s="29" t="s">
        <v>637</v>
      </c>
      <c r="F146" s="124" t="s">
        <v>29</v>
      </c>
      <c r="G146" s="29" t="s">
        <v>0</v>
      </c>
      <c r="H146" s="29">
        <v>4520</v>
      </c>
      <c r="I146" s="29">
        <v>0.18</v>
      </c>
      <c r="J146" s="29">
        <v>63</v>
      </c>
      <c r="K146" s="268"/>
      <c r="L146" s="95"/>
    </row>
    <row r="147" spans="1:12" x14ac:dyDescent="0.25">
      <c r="A147" s="30">
        <v>43230.40997685185</v>
      </c>
      <c r="B147" s="12" t="s">
        <v>3</v>
      </c>
      <c r="C147" s="10"/>
      <c r="D147" s="12" t="s">
        <v>2</v>
      </c>
      <c r="E147" s="29" t="s">
        <v>637</v>
      </c>
      <c r="F147" s="124" t="s">
        <v>29</v>
      </c>
      <c r="G147" s="29" t="s">
        <v>0</v>
      </c>
      <c r="H147" s="29">
        <v>4540</v>
      </c>
      <c r="I147" s="29">
        <v>0.18</v>
      </c>
      <c r="J147" s="29">
        <v>63</v>
      </c>
      <c r="K147" s="269"/>
      <c r="L147" s="95"/>
    </row>
    <row r="148" spans="1:12" x14ac:dyDescent="0.25">
      <c r="A148" s="22">
        <v>43230.41201388889</v>
      </c>
      <c r="B148" s="9" t="s">
        <v>3</v>
      </c>
      <c r="C148" s="9" t="s">
        <v>2</v>
      </c>
      <c r="D148" s="10"/>
      <c r="E148" s="8" t="s">
        <v>636</v>
      </c>
      <c r="F148" s="125" t="s">
        <v>30</v>
      </c>
      <c r="G148" s="8" t="s">
        <v>0</v>
      </c>
      <c r="H148" s="8">
        <v>4680</v>
      </c>
      <c r="I148" s="8">
        <v>0.18</v>
      </c>
      <c r="J148" s="8">
        <v>63</v>
      </c>
      <c r="K148" s="270">
        <f>AVERAGE(H148:H150,H152:H153)</f>
        <v>4664</v>
      </c>
      <c r="L148" s="95"/>
    </row>
    <row r="149" spans="1:12" x14ac:dyDescent="0.25">
      <c r="A149" s="22">
        <v>43230.412175925929</v>
      </c>
      <c r="B149" s="9" t="s">
        <v>3</v>
      </c>
      <c r="C149" s="9" t="s">
        <v>2</v>
      </c>
      <c r="D149" s="10"/>
      <c r="E149" s="8" t="s">
        <v>636</v>
      </c>
      <c r="F149" s="125" t="s">
        <v>30</v>
      </c>
      <c r="G149" s="8" t="s">
        <v>0</v>
      </c>
      <c r="H149" s="8">
        <v>4740</v>
      </c>
      <c r="I149" s="8">
        <v>0.18</v>
      </c>
      <c r="J149" s="8">
        <v>63</v>
      </c>
      <c r="K149" s="271"/>
      <c r="L149" s="95"/>
    </row>
    <row r="150" spans="1:12" x14ac:dyDescent="0.25">
      <c r="A150" s="22">
        <v>43230.412314814814</v>
      </c>
      <c r="B150" s="9" t="s">
        <v>3</v>
      </c>
      <c r="C150" s="9" t="s">
        <v>2</v>
      </c>
      <c r="D150" s="10"/>
      <c r="E150" s="8" t="s">
        <v>636</v>
      </c>
      <c r="F150" s="125" t="s">
        <v>30</v>
      </c>
      <c r="G150" s="8" t="s">
        <v>0</v>
      </c>
      <c r="H150" s="8">
        <v>4730</v>
      </c>
      <c r="I150" s="8">
        <v>0.18</v>
      </c>
      <c r="J150" s="8">
        <v>64</v>
      </c>
      <c r="K150" s="271"/>
      <c r="L150" s="95"/>
    </row>
    <row r="151" spans="1:12" x14ac:dyDescent="0.25">
      <c r="A151" s="22">
        <v>43230.412777777776</v>
      </c>
      <c r="B151" s="9" t="s">
        <v>3</v>
      </c>
      <c r="C151" s="10"/>
      <c r="D151" s="9" t="s">
        <v>2</v>
      </c>
      <c r="E151" s="8" t="s">
        <v>637</v>
      </c>
      <c r="F151" s="125" t="s">
        <v>30</v>
      </c>
      <c r="G151" s="8" t="s">
        <v>0</v>
      </c>
      <c r="H151" s="14">
        <v>4630</v>
      </c>
      <c r="I151" s="8">
        <v>0.18</v>
      </c>
      <c r="J151" s="8">
        <v>63</v>
      </c>
      <c r="K151" s="271"/>
      <c r="L151" s="95"/>
    </row>
    <row r="152" spans="1:12" x14ac:dyDescent="0.25">
      <c r="A152" s="22">
        <v>43230.412928240738</v>
      </c>
      <c r="B152" s="9" t="s">
        <v>3</v>
      </c>
      <c r="C152" s="10"/>
      <c r="D152" s="9" t="s">
        <v>2</v>
      </c>
      <c r="E152" s="8" t="s">
        <v>637</v>
      </c>
      <c r="F152" s="125" t="s">
        <v>30</v>
      </c>
      <c r="G152" s="8" t="s">
        <v>0</v>
      </c>
      <c r="H152" s="8">
        <v>4570</v>
      </c>
      <c r="I152" s="8">
        <v>0.18</v>
      </c>
      <c r="J152" s="8">
        <v>63</v>
      </c>
      <c r="K152" s="271"/>
      <c r="L152" s="95"/>
    </row>
    <row r="153" spans="1:12" x14ac:dyDescent="0.25">
      <c r="A153" s="22">
        <v>43230.413078703707</v>
      </c>
      <c r="B153" s="9" t="s">
        <v>3</v>
      </c>
      <c r="C153" s="10"/>
      <c r="D153" s="9" t="s">
        <v>2</v>
      </c>
      <c r="E153" s="8" t="s">
        <v>637</v>
      </c>
      <c r="F153" s="125" t="s">
        <v>30</v>
      </c>
      <c r="G153" s="8" t="s">
        <v>0</v>
      </c>
      <c r="H153" s="8">
        <v>4600</v>
      </c>
      <c r="I153" s="8">
        <v>0.18</v>
      </c>
      <c r="J153" s="8">
        <v>63</v>
      </c>
      <c r="K153" s="272"/>
      <c r="L153" s="95"/>
    </row>
    <row r="154" spans="1:12" x14ac:dyDescent="0.25">
      <c r="A154" s="30">
        <v>43230.413761574076</v>
      </c>
      <c r="B154" s="12" t="s">
        <v>3</v>
      </c>
      <c r="C154" s="12" t="s">
        <v>2</v>
      </c>
      <c r="D154" s="10"/>
      <c r="E154" s="29" t="s">
        <v>636</v>
      </c>
      <c r="F154" s="124" t="s">
        <v>31</v>
      </c>
      <c r="G154" s="29" t="s">
        <v>0</v>
      </c>
      <c r="H154" s="29">
        <v>4680</v>
      </c>
      <c r="I154" s="29">
        <v>0.18</v>
      </c>
      <c r="J154" s="29">
        <v>63</v>
      </c>
      <c r="K154" s="267">
        <f>AVERAGE(H154:H159)</f>
        <v>4551.666666666667</v>
      </c>
      <c r="L154" s="95"/>
    </row>
    <row r="155" spans="1:12" x14ac:dyDescent="0.25">
      <c r="A155" s="30">
        <v>43230.413912037038</v>
      </c>
      <c r="B155" s="12" t="s">
        <v>3</v>
      </c>
      <c r="C155" s="12" t="s">
        <v>2</v>
      </c>
      <c r="D155" s="10"/>
      <c r="E155" s="29" t="s">
        <v>636</v>
      </c>
      <c r="F155" s="124" t="s">
        <v>31</v>
      </c>
      <c r="G155" s="29" t="s">
        <v>0</v>
      </c>
      <c r="H155" s="29">
        <v>4650</v>
      </c>
      <c r="I155" s="29">
        <v>0.18</v>
      </c>
      <c r="J155" s="29">
        <v>63</v>
      </c>
      <c r="K155" s="268"/>
      <c r="L155" s="95"/>
    </row>
    <row r="156" spans="1:12" x14ac:dyDescent="0.25">
      <c r="A156" s="30">
        <v>43230.4140625</v>
      </c>
      <c r="B156" s="12" t="s">
        <v>3</v>
      </c>
      <c r="C156" s="12" t="s">
        <v>2</v>
      </c>
      <c r="D156" s="10"/>
      <c r="E156" s="29" t="s">
        <v>636</v>
      </c>
      <c r="F156" s="124" t="s">
        <v>31</v>
      </c>
      <c r="G156" s="29" t="s">
        <v>0</v>
      </c>
      <c r="H156" s="29">
        <v>4660</v>
      </c>
      <c r="I156" s="29">
        <v>0.18</v>
      </c>
      <c r="J156" s="29">
        <v>64</v>
      </c>
      <c r="K156" s="268"/>
      <c r="L156" s="95"/>
    </row>
    <row r="157" spans="1:12" x14ac:dyDescent="0.25">
      <c r="A157" s="23">
        <v>43230.414467592593</v>
      </c>
      <c r="B157" s="12" t="s">
        <v>3</v>
      </c>
      <c r="C157" s="10"/>
      <c r="D157" s="12" t="s">
        <v>2</v>
      </c>
      <c r="E157" s="29" t="s">
        <v>637</v>
      </c>
      <c r="F157" s="124" t="s">
        <v>31</v>
      </c>
      <c r="G157" s="29" t="s">
        <v>0</v>
      </c>
      <c r="H157" s="29">
        <v>4430</v>
      </c>
      <c r="I157" s="29">
        <v>0.18</v>
      </c>
      <c r="J157" s="29">
        <v>64</v>
      </c>
      <c r="K157" s="268"/>
      <c r="L157" s="95"/>
    </row>
    <row r="158" spans="1:12" x14ac:dyDescent="0.25">
      <c r="A158" s="23">
        <v>43230.414618055554</v>
      </c>
      <c r="B158" s="12" t="s">
        <v>3</v>
      </c>
      <c r="C158" s="10"/>
      <c r="D158" s="12" t="s">
        <v>2</v>
      </c>
      <c r="E158" s="29" t="s">
        <v>637</v>
      </c>
      <c r="F158" s="124" t="s">
        <v>31</v>
      </c>
      <c r="G158" s="29" t="s">
        <v>0</v>
      </c>
      <c r="H158" s="29">
        <v>4440</v>
      </c>
      <c r="I158" s="29">
        <v>0.18</v>
      </c>
      <c r="J158" s="29">
        <v>63</v>
      </c>
      <c r="K158" s="268"/>
      <c r="L158" s="95"/>
    </row>
    <row r="159" spans="1:12" x14ac:dyDescent="0.25">
      <c r="A159" s="23">
        <v>43230.414768518516</v>
      </c>
      <c r="B159" s="12" t="s">
        <v>3</v>
      </c>
      <c r="C159" s="10"/>
      <c r="D159" s="12" t="s">
        <v>2</v>
      </c>
      <c r="E159" s="29" t="s">
        <v>637</v>
      </c>
      <c r="F159" s="124" t="s">
        <v>31</v>
      </c>
      <c r="G159" s="29" t="s">
        <v>0</v>
      </c>
      <c r="H159" s="29">
        <v>4450</v>
      </c>
      <c r="I159" s="29">
        <v>0.18</v>
      </c>
      <c r="J159" s="29">
        <v>64</v>
      </c>
      <c r="K159" s="269"/>
      <c r="L159" s="95"/>
    </row>
    <row r="160" spans="1:12" x14ac:dyDescent="0.25">
      <c r="A160" s="22">
        <v>43230.415601851855</v>
      </c>
      <c r="B160" s="9" t="s">
        <v>3</v>
      </c>
      <c r="C160" s="9" t="s">
        <v>2</v>
      </c>
      <c r="D160" s="10"/>
      <c r="E160" s="8" t="s">
        <v>636</v>
      </c>
      <c r="F160" s="125" t="s">
        <v>29</v>
      </c>
      <c r="G160" s="8" t="s">
        <v>12</v>
      </c>
      <c r="H160" s="8">
        <v>4210</v>
      </c>
      <c r="I160" s="8">
        <v>0.18</v>
      </c>
      <c r="J160" s="8">
        <v>64</v>
      </c>
      <c r="K160" s="270">
        <f>AVERAGE(H160,H162:H168)</f>
        <v>4270</v>
      </c>
      <c r="L160" s="95"/>
    </row>
    <row r="161" spans="1:12" x14ac:dyDescent="0.25">
      <c r="A161" s="22">
        <v>43230.415752314817</v>
      </c>
      <c r="B161" s="9" t="s">
        <v>3</v>
      </c>
      <c r="C161" s="9" t="s">
        <v>2</v>
      </c>
      <c r="D161" s="10"/>
      <c r="E161" s="8" t="s">
        <v>636</v>
      </c>
      <c r="F161" s="125" t="s">
        <v>29</v>
      </c>
      <c r="G161" s="8" t="s">
        <v>12</v>
      </c>
      <c r="H161" s="14">
        <v>350</v>
      </c>
      <c r="I161" s="8">
        <v>0.18</v>
      </c>
      <c r="J161" s="8">
        <v>63</v>
      </c>
      <c r="K161" s="271"/>
      <c r="L161" s="95"/>
    </row>
    <row r="162" spans="1:12" x14ac:dyDescent="0.25">
      <c r="A162" s="22">
        <v>43230.415891203702</v>
      </c>
      <c r="B162" s="9" t="s">
        <v>3</v>
      </c>
      <c r="C162" s="9" t="s">
        <v>2</v>
      </c>
      <c r="D162" s="10"/>
      <c r="E162" s="8" t="s">
        <v>636</v>
      </c>
      <c r="F162" s="125" t="s">
        <v>29</v>
      </c>
      <c r="G162" s="8" t="s">
        <v>12</v>
      </c>
      <c r="H162" s="8">
        <v>4210</v>
      </c>
      <c r="I162" s="8">
        <v>0.18</v>
      </c>
      <c r="J162" s="8">
        <v>63</v>
      </c>
      <c r="K162" s="271"/>
      <c r="L162" s="95"/>
    </row>
    <row r="163" spans="1:12" x14ac:dyDescent="0.25">
      <c r="A163" s="22">
        <v>43230.416122685187</v>
      </c>
      <c r="B163" s="9" t="s">
        <v>3</v>
      </c>
      <c r="C163" s="10"/>
      <c r="D163" s="9" t="s">
        <v>2</v>
      </c>
      <c r="E163" s="8" t="s">
        <v>636</v>
      </c>
      <c r="F163" s="125" t="s">
        <v>29</v>
      </c>
      <c r="G163" s="8" t="s">
        <v>12</v>
      </c>
      <c r="H163" s="8">
        <v>4180</v>
      </c>
      <c r="I163" s="8">
        <v>0.18</v>
      </c>
      <c r="J163" s="8">
        <v>64</v>
      </c>
      <c r="K163" s="271"/>
      <c r="L163" s="95"/>
    </row>
    <row r="164" spans="1:12" x14ac:dyDescent="0.25">
      <c r="A164" s="22">
        <v>43230.416284722225</v>
      </c>
      <c r="B164" s="9" t="s">
        <v>3</v>
      </c>
      <c r="C164" s="10"/>
      <c r="D164" s="9" t="s">
        <v>2</v>
      </c>
      <c r="E164" s="8" t="s">
        <v>636</v>
      </c>
      <c r="F164" s="125" t="s">
        <v>29</v>
      </c>
      <c r="G164" s="8" t="s">
        <v>12</v>
      </c>
      <c r="H164" s="8">
        <v>4190</v>
      </c>
      <c r="I164" s="8">
        <v>0.18</v>
      </c>
      <c r="J164" s="8">
        <v>64</v>
      </c>
      <c r="K164" s="271"/>
      <c r="L164" s="95"/>
    </row>
    <row r="165" spans="1:12" x14ac:dyDescent="0.25">
      <c r="A165" s="22">
        <v>43230.416435185187</v>
      </c>
      <c r="B165" s="9" t="s">
        <v>3</v>
      </c>
      <c r="C165" s="10"/>
      <c r="D165" s="9" t="s">
        <v>2</v>
      </c>
      <c r="E165" s="8" t="s">
        <v>636</v>
      </c>
      <c r="F165" s="125" t="s">
        <v>29</v>
      </c>
      <c r="G165" s="8" t="s">
        <v>12</v>
      </c>
      <c r="H165" s="8">
        <v>4190</v>
      </c>
      <c r="I165" s="8">
        <v>0.18</v>
      </c>
      <c r="J165" s="8">
        <v>64</v>
      </c>
      <c r="K165" s="271"/>
      <c r="L165" s="95"/>
    </row>
    <row r="166" spans="1:12" x14ac:dyDescent="0.25">
      <c r="A166" s="22">
        <v>43230.416805555556</v>
      </c>
      <c r="B166" s="9" t="s">
        <v>3</v>
      </c>
      <c r="C166" s="10"/>
      <c r="D166" s="9" t="s">
        <v>2</v>
      </c>
      <c r="E166" s="8" t="s">
        <v>637</v>
      </c>
      <c r="F166" s="125" t="s">
        <v>29</v>
      </c>
      <c r="G166" s="8" t="s">
        <v>12</v>
      </c>
      <c r="H166" s="8">
        <v>4390</v>
      </c>
      <c r="I166" s="8">
        <v>0.18</v>
      </c>
      <c r="J166" s="8">
        <v>64</v>
      </c>
      <c r="K166" s="271"/>
      <c r="L166" s="95"/>
    </row>
    <row r="167" spans="1:12" x14ac:dyDescent="0.25">
      <c r="A167" s="22">
        <v>43230.416956018518</v>
      </c>
      <c r="B167" s="9" t="s">
        <v>3</v>
      </c>
      <c r="C167" s="10"/>
      <c r="D167" s="9" t="s">
        <v>2</v>
      </c>
      <c r="E167" s="8" t="s">
        <v>637</v>
      </c>
      <c r="F167" s="125" t="s">
        <v>29</v>
      </c>
      <c r="G167" s="8" t="s">
        <v>12</v>
      </c>
      <c r="H167" s="8">
        <v>4370</v>
      </c>
      <c r="I167" s="8">
        <v>0.18</v>
      </c>
      <c r="J167" s="8">
        <v>64</v>
      </c>
      <c r="K167" s="271"/>
      <c r="L167" s="95"/>
    </row>
    <row r="168" spans="1:12" x14ac:dyDescent="0.25">
      <c r="A168" s="22">
        <v>43230.41710648148</v>
      </c>
      <c r="B168" s="9" t="s">
        <v>3</v>
      </c>
      <c r="C168" s="10"/>
      <c r="D168" s="9" t="s">
        <v>2</v>
      </c>
      <c r="E168" s="8" t="s">
        <v>637</v>
      </c>
      <c r="F168" s="125" t="s">
        <v>29</v>
      </c>
      <c r="G168" s="8" t="s">
        <v>12</v>
      </c>
      <c r="H168" s="8">
        <v>4420</v>
      </c>
      <c r="I168" s="8">
        <v>0.18</v>
      </c>
      <c r="J168" s="8">
        <v>64</v>
      </c>
      <c r="K168" s="272"/>
      <c r="L168" s="95"/>
    </row>
    <row r="169" spans="1:12" x14ac:dyDescent="0.25">
      <c r="A169" s="30">
        <v>43230.417858796296</v>
      </c>
      <c r="B169" s="12" t="s">
        <v>3</v>
      </c>
      <c r="C169" s="12" t="s">
        <v>2</v>
      </c>
      <c r="D169" s="10"/>
      <c r="E169" s="29" t="s">
        <v>636</v>
      </c>
      <c r="F169" s="124" t="s">
        <v>18</v>
      </c>
      <c r="G169" s="29" t="s">
        <v>0</v>
      </c>
      <c r="H169" s="29">
        <v>3840</v>
      </c>
      <c r="I169" s="29">
        <v>0.18</v>
      </c>
      <c r="J169" s="29">
        <v>64</v>
      </c>
      <c r="K169" s="267">
        <f>AVERAGE(H169:H171,H173:H174,H176:H177,H179)</f>
        <v>3743.75</v>
      </c>
      <c r="L169" s="95"/>
    </row>
    <row r="170" spans="1:12" x14ac:dyDescent="0.25">
      <c r="A170" s="30">
        <v>43230.418009259258</v>
      </c>
      <c r="B170" s="12" t="s">
        <v>3</v>
      </c>
      <c r="C170" s="12" t="s">
        <v>2</v>
      </c>
      <c r="D170" s="10"/>
      <c r="E170" s="29" t="s">
        <v>636</v>
      </c>
      <c r="F170" s="124" t="s">
        <v>18</v>
      </c>
      <c r="G170" s="29" t="s">
        <v>0</v>
      </c>
      <c r="H170" s="29">
        <v>3850</v>
      </c>
      <c r="I170" s="29">
        <v>0.18</v>
      </c>
      <c r="J170" s="29">
        <v>64</v>
      </c>
      <c r="K170" s="268"/>
      <c r="L170" s="95"/>
    </row>
    <row r="171" spans="1:12" x14ac:dyDescent="0.25">
      <c r="A171" s="30">
        <v>43230.41815972222</v>
      </c>
      <c r="B171" s="12" t="s">
        <v>3</v>
      </c>
      <c r="C171" s="12" t="s">
        <v>2</v>
      </c>
      <c r="D171" s="10"/>
      <c r="E171" s="29" t="s">
        <v>636</v>
      </c>
      <c r="F171" s="124" t="s">
        <v>18</v>
      </c>
      <c r="G171" s="29" t="s">
        <v>0</v>
      </c>
      <c r="H171" s="29">
        <v>3840</v>
      </c>
      <c r="I171" s="29">
        <v>0.18</v>
      </c>
      <c r="J171" s="29">
        <v>64</v>
      </c>
      <c r="K171" s="268"/>
      <c r="L171" s="95"/>
    </row>
    <row r="172" spans="1:12" x14ac:dyDescent="0.25">
      <c r="A172" s="30">
        <v>43230.425173611111</v>
      </c>
      <c r="B172" s="12" t="s">
        <v>3</v>
      </c>
      <c r="C172" s="10"/>
      <c r="D172" s="12" t="s">
        <v>2</v>
      </c>
      <c r="E172" s="29" t="s">
        <v>637</v>
      </c>
      <c r="F172" s="124" t="s">
        <v>18</v>
      </c>
      <c r="G172" s="29" t="s">
        <v>0</v>
      </c>
      <c r="H172" s="31">
        <v>3530</v>
      </c>
      <c r="I172" s="29">
        <v>0.18</v>
      </c>
      <c r="J172" s="29">
        <v>64</v>
      </c>
      <c r="K172" s="268"/>
      <c r="L172" s="95"/>
    </row>
    <row r="173" spans="1:12" x14ac:dyDescent="0.25">
      <c r="A173" s="30">
        <v>43230.425324074073</v>
      </c>
      <c r="B173" s="12" t="s">
        <v>3</v>
      </c>
      <c r="C173" s="10"/>
      <c r="D173" s="12" t="s">
        <v>2</v>
      </c>
      <c r="E173" s="29" t="s">
        <v>637</v>
      </c>
      <c r="F173" s="124" t="s">
        <v>18</v>
      </c>
      <c r="G173" s="29" t="s">
        <v>0</v>
      </c>
      <c r="H173" s="29">
        <v>3630</v>
      </c>
      <c r="I173" s="29">
        <v>0.18</v>
      </c>
      <c r="J173" s="29">
        <v>64</v>
      </c>
      <c r="K173" s="268"/>
      <c r="L173" s="95"/>
    </row>
    <row r="174" spans="1:12" x14ac:dyDescent="0.25">
      <c r="A174" s="30">
        <v>43230.425474537034</v>
      </c>
      <c r="B174" s="12" t="s">
        <v>3</v>
      </c>
      <c r="C174" s="10"/>
      <c r="D174" s="12" t="s">
        <v>2</v>
      </c>
      <c r="E174" s="29" t="s">
        <v>637</v>
      </c>
      <c r="F174" s="124" t="s">
        <v>18</v>
      </c>
      <c r="G174" s="29" t="s">
        <v>0</v>
      </c>
      <c r="H174" s="29">
        <v>3590</v>
      </c>
      <c r="I174" s="29">
        <v>0.18</v>
      </c>
      <c r="J174" s="29">
        <v>64</v>
      </c>
      <c r="K174" s="268"/>
      <c r="L174" s="95"/>
    </row>
    <row r="175" spans="1:12" x14ac:dyDescent="0.25">
      <c r="A175" s="30">
        <v>43230.425787037035</v>
      </c>
      <c r="B175" s="12" t="s">
        <v>3</v>
      </c>
      <c r="C175" s="10"/>
      <c r="D175" s="12" t="s">
        <v>2</v>
      </c>
      <c r="E175" s="29" t="s">
        <v>637</v>
      </c>
      <c r="F175" s="124" t="s">
        <v>18</v>
      </c>
      <c r="G175" s="29" t="s">
        <v>0</v>
      </c>
      <c r="H175" s="31">
        <v>500</v>
      </c>
      <c r="I175" s="29">
        <v>0.18</v>
      </c>
      <c r="J175" s="29">
        <v>64</v>
      </c>
      <c r="K175" s="268"/>
      <c r="L175" s="95"/>
    </row>
    <row r="176" spans="1:12" x14ac:dyDescent="0.25">
      <c r="A176" s="30">
        <v>43230.425937499997</v>
      </c>
      <c r="B176" s="12" t="s">
        <v>3</v>
      </c>
      <c r="C176" s="10"/>
      <c r="D176" s="12" t="s">
        <v>2</v>
      </c>
      <c r="E176" s="29" t="s">
        <v>637</v>
      </c>
      <c r="F176" s="124" t="s">
        <v>18</v>
      </c>
      <c r="G176" s="29" t="s">
        <v>0</v>
      </c>
      <c r="H176" s="29">
        <v>3590</v>
      </c>
      <c r="I176" s="29">
        <v>0.18</v>
      </c>
      <c r="J176" s="29">
        <v>64</v>
      </c>
      <c r="K176" s="268"/>
      <c r="L176" s="95"/>
    </row>
    <row r="177" spans="1:12" x14ac:dyDescent="0.25">
      <c r="A177" s="30">
        <v>43230.426099537035</v>
      </c>
      <c r="B177" s="12" t="s">
        <v>3</v>
      </c>
      <c r="C177" s="10"/>
      <c r="D177" s="12" t="s">
        <v>2</v>
      </c>
      <c r="E177" s="29" t="s">
        <v>637</v>
      </c>
      <c r="F177" s="124" t="s">
        <v>18</v>
      </c>
      <c r="G177" s="29" t="s">
        <v>0</v>
      </c>
      <c r="H177" s="29">
        <v>3570</v>
      </c>
      <c r="I177" s="29">
        <v>0.18</v>
      </c>
      <c r="J177" s="29">
        <v>64</v>
      </c>
      <c r="K177" s="268"/>
      <c r="L177" s="95"/>
    </row>
    <row r="178" spans="1:12" x14ac:dyDescent="0.25">
      <c r="A178" s="30">
        <v>43230.426724537036</v>
      </c>
      <c r="B178" s="12" t="s">
        <v>3</v>
      </c>
      <c r="C178" s="10"/>
      <c r="D178" s="12" t="s">
        <v>2</v>
      </c>
      <c r="E178" s="29" t="s">
        <v>637</v>
      </c>
      <c r="F178" s="124" t="s">
        <v>18</v>
      </c>
      <c r="G178" s="29" t="s">
        <v>0</v>
      </c>
      <c r="H178" s="31">
        <v>440</v>
      </c>
      <c r="I178" s="29">
        <v>0.18</v>
      </c>
      <c r="J178" s="29">
        <v>64</v>
      </c>
      <c r="K178" s="268"/>
      <c r="L178" s="95"/>
    </row>
    <row r="179" spans="1:12" x14ac:dyDescent="0.25">
      <c r="A179" s="30">
        <v>43230.426874999997</v>
      </c>
      <c r="B179" s="12" t="s">
        <v>3</v>
      </c>
      <c r="C179" s="10"/>
      <c r="D179" s="12" t="s">
        <v>2</v>
      </c>
      <c r="E179" s="29" t="s">
        <v>637</v>
      </c>
      <c r="F179" s="124" t="s">
        <v>18</v>
      </c>
      <c r="G179" s="29" t="s">
        <v>0</v>
      </c>
      <c r="H179" s="29">
        <v>4040</v>
      </c>
      <c r="I179" s="29">
        <v>0.18</v>
      </c>
      <c r="J179" s="29">
        <v>64</v>
      </c>
      <c r="K179" s="268"/>
      <c r="L179" s="95"/>
    </row>
    <row r="180" spans="1:12" x14ac:dyDescent="0.25">
      <c r="A180" s="30">
        <v>43230.427025462966</v>
      </c>
      <c r="B180" s="12" t="s">
        <v>3</v>
      </c>
      <c r="C180" s="10"/>
      <c r="D180" s="12" t="s">
        <v>2</v>
      </c>
      <c r="E180" s="29" t="s">
        <v>637</v>
      </c>
      <c r="F180" s="124" t="s">
        <v>18</v>
      </c>
      <c r="G180" s="29" t="s">
        <v>0</v>
      </c>
      <c r="H180" s="31">
        <v>3910</v>
      </c>
      <c r="I180" s="29">
        <v>0.18</v>
      </c>
      <c r="J180" s="29">
        <v>64</v>
      </c>
      <c r="K180" s="269"/>
      <c r="L180" s="95"/>
    </row>
    <row r="181" spans="1:12" x14ac:dyDescent="0.25">
      <c r="A181" s="22">
        <v>43230.42765046296</v>
      </c>
      <c r="B181" s="9" t="s">
        <v>3</v>
      </c>
      <c r="C181" s="9" t="s">
        <v>2</v>
      </c>
      <c r="D181" s="10"/>
      <c r="E181" s="8" t="s">
        <v>636</v>
      </c>
      <c r="F181" s="125" t="s">
        <v>17</v>
      </c>
      <c r="G181" s="8" t="s">
        <v>0</v>
      </c>
      <c r="H181" s="8">
        <v>4050</v>
      </c>
      <c r="I181" s="8">
        <v>0.18</v>
      </c>
      <c r="J181" s="8">
        <v>64</v>
      </c>
      <c r="K181" s="270">
        <f>AVERAGE(H181:H186)</f>
        <v>4296.666666666667</v>
      </c>
      <c r="L181" s="95"/>
    </row>
    <row r="182" spans="1:12" x14ac:dyDescent="0.25">
      <c r="A182" s="22">
        <v>43230.427800925929</v>
      </c>
      <c r="B182" s="9" t="s">
        <v>3</v>
      </c>
      <c r="C182" s="9" t="s">
        <v>2</v>
      </c>
      <c r="D182" s="10"/>
      <c r="E182" s="8" t="s">
        <v>636</v>
      </c>
      <c r="F182" s="125" t="s">
        <v>17</v>
      </c>
      <c r="G182" s="8" t="s">
        <v>0</v>
      </c>
      <c r="H182" s="8">
        <v>4030</v>
      </c>
      <c r="I182" s="8">
        <v>0.18</v>
      </c>
      <c r="J182" s="8">
        <v>64</v>
      </c>
      <c r="K182" s="271"/>
      <c r="L182" s="95"/>
    </row>
    <row r="183" spans="1:12" x14ac:dyDescent="0.25">
      <c r="A183" s="22">
        <v>43230.427951388891</v>
      </c>
      <c r="B183" s="9" t="s">
        <v>3</v>
      </c>
      <c r="C183" s="9" t="s">
        <v>2</v>
      </c>
      <c r="D183" s="10"/>
      <c r="E183" s="8" t="s">
        <v>636</v>
      </c>
      <c r="F183" s="125" t="s">
        <v>17</v>
      </c>
      <c r="G183" s="8" t="s">
        <v>0</v>
      </c>
      <c r="H183" s="8">
        <v>4030</v>
      </c>
      <c r="I183" s="8">
        <v>0.18</v>
      </c>
      <c r="J183" s="8">
        <v>64</v>
      </c>
      <c r="K183" s="271"/>
      <c r="L183" s="95"/>
    </row>
    <row r="184" spans="1:12" x14ac:dyDescent="0.25">
      <c r="A184" s="22">
        <v>43230.428738425922</v>
      </c>
      <c r="B184" s="9" t="s">
        <v>3</v>
      </c>
      <c r="C184" s="10"/>
      <c r="D184" s="9" t="s">
        <v>2</v>
      </c>
      <c r="E184" s="8" t="s">
        <v>637</v>
      </c>
      <c r="F184" s="125" t="s">
        <v>17</v>
      </c>
      <c r="G184" s="8" t="s">
        <v>0</v>
      </c>
      <c r="H184" s="8">
        <v>4520</v>
      </c>
      <c r="I184" s="8">
        <v>0.18</v>
      </c>
      <c r="J184" s="8">
        <v>64</v>
      </c>
      <c r="K184" s="271"/>
      <c r="L184" s="95"/>
    </row>
    <row r="185" spans="1:12" x14ac:dyDescent="0.25">
      <c r="A185" s="22">
        <v>43230.428888888891</v>
      </c>
      <c r="B185" s="9" t="s">
        <v>3</v>
      </c>
      <c r="C185" s="10"/>
      <c r="D185" s="9" t="s">
        <v>2</v>
      </c>
      <c r="E185" s="8" t="s">
        <v>637</v>
      </c>
      <c r="F185" s="125" t="s">
        <v>17</v>
      </c>
      <c r="G185" s="8" t="s">
        <v>0</v>
      </c>
      <c r="H185" s="8">
        <v>4570</v>
      </c>
      <c r="I185" s="8">
        <v>0.18</v>
      </c>
      <c r="J185" s="8">
        <v>64</v>
      </c>
      <c r="K185" s="271"/>
      <c r="L185" s="95"/>
    </row>
    <row r="186" spans="1:12" x14ac:dyDescent="0.25">
      <c r="A186" s="22">
        <v>43230.429027777776</v>
      </c>
      <c r="B186" s="9" t="s">
        <v>3</v>
      </c>
      <c r="C186" s="10"/>
      <c r="D186" s="9" t="s">
        <v>2</v>
      </c>
      <c r="E186" s="8" t="s">
        <v>637</v>
      </c>
      <c r="F186" s="125" t="s">
        <v>17</v>
      </c>
      <c r="G186" s="8" t="s">
        <v>0</v>
      </c>
      <c r="H186" s="8">
        <v>4580</v>
      </c>
      <c r="I186" s="8">
        <v>0.18</v>
      </c>
      <c r="J186" s="8">
        <v>64</v>
      </c>
      <c r="K186" s="272"/>
      <c r="L186" s="95"/>
    </row>
    <row r="187" spans="1:12" x14ac:dyDescent="0.25">
      <c r="A187" s="30">
        <v>43230.429606481484</v>
      </c>
      <c r="B187" s="12" t="s">
        <v>3</v>
      </c>
      <c r="C187" s="12" t="s">
        <v>2</v>
      </c>
      <c r="D187" s="10"/>
      <c r="E187" s="29" t="s">
        <v>636</v>
      </c>
      <c r="F187" s="124" t="s">
        <v>17</v>
      </c>
      <c r="G187" s="29" t="s">
        <v>16</v>
      </c>
      <c r="H187" s="29">
        <v>4960</v>
      </c>
      <c r="I187" s="29">
        <v>0.18</v>
      </c>
      <c r="J187" s="29">
        <v>64</v>
      </c>
      <c r="K187" s="267">
        <f>AVERAGE(H187:H192)</f>
        <v>4583.333333333333</v>
      </c>
      <c r="L187" s="95"/>
    </row>
    <row r="188" spans="1:12" x14ac:dyDescent="0.25">
      <c r="A188" s="30">
        <v>43230.429745370369</v>
      </c>
      <c r="B188" s="12" t="s">
        <v>3</v>
      </c>
      <c r="C188" s="12" t="s">
        <v>2</v>
      </c>
      <c r="D188" s="10"/>
      <c r="E188" s="29" t="s">
        <v>636</v>
      </c>
      <c r="F188" s="124" t="s">
        <v>17</v>
      </c>
      <c r="G188" s="29" t="s">
        <v>16</v>
      </c>
      <c r="H188" s="29">
        <v>4950</v>
      </c>
      <c r="I188" s="29">
        <v>0.18</v>
      </c>
      <c r="J188" s="29">
        <v>64</v>
      </c>
      <c r="K188" s="268"/>
      <c r="L188" s="95"/>
    </row>
    <row r="189" spans="1:12" x14ac:dyDescent="0.25">
      <c r="A189" s="30">
        <v>43230.429895833331</v>
      </c>
      <c r="B189" s="12" t="s">
        <v>3</v>
      </c>
      <c r="C189" s="12" t="s">
        <v>2</v>
      </c>
      <c r="D189" s="10"/>
      <c r="E189" s="29" t="s">
        <v>636</v>
      </c>
      <c r="F189" s="124" t="s">
        <v>17</v>
      </c>
      <c r="G189" s="29" t="s">
        <v>16</v>
      </c>
      <c r="H189" s="29">
        <v>4930</v>
      </c>
      <c r="I189" s="29">
        <v>0.18</v>
      </c>
      <c r="J189" s="29">
        <v>64</v>
      </c>
      <c r="K189" s="268"/>
      <c r="L189" s="95"/>
    </row>
    <row r="190" spans="1:12" x14ac:dyDescent="0.25">
      <c r="A190" s="30">
        <v>43230.430266203701</v>
      </c>
      <c r="B190" s="12" t="s">
        <v>3</v>
      </c>
      <c r="C190" s="10"/>
      <c r="D190" s="12" t="s">
        <v>2</v>
      </c>
      <c r="E190" s="29" t="s">
        <v>637</v>
      </c>
      <c r="F190" s="124" t="s">
        <v>17</v>
      </c>
      <c r="G190" s="29" t="s">
        <v>16</v>
      </c>
      <c r="H190" s="29">
        <v>4270</v>
      </c>
      <c r="I190" s="29">
        <v>0.18</v>
      </c>
      <c r="J190" s="29">
        <v>64</v>
      </c>
      <c r="K190" s="268"/>
      <c r="L190" s="95"/>
    </row>
    <row r="191" spans="1:12" x14ac:dyDescent="0.25">
      <c r="A191" s="30">
        <v>43230.43041666667</v>
      </c>
      <c r="B191" s="12" t="s">
        <v>3</v>
      </c>
      <c r="C191" s="10"/>
      <c r="D191" s="12" t="s">
        <v>2</v>
      </c>
      <c r="E191" s="29" t="s">
        <v>637</v>
      </c>
      <c r="F191" s="124" t="s">
        <v>17</v>
      </c>
      <c r="G191" s="29" t="s">
        <v>16</v>
      </c>
      <c r="H191" s="29">
        <v>4190</v>
      </c>
      <c r="I191" s="29">
        <v>0.18</v>
      </c>
      <c r="J191" s="29">
        <v>64</v>
      </c>
      <c r="K191" s="268"/>
      <c r="L191" s="95"/>
    </row>
    <row r="192" spans="1:12" x14ac:dyDescent="0.25">
      <c r="A192" s="30">
        <v>43230.430567129632</v>
      </c>
      <c r="B192" s="12" t="s">
        <v>3</v>
      </c>
      <c r="C192" s="10"/>
      <c r="D192" s="12" t="s">
        <v>2</v>
      </c>
      <c r="E192" s="29" t="s">
        <v>637</v>
      </c>
      <c r="F192" s="124" t="s">
        <v>17</v>
      </c>
      <c r="G192" s="29" t="s">
        <v>16</v>
      </c>
      <c r="H192" s="29">
        <v>4200</v>
      </c>
      <c r="I192" s="29">
        <v>0.18</v>
      </c>
      <c r="J192" s="29">
        <v>64</v>
      </c>
      <c r="K192" s="269"/>
      <c r="L192" s="95"/>
    </row>
    <row r="193" spans="1:12" x14ac:dyDescent="0.25">
      <c r="A193" s="22">
        <v>43230.431111111109</v>
      </c>
      <c r="B193" s="9" t="s">
        <v>3</v>
      </c>
      <c r="C193" s="9" t="s">
        <v>2</v>
      </c>
      <c r="D193" s="10"/>
      <c r="E193" s="8" t="s">
        <v>636</v>
      </c>
      <c r="F193" s="125" t="s">
        <v>15</v>
      </c>
      <c r="G193" s="8" t="s">
        <v>0</v>
      </c>
      <c r="H193" s="14">
        <v>4610</v>
      </c>
      <c r="I193" s="8">
        <v>0.18</v>
      </c>
      <c r="J193" s="8">
        <v>64</v>
      </c>
      <c r="K193" s="270">
        <f>AVERAGE(H194:H200,H202,H204)</f>
        <v>4710</v>
      </c>
      <c r="L193" s="95"/>
    </row>
    <row r="194" spans="1:12" x14ac:dyDescent="0.25">
      <c r="A194" s="22">
        <v>43230.431273148148</v>
      </c>
      <c r="B194" s="9" t="s">
        <v>3</v>
      </c>
      <c r="C194" s="9" t="s">
        <v>2</v>
      </c>
      <c r="D194" s="10"/>
      <c r="E194" s="8" t="s">
        <v>636</v>
      </c>
      <c r="F194" s="125" t="s">
        <v>15</v>
      </c>
      <c r="G194" s="8" t="s">
        <v>0</v>
      </c>
      <c r="H194" s="8">
        <v>4720</v>
      </c>
      <c r="I194" s="8">
        <v>0.18</v>
      </c>
      <c r="J194" s="8">
        <v>64</v>
      </c>
      <c r="K194" s="271"/>
      <c r="L194" s="95"/>
    </row>
    <row r="195" spans="1:12" x14ac:dyDescent="0.25">
      <c r="A195" s="22">
        <v>43230.431423611109</v>
      </c>
      <c r="B195" s="9" t="s">
        <v>3</v>
      </c>
      <c r="C195" s="9" t="s">
        <v>2</v>
      </c>
      <c r="D195" s="10"/>
      <c r="E195" s="8" t="s">
        <v>636</v>
      </c>
      <c r="F195" s="125" t="s">
        <v>15</v>
      </c>
      <c r="G195" s="8" t="s">
        <v>0</v>
      </c>
      <c r="H195" s="8">
        <v>4760</v>
      </c>
      <c r="I195" s="8">
        <v>0.18</v>
      </c>
      <c r="J195" s="8">
        <v>64</v>
      </c>
      <c r="K195" s="271"/>
      <c r="L195" s="95"/>
    </row>
    <row r="196" spans="1:12" x14ac:dyDescent="0.25">
      <c r="A196" s="22">
        <v>43230.431712962964</v>
      </c>
      <c r="B196" s="9" t="s">
        <v>3</v>
      </c>
      <c r="C196" s="9" t="s">
        <v>2</v>
      </c>
      <c r="D196" s="10"/>
      <c r="E196" s="8" t="s">
        <v>636</v>
      </c>
      <c r="F196" s="125" t="s">
        <v>15</v>
      </c>
      <c r="G196" s="8" t="s">
        <v>0</v>
      </c>
      <c r="H196" s="8">
        <v>4760</v>
      </c>
      <c r="I196" s="8">
        <v>0.18</v>
      </c>
      <c r="J196" s="8">
        <v>64</v>
      </c>
      <c r="K196" s="271"/>
      <c r="L196" s="95"/>
    </row>
    <row r="197" spans="1:12" x14ac:dyDescent="0.25">
      <c r="A197" s="22">
        <v>43230.431875000002</v>
      </c>
      <c r="B197" s="9" t="s">
        <v>3</v>
      </c>
      <c r="C197" s="9" t="s">
        <v>2</v>
      </c>
      <c r="D197" s="10"/>
      <c r="E197" s="8" t="s">
        <v>636</v>
      </c>
      <c r="F197" s="125" t="s">
        <v>15</v>
      </c>
      <c r="G197" s="8" t="s">
        <v>0</v>
      </c>
      <c r="H197" s="8">
        <v>4750</v>
      </c>
      <c r="I197" s="8">
        <v>0.18</v>
      </c>
      <c r="J197" s="8">
        <v>64</v>
      </c>
      <c r="K197" s="271"/>
      <c r="L197" s="95"/>
    </row>
    <row r="198" spans="1:12" x14ac:dyDescent="0.25">
      <c r="A198" s="22">
        <v>43230.432025462964</v>
      </c>
      <c r="B198" s="9" t="s">
        <v>3</v>
      </c>
      <c r="C198" s="9" t="s">
        <v>2</v>
      </c>
      <c r="D198" s="10"/>
      <c r="E198" s="8" t="s">
        <v>636</v>
      </c>
      <c r="F198" s="125" t="s">
        <v>15</v>
      </c>
      <c r="G198" s="8" t="s">
        <v>0</v>
      </c>
      <c r="H198" s="8">
        <v>4730</v>
      </c>
      <c r="I198" s="8">
        <v>0.18</v>
      </c>
      <c r="J198" s="8">
        <v>64</v>
      </c>
      <c r="K198" s="271"/>
      <c r="L198" s="95"/>
    </row>
    <row r="199" spans="1:12" x14ac:dyDescent="0.25">
      <c r="A199" s="22">
        <v>43230.432488425926</v>
      </c>
      <c r="B199" s="9" t="s">
        <v>3</v>
      </c>
      <c r="C199" s="10"/>
      <c r="D199" s="9" t="s">
        <v>2</v>
      </c>
      <c r="E199" s="8" t="s">
        <v>637</v>
      </c>
      <c r="F199" s="125" t="s">
        <v>15</v>
      </c>
      <c r="G199" s="8" t="s">
        <v>0</v>
      </c>
      <c r="H199" s="8">
        <v>4680</v>
      </c>
      <c r="I199" s="8">
        <v>0.18</v>
      </c>
      <c r="J199" s="8">
        <v>64</v>
      </c>
      <c r="K199" s="271"/>
      <c r="L199" s="95"/>
    </row>
    <row r="200" spans="1:12" x14ac:dyDescent="0.25">
      <c r="A200" s="22">
        <v>43230.432638888888</v>
      </c>
      <c r="B200" s="9" t="s">
        <v>3</v>
      </c>
      <c r="C200" s="10"/>
      <c r="D200" s="9" t="s">
        <v>2</v>
      </c>
      <c r="E200" s="8" t="s">
        <v>637</v>
      </c>
      <c r="F200" s="125" t="s">
        <v>15</v>
      </c>
      <c r="G200" s="8" t="s">
        <v>0</v>
      </c>
      <c r="H200" s="8">
        <v>4660</v>
      </c>
      <c r="I200" s="8">
        <v>0.18</v>
      </c>
      <c r="J200" s="8">
        <v>64</v>
      </c>
      <c r="K200" s="271"/>
      <c r="L200" s="95"/>
    </row>
    <row r="201" spans="1:12" x14ac:dyDescent="0.25">
      <c r="A201" s="22">
        <v>43230.432789351849</v>
      </c>
      <c r="B201" s="9" t="s">
        <v>3</v>
      </c>
      <c r="C201" s="10"/>
      <c r="D201" s="9" t="s">
        <v>2</v>
      </c>
      <c r="E201" s="8" t="s">
        <v>637</v>
      </c>
      <c r="F201" s="125" t="s">
        <v>15</v>
      </c>
      <c r="G201" s="8" t="s">
        <v>0</v>
      </c>
      <c r="H201" s="14">
        <v>4250</v>
      </c>
      <c r="I201" s="8">
        <v>0.18</v>
      </c>
      <c r="J201" s="8">
        <v>64</v>
      </c>
      <c r="K201" s="271"/>
      <c r="L201" s="95"/>
    </row>
    <row r="202" spans="1:12" x14ac:dyDescent="0.25">
      <c r="A202" s="22">
        <v>43230.433136574073</v>
      </c>
      <c r="B202" s="9" t="s">
        <v>3</v>
      </c>
      <c r="C202" s="10"/>
      <c r="D202" s="9" t="s">
        <v>2</v>
      </c>
      <c r="E202" s="8" t="s">
        <v>637</v>
      </c>
      <c r="F202" s="125" t="s">
        <v>15</v>
      </c>
      <c r="G202" s="8" t="s">
        <v>0</v>
      </c>
      <c r="H202" s="8">
        <v>4660</v>
      </c>
      <c r="I202" s="8">
        <v>0.18</v>
      </c>
      <c r="J202" s="8">
        <v>64</v>
      </c>
      <c r="K202" s="271"/>
      <c r="L202" s="95"/>
    </row>
    <row r="203" spans="1:12" x14ac:dyDescent="0.25">
      <c r="A203" s="22">
        <v>43230.433287037034</v>
      </c>
      <c r="B203" s="9" t="s">
        <v>3</v>
      </c>
      <c r="C203" s="10"/>
      <c r="D203" s="9" t="s">
        <v>2</v>
      </c>
      <c r="E203" s="8" t="s">
        <v>637</v>
      </c>
      <c r="F203" s="125" t="s">
        <v>15</v>
      </c>
      <c r="G203" s="8" t="s">
        <v>0</v>
      </c>
      <c r="H203" s="14">
        <v>3890</v>
      </c>
      <c r="I203" s="8">
        <v>0.18</v>
      </c>
      <c r="J203" s="8">
        <v>64</v>
      </c>
      <c r="K203" s="271"/>
      <c r="L203" s="95"/>
    </row>
    <row r="204" spans="1:12" x14ac:dyDescent="0.25">
      <c r="A204" s="22">
        <v>43230.433437500003</v>
      </c>
      <c r="B204" s="9" t="s">
        <v>3</v>
      </c>
      <c r="C204" s="10"/>
      <c r="D204" s="9" t="s">
        <v>2</v>
      </c>
      <c r="E204" s="8" t="s">
        <v>637</v>
      </c>
      <c r="F204" s="125" t="s">
        <v>15</v>
      </c>
      <c r="G204" s="8" t="s">
        <v>0</v>
      </c>
      <c r="H204" s="8">
        <v>4670</v>
      </c>
      <c r="I204" s="8">
        <v>0.18</v>
      </c>
      <c r="J204" s="8">
        <v>64</v>
      </c>
      <c r="K204" s="272"/>
      <c r="L204" s="95"/>
    </row>
    <row r="205" spans="1:12" x14ac:dyDescent="0.25">
      <c r="A205" s="23">
        <v>43230.433993055558</v>
      </c>
      <c r="B205" s="12" t="s">
        <v>3</v>
      </c>
      <c r="C205" s="12" t="s">
        <v>2</v>
      </c>
      <c r="D205" s="10"/>
      <c r="E205" s="29" t="s">
        <v>636</v>
      </c>
      <c r="F205" s="124" t="s">
        <v>14</v>
      </c>
      <c r="G205" s="29" t="s">
        <v>0</v>
      </c>
      <c r="H205" s="31">
        <v>4230</v>
      </c>
      <c r="I205" s="29">
        <v>0.18</v>
      </c>
      <c r="J205" s="29">
        <v>64</v>
      </c>
      <c r="K205" s="267">
        <f>AVERAGE(H211:H219)</f>
        <v>4403.333333333333</v>
      </c>
      <c r="L205" s="95"/>
    </row>
    <row r="206" spans="1:12" x14ac:dyDescent="0.25">
      <c r="A206" s="23">
        <v>43230.43414351852</v>
      </c>
      <c r="B206" s="12" t="s">
        <v>3</v>
      </c>
      <c r="C206" s="12" t="s">
        <v>2</v>
      </c>
      <c r="D206" s="10"/>
      <c r="E206" s="29" t="s">
        <v>636</v>
      </c>
      <c r="F206" s="124" t="s">
        <v>14</v>
      </c>
      <c r="G206" s="29" t="s">
        <v>0</v>
      </c>
      <c r="H206" s="31">
        <v>4220</v>
      </c>
      <c r="I206" s="29">
        <v>0.18</v>
      </c>
      <c r="J206" s="29">
        <v>64</v>
      </c>
      <c r="K206" s="268"/>
      <c r="L206" s="95"/>
    </row>
    <row r="207" spans="1:12" x14ac:dyDescent="0.25">
      <c r="A207" s="23">
        <v>43230.434293981481</v>
      </c>
      <c r="B207" s="12" t="s">
        <v>3</v>
      </c>
      <c r="C207" s="12" t="s">
        <v>2</v>
      </c>
      <c r="D207" s="10"/>
      <c r="E207" s="29" t="s">
        <v>636</v>
      </c>
      <c r="F207" s="124" t="s">
        <v>14</v>
      </c>
      <c r="G207" s="29" t="s">
        <v>0</v>
      </c>
      <c r="H207" s="31">
        <v>4240</v>
      </c>
      <c r="I207" s="29">
        <v>0.18</v>
      </c>
      <c r="J207" s="29">
        <v>64</v>
      </c>
      <c r="K207" s="268"/>
      <c r="L207" s="95"/>
    </row>
    <row r="208" spans="1:12" x14ac:dyDescent="0.25">
      <c r="A208" s="30">
        <v>43230.437523148146</v>
      </c>
      <c r="B208" s="12" t="s">
        <v>3</v>
      </c>
      <c r="C208" s="12" t="s">
        <v>2</v>
      </c>
      <c r="D208" s="10"/>
      <c r="E208" s="29" t="s">
        <v>636</v>
      </c>
      <c r="F208" s="124" t="s">
        <v>14</v>
      </c>
      <c r="G208" s="29" t="s">
        <v>0</v>
      </c>
      <c r="H208" s="31">
        <v>4730</v>
      </c>
      <c r="I208" s="29">
        <v>0.18</v>
      </c>
      <c r="J208" s="29">
        <v>64</v>
      </c>
      <c r="K208" s="268"/>
      <c r="L208" s="95"/>
    </row>
    <row r="209" spans="1:12" x14ac:dyDescent="0.25">
      <c r="A209" s="30">
        <v>43230.437685185185</v>
      </c>
      <c r="B209" s="12" t="s">
        <v>3</v>
      </c>
      <c r="C209" s="12" t="s">
        <v>2</v>
      </c>
      <c r="D209" s="10"/>
      <c r="E209" s="29" t="s">
        <v>636</v>
      </c>
      <c r="F209" s="124" t="s">
        <v>14</v>
      </c>
      <c r="G209" s="29" t="s">
        <v>0</v>
      </c>
      <c r="H209" s="31">
        <v>4650</v>
      </c>
      <c r="I209" s="29">
        <v>0.18</v>
      </c>
      <c r="J209" s="29">
        <v>64</v>
      </c>
      <c r="K209" s="268"/>
      <c r="L209" s="95"/>
    </row>
    <row r="210" spans="1:12" x14ac:dyDescent="0.25">
      <c r="A210" s="30">
        <v>43230.437835648147</v>
      </c>
      <c r="B210" s="12" t="s">
        <v>3</v>
      </c>
      <c r="C210" s="12" t="s">
        <v>2</v>
      </c>
      <c r="D210" s="10"/>
      <c r="E210" s="29" t="s">
        <v>636</v>
      </c>
      <c r="F210" s="124" t="s">
        <v>14</v>
      </c>
      <c r="G210" s="29" t="s">
        <v>0</v>
      </c>
      <c r="H210" s="31">
        <v>4580</v>
      </c>
      <c r="I210" s="29">
        <v>0.18</v>
      </c>
      <c r="J210" s="29">
        <v>64</v>
      </c>
      <c r="K210" s="268"/>
      <c r="L210" s="95"/>
    </row>
    <row r="211" spans="1:12" x14ac:dyDescent="0.25">
      <c r="A211" s="30">
        <v>43230.43854166667</v>
      </c>
      <c r="B211" s="12" t="s">
        <v>3</v>
      </c>
      <c r="C211" s="12" t="s">
        <v>2</v>
      </c>
      <c r="D211" s="10"/>
      <c r="E211" s="29" t="s">
        <v>636</v>
      </c>
      <c r="F211" s="124" t="s">
        <v>14</v>
      </c>
      <c r="G211" s="29" t="s">
        <v>0</v>
      </c>
      <c r="H211" s="29">
        <v>4310</v>
      </c>
      <c r="I211" s="29">
        <v>0.18</v>
      </c>
      <c r="J211" s="29">
        <v>64</v>
      </c>
      <c r="K211" s="268"/>
      <c r="L211" s="95"/>
    </row>
    <row r="212" spans="1:12" x14ac:dyDescent="0.25">
      <c r="A212" s="30">
        <v>43230.438692129632</v>
      </c>
      <c r="B212" s="12" t="s">
        <v>3</v>
      </c>
      <c r="C212" s="12" t="s">
        <v>2</v>
      </c>
      <c r="D212" s="10"/>
      <c r="E212" s="29" t="s">
        <v>636</v>
      </c>
      <c r="F212" s="124" t="s">
        <v>14</v>
      </c>
      <c r="G212" s="29" t="s">
        <v>0</v>
      </c>
      <c r="H212" s="29">
        <v>4260</v>
      </c>
      <c r="I212" s="29">
        <v>0.18</v>
      </c>
      <c r="J212" s="29">
        <v>64</v>
      </c>
      <c r="K212" s="268"/>
      <c r="L212" s="95"/>
    </row>
    <row r="213" spans="1:12" x14ac:dyDescent="0.25">
      <c r="A213" s="30">
        <v>43230.438854166663</v>
      </c>
      <c r="B213" s="12" t="s">
        <v>3</v>
      </c>
      <c r="C213" s="12" t="s">
        <v>2</v>
      </c>
      <c r="D213" s="10"/>
      <c r="E213" s="29" t="s">
        <v>636</v>
      </c>
      <c r="F213" s="124" t="s">
        <v>14</v>
      </c>
      <c r="G213" s="29" t="s">
        <v>0</v>
      </c>
      <c r="H213" s="29">
        <v>4230</v>
      </c>
      <c r="I213" s="29">
        <v>0.18</v>
      </c>
      <c r="J213" s="29">
        <v>64</v>
      </c>
      <c r="K213" s="268"/>
      <c r="L213" s="95"/>
    </row>
    <row r="214" spans="1:12" x14ac:dyDescent="0.25">
      <c r="A214" s="30">
        <v>43230.439328703702</v>
      </c>
      <c r="B214" s="12" t="s">
        <v>3</v>
      </c>
      <c r="C214" s="10"/>
      <c r="D214" s="12" t="s">
        <v>2</v>
      </c>
      <c r="E214" s="29" t="s">
        <v>637</v>
      </c>
      <c r="F214" s="124" t="s">
        <v>14</v>
      </c>
      <c r="G214" s="29" t="s">
        <v>0</v>
      </c>
      <c r="H214" s="29">
        <v>4490</v>
      </c>
      <c r="I214" s="29">
        <v>0.18</v>
      </c>
      <c r="J214" s="29">
        <v>64</v>
      </c>
      <c r="K214" s="268"/>
      <c r="L214" s="95"/>
    </row>
    <row r="215" spans="1:12" x14ac:dyDescent="0.25">
      <c r="A215" s="30">
        <v>43230.439479166664</v>
      </c>
      <c r="B215" s="12" t="s">
        <v>3</v>
      </c>
      <c r="C215" s="10"/>
      <c r="D215" s="12" t="s">
        <v>2</v>
      </c>
      <c r="E215" s="29" t="s">
        <v>637</v>
      </c>
      <c r="F215" s="124" t="s">
        <v>14</v>
      </c>
      <c r="G215" s="29" t="s">
        <v>0</v>
      </c>
      <c r="H215" s="29">
        <v>4450</v>
      </c>
      <c r="I215" s="29">
        <v>0.18</v>
      </c>
      <c r="J215" s="29">
        <v>64</v>
      </c>
      <c r="K215" s="268"/>
      <c r="L215" s="95"/>
    </row>
    <row r="216" spans="1:12" x14ac:dyDescent="0.25">
      <c r="A216" s="30">
        <v>43230.439641203702</v>
      </c>
      <c r="B216" s="12" t="s">
        <v>3</v>
      </c>
      <c r="C216" s="10"/>
      <c r="D216" s="12" t="s">
        <v>2</v>
      </c>
      <c r="E216" s="29" t="s">
        <v>637</v>
      </c>
      <c r="F216" s="124" t="s">
        <v>14</v>
      </c>
      <c r="G216" s="29" t="s">
        <v>0</v>
      </c>
      <c r="H216" s="29">
        <v>4470</v>
      </c>
      <c r="I216" s="29">
        <v>0.18</v>
      </c>
      <c r="J216" s="29">
        <v>64</v>
      </c>
      <c r="K216" s="268"/>
      <c r="L216" s="95"/>
    </row>
    <row r="217" spans="1:12" x14ac:dyDescent="0.25">
      <c r="A217" s="30">
        <v>43230.439641203702</v>
      </c>
      <c r="B217" s="12" t="s">
        <v>3</v>
      </c>
      <c r="C217" s="10"/>
      <c r="D217" s="12" t="s">
        <v>2</v>
      </c>
      <c r="E217" s="29" t="s">
        <v>637</v>
      </c>
      <c r="F217" s="124" t="s">
        <v>14</v>
      </c>
      <c r="G217" s="29" t="s">
        <v>0</v>
      </c>
      <c r="H217" s="29">
        <v>4470</v>
      </c>
      <c r="I217" s="29">
        <v>0.18</v>
      </c>
      <c r="J217" s="29">
        <v>64</v>
      </c>
      <c r="K217" s="268"/>
      <c r="L217" s="95"/>
    </row>
    <row r="218" spans="1:12" x14ac:dyDescent="0.25">
      <c r="A218" s="30">
        <v>43230.439803240741</v>
      </c>
      <c r="B218" s="12" t="s">
        <v>3</v>
      </c>
      <c r="C218" s="10"/>
      <c r="D218" s="12" t="s">
        <v>2</v>
      </c>
      <c r="E218" s="29" t="s">
        <v>637</v>
      </c>
      <c r="F218" s="124" t="s">
        <v>14</v>
      </c>
      <c r="G218" s="29" t="s">
        <v>0</v>
      </c>
      <c r="H218" s="29">
        <v>4480</v>
      </c>
      <c r="I218" s="29">
        <v>0.18</v>
      </c>
      <c r="J218" s="29">
        <v>64</v>
      </c>
      <c r="K218" s="268"/>
      <c r="L218" s="95"/>
    </row>
    <row r="219" spans="1:12" x14ac:dyDescent="0.25">
      <c r="A219" s="30">
        <v>43230.439953703702</v>
      </c>
      <c r="B219" s="12" t="s">
        <v>3</v>
      </c>
      <c r="C219" s="10"/>
      <c r="D219" s="12" t="s">
        <v>2</v>
      </c>
      <c r="E219" s="29" t="s">
        <v>637</v>
      </c>
      <c r="F219" s="124" t="s">
        <v>14</v>
      </c>
      <c r="G219" s="29" t="s">
        <v>0</v>
      </c>
      <c r="H219" s="29">
        <v>4470</v>
      </c>
      <c r="I219" s="29">
        <v>0.18</v>
      </c>
      <c r="J219" s="29">
        <v>64</v>
      </c>
      <c r="K219" s="269"/>
      <c r="L219" s="95"/>
    </row>
    <row r="220" spans="1:12" x14ac:dyDescent="0.25">
      <c r="A220" s="22">
        <v>43230.440428240741</v>
      </c>
      <c r="B220" s="9" t="s">
        <v>3</v>
      </c>
      <c r="C220" s="9" t="s">
        <v>2</v>
      </c>
      <c r="D220" s="10"/>
      <c r="E220" s="8" t="s">
        <v>636</v>
      </c>
      <c r="F220" s="125" t="s">
        <v>13</v>
      </c>
      <c r="G220" s="8" t="s">
        <v>0</v>
      </c>
      <c r="H220" s="14">
        <v>450</v>
      </c>
      <c r="I220" s="8">
        <v>0.18</v>
      </c>
      <c r="J220" s="8">
        <v>64</v>
      </c>
      <c r="K220" s="270">
        <f>AVERAGE(H221:H226,H228:H231)</f>
        <v>4511</v>
      </c>
      <c r="L220" s="95"/>
    </row>
    <row r="221" spans="1:12" x14ac:dyDescent="0.25">
      <c r="A221" s="22">
        <v>43230.440578703703</v>
      </c>
      <c r="B221" s="9" t="s">
        <v>3</v>
      </c>
      <c r="C221" s="9" t="s">
        <v>2</v>
      </c>
      <c r="D221" s="10"/>
      <c r="E221" s="8" t="s">
        <v>636</v>
      </c>
      <c r="F221" s="125" t="s">
        <v>13</v>
      </c>
      <c r="G221" s="8" t="s">
        <v>0</v>
      </c>
      <c r="H221" s="8">
        <v>4570</v>
      </c>
      <c r="I221" s="8">
        <v>0.18</v>
      </c>
      <c r="J221" s="8">
        <v>64</v>
      </c>
      <c r="K221" s="271"/>
      <c r="L221" s="95"/>
    </row>
    <row r="222" spans="1:12" x14ac:dyDescent="0.25">
      <c r="A222" s="22">
        <v>43230.440729166665</v>
      </c>
      <c r="B222" s="9" t="s">
        <v>3</v>
      </c>
      <c r="C222" s="9" t="s">
        <v>2</v>
      </c>
      <c r="D222" s="10"/>
      <c r="E222" s="8" t="s">
        <v>636</v>
      </c>
      <c r="F222" s="125" t="s">
        <v>13</v>
      </c>
      <c r="G222" s="8" t="s">
        <v>0</v>
      </c>
      <c r="H222" s="8">
        <v>4590</v>
      </c>
      <c r="I222" s="8">
        <v>0.18</v>
      </c>
      <c r="J222" s="8">
        <v>64</v>
      </c>
      <c r="K222" s="271"/>
      <c r="L222" s="95"/>
    </row>
    <row r="223" spans="1:12" x14ac:dyDescent="0.25">
      <c r="A223" s="22">
        <v>43230.440972222219</v>
      </c>
      <c r="B223" s="9" t="s">
        <v>3</v>
      </c>
      <c r="C223" s="9" t="s">
        <v>2</v>
      </c>
      <c r="D223" s="10"/>
      <c r="E223" s="8" t="s">
        <v>636</v>
      </c>
      <c r="F223" s="125" t="s">
        <v>13</v>
      </c>
      <c r="G223" s="8" t="s">
        <v>0</v>
      </c>
      <c r="H223" s="8">
        <v>4580</v>
      </c>
      <c r="I223" s="8">
        <v>0.18</v>
      </c>
      <c r="J223" s="8">
        <v>64</v>
      </c>
      <c r="K223" s="271"/>
      <c r="L223" s="95"/>
    </row>
    <row r="224" spans="1:12" x14ac:dyDescent="0.25">
      <c r="A224" s="22">
        <v>43230.441111111111</v>
      </c>
      <c r="B224" s="9" t="s">
        <v>3</v>
      </c>
      <c r="C224" s="9" t="s">
        <v>2</v>
      </c>
      <c r="D224" s="10"/>
      <c r="E224" s="8" t="s">
        <v>636</v>
      </c>
      <c r="F224" s="125" t="s">
        <v>13</v>
      </c>
      <c r="G224" s="8" t="s">
        <v>0</v>
      </c>
      <c r="H224" s="8">
        <v>4610</v>
      </c>
      <c r="I224" s="8">
        <v>0.18</v>
      </c>
      <c r="J224" s="8">
        <v>64</v>
      </c>
      <c r="K224" s="271"/>
      <c r="L224" s="95"/>
    </row>
    <row r="225" spans="1:12" x14ac:dyDescent="0.25">
      <c r="A225" s="22">
        <v>43230.441261574073</v>
      </c>
      <c r="B225" s="9" t="s">
        <v>3</v>
      </c>
      <c r="C225" s="9" t="s">
        <v>2</v>
      </c>
      <c r="D225" s="10"/>
      <c r="E225" s="8" t="s">
        <v>636</v>
      </c>
      <c r="F225" s="125" t="s">
        <v>13</v>
      </c>
      <c r="G225" s="8" t="s">
        <v>0</v>
      </c>
      <c r="H225" s="8">
        <v>4590</v>
      </c>
      <c r="I225" s="8">
        <v>0.18</v>
      </c>
      <c r="J225" s="8">
        <v>64</v>
      </c>
      <c r="K225" s="271"/>
      <c r="L225" s="95"/>
    </row>
    <row r="226" spans="1:12" x14ac:dyDescent="0.25">
      <c r="A226" s="22">
        <v>43230.441631944443</v>
      </c>
      <c r="B226" s="9" t="s">
        <v>3</v>
      </c>
      <c r="C226" s="10"/>
      <c r="D226" s="9" t="s">
        <v>2</v>
      </c>
      <c r="E226" s="8" t="s">
        <v>637</v>
      </c>
      <c r="F226" s="125" t="s">
        <v>13</v>
      </c>
      <c r="G226" s="8" t="s">
        <v>0</v>
      </c>
      <c r="H226" s="8">
        <v>4480</v>
      </c>
      <c r="I226" s="8">
        <v>0.18</v>
      </c>
      <c r="J226" s="8">
        <v>64</v>
      </c>
      <c r="K226" s="271"/>
      <c r="L226" s="95"/>
    </row>
    <row r="227" spans="1:12" x14ac:dyDescent="0.25">
      <c r="A227" s="22">
        <v>43230.441782407404</v>
      </c>
      <c r="B227" s="9" t="s">
        <v>3</v>
      </c>
      <c r="C227" s="10"/>
      <c r="D227" s="9" t="s">
        <v>2</v>
      </c>
      <c r="E227" s="8" t="s">
        <v>637</v>
      </c>
      <c r="F227" s="125" t="s">
        <v>13</v>
      </c>
      <c r="G227" s="8" t="s">
        <v>0</v>
      </c>
      <c r="H227" s="14">
        <v>3420</v>
      </c>
      <c r="I227" s="8">
        <v>0.18</v>
      </c>
      <c r="J227" s="8">
        <v>64</v>
      </c>
      <c r="K227" s="271"/>
      <c r="L227" s="95"/>
    </row>
    <row r="228" spans="1:12" x14ac:dyDescent="0.25">
      <c r="A228" s="22">
        <v>43230.441944444443</v>
      </c>
      <c r="B228" s="9" t="s">
        <v>3</v>
      </c>
      <c r="C228" s="10"/>
      <c r="D228" s="9" t="s">
        <v>2</v>
      </c>
      <c r="E228" s="8" t="s">
        <v>637</v>
      </c>
      <c r="F228" s="125" t="s">
        <v>13</v>
      </c>
      <c r="G228" s="8" t="s">
        <v>0</v>
      </c>
      <c r="H228" s="8">
        <v>4430</v>
      </c>
      <c r="I228" s="8">
        <v>0.18</v>
      </c>
      <c r="J228" s="8">
        <v>64</v>
      </c>
      <c r="K228" s="271"/>
      <c r="L228" s="95"/>
    </row>
    <row r="229" spans="1:12" x14ac:dyDescent="0.25">
      <c r="A229" s="22">
        <v>43230.44222222222</v>
      </c>
      <c r="B229" s="9" t="s">
        <v>3</v>
      </c>
      <c r="C229" s="10"/>
      <c r="D229" s="9" t="s">
        <v>2</v>
      </c>
      <c r="E229" s="8" t="s">
        <v>637</v>
      </c>
      <c r="F229" s="125" t="s">
        <v>13</v>
      </c>
      <c r="G229" s="8" t="s">
        <v>0</v>
      </c>
      <c r="H229" s="8">
        <v>4430</v>
      </c>
      <c r="I229" s="8">
        <v>0.18</v>
      </c>
      <c r="J229" s="8">
        <v>64</v>
      </c>
      <c r="K229" s="271"/>
      <c r="L229" s="95"/>
    </row>
    <row r="230" spans="1:12" x14ac:dyDescent="0.25">
      <c r="A230" s="22">
        <v>43230.442372685182</v>
      </c>
      <c r="B230" s="9" t="s">
        <v>3</v>
      </c>
      <c r="C230" s="10"/>
      <c r="D230" s="9" t="s">
        <v>2</v>
      </c>
      <c r="E230" s="8" t="s">
        <v>637</v>
      </c>
      <c r="F230" s="125" t="s">
        <v>13</v>
      </c>
      <c r="G230" s="8" t="s">
        <v>0</v>
      </c>
      <c r="H230" s="8">
        <v>4410</v>
      </c>
      <c r="I230" s="8">
        <v>0.18</v>
      </c>
      <c r="J230" s="8">
        <v>64</v>
      </c>
      <c r="K230" s="271"/>
      <c r="L230" s="95"/>
    </row>
    <row r="231" spans="1:12" x14ac:dyDescent="0.25">
      <c r="A231" s="22">
        <v>43230.442523148151</v>
      </c>
      <c r="B231" s="9" t="s">
        <v>3</v>
      </c>
      <c r="C231" s="10"/>
      <c r="D231" s="9" t="s">
        <v>2</v>
      </c>
      <c r="E231" s="8" t="s">
        <v>637</v>
      </c>
      <c r="F231" s="125" t="s">
        <v>13</v>
      </c>
      <c r="G231" s="8" t="s">
        <v>0</v>
      </c>
      <c r="H231" s="8">
        <v>4420</v>
      </c>
      <c r="I231" s="8">
        <v>0.18</v>
      </c>
      <c r="J231" s="8">
        <v>64</v>
      </c>
      <c r="K231" s="272"/>
      <c r="L231" s="95"/>
    </row>
    <row r="232" spans="1:12" x14ac:dyDescent="0.25">
      <c r="A232" s="30">
        <v>43230.443460648145</v>
      </c>
      <c r="B232" s="12" t="s">
        <v>3</v>
      </c>
      <c r="C232" s="12" t="s">
        <v>2</v>
      </c>
      <c r="D232" s="10"/>
      <c r="E232" s="29" t="s">
        <v>636</v>
      </c>
      <c r="F232" s="124" t="s">
        <v>13</v>
      </c>
      <c r="G232" s="29" t="s">
        <v>12</v>
      </c>
      <c r="H232" s="29">
        <v>4210</v>
      </c>
      <c r="I232" s="29">
        <v>0.18</v>
      </c>
      <c r="J232" s="29">
        <v>64</v>
      </c>
      <c r="K232" s="267">
        <f>AVERAGE(H232:H234,H237:H240)</f>
        <v>4545.7142857142853</v>
      </c>
      <c r="L232" s="95"/>
    </row>
    <row r="233" spans="1:12" x14ac:dyDescent="0.25">
      <c r="A233" s="30">
        <v>43230.443599537037</v>
      </c>
      <c r="B233" s="12" t="s">
        <v>3</v>
      </c>
      <c r="C233" s="12" t="s">
        <v>2</v>
      </c>
      <c r="D233" s="10"/>
      <c r="E233" s="29" t="s">
        <v>636</v>
      </c>
      <c r="F233" s="124" t="s">
        <v>13</v>
      </c>
      <c r="G233" s="29" t="s">
        <v>12</v>
      </c>
      <c r="H233" s="29">
        <v>4210</v>
      </c>
      <c r="I233" s="29">
        <v>0.18</v>
      </c>
      <c r="J233" s="29">
        <v>64</v>
      </c>
      <c r="K233" s="268"/>
      <c r="L233" s="95"/>
    </row>
    <row r="234" spans="1:12" x14ac:dyDescent="0.25">
      <c r="A234" s="30">
        <v>43230.443738425929</v>
      </c>
      <c r="B234" s="12" t="s">
        <v>3</v>
      </c>
      <c r="C234" s="12" t="s">
        <v>2</v>
      </c>
      <c r="D234" s="10"/>
      <c r="E234" s="29" t="s">
        <v>636</v>
      </c>
      <c r="F234" s="124" t="s">
        <v>13</v>
      </c>
      <c r="G234" s="29" t="s">
        <v>12</v>
      </c>
      <c r="H234" s="29">
        <v>4220</v>
      </c>
      <c r="I234" s="29">
        <v>0.18</v>
      </c>
      <c r="J234" s="29">
        <v>64</v>
      </c>
      <c r="K234" s="268"/>
      <c r="L234" s="95"/>
    </row>
    <row r="235" spans="1:12" x14ac:dyDescent="0.25">
      <c r="A235" s="30">
        <v>43230.445011574076</v>
      </c>
      <c r="B235" s="12" t="s">
        <v>3</v>
      </c>
      <c r="C235" s="10"/>
      <c r="D235" s="12" t="s">
        <v>2</v>
      </c>
      <c r="E235" s="29" t="s">
        <v>637</v>
      </c>
      <c r="F235" s="124" t="s">
        <v>13</v>
      </c>
      <c r="G235" s="29" t="s">
        <v>12</v>
      </c>
      <c r="H235" s="31">
        <v>4620</v>
      </c>
      <c r="I235" s="29">
        <v>0.18</v>
      </c>
      <c r="J235" s="29">
        <v>64</v>
      </c>
      <c r="K235" s="268"/>
      <c r="L235" s="95"/>
    </row>
    <row r="236" spans="1:12" x14ac:dyDescent="0.25">
      <c r="A236" s="30">
        <v>43230.445162037038</v>
      </c>
      <c r="B236" s="12" t="s">
        <v>3</v>
      </c>
      <c r="C236" s="10"/>
      <c r="D236" s="12" t="s">
        <v>2</v>
      </c>
      <c r="E236" s="29" t="s">
        <v>637</v>
      </c>
      <c r="F236" s="124" t="s">
        <v>13</v>
      </c>
      <c r="G236" s="29" t="s">
        <v>12</v>
      </c>
      <c r="H236" s="31">
        <v>480</v>
      </c>
      <c r="I236" s="29">
        <v>0.18</v>
      </c>
      <c r="J236" s="29">
        <v>64</v>
      </c>
      <c r="K236" s="268"/>
      <c r="L236" s="95"/>
    </row>
    <row r="237" spans="1:12" x14ac:dyDescent="0.25">
      <c r="A237" s="30">
        <v>43230.445300925923</v>
      </c>
      <c r="B237" s="12" t="s">
        <v>3</v>
      </c>
      <c r="C237" s="10"/>
      <c r="D237" s="12" t="s">
        <v>2</v>
      </c>
      <c r="E237" s="29" t="s">
        <v>637</v>
      </c>
      <c r="F237" s="124" t="s">
        <v>13</v>
      </c>
      <c r="G237" s="29" t="s">
        <v>12</v>
      </c>
      <c r="H237" s="29">
        <v>5270</v>
      </c>
      <c r="I237" s="29">
        <v>0.18</v>
      </c>
      <c r="J237" s="29">
        <v>64</v>
      </c>
      <c r="K237" s="268"/>
      <c r="L237" s="95"/>
    </row>
    <row r="238" spans="1:12" x14ac:dyDescent="0.25">
      <c r="A238" s="30">
        <v>43230.445694444446</v>
      </c>
      <c r="B238" s="12" t="s">
        <v>3</v>
      </c>
      <c r="C238" s="10"/>
      <c r="D238" s="12" t="s">
        <v>2</v>
      </c>
      <c r="E238" s="29" t="s">
        <v>637</v>
      </c>
      <c r="F238" s="124" t="s">
        <v>13</v>
      </c>
      <c r="G238" s="29" t="s">
        <v>12</v>
      </c>
      <c r="H238" s="29">
        <v>4660</v>
      </c>
      <c r="I238" s="29">
        <v>0.18</v>
      </c>
      <c r="J238" s="29">
        <v>64</v>
      </c>
      <c r="K238" s="268"/>
      <c r="L238" s="95"/>
    </row>
    <row r="239" spans="1:12" x14ac:dyDescent="0.25">
      <c r="A239" s="30">
        <v>43230.445844907408</v>
      </c>
      <c r="B239" s="12" t="s">
        <v>3</v>
      </c>
      <c r="C239" s="10"/>
      <c r="D239" s="12" t="s">
        <v>2</v>
      </c>
      <c r="E239" s="29" t="s">
        <v>637</v>
      </c>
      <c r="F239" s="124" t="s">
        <v>13</v>
      </c>
      <c r="G239" s="29" t="s">
        <v>12</v>
      </c>
      <c r="H239" s="29">
        <v>4610</v>
      </c>
      <c r="I239" s="29">
        <v>0.18</v>
      </c>
      <c r="J239" s="29">
        <v>64</v>
      </c>
      <c r="K239" s="268"/>
      <c r="L239" s="95"/>
    </row>
    <row r="240" spans="1:12" x14ac:dyDescent="0.25">
      <c r="A240" s="30">
        <v>43230.446006944447</v>
      </c>
      <c r="B240" s="12" t="s">
        <v>3</v>
      </c>
      <c r="C240" s="10"/>
      <c r="D240" s="12" t="s">
        <v>2</v>
      </c>
      <c r="E240" s="29" t="s">
        <v>637</v>
      </c>
      <c r="F240" s="124" t="s">
        <v>13</v>
      </c>
      <c r="G240" s="29" t="s">
        <v>12</v>
      </c>
      <c r="H240" s="29">
        <v>4640</v>
      </c>
      <c r="I240" s="29">
        <v>0.18</v>
      </c>
      <c r="J240" s="29">
        <v>64</v>
      </c>
      <c r="K240" s="269"/>
      <c r="L240" s="95"/>
    </row>
    <row r="241" spans="1:12" x14ac:dyDescent="0.25">
      <c r="A241" s="22">
        <v>43230.447337962964</v>
      </c>
      <c r="B241" s="9" t="s">
        <v>3</v>
      </c>
      <c r="C241" s="9" t="s">
        <v>2</v>
      </c>
      <c r="D241" s="10"/>
      <c r="E241" s="8" t="s">
        <v>636</v>
      </c>
      <c r="F241" s="125" t="s">
        <v>11</v>
      </c>
      <c r="G241" s="8" t="s">
        <v>0</v>
      </c>
      <c r="H241" s="8">
        <v>4300</v>
      </c>
      <c r="I241" s="8">
        <v>0.18</v>
      </c>
      <c r="J241" s="8">
        <v>64</v>
      </c>
      <c r="K241" s="270">
        <f>AVERAGE(H241:H243,H245:H249)</f>
        <v>4467.5</v>
      </c>
      <c r="L241" s="95"/>
    </row>
    <row r="242" spans="1:12" x14ac:dyDescent="0.25">
      <c r="A242" s="22">
        <v>43230.447476851848</v>
      </c>
      <c r="B242" s="9" t="s">
        <v>3</v>
      </c>
      <c r="C242" s="9" t="s">
        <v>2</v>
      </c>
      <c r="D242" s="10"/>
      <c r="E242" s="8" t="s">
        <v>636</v>
      </c>
      <c r="F242" s="125" t="s">
        <v>11</v>
      </c>
      <c r="G242" s="8" t="s">
        <v>0</v>
      </c>
      <c r="H242" s="8">
        <v>4290</v>
      </c>
      <c r="I242" s="8">
        <v>0.18</v>
      </c>
      <c r="J242" s="8">
        <v>64</v>
      </c>
      <c r="K242" s="271"/>
      <c r="L242" s="95"/>
    </row>
    <row r="243" spans="1:12" x14ac:dyDescent="0.25">
      <c r="A243" s="22">
        <v>43230.447627314818</v>
      </c>
      <c r="B243" s="9" t="s">
        <v>3</v>
      </c>
      <c r="C243" s="9" t="s">
        <v>2</v>
      </c>
      <c r="D243" s="10"/>
      <c r="E243" s="8" t="s">
        <v>636</v>
      </c>
      <c r="F243" s="125" t="s">
        <v>11</v>
      </c>
      <c r="G243" s="8" t="s">
        <v>0</v>
      </c>
      <c r="H243" s="8">
        <v>4250</v>
      </c>
      <c r="I243" s="8">
        <v>0.18</v>
      </c>
      <c r="J243" s="8">
        <v>64</v>
      </c>
      <c r="K243" s="271"/>
      <c r="L243" s="95"/>
    </row>
    <row r="244" spans="1:12" x14ac:dyDescent="0.25">
      <c r="A244" s="22">
        <v>43230.448611111111</v>
      </c>
      <c r="B244" s="9" t="s">
        <v>3</v>
      </c>
      <c r="C244" s="10"/>
      <c r="D244" s="9" t="s">
        <v>2</v>
      </c>
      <c r="E244" s="8" t="s">
        <v>637</v>
      </c>
      <c r="F244" s="125" t="s">
        <v>11</v>
      </c>
      <c r="G244" s="8" t="s">
        <v>0</v>
      </c>
      <c r="H244" s="14">
        <v>4190</v>
      </c>
      <c r="I244" s="8">
        <v>0.18</v>
      </c>
      <c r="J244" s="8">
        <v>64</v>
      </c>
      <c r="K244" s="271"/>
      <c r="L244" s="95"/>
    </row>
    <row r="245" spans="1:12" x14ac:dyDescent="0.25">
      <c r="A245" s="22">
        <v>43230.448761574073</v>
      </c>
      <c r="B245" s="9" t="s">
        <v>3</v>
      </c>
      <c r="C245" s="10"/>
      <c r="D245" s="9" t="s">
        <v>2</v>
      </c>
      <c r="E245" s="8" t="s">
        <v>637</v>
      </c>
      <c r="F245" s="125" t="s">
        <v>11</v>
      </c>
      <c r="G245" s="8" t="s">
        <v>0</v>
      </c>
      <c r="H245" s="8">
        <v>4560</v>
      </c>
      <c r="I245" s="8">
        <v>0.18</v>
      </c>
      <c r="J245" s="8">
        <v>64</v>
      </c>
      <c r="K245" s="271"/>
      <c r="L245" s="95"/>
    </row>
    <row r="246" spans="1:12" x14ac:dyDescent="0.25">
      <c r="A246" s="22">
        <v>43230.448912037034</v>
      </c>
      <c r="B246" s="9" t="s">
        <v>3</v>
      </c>
      <c r="C246" s="10"/>
      <c r="D246" s="9" t="s">
        <v>2</v>
      </c>
      <c r="E246" s="8" t="s">
        <v>637</v>
      </c>
      <c r="F246" s="125" t="s">
        <v>11</v>
      </c>
      <c r="G246" s="8" t="s">
        <v>0</v>
      </c>
      <c r="H246" s="8">
        <v>4560</v>
      </c>
      <c r="I246" s="8">
        <v>0.18</v>
      </c>
      <c r="J246" s="8">
        <v>64</v>
      </c>
      <c r="K246" s="271"/>
      <c r="L246" s="95"/>
    </row>
    <row r="247" spans="1:12" x14ac:dyDescent="0.25">
      <c r="A247" s="22">
        <v>43230.449212962965</v>
      </c>
      <c r="B247" s="9" t="s">
        <v>3</v>
      </c>
      <c r="C247" s="10"/>
      <c r="D247" s="9" t="s">
        <v>2</v>
      </c>
      <c r="E247" s="8" t="s">
        <v>637</v>
      </c>
      <c r="F247" s="125" t="s">
        <v>11</v>
      </c>
      <c r="G247" s="8" t="s">
        <v>0</v>
      </c>
      <c r="H247" s="8">
        <v>4610</v>
      </c>
      <c r="I247" s="8">
        <v>0.18</v>
      </c>
      <c r="J247" s="8">
        <v>64</v>
      </c>
      <c r="K247" s="271"/>
      <c r="L247" s="95"/>
    </row>
    <row r="248" spans="1:12" x14ac:dyDescent="0.25">
      <c r="A248" s="22">
        <v>43230.449363425927</v>
      </c>
      <c r="B248" s="9" t="s">
        <v>3</v>
      </c>
      <c r="C248" s="10"/>
      <c r="D248" s="9" t="s">
        <v>2</v>
      </c>
      <c r="E248" s="8" t="s">
        <v>637</v>
      </c>
      <c r="F248" s="125" t="s">
        <v>11</v>
      </c>
      <c r="G248" s="8" t="s">
        <v>0</v>
      </c>
      <c r="H248" s="8">
        <v>4570</v>
      </c>
      <c r="I248" s="8">
        <v>0.18</v>
      </c>
      <c r="J248" s="8">
        <v>64</v>
      </c>
      <c r="K248" s="271"/>
      <c r="L248" s="95"/>
    </row>
    <row r="249" spans="1:12" x14ac:dyDescent="0.25">
      <c r="A249" s="22">
        <v>43230.449513888889</v>
      </c>
      <c r="B249" s="9" t="s">
        <v>3</v>
      </c>
      <c r="C249" s="10"/>
      <c r="D249" s="9" t="s">
        <v>2</v>
      </c>
      <c r="E249" s="8" t="s">
        <v>637</v>
      </c>
      <c r="F249" s="125" t="s">
        <v>11</v>
      </c>
      <c r="G249" s="8" t="s">
        <v>0</v>
      </c>
      <c r="H249" s="8">
        <v>4600</v>
      </c>
      <c r="I249" s="8">
        <v>0.18</v>
      </c>
      <c r="J249" s="8">
        <v>64</v>
      </c>
      <c r="K249" s="272"/>
      <c r="L249" s="95"/>
    </row>
    <row r="250" spans="1:12" x14ac:dyDescent="0.25">
      <c r="A250" s="30">
        <v>43230.450092592589</v>
      </c>
      <c r="B250" s="12" t="s">
        <v>3</v>
      </c>
      <c r="C250" s="12" t="s">
        <v>2</v>
      </c>
      <c r="D250" s="10"/>
      <c r="E250" s="29" t="s">
        <v>636</v>
      </c>
      <c r="F250" s="124" t="s">
        <v>10</v>
      </c>
      <c r="G250" s="29" t="s">
        <v>0</v>
      </c>
      <c r="H250" s="31">
        <v>4100</v>
      </c>
      <c r="I250" s="29">
        <v>0.18</v>
      </c>
      <c r="J250" s="29">
        <v>64</v>
      </c>
      <c r="K250" s="267">
        <f>AVERAGE(H252:H258)</f>
        <v>4488.5714285714284</v>
      </c>
      <c r="L250" s="95"/>
    </row>
    <row r="251" spans="1:12" x14ac:dyDescent="0.25">
      <c r="A251" s="30">
        <v>43230.450243055559</v>
      </c>
      <c r="B251" s="12" t="s">
        <v>3</v>
      </c>
      <c r="C251" s="12" t="s">
        <v>2</v>
      </c>
      <c r="D251" s="10"/>
      <c r="E251" s="29" t="s">
        <v>636</v>
      </c>
      <c r="F251" s="124" t="s">
        <v>10</v>
      </c>
      <c r="G251" s="29" t="s">
        <v>0</v>
      </c>
      <c r="H251" s="31">
        <v>3790</v>
      </c>
      <c r="I251" s="29">
        <v>0.18</v>
      </c>
      <c r="J251" s="29">
        <v>64</v>
      </c>
      <c r="K251" s="268"/>
      <c r="L251" s="95"/>
    </row>
    <row r="252" spans="1:12" x14ac:dyDescent="0.25">
      <c r="A252" s="30">
        <v>43230.450381944444</v>
      </c>
      <c r="B252" s="12" t="s">
        <v>3</v>
      </c>
      <c r="C252" s="12" t="s">
        <v>2</v>
      </c>
      <c r="D252" s="10"/>
      <c r="E252" s="29" t="s">
        <v>636</v>
      </c>
      <c r="F252" s="124" t="s">
        <v>10</v>
      </c>
      <c r="G252" s="29" t="s">
        <v>0</v>
      </c>
      <c r="H252" s="29">
        <v>4300</v>
      </c>
      <c r="I252" s="29">
        <v>0.18</v>
      </c>
      <c r="J252" s="29">
        <v>64</v>
      </c>
      <c r="K252" s="268"/>
      <c r="L252" s="95"/>
    </row>
    <row r="253" spans="1:12" x14ac:dyDescent="0.25">
      <c r="A253" s="30">
        <v>43230.451064814813</v>
      </c>
      <c r="B253" s="12" t="s">
        <v>3</v>
      </c>
      <c r="C253" s="12" t="s">
        <v>2</v>
      </c>
      <c r="D253" s="10"/>
      <c r="E253" s="29" t="s">
        <v>636</v>
      </c>
      <c r="F253" s="124" t="s">
        <v>10</v>
      </c>
      <c r="G253" s="29" t="s">
        <v>0</v>
      </c>
      <c r="H253" s="29">
        <v>5020</v>
      </c>
      <c r="I253" s="29">
        <v>0.18</v>
      </c>
      <c r="J253" s="29">
        <v>64</v>
      </c>
      <c r="K253" s="268"/>
      <c r="L253" s="95"/>
    </row>
    <row r="254" spans="1:12" x14ac:dyDescent="0.25">
      <c r="A254" s="30">
        <v>43230.451215277775</v>
      </c>
      <c r="B254" s="12" t="s">
        <v>3</v>
      </c>
      <c r="C254" s="12" t="s">
        <v>2</v>
      </c>
      <c r="D254" s="10"/>
      <c r="E254" s="29" t="s">
        <v>636</v>
      </c>
      <c r="F254" s="124" t="s">
        <v>10</v>
      </c>
      <c r="G254" s="29" t="s">
        <v>0</v>
      </c>
      <c r="H254" s="29">
        <v>5000</v>
      </c>
      <c r="I254" s="29">
        <v>0.18</v>
      </c>
      <c r="J254" s="29">
        <v>64</v>
      </c>
      <c r="K254" s="268"/>
      <c r="L254" s="95"/>
    </row>
    <row r="255" spans="1:12" x14ac:dyDescent="0.25">
      <c r="A255" s="30">
        <v>43230.451365740744</v>
      </c>
      <c r="B255" s="12" t="s">
        <v>3</v>
      </c>
      <c r="C255" s="12" t="s">
        <v>2</v>
      </c>
      <c r="D255" s="10"/>
      <c r="E255" s="29" t="s">
        <v>636</v>
      </c>
      <c r="F255" s="124" t="s">
        <v>10</v>
      </c>
      <c r="G255" s="29" t="s">
        <v>0</v>
      </c>
      <c r="H255" s="29">
        <v>5010</v>
      </c>
      <c r="I255" s="29">
        <v>0.18</v>
      </c>
      <c r="J255" s="29">
        <v>64</v>
      </c>
      <c r="K255" s="268"/>
      <c r="L255" s="95"/>
    </row>
    <row r="256" spans="1:12" x14ac:dyDescent="0.25">
      <c r="A256" s="30">
        <v>43230.451770833337</v>
      </c>
      <c r="B256" s="12" t="s">
        <v>3</v>
      </c>
      <c r="C256" s="10"/>
      <c r="D256" s="12" t="s">
        <v>2</v>
      </c>
      <c r="E256" s="29" t="s">
        <v>637</v>
      </c>
      <c r="F256" s="124" t="s">
        <v>10</v>
      </c>
      <c r="G256" s="29" t="s">
        <v>0</v>
      </c>
      <c r="H256" s="29">
        <v>4030</v>
      </c>
      <c r="I256" s="29">
        <v>0.18</v>
      </c>
      <c r="J256" s="29">
        <v>64</v>
      </c>
      <c r="K256" s="268"/>
      <c r="L256" s="95"/>
    </row>
    <row r="257" spans="1:12" x14ac:dyDescent="0.25">
      <c r="A257" s="30">
        <v>43230.451921296299</v>
      </c>
      <c r="B257" s="12" t="s">
        <v>3</v>
      </c>
      <c r="C257" s="10"/>
      <c r="D257" s="12" t="s">
        <v>2</v>
      </c>
      <c r="E257" s="29" t="s">
        <v>637</v>
      </c>
      <c r="F257" s="124" t="s">
        <v>10</v>
      </c>
      <c r="G257" s="29" t="s">
        <v>0</v>
      </c>
      <c r="H257" s="29">
        <v>4030</v>
      </c>
      <c r="I257" s="29">
        <v>0.18</v>
      </c>
      <c r="J257" s="29">
        <v>64</v>
      </c>
      <c r="K257" s="268"/>
      <c r="L257" s="95"/>
    </row>
    <row r="258" spans="1:12" x14ac:dyDescent="0.25">
      <c r="A258" s="30">
        <v>43230.45207175926</v>
      </c>
      <c r="B258" s="12" t="s">
        <v>3</v>
      </c>
      <c r="C258" s="10"/>
      <c r="D258" s="12" t="s">
        <v>2</v>
      </c>
      <c r="E258" s="29" t="s">
        <v>637</v>
      </c>
      <c r="F258" s="124" t="s">
        <v>10</v>
      </c>
      <c r="G258" s="29" t="s">
        <v>0</v>
      </c>
      <c r="H258" s="29">
        <v>4030</v>
      </c>
      <c r="I258" s="29">
        <v>0.18</v>
      </c>
      <c r="J258" s="29">
        <v>64</v>
      </c>
      <c r="K258" s="269"/>
      <c r="L258" s="95"/>
    </row>
    <row r="259" spans="1:12" x14ac:dyDescent="0.25">
      <c r="A259" s="22">
        <v>43230.452893518515</v>
      </c>
      <c r="B259" s="9" t="s">
        <v>3</v>
      </c>
      <c r="C259" s="9" t="s">
        <v>2</v>
      </c>
      <c r="D259" s="10"/>
      <c r="E259" s="8" t="s">
        <v>636</v>
      </c>
      <c r="F259" s="125" t="s">
        <v>9</v>
      </c>
      <c r="G259" s="8" t="s">
        <v>0</v>
      </c>
      <c r="H259" s="8">
        <v>5020</v>
      </c>
      <c r="I259" s="8">
        <v>0.18</v>
      </c>
      <c r="J259" s="8">
        <v>64</v>
      </c>
      <c r="K259" s="270">
        <f>AVERAGE(H259:H261)</f>
        <v>5016.666666666667</v>
      </c>
      <c r="L259" s="95"/>
    </row>
    <row r="260" spans="1:12" x14ac:dyDescent="0.25">
      <c r="A260" s="22">
        <v>43230.453043981484</v>
      </c>
      <c r="B260" s="9" t="s">
        <v>3</v>
      </c>
      <c r="C260" s="9" t="s">
        <v>2</v>
      </c>
      <c r="D260" s="10"/>
      <c r="E260" s="8" t="s">
        <v>636</v>
      </c>
      <c r="F260" s="125" t="s">
        <v>9</v>
      </c>
      <c r="G260" s="8" t="s">
        <v>0</v>
      </c>
      <c r="H260" s="8">
        <v>5030</v>
      </c>
      <c r="I260" s="8">
        <v>0.18</v>
      </c>
      <c r="J260" s="8">
        <v>64</v>
      </c>
      <c r="K260" s="271"/>
      <c r="L260" s="95"/>
    </row>
    <row r="261" spans="1:12" x14ac:dyDescent="0.25">
      <c r="A261" s="22">
        <v>43230.453194444446</v>
      </c>
      <c r="B261" s="9" t="s">
        <v>3</v>
      </c>
      <c r="C261" s="9" t="s">
        <v>2</v>
      </c>
      <c r="D261" s="10"/>
      <c r="E261" s="8" t="s">
        <v>636</v>
      </c>
      <c r="F261" s="125" t="s">
        <v>9</v>
      </c>
      <c r="G261" s="8" t="s">
        <v>0</v>
      </c>
      <c r="H261" s="8">
        <v>5000</v>
      </c>
      <c r="I261" s="8">
        <v>0.18</v>
      </c>
      <c r="J261" s="8">
        <v>64</v>
      </c>
      <c r="K261" s="272"/>
      <c r="L261" s="95"/>
    </row>
    <row r="262" spans="1:12" x14ac:dyDescent="0.25">
      <c r="A262" s="23">
        <v>43230.454050925924</v>
      </c>
      <c r="B262" s="12" t="s">
        <v>3</v>
      </c>
      <c r="C262" s="12" t="s">
        <v>2</v>
      </c>
      <c r="D262" s="10"/>
      <c r="E262" s="29" t="s">
        <v>636</v>
      </c>
      <c r="F262" s="24" t="s">
        <v>1</v>
      </c>
      <c r="G262" s="11" t="s">
        <v>0</v>
      </c>
      <c r="H262" s="15">
        <v>3600</v>
      </c>
      <c r="I262" s="11">
        <v>0.18</v>
      </c>
      <c r="J262" s="11">
        <v>64</v>
      </c>
      <c r="K262" s="267">
        <f>AVERAGE(H263:H270)</f>
        <v>4721.25</v>
      </c>
      <c r="L262" s="95"/>
    </row>
    <row r="263" spans="1:12" x14ac:dyDescent="0.25">
      <c r="A263" s="23">
        <v>43230.454201388886</v>
      </c>
      <c r="B263" s="12" t="s">
        <v>3</v>
      </c>
      <c r="C263" s="12" t="s">
        <v>2</v>
      </c>
      <c r="D263" s="10"/>
      <c r="E263" s="29" t="s">
        <v>636</v>
      </c>
      <c r="F263" s="24" t="s">
        <v>1</v>
      </c>
      <c r="G263" s="11" t="s">
        <v>0</v>
      </c>
      <c r="H263" s="11">
        <v>4750</v>
      </c>
      <c r="I263" s="11">
        <v>0.18</v>
      </c>
      <c r="J263" s="11">
        <v>64</v>
      </c>
      <c r="K263" s="268"/>
      <c r="L263" s="95"/>
    </row>
    <row r="264" spans="1:12" x14ac:dyDescent="0.25">
      <c r="A264" s="23">
        <v>43230.454351851855</v>
      </c>
      <c r="B264" s="12" t="s">
        <v>3</v>
      </c>
      <c r="C264" s="12" t="s">
        <v>2</v>
      </c>
      <c r="D264" s="10"/>
      <c r="E264" s="29" t="s">
        <v>636</v>
      </c>
      <c r="F264" s="24" t="s">
        <v>1</v>
      </c>
      <c r="G264" s="11" t="s">
        <v>0</v>
      </c>
      <c r="H264" s="11">
        <v>4780</v>
      </c>
      <c r="I264" s="11">
        <v>0.18</v>
      </c>
      <c r="J264" s="11">
        <v>64</v>
      </c>
      <c r="K264" s="268"/>
      <c r="L264" s="95"/>
    </row>
    <row r="265" spans="1:12" x14ac:dyDescent="0.25">
      <c r="A265" s="23">
        <v>43230.454571759263</v>
      </c>
      <c r="B265" s="12" t="s">
        <v>3</v>
      </c>
      <c r="C265" s="12" t="s">
        <v>2</v>
      </c>
      <c r="D265" s="10"/>
      <c r="E265" s="29" t="s">
        <v>636</v>
      </c>
      <c r="F265" s="24" t="s">
        <v>1</v>
      </c>
      <c r="G265" s="11" t="s">
        <v>0</v>
      </c>
      <c r="H265" s="11">
        <v>4780</v>
      </c>
      <c r="I265" s="11">
        <v>0.18</v>
      </c>
      <c r="J265" s="11">
        <v>66</v>
      </c>
      <c r="K265" s="268"/>
      <c r="L265" s="95"/>
    </row>
    <row r="266" spans="1:12" x14ac:dyDescent="0.25">
      <c r="A266" s="23">
        <v>43230.454722222225</v>
      </c>
      <c r="B266" s="12" t="s">
        <v>3</v>
      </c>
      <c r="C266" s="12" t="s">
        <v>2</v>
      </c>
      <c r="D266" s="10"/>
      <c r="E266" s="29" t="s">
        <v>636</v>
      </c>
      <c r="F266" s="24" t="s">
        <v>1</v>
      </c>
      <c r="G266" s="11" t="s">
        <v>0</v>
      </c>
      <c r="H266" s="11">
        <v>4760</v>
      </c>
      <c r="I266" s="11">
        <v>0.18</v>
      </c>
      <c r="J266" s="11">
        <v>64</v>
      </c>
      <c r="K266" s="268"/>
      <c r="L266" s="95"/>
    </row>
    <row r="267" spans="1:12" x14ac:dyDescent="0.25">
      <c r="A267" s="23">
        <v>43230.454884259256</v>
      </c>
      <c r="B267" s="12" t="s">
        <v>3</v>
      </c>
      <c r="C267" s="12" t="s">
        <v>2</v>
      </c>
      <c r="D267" s="10"/>
      <c r="E267" s="29" t="s">
        <v>636</v>
      </c>
      <c r="F267" s="24" t="s">
        <v>1</v>
      </c>
      <c r="G267" s="11" t="s">
        <v>0</v>
      </c>
      <c r="H267" s="11">
        <v>4750</v>
      </c>
      <c r="I267" s="11">
        <v>0.18</v>
      </c>
      <c r="J267" s="11">
        <v>64</v>
      </c>
      <c r="K267" s="268"/>
      <c r="L267" s="95"/>
    </row>
    <row r="268" spans="1:12" x14ac:dyDescent="0.25">
      <c r="A268" s="30">
        <v>43230.455416666664</v>
      </c>
      <c r="B268" s="12" t="s">
        <v>3</v>
      </c>
      <c r="C268" s="10"/>
      <c r="D268" s="12" t="s">
        <v>2</v>
      </c>
      <c r="E268" s="29" t="s">
        <v>637</v>
      </c>
      <c r="F268" s="24" t="s">
        <v>1</v>
      </c>
      <c r="G268" s="11" t="s">
        <v>0</v>
      </c>
      <c r="H268" s="11">
        <v>4680</v>
      </c>
      <c r="I268" s="11">
        <v>0.18</v>
      </c>
      <c r="J268" s="11">
        <v>64</v>
      </c>
      <c r="K268" s="268"/>
      <c r="L268" s="95"/>
    </row>
    <row r="269" spans="1:12" x14ac:dyDescent="0.25">
      <c r="A269" s="30">
        <v>43230.455567129633</v>
      </c>
      <c r="B269" s="12" t="s">
        <v>3</v>
      </c>
      <c r="C269" s="10"/>
      <c r="D269" s="12" t="s">
        <v>2</v>
      </c>
      <c r="E269" s="29" t="s">
        <v>637</v>
      </c>
      <c r="F269" s="24" t="s">
        <v>1</v>
      </c>
      <c r="G269" s="11" t="s">
        <v>0</v>
      </c>
      <c r="H269" s="11">
        <v>4650</v>
      </c>
      <c r="I269" s="11">
        <v>0.18</v>
      </c>
      <c r="J269" s="11">
        <v>64</v>
      </c>
      <c r="K269" s="268"/>
      <c r="L269" s="95"/>
    </row>
    <row r="270" spans="1:12" x14ac:dyDescent="0.25">
      <c r="A270" s="30">
        <v>43230.455717592595</v>
      </c>
      <c r="B270" s="12" t="s">
        <v>3</v>
      </c>
      <c r="C270" s="10"/>
      <c r="D270" s="12" t="s">
        <v>2</v>
      </c>
      <c r="E270" s="29" t="s">
        <v>637</v>
      </c>
      <c r="F270" s="24" t="s">
        <v>1</v>
      </c>
      <c r="G270" s="11" t="s">
        <v>0</v>
      </c>
      <c r="H270" s="11">
        <v>4620</v>
      </c>
      <c r="I270" s="11">
        <v>0.18</v>
      </c>
      <c r="J270" s="11">
        <v>64</v>
      </c>
      <c r="K270" s="269"/>
      <c r="L270" s="95"/>
    </row>
    <row r="271" spans="1:12" x14ac:dyDescent="0.25">
      <c r="A271" s="22">
        <v>43230.456238425926</v>
      </c>
      <c r="B271" s="9" t="s">
        <v>3</v>
      </c>
      <c r="C271" s="9" t="s">
        <v>2</v>
      </c>
      <c r="D271" s="10"/>
      <c r="E271" s="8" t="s">
        <v>636</v>
      </c>
      <c r="F271" s="125" t="s">
        <v>4</v>
      </c>
      <c r="G271" s="8" t="s">
        <v>0</v>
      </c>
      <c r="H271" s="14">
        <v>4510</v>
      </c>
      <c r="I271" s="8">
        <v>0.18</v>
      </c>
      <c r="J271" s="8">
        <v>64</v>
      </c>
      <c r="K271" s="270">
        <f>AVERAGE(H277:H282)</f>
        <v>4488.333333333333</v>
      </c>
      <c r="L271" s="95"/>
    </row>
    <row r="272" spans="1:12" x14ac:dyDescent="0.25">
      <c r="A272" s="22">
        <v>43230.456388888888</v>
      </c>
      <c r="B272" s="9" t="s">
        <v>3</v>
      </c>
      <c r="C272" s="9" t="s">
        <v>2</v>
      </c>
      <c r="D272" s="10"/>
      <c r="E272" s="8" t="s">
        <v>636</v>
      </c>
      <c r="F272" s="125" t="s">
        <v>4</v>
      </c>
      <c r="G272" s="8" t="s">
        <v>0</v>
      </c>
      <c r="H272" s="14">
        <v>550</v>
      </c>
      <c r="I272" s="8">
        <v>0.18</v>
      </c>
      <c r="J272" s="8">
        <v>64</v>
      </c>
      <c r="K272" s="271"/>
      <c r="L272" s="95"/>
    </row>
    <row r="273" spans="1:12" x14ac:dyDescent="0.25">
      <c r="A273" s="22">
        <v>43230.45653935185</v>
      </c>
      <c r="B273" s="9" t="s">
        <v>3</v>
      </c>
      <c r="C273" s="9" t="s">
        <v>2</v>
      </c>
      <c r="D273" s="10"/>
      <c r="E273" s="8" t="s">
        <v>636</v>
      </c>
      <c r="F273" s="125" t="s">
        <v>4</v>
      </c>
      <c r="G273" s="8" t="s">
        <v>0</v>
      </c>
      <c r="H273" s="14">
        <v>450</v>
      </c>
      <c r="I273" s="8">
        <v>0.18</v>
      </c>
      <c r="J273" s="8">
        <v>64</v>
      </c>
      <c r="K273" s="271"/>
      <c r="L273" s="95"/>
    </row>
    <row r="274" spans="1:12" x14ac:dyDescent="0.25">
      <c r="A274" s="22">
        <v>43230.457129629627</v>
      </c>
      <c r="B274" s="9" t="s">
        <v>3</v>
      </c>
      <c r="C274" s="9" t="s">
        <v>2</v>
      </c>
      <c r="D274" s="10"/>
      <c r="E274" s="8" t="s">
        <v>636</v>
      </c>
      <c r="F274" s="125" t="s">
        <v>4</v>
      </c>
      <c r="G274" s="8" t="s">
        <v>0</v>
      </c>
      <c r="H274" s="14">
        <v>3090</v>
      </c>
      <c r="I274" s="8">
        <v>0.18</v>
      </c>
      <c r="J274" s="8">
        <v>64</v>
      </c>
      <c r="K274" s="271"/>
      <c r="L274" s="95"/>
    </row>
    <row r="275" spans="1:12" x14ac:dyDescent="0.25">
      <c r="A275" s="22">
        <v>43230.457280092596</v>
      </c>
      <c r="B275" s="9" t="s">
        <v>3</v>
      </c>
      <c r="C275" s="9" t="s">
        <v>2</v>
      </c>
      <c r="D275" s="10"/>
      <c r="E275" s="8" t="s">
        <v>636</v>
      </c>
      <c r="F275" s="125" t="s">
        <v>4</v>
      </c>
      <c r="G275" s="8" t="s">
        <v>0</v>
      </c>
      <c r="H275" s="14">
        <v>3300</v>
      </c>
      <c r="I275" s="8">
        <v>0.18</v>
      </c>
      <c r="J275" s="8">
        <v>64</v>
      </c>
      <c r="K275" s="271"/>
      <c r="L275" s="95"/>
    </row>
    <row r="276" spans="1:12" x14ac:dyDescent="0.25">
      <c r="A276" s="22">
        <v>43230.457430555558</v>
      </c>
      <c r="B276" s="9" t="s">
        <v>3</v>
      </c>
      <c r="C276" s="9" t="s">
        <v>2</v>
      </c>
      <c r="D276" s="10"/>
      <c r="E276" s="8" t="s">
        <v>636</v>
      </c>
      <c r="F276" s="125" t="s">
        <v>4</v>
      </c>
      <c r="G276" s="8" t="s">
        <v>0</v>
      </c>
      <c r="H276" s="14">
        <v>3360</v>
      </c>
      <c r="I276" s="8">
        <v>0.18</v>
      </c>
      <c r="J276" s="8">
        <v>64</v>
      </c>
      <c r="K276" s="271"/>
      <c r="L276" s="95"/>
    </row>
    <row r="277" spans="1:12" x14ac:dyDescent="0.25">
      <c r="A277" s="22">
        <v>43230.45789351852</v>
      </c>
      <c r="B277" s="9" t="s">
        <v>3</v>
      </c>
      <c r="C277" s="9" t="s">
        <v>2</v>
      </c>
      <c r="D277" s="10"/>
      <c r="E277" s="8" t="s">
        <v>636</v>
      </c>
      <c r="F277" s="125" t="s">
        <v>4</v>
      </c>
      <c r="G277" s="8" t="s">
        <v>0</v>
      </c>
      <c r="H277" s="8">
        <v>4550</v>
      </c>
      <c r="I277" s="8">
        <v>0.18</v>
      </c>
      <c r="J277" s="8">
        <v>64</v>
      </c>
      <c r="K277" s="271"/>
      <c r="L277" s="95"/>
    </row>
    <row r="278" spans="1:12" x14ac:dyDescent="0.25">
      <c r="A278" s="22">
        <v>43230.458043981482</v>
      </c>
      <c r="B278" s="9" t="s">
        <v>3</v>
      </c>
      <c r="C278" s="9" t="s">
        <v>2</v>
      </c>
      <c r="D278" s="10"/>
      <c r="E278" s="8" t="s">
        <v>636</v>
      </c>
      <c r="F278" s="125" t="s">
        <v>4</v>
      </c>
      <c r="G278" s="8" t="s">
        <v>0</v>
      </c>
      <c r="H278" s="8">
        <v>4550</v>
      </c>
      <c r="I278" s="8">
        <v>0.18</v>
      </c>
      <c r="J278" s="8">
        <v>64</v>
      </c>
      <c r="K278" s="271"/>
      <c r="L278" s="95"/>
    </row>
    <row r="279" spans="1:12" x14ac:dyDescent="0.25">
      <c r="A279" s="22">
        <v>43230.458194444444</v>
      </c>
      <c r="B279" s="9" t="s">
        <v>3</v>
      </c>
      <c r="C279" s="9" t="s">
        <v>2</v>
      </c>
      <c r="D279" s="10"/>
      <c r="E279" s="8" t="s">
        <v>636</v>
      </c>
      <c r="F279" s="125" t="s">
        <v>4</v>
      </c>
      <c r="G279" s="8" t="s">
        <v>0</v>
      </c>
      <c r="H279" s="8">
        <v>4560</v>
      </c>
      <c r="I279" s="8">
        <v>0.18</v>
      </c>
      <c r="J279" s="8">
        <v>64</v>
      </c>
      <c r="K279" s="271"/>
      <c r="L279" s="95"/>
    </row>
    <row r="280" spans="1:12" x14ac:dyDescent="0.25">
      <c r="A280" s="22">
        <v>43230.458599537036</v>
      </c>
      <c r="B280" s="9" t="s">
        <v>3</v>
      </c>
      <c r="C280" s="10"/>
      <c r="D280" s="9" t="s">
        <v>2</v>
      </c>
      <c r="E280" s="8" t="s">
        <v>637</v>
      </c>
      <c r="F280" s="125" t="s">
        <v>4</v>
      </c>
      <c r="G280" s="8" t="s">
        <v>0</v>
      </c>
      <c r="H280" s="8">
        <v>4450</v>
      </c>
      <c r="I280" s="8">
        <v>0.18</v>
      </c>
      <c r="J280" s="8">
        <v>64</v>
      </c>
      <c r="K280" s="271"/>
      <c r="L280" s="95"/>
    </row>
    <row r="281" spans="1:12" x14ac:dyDescent="0.25">
      <c r="A281" s="22">
        <v>43230.458749999998</v>
      </c>
      <c r="B281" s="9" t="s">
        <v>3</v>
      </c>
      <c r="C281" s="10"/>
      <c r="D281" s="9" t="s">
        <v>2</v>
      </c>
      <c r="E281" s="8" t="s">
        <v>637</v>
      </c>
      <c r="F281" s="125" t="s">
        <v>4</v>
      </c>
      <c r="G281" s="8" t="s">
        <v>0</v>
      </c>
      <c r="H281" s="8">
        <v>4420</v>
      </c>
      <c r="I281" s="8">
        <v>0.18</v>
      </c>
      <c r="J281" s="8">
        <v>66</v>
      </c>
      <c r="K281" s="271"/>
      <c r="L281" s="95"/>
    </row>
    <row r="282" spans="1:12" x14ac:dyDescent="0.25">
      <c r="A282" s="22">
        <v>43230.45890046296</v>
      </c>
      <c r="B282" s="9" t="s">
        <v>3</v>
      </c>
      <c r="C282" s="10"/>
      <c r="D282" s="9" t="s">
        <v>2</v>
      </c>
      <c r="E282" s="8" t="s">
        <v>637</v>
      </c>
      <c r="F282" s="125" t="s">
        <v>4</v>
      </c>
      <c r="G282" s="8" t="s">
        <v>0</v>
      </c>
      <c r="H282" s="8">
        <v>4400</v>
      </c>
      <c r="I282" s="8">
        <v>0.18</v>
      </c>
      <c r="J282" s="8">
        <v>64</v>
      </c>
      <c r="K282" s="272"/>
      <c r="L282" s="95"/>
    </row>
    <row r="283" spans="1:12" x14ac:dyDescent="0.25">
      <c r="A283" s="30">
        <v>43230.459456018521</v>
      </c>
      <c r="B283" s="12" t="s">
        <v>3</v>
      </c>
      <c r="C283" s="12" t="s">
        <v>2</v>
      </c>
      <c r="D283" s="10"/>
      <c r="E283" s="29" t="s">
        <v>636</v>
      </c>
      <c r="F283" s="124" t="s">
        <v>4</v>
      </c>
      <c r="G283" s="29" t="s">
        <v>8</v>
      </c>
      <c r="H283" s="29">
        <v>4310</v>
      </c>
      <c r="I283" s="29">
        <v>0.18</v>
      </c>
      <c r="J283" s="29">
        <v>64</v>
      </c>
      <c r="K283" s="267">
        <f>AVERAGE(H283:H286,H288:H291)</f>
        <v>4462.5</v>
      </c>
      <c r="L283" s="95"/>
    </row>
    <row r="284" spans="1:12" x14ac:dyDescent="0.25">
      <c r="A284" s="30">
        <v>43230.459606481483</v>
      </c>
      <c r="B284" s="12" t="s">
        <v>3</v>
      </c>
      <c r="C284" s="12" t="s">
        <v>2</v>
      </c>
      <c r="D284" s="10"/>
      <c r="E284" s="29" t="s">
        <v>636</v>
      </c>
      <c r="F284" s="124" t="s">
        <v>4</v>
      </c>
      <c r="G284" s="29" t="s">
        <v>8</v>
      </c>
      <c r="H284" s="29">
        <v>4280</v>
      </c>
      <c r="I284" s="29">
        <v>0.18</v>
      </c>
      <c r="J284" s="29">
        <v>64</v>
      </c>
      <c r="K284" s="268"/>
      <c r="L284" s="95"/>
    </row>
    <row r="285" spans="1:12" x14ac:dyDescent="0.25">
      <c r="A285" s="30">
        <v>43230.459745370368</v>
      </c>
      <c r="B285" s="12" t="s">
        <v>3</v>
      </c>
      <c r="C285" s="12" t="s">
        <v>2</v>
      </c>
      <c r="D285" s="10"/>
      <c r="E285" s="29" t="s">
        <v>636</v>
      </c>
      <c r="F285" s="124" t="s">
        <v>4</v>
      </c>
      <c r="G285" s="29" t="s">
        <v>8</v>
      </c>
      <c r="H285" s="29">
        <v>4290</v>
      </c>
      <c r="I285" s="29">
        <v>0.18</v>
      </c>
      <c r="J285" s="29">
        <v>64</v>
      </c>
      <c r="K285" s="268"/>
      <c r="L285" s="95"/>
    </row>
    <row r="286" spans="1:12" x14ac:dyDescent="0.25">
      <c r="A286" s="30">
        <v>43230.460173611114</v>
      </c>
      <c r="B286" s="12" t="s">
        <v>3</v>
      </c>
      <c r="C286" s="10"/>
      <c r="D286" s="12" t="s">
        <v>2</v>
      </c>
      <c r="E286" s="29" t="s">
        <v>637</v>
      </c>
      <c r="F286" s="124" t="s">
        <v>4</v>
      </c>
      <c r="G286" s="29" t="s">
        <v>8</v>
      </c>
      <c r="H286" s="29">
        <v>4610</v>
      </c>
      <c r="I286" s="29">
        <v>0.18</v>
      </c>
      <c r="J286" s="29">
        <v>64</v>
      </c>
      <c r="K286" s="268"/>
      <c r="L286" s="95"/>
    </row>
    <row r="287" spans="1:12" x14ac:dyDescent="0.25">
      <c r="A287" s="30">
        <v>43230.460335648146</v>
      </c>
      <c r="B287" s="12" t="s">
        <v>3</v>
      </c>
      <c r="C287" s="10"/>
      <c r="D287" s="12" t="s">
        <v>2</v>
      </c>
      <c r="E287" s="29" t="s">
        <v>637</v>
      </c>
      <c r="F287" s="124" t="s">
        <v>4</v>
      </c>
      <c r="G287" s="29" t="s">
        <v>8</v>
      </c>
      <c r="H287" s="31">
        <v>4580</v>
      </c>
      <c r="I287" s="29">
        <v>0.18</v>
      </c>
      <c r="J287" s="29">
        <v>64</v>
      </c>
      <c r="K287" s="268"/>
      <c r="L287" s="95"/>
    </row>
    <row r="288" spans="1:12" x14ac:dyDescent="0.25">
      <c r="A288" s="30">
        <v>43230.460486111115</v>
      </c>
      <c r="B288" s="12" t="s">
        <v>3</v>
      </c>
      <c r="C288" s="10"/>
      <c r="D288" s="12" t="s">
        <v>2</v>
      </c>
      <c r="E288" s="29" t="s">
        <v>637</v>
      </c>
      <c r="F288" s="124" t="s">
        <v>4</v>
      </c>
      <c r="G288" s="29" t="s">
        <v>8</v>
      </c>
      <c r="H288" s="29">
        <v>4580</v>
      </c>
      <c r="I288" s="29">
        <v>0.18</v>
      </c>
      <c r="J288" s="29">
        <v>66</v>
      </c>
      <c r="K288" s="268"/>
      <c r="L288" s="95"/>
    </row>
    <row r="289" spans="1:12" x14ac:dyDescent="0.25">
      <c r="A289" s="30">
        <v>43230.460717592592</v>
      </c>
      <c r="B289" s="12" t="s">
        <v>3</v>
      </c>
      <c r="C289" s="10"/>
      <c r="D289" s="12" t="s">
        <v>2</v>
      </c>
      <c r="E289" s="29" t="s">
        <v>637</v>
      </c>
      <c r="F289" s="124" t="s">
        <v>4</v>
      </c>
      <c r="G289" s="29" t="s">
        <v>8</v>
      </c>
      <c r="H289" s="29">
        <v>4570</v>
      </c>
      <c r="I289" s="29">
        <v>0.18</v>
      </c>
      <c r="J289" s="29">
        <v>66</v>
      </c>
      <c r="K289" s="268"/>
      <c r="L289" s="95"/>
    </row>
    <row r="290" spans="1:12" x14ac:dyDescent="0.25">
      <c r="A290" s="30">
        <v>43230.460879629631</v>
      </c>
      <c r="B290" s="12" t="s">
        <v>3</v>
      </c>
      <c r="C290" s="10"/>
      <c r="D290" s="12" t="s">
        <v>2</v>
      </c>
      <c r="E290" s="29" t="s">
        <v>637</v>
      </c>
      <c r="F290" s="124" t="s">
        <v>4</v>
      </c>
      <c r="G290" s="29" t="s">
        <v>8</v>
      </c>
      <c r="H290" s="29">
        <v>4530</v>
      </c>
      <c r="I290" s="29">
        <v>0.18</v>
      </c>
      <c r="J290" s="29">
        <v>66</v>
      </c>
      <c r="K290" s="268"/>
      <c r="L290" s="95"/>
    </row>
    <row r="291" spans="1:12" x14ac:dyDescent="0.25">
      <c r="A291" s="30">
        <v>43230.461030092592</v>
      </c>
      <c r="B291" s="12" t="s">
        <v>3</v>
      </c>
      <c r="C291" s="10"/>
      <c r="D291" s="12" t="s">
        <v>2</v>
      </c>
      <c r="E291" s="29" t="s">
        <v>637</v>
      </c>
      <c r="F291" s="124" t="s">
        <v>4</v>
      </c>
      <c r="G291" s="29" t="s">
        <v>8</v>
      </c>
      <c r="H291" s="29">
        <v>4530</v>
      </c>
      <c r="I291" s="29">
        <v>0.18</v>
      </c>
      <c r="J291" s="29">
        <v>66</v>
      </c>
      <c r="K291" s="269"/>
      <c r="L291" s="95"/>
    </row>
    <row r="292" spans="1:12" x14ac:dyDescent="0.25">
      <c r="A292" s="22">
        <v>43230.461631944447</v>
      </c>
      <c r="B292" s="9" t="s">
        <v>3</v>
      </c>
      <c r="C292" s="9" t="s">
        <v>2</v>
      </c>
      <c r="D292" s="10"/>
      <c r="E292" s="8" t="s">
        <v>636</v>
      </c>
      <c r="F292" s="125" t="s">
        <v>6</v>
      </c>
      <c r="G292" s="8" t="s">
        <v>0</v>
      </c>
      <c r="H292" s="8">
        <v>4400</v>
      </c>
      <c r="I292" s="8">
        <v>0.18</v>
      </c>
      <c r="J292" s="8">
        <v>66</v>
      </c>
      <c r="K292" s="270">
        <f>AVERAGE(H292:H294,H296,H298:H303)</f>
        <v>4176</v>
      </c>
      <c r="L292" s="95"/>
    </row>
    <row r="293" spans="1:12" x14ac:dyDescent="0.25">
      <c r="A293" s="22">
        <v>43230.461782407408</v>
      </c>
      <c r="B293" s="9" t="s">
        <v>3</v>
      </c>
      <c r="C293" s="9" t="s">
        <v>2</v>
      </c>
      <c r="D293" s="10"/>
      <c r="E293" s="8" t="s">
        <v>636</v>
      </c>
      <c r="F293" s="125" t="s">
        <v>6</v>
      </c>
      <c r="G293" s="8" t="s">
        <v>0</v>
      </c>
      <c r="H293" s="8">
        <v>4380</v>
      </c>
      <c r="I293" s="8">
        <v>0.18</v>
      </c>
      <c r="J293" s="8">
        <v>66</v>
      </c>
      <c r="K293" s="271"/>
      <c r="L293" s="95"/>
    </row>
    <row r="294" spans="1:12" x14ac:dyDescent="0.25">
      <c r="A294" s="22">
        <v>43230.46193287037</v>
      </c>
      <c r="B294" s="9" t="s">
        <v>3</v>
      </c>
      <c r="C294" s="9" t="s">
        <v>2</v>
      </c>
      <c r="D294" s="10"/>
      <c r="E294" s="8" t="s">
        <v>636</v>
      </c>
      <c r="F294" s="125" t="s">
        <v>6</v>
      </c>
      <c r="G294" s="8" t="s">
        <v>0</v>
      </c>
      <c r="H294" s="8">
        <v>4360</v>
      </c>
      <c r="I294" s="8">
        <v>0.18</v>
      </c>
      <c r="J294" s="8">
        <v>64</v>
      </c>
      <c r="K294" s="271"/>
      <c r="L294" s="95"/>
    </row>
    <row r="295" spans="1:12" x14ac:dyDescent="0.25">
      <c r="A295" s="22">
        <v>43230.462627314817</v>
      </c>
      <c r="B295" s="9" t="s">
        <v>3</v>
      </c>
      <c r="C295" s="9" t="s">
        <v>2</v>
      </c>
      <c r="D295" s="10"/>
      <c r="E295" s="8" t="s">
        <v>636</v>
      </c>
      <c r="F295" s="125" t="s">
        <v>6</v>
      </c>
      <c r="G295" s="8" t="s">
        <v>0</v>
      </c>
      <c r="H295" s="14">
        <v>4280</v>
      </c>
      <c r="I295" s="8">
        <v>0.18</v>
      </c>
      <c r="J295" s="8">
        <v>66</v>
      </c>
      <c r="K295" s="271"/>
      <c r="L295" s="95"/>
    </row>
    <row r="296" spans="1:12" x14ac:dyDescent="0.25">
      <c r="A296" s="22">
        <v>43230.462777777779</v>
      </c>
      <c r="B296" s="9" t="s">
        <v>3</v>
      </c>
      <c r="C296" s="9" t="s">
        <v>2</v>
      </c>
      <c r="D296" s="10"/>
      <c r="E296" s="8" t="s">
        <v>636</v>
      </c>
      <c r="F296" s="125" t="s">
        <v>6</v>
      </c>
      <c r="G296" s="8" t="s">
        <v>0</v>
      </c>
      <c r="H296" s="8">
        <v>4310</v>
      </c>
      <c r="I296" s="8">
        <v>0.18</v>
      </c>
      <c r="J296" s="8">
        <v>66</v>
      </c>
      <c r="K296" s="271"/>
      <c r="L296" s="95"/>
    </row>
    <row r="297" spans="1:12" x14ac:dyDescent="0.25">
      <c r="A297" s="22">
        <v>43230.46292824074</v>
      </c>
      <c r="B297" s="9" t="s">
        <v>3</v>
      </c>
      <c r="C297" s="9" t="s">
        <v>2</v>
      </c>
      <c r="D297" s="10"/>
      <c r="E297" s="8" t="s">
        <v>636</v>
      </c>
      <c r="F297" s="125" t="s">
        <v>6</v>
      </c>
      <c r="G297" s="8" t="s">
        <v>0</v>
      </c>
      <c r="H297" s="14">
        <v>4140</v>
      </c>
      <c r="I297" s="8">
        <v>0.18</v>
      </c>
      <c r="J297" s="8">
        <v>66</v>
      </c>
      <c r="K297" s="271"/>
      <c r="L297" s="95"/>
    </row>
    <row r="298" spans="1:12" x14ac:dyDescent="0.25">
      <c r="A298" s="22">
        <v>43230.46334490741</v>
      </c>
      <c r="B298" s="9" t="s">
        <v>3</v>
      </c>
      <c r="C298" s="9" t="s">
        <v>2</v>
      </c>
      <c r="D298" s="10"/>
      <c r="E298" s="8" t="s">
        <v>636</v>
      </c>
      <c r="F298" s="125" t="s">
        <v>6</v>
      </c>
      <c r="G298" s="8" t="s">
        <v>0</v>
      </c>
      <c r="H298" s="8">
        <v>4370</v>
      </c>
      <c r="I298" s="8">
        <v>0.18</v>
      </c>
      <c r="J298" s="8">
        <v>66</v>
      </c>
      <c r="K298" s="271"/>
      <c r="L298" s="95"/>
    </row>
    <row r="299" spans="1:12" x14ac:dyDescent="0.25">
      <c r="A299" s="22">
        <v>43230.463495370372</v>
      </c>
      <c r="B299" s="9" t="s">
        <v>3</v>
      </c>
      <c r="C299" s="9" t="s">
        <v>2</v>
      </c>
      <c r="D299" s="10"/>
      <c r="E299" s="8" t="s">
        <v>636</v>
      </c>
      <c r="F299" s="125" t="s">
        <v>6</v>
      </c>
      <c r="G299" s="8" t="s">
        <v>0</v>
      </c>
      <c r="H299" s="8">
        <v>4340</v>
      </c>
      <c r="I299" s="8">
        <v>0.18</v>
      </c>
      <c r="J299" s="8">
        <v>66</v>
      </c>
      <c r="K299" s="271"/>
      <c r="L299" s="95"/>
    </row>
    <row r="300" spans="1:12" x14ac:dyDescent="0.25">
      <c r="A300" s="22">
        <v>43230.46365740741</v>
      </c>
      <c r="B300" s="9" t="s">
        <v>3</v>
      </c>
      <c r="C300" s="9" t="s">
        <v>2</v>
      </c>
      <c r="D300" s="10"/>
      <c r="E300" s="8" t="s">
        <v>636</v>
      </c>
      <c r="F300" s="125" t="s">
        <v>6</v>
      </c>
      <c r="G300" s="8" t="s">
        <v>0</v>
      </c>
      <c r="H300" s="8">
        <v>4320</v>
      </c>
      <c r="I300" s="8">
        <v>0.18</v>
      </c>
      <c r="J300" s="8">
        <v>64</v>
      </c>
      <c r="K300" s="271"/>
      <c r="L300" s="95"/>
    </row>
    <row r="301" spans="1:12" x14ac:dyDescent="0.25">
      <c r="A301" s="22">
        <v>43230.464062500003</v>
      </c>
      <c r="B301" s="9" t="s">
        <v>3</v>
      </c>
      <c r="C301" s="10"/>
      <c r="D301" s="9" t="s">
        <v>2</v>
      </c>
      <c r="E301" s="8" t="s">
        <v>637</v>
      </c>
      <c r="F301" s="125" t="s">
        <v>6</v>
      </c>
      <c r="G301" s="8" t="s">
        <v>0</v>
      </c>
      <c r="H301" s="8">
        <v>3790</v>
      </c>
      <c r="I301" s="8">
        <v>0.18</v>
      </c>
      <c r="J301" s="8">
        <v>66</v>
      </c>
      <c r="K301" s="271"/>
      <c r="L301" s="95"/>
    </row>
    <row r="302" spans="1:12" x14ac:dyDescent="0.25">
      <c r="A302" s="22">
        <v>43230.464212962965</v>
      </c>
      <c r="B302" s="9" t="s">
        <v>3</v>
      </c>
      <c r="C302" s="10"/>
      <c r="D302" s="9" t="s">
        <v>2</v>
      </c>
      <c r="E302" s="8" t="s">
        <v>637</v>
      </c>
      <c r="F302" s="125" t="s">
        <v>6</v>
      </c>
      <c r="G302" s="8" t="s">
        <v>0</v>
      </c>
      <c r="H302" s="8">
        <v>3740</v>
      </c>
      <c r="I302" s="8">
        <v>0.18</v>
      </c>
      <c r="J302" s="8">
        <v>66</v>
      </c>
      <c r="K302" s="271"/>
      <c r="L302" s="95"/>
    </row>
    <row r="303" spans="1:12" x14ac:dyDescent="0.25">
      <c r="A303" s="22">
        <v>43230.464363425926</v>
      </c>
      <c r="B303" s="9" t="s">
        <v>3</v>
      </c>
      <c r="C303" s="10"/>
      <c r="D303" s="9" t="s">
        <v>2</v>
      </c>
      <c r="E303" s="8" t="s">
        <v>637</v>
      </c>
      <c r="F303" s="125" t="s">
        <v>6</v>
      </c>
      <c r="G303" s="8" t="s">
        <v>0</v>
      </c>
      <c r="H303" s="8">
        <v>3750</v>
      </c>
      <c r="I303" s="8">
        <v>0.18</v>
      </c>
      <c r="J303" s="8">
        <v>66</v>
      </c>
      <c r="K303" s="272"/>
      <c r="L303" s="95"/>
    </row>
    <row r="304" spans="1:12" x14ac:dyDescent="0.25">
      <c r="A304" s="30">
        <v>43230.46534722222</v>
      </c>
      <c r="B304" s="12" t="s">
        <v>3</v>
      </c>
      <c r="C304" s="12" t="s">
        <v>2</v>
      </c>
      <c r="D304" s="10"/>
      <c r="E304" s="29" t="s">
        <v>636</v>
      </c>
      <c r="F304" s="124" t="s">
        <v>7</v>
      </c>
      <c r="G304" s="29" t="s">
        <v>0</v>
      </c>
      <c r="H304" s="29">
        <v>4680</v>
      </c>
      <c r="I304" s="29">
        <v>0.18</v>
      </c>
      <c r="J304" s="29">
        <v>64</v>
      </c>
      <c r="K304" s="267">
        <f>AVERAGE(H304:H309)</f>
        <v>4706.666666666667</v>
      </c>
      <c r="L304" s="95"/>
    </row>
    <row r="305" spans="1:12" x14ac:dyDescent="0.25">
      <c r="A305" s="30">
        <v>43230.465497685182</v>
      </c>
      <c r="B305" s="12" t="s">
        <v>3</v>
      </c>
      <c r="C305" s="12" t="s">
        <v>2</v>
      </c>
      <c r="D305" s="10"/>
      <c r="E305" s="29" t="s">
        <v>636</v>
      </c>
      <c r="F305" s="124" t="s">
        <v>7</v>
      </c>
      <c r="G305" s="29" t="s">
        <v>0</v>
      </c>
      <c r="H305" s="29">
        <v>4650</v>
      </c>
      <c r="I305" s="29">
        <v>0.18</v>
      </c>
      <c r="J305" s="29">
        <v>66</v>
      </c>
      <c r="K305" s="268"/>
      <c r="L305" s="95"/>
    </row>
    <row r="306" spans="1:12" x14ac:dyDescent="0.25">
      <c r="A306" s="30">
        <v>43230.465648148151</v>
      </c>
      <c r="B306" s="12" t="s">
        <v>3</v>
      </c>
      <c r="C306" s="12" t="s">
        <v>2</v>
      </c>
      <c r="D306" s="10"/>
      <c r="E306" s="29" t="s">
        <v>636</v>
      </c>
      <c r="F306" s="124" t="s">
        <v>7</v>
      </c>
      <c r="G306" s="29" t="s">
        <v>0</v>
      </c>
      <c r="H306" s="29">
        <v>4650</v>
      </c>
      <c r="I306" s="29">
        <v>0.18</v>
      </c>
      <c r="J306" s="29">
        <v>66</v>
      </c>
      <c r="K306" s="268"/>
      <c r="L306" s="95"/>
    </row>
    <row r="307" spans="1:12" x14ac:dyDescent="0.25">
      <c r="A307" s="30">
        <v>43230.466203703705</v>
      </c>
      <c r="B307" s="12" t="s">
        <v>3</v>
      </c>
      <c r="C307" s="10"/>
      <c r="D307" s="12" t="s">
        <v>2</v>
      </c>
      <c r="E307" s="29" t="s">
        <v>637</v>
      </c>
      <c r="F307" s="124" t="s">
        <v>7</v>
      </c>
      <c r="G307" s="29" t="s">
        <v>0</v>
      </c>
      <c r="H307" s="31">
        <v>4660</v>
      </c>
      <c r="I307" s="29">
        <v>0.18</v>
      </c>
      <c r="J307" s="29">
        <v>66</v>
      </c>
      <c r="K307" s="268"/>
      <c r="L307" s="95"/>
    </row>
    <row r="308" spans="1:12" x14ac:dyDescent="0.25">
      <c r="A308" s="30">
        <v>43230.466354166667</v>
      </c>
      <c r="B308" s="12" t="s">
        <v>3</v>
      </c>
      <c r="C308" s="10"/>
      <c r="D308" s="12" t="s">
        <v>2</v>
      </c>
      <c r="E308" s="29" t="s">
        <v>637</v>
      </c>
      <c r="F308" s="124" t="s">
        <v>7</v>
      </c>
      <c r="G308" s="29" t="s">
        <v>0</v>
      </c>
      <c r="H308" s="29">
        <v>4810</v>
      </c>
      <c r="I308" s="29">
        <v>0.18</v>
      </c>
      <c r="J308" s="29">
        <v>66</v>
      </c>
      <c r="K308" s="268"/>
      <c r="L308" s="95"/>
    </row>
    <row r="309" spans="1:12" x14ac:dyDescent="0.25">
      <c r="A309" s="30">
        <v>43230.466504629629</v>
      </c>
      <c r="B309" s="12" t="s">
        <v>3</v>
      </c>
      <c r="C309" s="10"/>
      <c r="D309" s="12" t="s">
        <v>2</v>
      </c>
      <c r="E309" s="29" t="s">
        <v>637</v>
      </c>
      <c r="F309" s="124" t="s">
        <v>7</v>
      </c>
      <c r="G309" s="29" t="s">
        <v>0</v>
      </c>
      <c r="H309" s="29">
        <v>4790</v>
      </c>
      <c r="I309" s="29">
        <v>0.18</v>
      </c>
      <c r="J309" s="29">
        <v>66</v>
      </c>
      <c r="K309" s="269"/>
      <c r="L309" s="95"/>
    </row>
    <row r="310" spans="1:12" x14ac:dyDescent="0.25">
      <c r="A310" s="22">
        <v>43230.467106481483</v>
      </c>
      <c r="B310" s="9" t="s">
        <v>3</v>
      </c>
      <c r="C310" s="9" t="s">
        <v>2</v>
      </c>
      <c r="D310" s="10"/>
      <c r="E310" s="8" t="s">
        <v>636</v>
      </c>
      <c r="F310" s="125" t="s">
        <v>7</v>
      </c>
      <c r="G310" s="8" t="s">
        <v>8</v>
      </c>
      <c r="H310" s="14">
        <v>390</v>
      </c>
      <c r="I310" s="8">
        <v>0.18</v>
      </c>
      <c r="J310" s="8">
        <v>66</v>
      </c>
      <c r="K310" s="270">
        <f>AVERAGE(H311:H313,H315:H321)</f>
        <v>4378</v>
      </c>
      <c r="L310" s="95"/>
    </row>
    <row r="311" spans="1:12" x14ac:dyDescent="0.25">
      <c r="A311" s="22">
        <v>43230.467245370368</v>
      </c>
      <c r="B311" s="9" t="s">
        <v>3</v>
      </c>
      <c r="C311" s="9" t="s">
        <v>2</v>
      </c>
      <c r="D311" s="10"/>
      <c r="E311" s="8" t="s">
        <v>636</v>
      </c>
      <c r="F311" s="125" t="s">
        <v>7</v>
      </c>
      <c r="G311" s="8" t="s">
        <v>8</v>
      </c>
      <c r="H311" s="8">
        <v>4360</v>
      </c>
      <c r="I311" s="8">
        <v>0.18</v>
      </c>
      <c r="J311" s="8">
        <v>66</v>
      </c>
      <c r="K311" s="271"/>
      <c r="L311" s="95"/>
    </row>
    <row r="312" spans="1:12" x14ac:dyDescent="0.25">
      <c r="A312" s="22">
        <v>43230.467395833337</v>
      </c>
      <c r="B312" s="9" t="s">
        <v>3</v>
      </c>
      <c r="C312" s="9" t="s">
        <v>2</v>
      </c>
      <c r="D312" s="10"/>
      <c r="E312" s="8" t="s">
        <v>636</v>
      </c>
      <c r="F312" s="125" t="s">
        <v>7</v>
      </c>
      <c r="G312" s="8" t="s">
        <v>8</v>
      </c>
      <c r="H312" s="8">
        <v>4370</v>
      </c>
      <c r="I312" s="8">
        <v>0.18</v>
      </c>
      <c r="J312" s="8">
        <v>66</v>
      </c>
      <c r="K312" s="271"/>
      <c r="L312" s="95"/>
    </row>
    <row r="313" spans="1:12" x14ac:dyDescent="0.25">
      <c r="A313" s="22">
        <v>43230.467592592591</v>
      </c>
      <c r="B313" s="9" t="s">
        <v>3</v>
      </c>
      <c r="C313" s="9" t="s">
        <v>2</v>
      </c>
      <c r="D313" s="10"/>
      <c r="E313" s="8" t="s">
        <v>636</v>
      </c>
      <c r="F313" s="125" t="s">
        <v>7</v>
      </c>
      <c r="G313" s="8" t="s">
        <v>8</v>
      </c>
      <c r="H313" s="8">
        <v>4360</v>
      </c>
      <c r="I313" s="8">
        <v>0.18</v>
      </c>
      <c r="J313" s="8">
        <v>66</v>
      </c>
      <c r="K313" s="271"/>
      <c r="L313" s="95"/>
    </row>
    <row r="314" spans="1:12" x14ac:dyDescent="0.25">
      <c r="A314" s="22">
        <v>43230.467743055553</v>
      </c>
      <c r="B314" s="9" t="s">
        <v>3</v>
      </c>
      <c r="C314" s="9" t="s">
        <v>2</v>
      </c>
      <c r="D314" s="10"/>
      <c r="E314" s="8" t="s">
        <v>636</v>
      </c>
      <c r="F314" s="125" t="s">
        <v>7</v>
      </c>
      <c r="G314" s="8" t="s">
        <v>8</v>
      </c>
      <c r="H314" s="14">
        <v>400</v>
      </c>
      <c r="I314" s="8">
        <v>0.18</v>
      </c>
      <c r="J314" s="8">
        <v>66</v>
      </c>
      <c r="K314" s="271"/>
      <c r="L314" s="95"/>
    </row>
    <row r="315" spans="1:12" x14ac:dyDescent="0.25">
      <c r="A315" s="22">
        <v>43230.467905092592</v>
      </c>
      <c r="B315" s="9" t="s">
        <v>3</v>
      </c>
      <c r="C315" s="9" t="s">
        <v>2</v>
      </c>
      <c r="D315" s="10"/>
      <c r="E315" s="8" t="s">
        <v>636</v>
      </c>
      <c r="F315" s="125" t="s">
        <v>7</v>
      </c>
      <c r="G315" s="8" t="s">
        <v>8</v>
      </c>
      <c r="H315" s="8">
        <v>4340</v>
      </c>
      <c r="I315" s="8">
        <v>0.18</v>
      </c>
      <c r="J315" s="8">
        <v>66</v>
      </c>
      <c r="K315" s="271"/>
      <c r="L315" s="95"/>
    </row>
    <row r="316" spans="1:12" x14ac:dyDescent="0.25">
      <c r="A316" s="22">
        <v>43230.468171296299</v>
      </c>
      <c r="B316" s="9" t="s">
        <v>3</v>
      </c>
      <c r="C316" s="9" t="s">
        <v>2</v>
      </c>
      <c r="D316" s="10"/>
      <c r="E316" s="8" t="s">
        <v>636</v>
      </c>
      <c r="F316" s="125" t="s">
        <v>7</v>
      </c>
      <c r="G316" s="8" t="s">
        <v>8</v>
      </c>
      <c r="H316" s="8">
        <v>4330</v>
      </c>
      <c r="I316" s="8">
        <v>0.18</v>
      </c>
      <c r="J316" s="8">
        <v>66</v>
      </c>
      <c r="K316" s="271"/>
      <c r="L316" s="95"/>
    </row>
    <row r="317" spans="1:12" x14ac:dyDescent="0.25">
      <c r="A317" s="22">
        <v>43230.468321759261</v>
      </c>
      <c r="B317" s="9" t="s">
        <v>3</v>
      </c>
      <c r="C317" s="9" t="s">
        <v>2</v>
      </c>
      <c r="D317" s="10"/>
      <c r="E317" s="8" t="s">
        <v>636</v>
      </c>
      <c r="F317" s="125" t="s">
        <v>7</v>
      </c>
      <c r="G317" s="8" t="s">
        <v>8</v>
      </c>
      <c r="H317" s="8">
        <v>4340</v>
      </c>
      <c r="I317" s="8">
        <v>0.18</v>
      </c>
      <c r="J317" s="8">
        <v>66</v>
      </c>
      <c r="K317" s="271"/>
      <c r="L317" s="95"/>
    </row>
    <row r="318" spans="1:12" x14ac:dyDescent="0.25">
      <c r="A318" s="22">
        <v>43230.468472222223</v>
      </c>
      <c r="B318" s="9" t="s">
        <v>3</v>
      </c>
      <c r="C318" s="9" t="s">
        <v>2</v>
      </c>
      <c r="D318" s="10"/>
      <c r="E318" s="8" t="s">
        <v>636</v>
      </c>
      <c r="F318" s="125" t="s">
        <v>7</v>
      </c>
      <c r="G318" s="8" t="s">
        <v>8</v>
      </c>
      <c r="H318" s="8">
        <v>4300</v>
      </c>
      <c r="I318" s="8">
        <v>0.18</v>
      </c>
      <c r="J318" s="8">
        <v>66</v>
      </c>
      <c r="K318" s="271"/>
      <c r="L318" s="95"/>
    </row>
    <row r="319" spans="1:12" x14ac:dyDescent="0.25">
      <c r="A319" s="22">
        <v>43230.469305555554</v>
      </c>
      <c r="B319" s="9" t="s">
        <v>3</v>
      </c>
      <c r="C319" s="10"/>
      <c r="D319" s="9" t="s">
        <v>2</v>
      </c>
      <c r="E319" s="8" t="s">
        <v>637</v>
      </c>
      <c r="F319" s="125" t="s">
        <v>7</v>
      </c>
      <c r="G319" s="8" t="s">
        <v>8</v>
      </c>
      <c r="H319" s="8">
        <v>4470</v>
      </c>
      <c r="I319" s="8">
        <v>0.18</v>
      </c>
      <c r="J319" s="8">
        <v>66</v>
      </c>
      <c r="K319" s="271"/>
      <c r="L319" s="95"/>
    </row>
    <row r="320" spans="1:12" x14ac:dyDescent="0.25">
      <c r="A320" s="22">
        <v>43230.469456018516</v>
      </c>
      <c r="B320" s="9" t="s">
        <v>3</v>
      </c>
      <c r="C320" s="10"/>
      <c r="D320" s="9" t="s">
        <v>2</v>
      </c>
      <c r="E320" s="8" t="s">
        <v>637</v>
      </c>
      <c r="F320" s="125" t="s">
        <v>7</v>
      </c>
      <c r="G320" s="8" t="s">
        <v>8</v>
      </c>
      <c r="H320" s="8">
        <v>4440</v>
      </c>
      <c r="I320" s="8">
        <v>0.18</v>
      </c>
      <c r="J320" s="8">
        <v>66</v>
      </c>
      <c r="K320" s="271"/>
      <c r="L320" s="95"/>
    </row>
    <row r="321" spans="1:12" x14ac:dyDescent="0.25">
      <c r="A321" s="22">
        <v>43230.469594907408</v>
      </c>
      <c r="B321" s="9" t="s">
        <v>3</v>
      </c>
      <c r="C321" s="10"/>
      <c r="D321" s="9" t="s">
        <v>2</v>
      </c>
      <c r="E321" s="8" t="s">
        <v>637</v>
      </c>
      <c r="F321" s="125" t="s">
        <v>7</v>
      </c>
      <c r="G321" s="8" t="s">
        <v>8</v>
      </c>
      <c r="H321" s="8">
        <v>4470</v>
      </c>
      <c r="I321" s="8">
        <v>0.18</v>
      </c>
      <c r="J321" s="8">
        <v>66</v>
      </c>
      <c r="K321" s="272"/>
      <c r="L321" s="95"/>
    </row>
  </sheetData>
  <autoFilter ref="F1:F321"/>
  <mergeCells count="43"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193:K204"/>
    <mergeCell ref="K205:K219"/>
    <mergeCell ref="K115:K120"/>
    <mergeCell ref="K121:K132"/>
    <mergeCell ref="K133:K138"/>
    <mergeCell ref="K139:K147"/>
    <mergeCell ref="K187:K192"/>
    <mergeCell ref="K154:K159"/>
    <mergeCell ref="K160:K168"/>
    <mergeCell ref="K169:K180"/>
    <mergeCell ref="K181:K186"/>
    <mergeCell ref="K232:K240"/>
    <mergeCell ref="K262:K270"/>
    <mergeCell ref="K220:K231"/>
    <mergeCell ref="K241:K249"/>
    <mergeCell ref="K259:K261"/>
    <mergeCell ref="K250:K258"/>
    <mergeCell ref="K4:K12"/>
    <mergeCell ref="K13:K24"/>
    <mergeCell ref="K25:K36"/>
    <mergeCell ref="K37:K57"/>
    <mergeCell ref="K58:K66"/>
    <mergeCell ref="K67:K75"/>
    <mergeCell ref="K76:K99"/>
    <mergeCell ref="K100:K108"/>
    <mergeCell ref="K109:K114"/>
    <mergeCell ref="K148:K153"/>
    <mergeCell ref="K271:K282"/>
    <mergeCell ref="K283:K291"/>
    <mergeCell ref="K292:K303"/>
    <mergeCell ref="K304:K309"/>
    <mergeCell ref="K310:K321"/>
  </mergeCells>
  <pageMargins left="0.7" right="0.7" top="0.75" bottom="0.75" header="0.3" footer="0.3"/>
  <pageSetup scale="59" fitToHeight="0" orientation="portrait" r:id="rId1"/>
  <ignoredErrors>
    <ignoredError sqref="K4:K24 K115:K120 K67:K75 K154 K161:K168 K187 K259 K304:K309 K101:K114 K77:K99 K122:K133 K170:K181 K311:K32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15"/>
  <sheetViews>
    <sheetView showGridLines="0" workbookViewId="0">
      <selection activeCell="Q21" sqref="Q21"/>
    </sheetView>
  </sheetViews>
  <sheetFormatPr defaultRowHeight="15" x14ac:dyDescent="0.25"/>
  <cols>
    <col min="1" max="1" width="16.42578125" bestFit="1" customWidth="1"/>
    <col min="2" max="2" width="7" bestFit="1" customWidth="1"/>
    <col min="3" max="3" width="11.140625" bestFit="1" customWidth="1"/>
    <col min="4" max="4" width="10.42578125" bestFit="1" customWidth="1"/>
    <col min="5" max="5" width="8.7109375" bestFit="1" customWidth="1"/>
    <col min="6" max="6" width="8.28515625" bestFit="1" customWidth="1"/>
    <col min="7" max="7" width="11" bestFit="1" customWidth="1"/>
    <col min="8" max="8" width="11.42578125" bestFit="1" customWidth="1"/>
    <col min="9" max="9" width="13.85546875" bestFit="1" customWidth="1"/>
    <col min="10" max="10" width="14.140625" bestFit="1" customWidth="1"/>
    <col min="11" max="11" width="16.140625" bestFit="1" customWidth="1"/>
    <col min="12" max="12" width="2.7109375" customWidth="1"/>
    <col min="13" max="13" width="5.42578125" bestFit="1" customWidth="1"/>
    <col min="14" max="14" width="11" bestFit="1" customWidth="1"/>
    <col min="15" max="15" width="8" bestFit="1" customWidth="1"/>
  </cols>
  <sheetData>
    <row r="1" spans="1:15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161"/>
      <c r="M1" s="161"/>
      <c r="N1" s="161"/>
      <c r="O1" s="161"/>
    </row>
    <row r="2" spans="1:15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83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  <c r="L2" s="172"/>
      <c r="M2" s="172"/>
      <c r="N2" s="172"/>
      <c r="O2" s="172"/>
    </row>
    <row r="3" spans="1:15" x14ac:dyDescent="0.25">
      <c r="A3" s="251"/>
      <c r="B3" s="253"/>
      <c r="C3" s="162" t="s">
        <v>33</v>
      </c>
      <c r="D3" s="163" t="s">
        <v>32</v>
      </c>
      <c r="E3" s="281"/>
      <c r="F3" s="284"/>
      <c r="G3" s="251"/>
      <c r="H3" s="284"/>
      <c r="I3" s="284"/>
      <c r="J3" s="284"/>
      <c r="K3" s="282"/>
      <c r="L3" s="161"/>
      <c r="M3" s="161"/>
      <c r="N3" s="161"/>
      <c r="O3" s="161"/>
    </row>
    <row r="4" spans="1:15" x14ac:dyDescent="0.25">
      <c r="A4" s="171">
        <v>43238.375833333332</v>
      </c>
      <c r="B4" s="175" t="s">
        <v>3</v>
      </c>
      <c r="C4" s="175" t="s">
        <v>2</v>
      </c>
      <c r="D4" s="164"/>
      <c r="E4" s="173" t="s">
        <v>636</v>
      </c>
      <c r="F4" s="173" t="s">
        <v>18</v>
      </c>
      <c r="G4" s="173" t="s">
        <v>0</v>
      </c>
      <c r="H4" s="173">
        <v>4620</v>
      </c>
      <c r="I4" s="173">
        <v>0.18</v>
      </c>
      <c r="J4" s="173">
        <v>66</v>
      </c>
      <c r="K4" s="267">
        <v>3795.8823529411766</v>
      </c>
      <c r="L4" s="176"/>
      <c r="M4" s="174" t="s">
        <v>19</v>
      </c>
      <c r="N4" s="174" t="s">
        <v>0</v>
      </c>
      <c r="O4" s="179">
        <v>4636.666666666667</v>
      </c>
    </row>
    <row r="5" spans="1:15" x14ac:dyDescent="0.25">
      <c r="A5" s="171">
        <v>43238.375983796293</v>
      </c>
      <c r="B5" s="175" t="s">
        <v>3</v>
      </c>
      <c r="C5" s="175" t="s">
        <v>2</v>
      </c>
      <c r="D5" s="164"/>
      <c r="E5" s="173" t="s">
        <v>636</v>
      </c>
      <c r="F5" s="173" t="s">
        <v>18</v>
      </c>
      <c r="G5" s="173" t="s">
        <v>0</v>
      </c>
      <c r="H5" s="180">
        <v>4420</v>
      </c>
      <c r="I5" s="173">
        <v>0.18</v>
      </c>
      <c r="J5" s="173">
        <v>66</v>
      </c>
      <c r="K5" s="268"/>
      <c r="L5" s="176"/>
      <c r="M5" s="175" t="s">
        <v>20</v>
      </c>
      <c r="N5" s="175" t="s">
        <v>0</v>
      </c>
      <c r="O5" s="178">
        <v>3951.6666666666665</v>
      </c>
    </row>
    <row r="6" spans="1:15" x14ac:dyDescent="0.25">
      <c r="A6" s="171">
        <v>43238.376122685186</v>
      </c>
      <c r="B6" s="175" t="s">
        <v>3</v>
      </c>
      <c r="C6" s="175" t="s">
        <v>2</v>
      </c>
      <c r="D6" s="164"/>
      <c r="E6" s="173" t="s">
        <v>636</v>
      </c>
      <c r="F6" s="173" t="s">
        <v>18</v>
      </c>
      <c r="G6" s="173" t="s">
        <v>0</v>
      </c>
      <c r="H6" s="173">
        <v>4640</v>
      </c>
      <c r="I6" s="173">
        <v>0.18</v>
      </c>
      <c r="J6" s="173">
        <v>66</v>
      </c>
      <c r="K6" s="268"/>
      <c r="L6" s="176"/>
      <c r="M6" s="174" t="s">
        <v>20</v>
      </c>
      <c r="N6" s="174" t="s">
        <v>8</v>
      </c>
      <c r="O6" s="179">
        <v>3407.1428571428573</v>
      </c>
    </row>
    <row r="7" spans="1:15" x14ac:dyDescent="0.25">
      <c r="A7" s="171">
        <v>43238.376435185186</v>
      </c>
      <c r="B7" s="175" t="s">
        <v>3</v>
      </c>
      <c r="C7" s="175" t="s">
        <v>2</v>
      </c>
      <c r="D7" s="164"/>
      <c r="E7" s="173" t="s">
        <v>636</v>
      </c>
      <c r="F7" s="173" t="s">
        <v>18</v>
      </c>
      <c r="G7" s="173" t="s">
        <v>0</v>
      </c>
      <c r="H7" s="173">
        <v>3470</v>
      </c>
      <c r="I7" s="173">
        <v>0.18</v>
      </c>
      <c r="J7" s="173">
        <v>66</v>
      </c>
      <c r="K7" s="268"/>
      <c r="L7" s="176"/>
      <c r="M7" s="175" t="s">
        <v>21</v>
      </c>
      <c r="N7" s="175" t="s">
        <v>0</v>
      </c>
      <c r="O7" s="178">
        <v>3890</v>
      </c>
    </row>
    <row r="8" spans="1:15" x14ac:dyDescent="0.25">
      <c r="A8" s="171">
        <v>43238.376585648148</v>
      </c>
      <c r="B8" s="175" t="s">
        <v>3</v>
      </c>
      <c r="C8" s="175" t="s">
        <v>2</v>
      </c>
      <c r="D8" s="164"/>
      <c r="E8" s="173" t="s">
        <v>636</v>
      </c>
      <c r="F8" s="173" t="s">
        <v>18</v>
      </c>
      <c r="G8" s="173" t="s">
        <v>0</v>
      </c>
      <c r="H8" s="173">
        <v>3500</v>
      </c>
      <c r="I8" s="173">
        <v>0.18</v>
      </c>
      <c r="J8" s="173">
        <v>66</v>
      </c>
      <c r="K8" s="268"/>
      <c r="L8" s="176"/>
      <c r="M8" s="174" t="s">
        <v>22</v>
      </c>
      <c r="N8" s="174" t="s">
        <v>0</v>
      </c>
      <c r="O8" s="179">
        <v>4026</v>
      </c>
    </row>
    <row r="9" spans="1:15" x14ac:dyDescent="0.25">
      <c r="A9" s="171">
        <v>43238.376736111109</v>
      </c>
      <c r="B9" s="175" t="s">
        <v>3</v>
      </c>
      <c r="C9" s="175" t="s">
        <v>2</v>
      </c>
      <c r="D9" s="164"/>
      <c r="E9" s="173" t="s">
        <v>636</v>
      </c>
      <c r="F9" s="173" t="s">
        <v>18</v>
      </c>
      <c r="G9" s="173" t="s">
        <v>0</v>
      </c>
      <c r="H9" s="173">
        <v>3460</v>
      </c>
      <c r="I9" s="173">
        <v>0.18</v>
      </c>
      <c r="J9" s="173">
        <v>64</v>
      </c>
      <c r="K9" s="268"/>
      <c r="L9" s="176"/>
      <c r="M9" s="175" t="s">
        <v>23</v>
      </c>
      <c r="N9" s="175" t="s">
        <v>0</v>
      </c>
      <c r="O9" s="178">
        <v>3510</v>
      </c>
    </row>
    <row r="10" spans="1:15" x14ac:dyDescent="0.25">
      <c r="A10" s="171">
        <v>43238.37740740741</v>
      </c>
      <c r="B10" s="175" t="s">
        <v>3</v>
      </c>
      <c r="C10" s="175" t="s">
        <v>2</v>
      </c>
      <c r="D10" s="164"/>
      <c r="E10" s="173" t="s">
        <v>636</v>
      </c>
      <c r="F10" s="173" t="s">
        <v>18</v>
      </c>
      <c r="G10" s="173" t="s">
        <v>0</v>
      </c>
      <c r="H10" s="173">
        <v>3270</v>
      </c>
      <c r="I10" s="173">
        <v>0.18</v>
      </c>
      <c r="J10" s="173">
        <v>66</v>
      </c>
      <c r="K10" s="268"/>
      <c r="L10" s="176"/>
      <c r="M10" s="174" t="s">
        <v>23</v>
      </c>
      <c r="N10" s="174" t="s">
        <v>5</v>
      </c>
      <c r="O10" s="179">
        <v>3765</v>
      </c>
    </row>
    <row r="11" spans="1:15" x14ac:dyDescent="0.25">
      <c r="A11" s="171">
        <v>43238.377557870372</v>
      </c>
      <c r="B11" s="175" t="s">
        <v>3</v>
      </c>
      <c r="C11" s="175" t="s">
        <v>2</v>
      </c>
      <c r="D11" s="164"/>
      <c r="E11" s="173" t="s">
        <v>636</v>
      </c>
      <c r="F11" s="173" t="s">
        <v>18</v>
      </c>
      <c r="G11" s="173" t="s">
        <v>0</v>
      </c>
      <c r="H11" s="173">
        <v>3260</v>
      </c>
      <c r="I11" s="173">
        <v>0.18</v>
      </c>
      <c r="J11" s="173">
        <v>64</v>
      </c>
      <c r="K11" s="268"/>
      <c r="L11" s="176"/>
      <c r="M11" s="175" t="s">
        <v>25</v>
      </c>
      <c r="N11" s="175" t="s">
        <v>0</v>
      </c>
      <c r="O11" s="178">
        <v>3753.3333333333335</v>
      </c>
    </row>
    <row r="12" spans="1:15" x14ac:dyDescent="0.25">
      <c r="A12" s="171">
        <v>43238.37771990741</v>
      </c>
      <c r="B12" s="175" t="s">
        <v>3</v>
      </c>
      <c r="C12" s="175" t="s">
        <v>2</v>
      </c>
      <c r="D12" s="164"/>
      <c r="E12" s="173" t="s">
        <v>636</v>
      </c>
      <c r="F12" s="173" t="s">
        <v>18</v>
      </c>
      <c r="G12" s="173" t="s">
        <v>0</v>
      </c>
      <c r="H12" s="173">
        <v>3260</v>
      </c>
      <c r="I12" s="173">
        <v>0.18</v>
      </c>
      <c r="J12" s="173">
        <v>66</v>
      </c>
      <c r="K12" s="268"/>
      <c r="L12" s="176"/>
      <c r="M12" s="174" t="s">
        <v>31</v>
      </c>
      <c r="N12" s="174" t="s">
        <v>0</v>
      </c>
      <c r="O12" s="179">
        <v>4850.666666666667</v>
      </c>
    </row>
    <row r="13" spans="1:15" x14ac:dyDescent="0.25">
      <c r="A13" s="171">
        <v>43238.378587962965</v>
      </c>
      <c r="B13" s="175" t="s">
        <v>3</v>
      </c>
      <c r="C13" s="175" t="s">
        <v>2</v>
      </c>
      <c r="D13" s="164"/>
      <c r="E13" s="173" t="s">
        <v>636</v>
      </c>
      <c r="F13" s="173" t="s">
        <v>18</v>
      </c>
      <c r="G13" s="173" t="s">
        <v>0</v>
      </c>
      <c r="H13" s="173">
        <v>4080</v>
      </c>
      <c r="I13" s="173">
        <v>0.18</v>
      </c>
      <c r="J13" s="173">
        <v>66</v>
      </c>
      <c r="K13" s="268"/>
      <c r="L13" s="176"/>
      <c r="M13" s="175" t="s">
        <v>30</v>
      </c>
      <c r="N13" s="175" t="s">
        <v>0</v>
      </c>
      <c r="O13" s="178">
        <v>4515</v>
      </c>
    </row>
    <row r="14" spans="1:15" x14ac:dyDescent="0.25">
      <c r="A14" s="171">
        <v>43238.378738425927</v>
      </c>
      <c r="B14" s="175" t="s">
        <v>3</v>
      </c>
      <c r="C14" s="175" t="s">
        <v>2</v>
      </c>
      <c r="D14" s="164"/>
      <c r="E14" s="173" t="s">
        <v>636</v>
      </c>
      <c r="F14" s="173" t="s">
        <v>18</v>
      </c>
      <c r="G14" s="173" t="s">
        <v>0</v>
      </c>
      <c r="H14" s="173">
        <v>4070</v>
      </c>
      <c r="I14" s="173">
        <v>0.18</v>
      </c>
      <c r="J14" s="173">
        <v>66</v>
      </c>
      <c r="K14" s="268"/>
      <c r="L14" s="176"/>
      <c r="M14" s="174" t="s">
        <v>29</v>
      </c>
      <c r="N14" s="174" t="s">
        <v>0</v>
      </c>
      <c r="O14" s="179">
        <v>4891.666666666667</v>
      </c>
    </row>
    <row r="15" spans="1:15" x14ac:dyDescent="0.25">
      <c r="A15" s="171">
        <v>43238.378900462965</v>
      </c>
      <c r="B15" s="175" t="s">
        <v>3</v>
      </c>
      <c r="C15" s="175" t="s">
        <v>2</v>
      </c>
      <c r="D15" s="164"/>
      <c r="E15" s="173" t="s">
        <v>636</v>
      </c>
      <c r="F15" s="173" t="s">
        <v>18</v>
      </c>
      <c r="G15" s="173" t="s">
        <v>0</v>
      </c>
      <c r="H15" s="173">
        <v>4060</v>
      </c>
      <c r="I15" s="173">
        <v>0.18</v>
      </c>
      <c r="J15" s="173">
        <v>66</v>
      </c>
      <c r="K15" s="268"/>
      <c r="L15" s="176"/>
      <c r="M15" s="175" t="s">
        <v>29</v>
      </c>
      <c r="N15" s="175" t="s">
        <v>12</v>
      </c>
      <c r="O15" s="178"/>
    </row>
    <row r="16" spans="1:15" x14ac:dyDescent="0.25">
      <c r="A16" s="171">
        <v>43238.379293981481</v>
      </c>
      <c r="B16" s="175" t="s">
        <v>3</v>
      </c>
      <c r="C16" s="164"/>
      <c r="D16" s="175" t="s">
        <v>2</v>
      </c>
      <c r="E16" s="173" t="s">
        <v>637</v>
      </c>
      <c r="F16" s="173" t="s">
        <v>18</v>
      </c>
      <c r="G16" s="173" t="s">
        <v>0</v>
      </c>
      <c r="H16" s="173">
        <v>3370</v>
      </c>
      <c r="I16" s="173">
        <v>0.18</v>
      </c>
      <c r="J16" s="173">
        <v>66</v>
      </c>
      <c r="K16" s="268"/>
      <c r="L16" s="176"/>
      <c r="M16" s="174" t="s">
        <v>28</v>
      </c>
      <c r="N16" s="174" t="s">
        <v>0</v>
      </c>
      <c r="O16" s="179">
        <v>4956.25</v>
      </c>
    </row>
    <row r="17" spans="1:15" x14ac:dyDescent="0.25">
      <c r="A17" s="171">
        <v>43238.379444444443</v>
      </c>
      <c r="B17" s="175" t="s">
        <v>3</v>
      </c>
      <c r="C17" s="164"/>
      <c r="D17" s="175" t="s">
        <v>2</v>
      </c>
      <c r="E17" s="173" t="s">
        <v>637</v>
      </c>
      <c r="F17" s="173" t="s">
        <v>18</v>
      </c>
      <c r="G17" s="173" t="s">
        <v>0</v>
      </c>
      <c r="H17" s="173">
        <v>3360</v>
      </c>
      <c r="I17" s="173">
        <v>0.18</v>
      </c>
      <c r="J17" s="173">
        <v>64</v>
      </c>
      <c r="K17" s="268"/>
      <c r="L17" s="176"/>
      <c r="M17" s="175" t="s">
        <v>28</v>
      </c>
      <c r="N17" s="175" t="s">
        <v>16</v>
      </c>
      <c r="O17" s="178">
        <v>3722.2222222222222</v>
      </c>
    </row>
    <row r="18" spans="1:15" x14ac:dyDescent="0.25">
      <c r="A18" s="171">
        <v>43238.379594907405</v>
      </c>
      <c r="B18" s="175" t="s">
        <v>3</v>
      </c>
      <c r="C18" s="164"/>
      <c r="D18" s="175" t="s">
        <v>2</v>
      </c>
      <c r="E18" s="173" t="s">
        <v>637</v>
      </c>
      <c r="F18" s="173" t="s">
        <v>18</v>
      </c>
      <c r="G18" s="173" t="s">
        <v>0</v>
      </c>
      <c r="H18" s="173">
        <v>3360</v>
      </c>
      <c r="I18" s="173">
        <v>0.18</v>
      </c>
      <c r="J18" s="173">
        <v>66</v>
      </c>
      <c r="K18" s="268"/>
      <c r="L18" s="176"/>
      <c r="M18" s="174" t="s">
        <v>27</v>
      </c>
      <c r="N18" s="174" t="s">
        <v>0</v>
      </c>
      <c r="O18" s="179">
        <v>4386.666666666667</v>
      </c>
    </row>
    <row r="19" spans="1:15" x14ac:dyDescent="0.25">
      <c r="A19" s="171">
        <v>43238.380104166667</v>
      </c>
      <c r="B19" s="175" t="s">
        <v>3</v>
      </c>
      <c r="C19" s="164"/>
      <c r="D19" s="175" t="s">
        <v>2</v>
      </c>
      <c r="E19" s="173" t="s">
        <v>637</v>
      </c>
      <c r="F19" s="173" t="s">
        <v>18</v>
      </c>
      <c r="G19" s="173" t="s">
        <v>0</v>
      </c>
      <c r="H19" s="173">
        <v>4250</v>
      </c>
      <c r="I19" s="173">
        <v>0.18</v>
      </c>
      <c r="J19" s="173">
        <v>66</v>
      </c>
      <c r="K19" s="268"/>
      <c r="L19" s="176"/>
      <c r="M19" s="175" t="s">
        <v>26</v>
      </c>
      <c r="N19" s="175" t="s">
        <v>0</v>
      </c>
      <c r="O19" s="178">
        <v>4290</v>
      </c>
    </row>
    <row r="20" spans="1:15" x14ac:dyDescent="0.25">
      <c r="A20" s="171">
        <v>43238.380254629628</v>
      </c>
      <c r="B20" s="175" t="s">
        <v>3</v>
      </c>
      <c r="C20" s="164"/>
      <c r="D20" s="175" t="s">
        <v>2</v>
      </c>
      <c r="E20" s="173" t="s">
        <v>637</v>
      </c>
      <c r="F20" s="173" t="s">
        <v>18</v>
      </c>
      <c r="G20" s="173" t="s">
        <v>0</v>
      </c>
      <c r="H20" s="173">
        <v>4250</v>
      </c>
      <c r="I20" s="173">
        <v>0.18</v>
      </c>
      <c r="J20" s="173">
        <v>66</v>
      </c>
      <c r="K20" s="268"/>
      <c r="L20" s="176"/>
      <c r="M20" s="174" t="s">
        <v>18</v>
      </c>
      <c r="N20" s="174" t="s">
        <v>0</v>
      </c>
      <c r="O20" s="179">
        <v>3795.8823529411766</v>
      </c>
    </row>
    <row r="21" spans="1:15" x14ac:dyDescent="0.25">
      <c r="A21" s="171">
        <v>43238.380416666667</v>
      </c>
      <c r="B21" s="175" t="s">
        <v>3</v>
      </c>
      <c r="C21" s="164"/>
      <c r="D21" s="175" t="s">
        <v>2</v>
      </c>
      <c r="E21" s="173" t="s">
        <v>637</v>
      </c>
      <c r="F21" s="173" t="s">
        <v>18</v>
      </c>
      <c r="G21" s="173" t="s">
        <v>0</v>
      </c>
      <c r="H21" s="173">
        <v>4250</v>
      </c>
      <c r="I21" s="173">
        <v>0.18</v>
      </c>
      <c r="J21" s="173">
        <v>66</v>
      </c>
      <c r="K21" s="269"/>
      <c r="L21" s="176"/>
      <c r="M21" s="175" t="s">
        <v>17</v>
      </c>
      <c r="N21" s="175" t="s">
        <v>0</v>
      </c>
      <c r="O21" s="178">
        <v>4531.666666666667</v>
      </c>
    </row>
    <row r="22" spans="1:15" x14ac:dyDescent="0.25">
      <c r="A22" s="167">
        <v>43238.381296296298</v>
      </c>
      <c r="B22" s="174" t="s">
        <v>3</v>
      </c>
      <c r="C22" s="174" t="s">
        <v>2</v>
      </c>
      <c r="D22" s="164"/>
      <c r="E22" s="165" t="s">
        <v>636</v>
      </c>
      <c r="F22" s="165" t="s">
        <v>17</v>
      </c>
      <c r="G22" s="165" t="s">
        <v>0</v>
      </c>
      <c r="H22" s="165">
        <v>4330</v>
      </c>
      <c r="I22" s="165">
        <v>0.18</v>
      </c>
      <c r="J22" s="165">
        <v>66</v>
      </c>
      <c r="K22" s="278">
        <v>4531.666666666667</v>
      </c>
      <c r="L22" s="176"/>
      <c r="M22" s="174" t="s">
        <v>17</v>
      </c>
      <c r="N22" s="174" t="s">
        <v>16</v>
      </c>
      <c r="O22" s="179">
        <v>3990</v>
      </c>
    </row>
    <row r="23" spans="1:15" x14ac:dyDescent="0.25">
      <c r="A23" s="167">
        <v>43238.381458333337</v>
      </c>
      <c r="B23" s="174" t="s">
        <v>3</v>
      </c>
      <c r="C23" s="174" t="s">
        <v>2</v>
      </c>
      <c r="D23" s="164"/>
      <c r="E23" s="165" t="s">
        <v>636</v>
      </c>
      <c r="F23" s="165" t="s">
        <v>17</v>
      </c>
      <c r="G23" s="165" t="s">
        <v>0</v>
      </c>
      <c r="H23" s="165">
        <v>4250</v>
      </c>
      <c r="I23" s="165">
        <v>0.18</v>
      </c>
      <c r="J23" s="165">
        <v>66</v>
      </c>
      <c r="K23" s="278"/>
      <c r="L23" s="176"/>
      <c r="M23" s="175" t="s">
        <v>15</v>
      </c>
      <c r="N23" s="175" t="s">
        <v>0</v>
      </c>
      <c r="O23" s="178">
        <v>4445</v>
      </c>
    </row>
    <row r="24" spans="1:15" x14ac:dyDescent="0.25">
      <c r="A24" s="167">
        <v>43238.381608796299</v>
      </c>
      <c r="B24" s="174" t="s">
        <v>3</v>
      </c>
      <c r="C24" s="174" t="s">
        <v>2</v>
      </c>
      <c r="D24" s="164"/>
      <c r="E24" s="165" t="s">
        <v>636</v>
      </c>
      <c r="F24" s="165" t="s">
        <v>17</v>
      </c>
      <c r="G24" s="165" t="s">
        <v>0</v>
      </c>
      <c r="H24" s="165">
        <v>4310</v>
      </c>
      <c r="I24" s="165">
        <v>0.18</v>
      </c>
      <c r="J24" s="165">
        <v>66</v>
      </c>
      <c r="K24" s="278"/>
      <c r="L24" s="176"/>
      <c r="M24" s="174" t="s">
        <v>14</v>
      </c>
      <c r="N24" s="174" t="s">
        <v>0</v>
      </c>
      <c r="O24" s="179">
        <v>4228</v>
      </c>
    </row>
    <row r="25" spans="1:15" x14ac:dyDescent="0.25">
      <c r="A25" s="167">
        <v>43238.381979166668</v>
      </c>
      <c r="B25" s="174" t="s">
        <v>3</v>
      </c>
      <c r="C25" s="164"/>
      <c r="D25" s="174" t="s">
        <v>2</v>
      </c>
      <c r="E25" s="165" t="s">
        <v>637</v>
      </c>
      <c r="F25" s="165" t="s">
        <v>17</v>
      </c>
      <c r="G25" s="165" t="s">
        <v>0</v>
      </c>
      <c r="H25" s="165">
        <v>4730</v>
      </c>
      <c r="I25" s="165">
        <v>0.18</v>
      </c>
      <c r="J25" s="165">
        <v>64</v>
      </c>
      <c r="K25" s="278"/>
      <c r="L25" s="176"/>
      <c r="M25" s="175" t="s">
        <v>13</v>
      </c>
      <c r="N25" s="175" t="s">
        <v>0</v>
      </c>
      <c r="O25" s="178">
        <v>4465</v>
      </c>
    </row>
    <row r="26" spans="1:15" x14ac:dyDescent="0.25">
      <c r="A26" s="167">
        <v>43238.38212962963</v>
      </c>
      <c r="B26" s="174" t="s">
        <v>3</v>
      </c>
      <c r="C26" s="164"/>
      <c r="D26" s="174" t="s">
        <v>2</v>
      </c>
      <c r="E26" s="165" t="s">
        <v>637</v>
      </c>
      <c r="F26" s="165" t="s">
        <v>17</v>
      </c>
      <c r="G26" s="165" t="s">
        <v>0</v>
      </c>
      <c r="H26" s="165">
        <v>4780</v>
      </c>
      <c r="I26" s="165">
        <v>0.18</v>
      </c>
      <c r="J26" s="165">
        <v>64</v>
      </c>
      <c r="K26" s="278"/>
      <c r="L26" s="176"/>
      <c r="M26" s="174" t="s">
        <v>13</v>
      </c>
      <c r="N26" s="174" t="s">
        <v>12</v>
      </c>
      <c r="O26" s="179">
        <v>4958.333333333333</v>
      </c>
    </row>
    <row r="27" spans="1:15" x14ac:dyDescent="0.25">
      <c r="A27" s="167">
        <v>43238.382280092592</v>
      </c>
      <c r="B27" s="174" t="s">
        <v>3</v>
      </c>
      <c r="C27" s="164"/>
      <c r="D27" s="174" t="s">
        <v>2</v>
      </c>
      <c r="E27" s="165" t="s">
        <v>637</v>
      </c>
      <c r="F27" s="165" t="s">
        <v>17</v>
      </c>
      <c r="G27" s="165" t="s">
        <v>0</v>
      </c>
      <c r="H27" s="165">
        <v>4790</v>
      </c>
      <c r="I27" s="165">
        <v>0.18</v>
      </c>
      <c r="J27" s="165">
        <v>66</v>
      </c>
      <c r="K27" s="278"/>
      <c r="L27" s="176"/>
      <c r="M27" s="175" t="s">
        <v>11</v>
      </c>
      <c r="N27" s="175" t="s">
        <v>0</v>
      </c>
      <c r="O27" s="178">
        <v>4701.1111111111113</v>
      </c>
    </row>
    <row r="28" spans="1:15" x14ac:dyDescent="0.25">
      <c r="A28" s="171">
        <v>43238.384259259263</v>
      </c>
      <c r="B28" s="175" t="s">
        <v>3</v>
      </c>
      <c r="C28" s="175" t="s">
        <v>2</v>
      </c>
      <c r="D28" s="164"/>
      <c r="E28" s="173" t="s">
        <v>636</v>
      </c>
      <c r="F28" s="173" t="s">
        <v>17</v>
      </c>
      <c r="G28" s="173" t="s">
        <v>16</v>
      </c>
      <c r="H28" s="173">
        <v>3470</v>
      </c>
      <c r="I28" s="173">
        <v>0.18</v>
      </c>
      <c r="J28" s="173">
        <v>66</v>
      </c>
      <c r="K28" s="267">
        <v>3990</v>
      </c>
      <c r="L28" s="176"/>
      <c r="M28" s="174" t="s">
        <v>1</v>
      </c>
      <c r="N28" s="174" t="s">
        <v>0</v>
      </c>
      <c r="O28" s="179">
        <v>4730</v>
      </c>
    </row>
    <row r="29" spans="1:15" x14ac:dyDescent="0.25">
      <c r="A29" s="171">
        <v>43238.384409722225</v>
      </c>
      <c r="B29" s="175" t="s">
        <v>3</v>
      </c>
      <c r="C29" s="175" t="s">
        <v>2</v>
      </c>
      <c r="D29" s="164"/>
      <c r="E29" s="173" t="s">
        <v>636</v>
      </c>
      <c r="F29" s="173" t="s">
        <v>17</v>
      </c>
      <c r="G29" s="173" t="s">
        <v>16</v>
      </c>
      <c r="H29" s="173">
        <v>3440</v>
      </c>
      <c r="I29" s="173">
        <v>0.18</v>
      </c>
      <c r="J29" s="173">
        <v>64</v>
      </c>
      <c r="K29" s="268"/>
      <c r="L29" s="176"/>
      <c r="M29" s="175" t="s">
        <v>4</v>
      </c>
      <c r="N29" s="175" t="s">
        <v>0</v>
      </c>
      <c r="O29" s="178">
        <v>4585</v>
      </c>
    </row>
    <row r="30" spans="1:15" x14ac:dyDescent="0.25">
      <c r="A30" s="171">
        <v>43238.384560185186</v>
      </c>
      <c r="B30" s="175" t="s">
        <v>3</v>
      </c>
      <c r="C30" s="175" t="s">
        <v>2</v>
      </c>
      <c r="D30" s="164"/>
      <c r="E30" s="173" t="s">
        <v>636</v>
      </c>
      <c r="F30" s="173" t="s">
        <v>17</v>
      </c>
      <c r="G30" s="173" t="s">
        <v>16</v>
      </c>
      <c r="H30" s="173">
        <v>3450</v>
      </c>
      <c r="I30" s="173">
        <v>0.18</v>
      </c>
      <c r="J30" s="173">
        <v>66</v>
      </c>
      <c r="K30" s="268"/>
      <c r="L30" s="176"/>
      <c r="M30" s="174" t="s">
        <v>6</v>
      </c>
      <c r="N30" s="174" t="s">
        <v>0</v>
      </c>
      <c r="O30" s="179">
        <v>4671.666666666667</v>
      </c>
    </row>
    <row r="31" spans="1:15" x14ac:dyDescent="0.25">
      <c r="A31" s="171">
        <v>43238.38789351852</v>
      </c>
      <c r="B31" s="175" t="s">
        <v>3</v>
      </c>
      <c r="C31" s="175" t="s">
        <v>2</v>
      </c>
      <c r="D31" s="164"/>
      <c r="E31" s="173" t="s">
        <v>636</v>
      </c>
      <c r="F31" s="173" t="s">
        <v>17</v>
      </c>
      <c r="G31" s="173" t="s">
        <v>16</v>
      </c>
      <c r="H31" s="173">
        <v>4170</v>
      </c>
      <c r="I31" s="173">
        <v>0.18</v>
      </c>
      <c r="J31" s="173">
        <v>64</v>
      </c>
      <c r="K31" s="268"/>
      <c r="L31" s="176"/>
      <c r="M31" s="175" t="s">
        <v>6</v>
      </c>
      <c r="N31" s="175" t="s">
        <v>5</v>
      </c>
      <c r="O31" s="178">
        <v>4321.25</v>
      </c>
    </row>
    <row r="32" spans="1:15" x14ac:dyDescent="0.25">
      <c r="A32" s="171">
        <v>43238.388043981482</v>
      </c>
      <c r="B32" s="175" t="s">
        <v>3</v>
      </c>
      <c r="C32" s="175" t="s">
        <v>2</v>
      </c>
      <c r="D32" s="164"/>
      <c r="E32" s="173" t="s">
        <v>636</v>
      </c>
      <c r="F32" s="173" t="s">
        <v>17</v>
      </c>
      <c r="G32" s="173" t="s">
        <v>16</v>
      </c>
      <c r="H32" s="173">
        <v>4180</v>
      </c>
      <c r="I32" s="173">
        <v>0.18</v>
      </c>
      <c r="J32" s="173">
        <v>66</v>
      </c>
      <c r="K32" s="268"/>
      <c r="L32" s="176"/>
      <c r="M32" s="174" t="s">
        <v>7</v>
      </c>
      <c r="N32" s="174" t="s">
        <v>0</v>
      </c>
      <c r="O32" s="179">
        <v>4608.75</v>
      </c>
    </row>
    <row r="33" spans="1:15" x14ac:dyDescent="0.25">
      <c r="A33" s="171">
        <v>43238.388194444444</v>
      </c>
      <c r="B33" s="175" t="s">
        <v>3</v>
      </c>
      <c r="C33" s="175" t="s">
        <v>2</v>
      </c>
      <c r="D33" s="164"/>
      <c r="E33" s="173" t="s">
        <v>636</v>
      </c>
      <c r="F33" s="173" t="s">
        <v>17</v>
      </c>
      <c r="G33" s="173" t="s">
        <v>16</v>
      </c>
      <c r="H33" s="173">
        <v>4170</v>
      </c>
      <c r="I33" s="173">
        <v>0.18</v>
      </c>
      <c r="J33" s="173">
        <v>66</v>
      </c>
      <c r="K33" s="268"/>
      <c r="L33" s="176"/>
      <c r="M33" s="175" t="s">
        <v>7</v>
      </c>
      <c r="N33" s="175" t="s">
        <v>8</v>
      </c>
      <c r="O33" s="178">
        <v>4104.4444444444443</v>
      </c>
    </row>
    <row r="34" spans="1:15" x14ac:dyDescent="0.25">
      <c r="A34" s="171">
        <v>43238.388611111113</v>
      </c>
      <c r="B34" s="175" t="s">
        <v>3</v>
      </c>
      <c r="C34" s="164"/>
      <c r="D34" s="175" t="s">
        <v>2</v>
      </c>
      <c r="E34" s="173" t="s">
        <v>637</v>
      </c>
      <c r="F34" s="173" t="s">
        <v>17</v>
      </c>
      <c r="G34" s="173" t="s">
        <v>16</v>
      </c>
      <c r="H34" s="173">
        <v>4370</v>
      </c>
      <c r="I34" s="173">
        <v>0.18</v>
      </c>
      <c r="J34" s="173">
        <v>66</v>
      </c>
      <c r="K34" s="268"/>
      <c r="L34" s="176"/>
      <c r="M34" s="174" t="s">
        <v>9</v>
      </c>
      <c r="N34" s="174" t="s">
        <v>0</v>
      </c>
      <c r="O34" s="179">
        <v>3988.3333333333335</v>
      </c>
    </row>
    <row r="35" spans="1:15" x14ac:dyDescent="0.25">
      <c r="A35" s="171">
        <v>43238.388761574075</v>
      </c>
      <c r="B35" s="175" t="s">
        <v>3</v>
      </c>
      <c r="C35" s="164"/>
      <c r="D35" s="175" t="s">
        <v>2</v>
      </c>
      <c r="E35" s="173" t="s">
        <v>637</v>
      </c>
      <c r="F35" s="173" t="s">
        <v>17</v>
      </c>
      <c r="G35" s="173" t="s">
        <v>16</v>
      </c>
      <c r="H35" s="173">
        <v>4340</v>
      </c>
      <c r="I35" s="173">
        <v>0.18</v>
      </c>
      <c r="J35" s="173">
        <v>66</v>
      </c>
      <c r="K35" s="268"/>
      <c r="L35" s="176"/>
      <c r="M35" s="175" t="s">
        <v>10</v>
      </c>
      <c r="N35" s="175" t="s">
        <v>0</v>
      </c>
      <c r="O35" s="178">
        <v>5077.272727272727</v>
      </c>
    </row>
    <row r="36" spans="1:15" x14ac:dyDescent="0.25">
      <c r="A36" s="171">
        <v>43238.388912037037</v>
      </c>
      <c r="B36" s="175" t="s">
        <v>3</v>
      </c>
      <c r="C36" s="164"/>
      <c r="D36" s="175" t="s">
        <v>2</v>
      </c>
      <c r="E36" s="173" t="s">
        <v>637</v>
      </c>
      <c r="F36" s="173" t="s">
        <v>17</v>
      </c>
      <c r="G36" s="173" t="s">
        <v>16</v>
      </c>
      <c r="H36" s="173">
        <v>4320</v>
      </c>
      <c r="I36" s="173">
        <v>0.18</v>
      </c>
      <c r="J36" s="173">
        <v>66</v>
      </c>
      <c r="K36" s="269"/>
      <c r="L36" s="176"/>
      <c r="M36" s="161"/>
      <c r="N36" s="161"/>
      <c r="O36" s="161"/>
    </row>
    <row r="37" spans="1:15" x14ac:dyDescent="0.25">
      <c r="A37" s="167">
        <v>43238.389756944445</v>
      </c>
      <c r="B37" s="174" t="s">
        <v>3</v>
      </c>
      <c r="C37" s="174" t="s">
        <v>2</v>
      </c>
      <c r="D37" s="164"/>
      <c r="E37" s="165" t="s">
        <v>636</v>
      </c>
      <c r="F37" s="165" t="s">
        <v>15</v>
      </c>
      <c r="G37" s="165" t="s">
        <v>0</v>
      </c>
      <c r="H37" s="165">
        <v>4000</v>
      </c>
      <c r="I37" s="165">
        <v>0.18</v>
      </c>
      <c r="J37" s="165">
        <v>66</v>
      </c>
      <c r="K37" s="278">
        <v>4445</v>
      </c>
      <c r="L37" s="176"/>
      <c r="M37" s="161"/>
      <c r="N37" s="161"/>
      <c r="O37" s="161"/>
    </row>
    <row r="38" spans="1:15" x14ac:dyDescent="0.25">
      <c r="A38" s="167">
        <v>43238.389907407407</v>
      </c>
      <c r="B38" s="174" t="s">
        <v>3</v>
      </c>
      <c r="C38" s="174" t="s">
        <v>2</v>
      </c>
      <c r="D38" s="164"/>
      <c r="E38" s="165" t="s">
        <v>636</v>
      </c>
      <c r="F38" s="165" t="s">
        <v>15</v>
      </c>
      <c r="G38" s="165" t="s">
        <v>0</v>
      </c>
      <c r="H38" s="165">
        <v>4030</v>
      </c>
      <c r="I38" s="165">
        <v>0.18</v>
      </c>
      <c r="J38" s="165">
        <v>66</v>
      </c>
      <c r="K38" s="278"/>
      <c r="L38" s="176"/>
      <c r="M38" s="161"/>
      <c r="N38" s="161"/>
      <c r="O38" s="161"/>
    </row>
    <row r="39" spans="1:15" x14ac:dyDescent="0.25">
      <c r="A39" s="167">
        <v>43238.390069444446</v>
      </c>
      <c r="B39" s="174" t="s">
        <v>3</v>
      </c>
      <c r="C39" s="174" t="s">
        <v>2</v>
      </c>
      <c r="D39" s="164"/>
      <c r="E39" s="165" t="s">
        <v>636</v>
      </c>
      <c r="F39" s="165" t="s">
        <v>15</v>
      </c>
      <c r="G39" s="165" t="s">
        <v>0</v>
      </c>
      <c r="H39" s="165">
        <v>3980</v>
      </c>
      <c r="I39" s="165">
        <v>0.18</v>
      </c>
      <c r="J39" s="165">
        <v>66</v>
      </c>
      <c r="K39" s="278"/>
      <c r="L39" s="176"/>
      <c r="M39" s="161"/>
      <c r="N39" s="161"/>
      <c r="O39" s="177"/>
    </row>
    <row r="40" spans="1:15" x14ac:dyDescent="0.25">
      <c r="A40" s="167">
        <v>43238.392743055556</v>
      </c>
      <c r="B40" s="174" t="s">
        <v>3</v>
      </c>
      <c r="C40" s="164"/>
      <c r="D40" s="174" t="s">
        <v>2</v>
      </c>
      <c r="E40" s="165" t="s">
        <v>637</v>
      </c>
      <c r="F40" s="165" t="s">
        <v>15</v>
      </c>
      <c r="G40" s="165" t="s">
        <v>0</v>
      </c>
      <c r="H40" s="165">
        <v>4870</v>
      </c>
      <c r="I40" s="165">
        <v>0.18</v>
      </c>
      <c r="J40" s="165">
        <v>66</v>
      </c>
      <c r="K40" s="278"/>
      <c r="L40" s="176"/>
      <c r="M40" s="161"/>
      <c r="N40" s="161"/>
      <c r="O40" s="161"/>
    </row>
    <row r="41" spans="1:15" x14ac:dyDescent="0.25">
      <c r="A41" s="167">
        <v>43238.392893518518</v>
      </c>
      <c r="B41" s="174" t="s">
        <v>3</v>
      </c>
      <c r="C41" s="164"/>
      <c r="D41" s="174" t="s">
        <v>2</v>
      </c>
      <c r="E41" s="165" t="s">
        <v>637</v>
      </c>
      <c r="F41" s="165" t="s">
        <v>15</v>
      </c>
      <c r="G41" s="165" t="s">
        <v>0</v>
      </c>
      <c r="H41" s="165">
        <v>4880</v>
      </c>
      <c r="I41" s="165">
        <v>0.18</v>
      </c>
      <c r="J41" s="165">
        <v>66</v>
      </c>
      <c r="K41" s="278"/>
      <c r="L41" s="176"/>
      <c r="M41" s="161"/>
      <c r="N41" s="161"/>
      <c r="O41" s="161"/>
    </row>
    <row r="42" spans="1:15" x14ac:dyDescent="0.25">
      <c r="A42" s="167">
        <v>43238.393043981479</v>
      </c>
      <c r="B42" s="174" t="s">
        <v>3</v>
      </c>
      <c r="C42" s="164"/>
      <c r="D42" s="174" t="s">
        <v>2</v>
      </c>
      <c r="E42" s="165" t="s">
        <v>637</v>
      </c>
      <c r="F42" s="165" t="s">
        <v>15</v>
      </c>
      <c r="G42" s="165" t="s">
        <v>0</v>
      </c>
      <c r="H42" s="165">
        <v>4910</v>
      </c>
      <c r="I42" s="165">
        <v>0.18</v>
      </c>
      <c r="J42" s="165">
        <v>66</v>
      </c>
      <c r="K42" s="278"/>
      <c r="L42" s="176"/>
      <c r="M42" s="161"/>
      <c r="N42" s="161"/>
      <c r="O42" s="161"/>
    </row>
    <row r="43" spans="1:15" x14ac:dyDescent="0.25">
      <c r="A43" s="171">
        <v>43238.394745370373</v>
      </c>
      <c r="B43" s="175" t="s">
        <v>3</v>
      </c>
      <c r="C43" s="175" t="s">
        <v>2</v>
      </c>
      <c r="D43" s="164"/>
      <c r="E43" s="173" t="s">
        <v>636</v>
      </c>
      <c r="F43" s="173" t="s">
        <v>14</v>
      </c>
      <c r="G43" s="173" t="s">
        <v>0</v>
      </c>
      <c r="H43" s="173">
        <v>4140</v>
      </c>
      <c r="I43" s="173">
        <v>0.18</v>
      </c>
      <c r="J43" s="173">
        <v>66</v>
      </c>
      <c r="K43" s="277">
        <v>4228</v>
      </c>
      <c r="L43" s="176"/>
      <c r="M43" s="161"/>
      <c r="N43" s="161"/>
      <c r="O43" s="161"/>
    </row>
    <row r="44" spans="1:15" x14ac:dyDescent="0.25">
      <c r="A44" s="171">
        <v>43238.394895833335</v>
      </c>
      <c r="B44" s="175" t="s">
        <v>3</v>
      </c>
      <c r="C44" s="175" t="s">
        <v>2</v>
      </c>
      <c r="D44" s="164"/>
      <c r="E44" s="173" t="s">
        <v>636</v>
      </c>
      <c r="F44" s="173" t="s">
        <v>14</v>
      </c>
      <c r="G44" s="173" t="s">
        <v>0</v>
      </c>
      <c r="H44" s="180">
        <v>3820</v>
      </c>
      <c r="I44" s="173">
        <v>0.18</v>
      </c>
      <c r="J44" s="173">
        <v>66</v>
      </c>
      <c r="K44" s="277"/>
      <c r="L44" s="176"/>
      <c r="M44" s="161"/>
      <c r="N44" s="161"/>
      <c r="O44" s="161"/>
    </row>
    <row r="45" spans="1:15" x14ac:dyDescent="0.25">
      <c r="A45" s="171">
        <v>43238.395046296297</v>
      </c>
      <c r="B45" s="175" t="s">
        <v>3</v>
      </c>
      <c r="C45" s="175" t="s">
        <v>2</v>
      </c>
      <c r="D45" s="164"/>
      <c r="E45" s="173" t="s">
        <v>636</v>
      </c>
      <c r="F45" s="173" t="s">
        <v>14</v>
      </c>
      <c r="G45" s="173" t="s">
        <v>0</v>
      </c>
      <c r="H45" s="173">
        <v>4100</v>
      </c>
      <c r="I45" s="173">
        <v>0.18</v>
      </c>
      <c r="J45" s="173">
        <v>66</v>
      </c>
      <c r="K45" s="277"/>
      <c r="L45" s="176"/>
      <c r="M45" s="161"/>
      <c r="N45" s="161"/>
      <c r="O45" s="161"/>
    </row>
    <row r="46" spans="1:15" x14ac:dyDescent="0.25">
      <c r="A46" s="171">
        <v>43238.398310185185</v>
      </c>
      <c r="B46" s="175" t="s">
        <v>3</v>
      </c>
      <c r="C46" s="175" t="s">
        <v>2</v>
      </c>
      <c r="D46" s="164"/>
      <c r="E46" s="173" t="s">
        <v>637</v>
      </c>
      <c r="F46" s="173" t="s">
        <v>14</v>
      </c>
      <c r="G46" s="173" t="s">
        <v>0</v>
      </c>
      <c r="H46" s="173">
        <v>4310</v>
      </c>
      <c r="I46" s="173">
        <v>0.18</v>
      </c>
      <c r="J46" s="173">
        <v>66</v>
      </c>
      <c r="K46" s="277"/>
      <c r="L46" s="176"/>
      <c r="M46" s="161"/>
      <c r="N46" s="161"/>
      <c r="O46" s="161"/>
    </row>
    <row r="47" spans="1:15" x14ac:dyDescent="0.25">
      <c r="A47" s="171">
        <v>43238.398472222223</v>
      </c>
      <c r="B47" s="175" t="s">
        <v>3</v>
      </c>
      <c r="C47" s="175" t="s">
        <v>2</v>
      </c>
      <c r="D47" s="164"/>
      <c r="E47" s="173" t="s">
        <v>637</v>
      </c>
      <c r="F47" s="173" t="s">
        <v>14</v>
      </c>
      <c r="G47" s="173" t="s">
        <v>0</v>
      </c>
      <c r="H47" s="173">
        <v>4300</v>
      </c>
      <c r="I47" s="173">
        <v>0.18</v>
      </c>
      <c r="J47" s="173">
        <v>66</v>
      </c>
      <c r="K47" s="277"/>
      <c r="L47" s="176"/>
      <c r="M47" s="161"/>
      <c r="N47" s="161"/>
      <c r="O47" s="161"/>
    </row>
    <row r="48" spans="1:15" x14ac:dyDescent="0.25">
      <c r="A48" s="171">
        <v>43238.398622685185</v>
      </c>
      <c r="B48" s="175" t="s">
        <v>3</v>
      </c>
      <c r="C48" s="175" t="s">
        <v>2</v>
      </c>
      <c r="D48" s="164"/>
      <c r="E48" s="173" t="s">
        <v>637</v>
      </c>
      <c r="F48" s="173" t="s">
        <v>14</v>
      </c>
      <c r="G48" s="173" t="s">
        <v>0</v>
      </c>
      <c r="H48" s="173">
        <v>4290</v>
      </c>
      <c r="I48" s="173">
        <v>0.18</v>
      </c>
      <c r="J48" s="173">
        <v>66</v>
      </c>
      <c r="K48" s="277"/>
      <c r="L48" s="176"/>
      <c r="M48" s="161"/>
      <c r="N48" s="161"/>
      <c r="O48" s="161"/>
    </row>
    <row r="49" spans="1:12" x14ac:dyDescent="0.25">
      <c r="A49" s="167">
        <v>43238.40016203704</v>
      </c>
      <c r="B49" s="174" t="s">
        <v>3</v>
      </c>
      <c r="C49" s="174" t="s">
        <v>2</v>
      </c>
      <c r="D49" s="164"/>
      <c r="E49" s="165" t="s">
        <v>636</v>
      </c>
      <c r="F49" s="165" t="s">
        <v>13</v>
      </c>
      <c r="G49" s="165" t="s">
        <v>0</v>
      </c>
      <c r="H49" s="165">
        <v>4480</v>
      </c>
      <c r="I49" s="165">
        <v>0.18</v>
      </c>
      <c r="J49" s="165">
        <v>66</v>
      </c>
      <c r="K49" s="278">
        <v>4465</v>
      </c>
      <c r="L49" s="176"/>
    </row>
    <row r="50" spans="1:12" x14ac:dyDescent="0.25">
      <c r="A50" s="167">
        <v>43238.400312500002</v>
      </c>
      <c r="B50" s="174" t="s">
        <v>3</v>
      </c>
      <c r="C50" s="174" t="s">
        <v>2</v>
      </c>
      <c r="D50" s="164"/>
      <c r="E50" s="165" t="s">
        <v>636</v>
      </c>
      <c r="F50" s="165" t="s">
        <v>13</v>
      </c>
      <c r="G50" s="165" t="s">
        <v>0</v>
      </c>
      <c r="H50" s="165">
        <v>4480</v>
      </c>
      <c r="I50" s="165">
        <v>0.18</v>
      </c>
      <c r="J50" s="165">
        <v>66</v>
      </c>
      <c r="K50" s="278"/>
      <c r="L50" s="176"/>
    </row>
    <row r="51" spans="1:12" x14ac:dyDescent="0.25">
      <c r="A51" s="167">
        <v>43238.400451388887</v>
      </c>
      <c r="B51" s="174" t="s">
        <v>3</v>
      </c>
      <c r="C51" s="174" t="s">
        <v>2</v>
      </c>
      <c r="D51" s="164"/>
      <c r="E51" s="165" t="s">
        <v>636</v>
      </c>
      <c r="F51" s="165" t="s">
        <v>13</v>
      </c>
      <c r="G51" s="165" t="s">
        <v>0</v>
      </c>
      <c r="H51" s="165">
        <v>4440</v>
      </c>
      <c r="I51" s="165">
        <v>0.18</v>
      </c>
      <c r="J51" s="165">
        <v>66</v>
      </c>
      <c r="K51" s="278"/>
      <c r="L51" s="176"/>
    </row>
    <row r="52" spans="1:12" x14ac:dyDescent="0.25">
      <c r="A52" s="167">
        <v>43238.40111111111</v>
      </c>
      <c r="B52" s="174" t="s">
        <v>3</v>
      </c>
      <c r="C52" s="164"/>
      <c r="D52" s="175" t="s">
        <v>2</v>
      </c>
      <c r="E52" s="165" t="s">
        <v>637</v>
      </c>
      <c r="F52" s="165" t="s">
        <v>13</v>
      </c>
      <c r="G52" s="165" t="s">
        <v>0</v>
      </c>
      <c r="H52" s="165">
        <v>4510</v>
      </c>
      <c r="I52" s="165">
        <v>0.18</v>
      </c>
      <c r="J52" s="165">
        <v>66</v>
      </c>
      <c r="K52" s="278"/>
      <c r="L52" s="176"/>
    </row>
    <row r="53" spans="1:12" x14ac:dyDescent="0.25">
      <c r="A53" s="167">
        <v>43238.401261574072</v>
      </c>
      <c r="B53" s="174" t="s">
        <v>3</v>
      </c>
      <c r="C53" s="164"/>
      <c r="D53" s="175" t="s">
        <v>2</v>
      </c>
      <c r="E53" s="165" t="s">
        <v>637</v>
      </c>
      <c r="F53" s="165" t="s">
        <v>13</v>
      </c>
      <c r="G53" s="165" t="s">
        <v>0</v>
      </c>
      <c r="H53" s="165">
        <v>4460</v>
      </c>
      <c r="I53" s="165">
        <v>0.18</v>
      </c>
      <c r="J53" s="165">
        <v>66</v>
      </c>
      <c r="K53" s="278"/>
      <c r="L53" s="176"/>
    </row>
    <row r="54" spans="1:12" x14ac:dyDescent="0.25">
      <c r="A54" s="167">
        <v>43238.401412037034</v>
      </c>
      <c r="B54" s="174" t="s">
        <v>3</v>
      </c>
      <c r="C54" s="164"/>
      <c r="D54" s="175" t="s">
        <v>2</v>
      </c>
      <c r="E54" s="165" t="s">
        <v>637</v>
      </c>
      <c r="F54" s="165" t="s">
        <v>13</v>
      </c>
      <c r="G54" s="165" t="s">
        <v>0</v>
      </c>
      <c r="H54" s="165">
        <v>4420</v>
      </c>
      <c r="I54" s="165">
        <v>0.18</v>
      </c>
      <c r="J54" s="165">
        <v>66</v>
      </c>
      <c r="K54" s="278"/>
      <c r="L54" s="176"/>
    </row>
    <row r="55" spans="1:12" x14ac:dyDescent="0.25">
      <c r="A55" s="170">
        <v>43238.402638888889</v>
      </c>
      <c r="B55" s="175" t="s">
        <v>3</v>
      </c>
      <c r="C55" s="175" t="s">
        <v>2</v>
      </c>
      <c r="D55" s="164"/>
      <c r="E55" s="166" t="s">
        <v>636</v>
      </c>
      <c r="F55" s="166" t="s">
        <v>13</v>
      </c>
      <c r="G55" s="166" t="s">
        <v>12</v>
      </c>
      <c r="H55" s="166">
        <v>4860</v>
      </c>
      <c r="I55" s="166">
        <v>0.18</v>
      </c>
      <c r="J55" s="166">
        <v>66</v>
      </c>
      <c r="K55" s="277">
        <v>4958.333333333333</v>
      </c>
      <c r="L55" s="176"/>
    </row>
    <row r="56" spans="1:12" x14ac:dyDescent="0.25">
      <c r="A56" s="170">
        <v>43238.402789351851</v>
      </c>
      <c r="B56" s="175" t="s">
        <v>3</v>
      </c>
      <c r="C56" s="175" t="s">
        <v>2</v>
      </c>
      <c r="D56" s="164"/>
      <c r="E56" s="166" t="s">
        <v>636</v>
      </c>
      <c r="F56" s="166" t="s">
        <v>13</v>
      </c>
      <c r="G56" s="166" t="s">
        <v>12</v>
      </c>
      <c r="H56" s="166">
        <v>4870</v>
      </c>
      <c r="I56" s="166">
        <v>0.18</v>
      </c>
      <c r="J56" s="166">
        <v>66</v>
      </c>
      <c r="K56" s="277"/>
      <c r="L56" s="176"/>
    </row>
    <row r="57" spans="1:12" x14ac:dyDescent="0.25">
      <c r="A57" s="170">
        <v>43238.402928240743</v>
      </c>
      <c r="B57" s="175" t="s">
        <v>3</v>
      </c>
      <c r="C57" s="175" t="s">
        <v>2</v>
      </c>
      <c r="D57" s="164"/>
      <c r="E57" s="166" t="s">
        <v>636</v>
      </c>
      <c r="F57" s="166" t="s">
        <v>13</v>
      </c>
      <c r="G57" s="166" t="s">
        <v>12</v>
      </c>
      <c r="H57" s="166">
        <v>4860</v>
      </c>
      <c r="I57" s="166">
        <v>0.18</v>
      </c>
      <c r="J57" s="166">
        <v>66</v>
      </c>
      <c r="K57" s="277"/>
      <c r="L57" s="176"/>
    </row>
    <row r="58" spans="1:12" x14ac:dyDescent="0.25">
      <c r="A58" s="170">
        <v>43238.404039351852</v>
      </c>
      <c r="B58" s="175" t="s">
        <v>3</v>
      </c>
      <c r="C58" s="164"/>
      <c r="D58" s="175" t="s">
        <v>2</v>
      </c>
      <c r="E58" s="166" t="s">
        <v>637</v>
      </c>
      <c r="F58" s="166" t="s">
        <v>13</v>
      </c>
      <c r="G58" s="166" t="s">
        <v>12</v>
      </c>
      <c r="H58" s="166">
        <v>5040</v>
      </c>
      <c r="I58" s="166">
        <v>0.18</v>
      </c>
      <c r="J58" s="166">
        <v>66</v>
      </c>
      <c r="K58" s="277"/>
      <c r="L58" s="181"/>
    </row>
    <row r="59" spans="1:12" x14ac:dyDescent="0.25">
      <c r="A59" s="170">
        <v>43238.40420138889</v>
      </c>
      <c r="B59" s="175" t="s">
        <v>3</v>
      </c>
      <c r="C59" s="164"/>
      <c r="D59" s="175" t="s">
        <v>2</v>
      </c>
      <c r="E59" s="166" t="s">
        <v>637</v>
      </c>
      <c r="F59" s="166" t="s">
        <v>13</v>
      </c>
      <c r="G59" s="166" t="s">
        <v>12</v>
      </c>
      <c r="H59" s="166">
        <v>5060</v>
      </c>
      <c r="I59" s="166">
        <v>0.18</v>
      </c>
      <c r="J59" s="166">
        <v>66</v>
      </c>
      <c r="K59" s="277"/>
      <c r="L59" s="181"/>
    </row>
    <row r="60" spans="1:12" x14ac:dyDescent="0.25">
      <c r="A60" s="170">
        <v>43238.404351851852</v>
      </c>
      <c r="B60" s="175" t="s">
        <v>3</v>
      </c>
      <c r="C60" s="164"/>
      <c r="D60" s="175" t="s">
        <v>2</v>
      </c>
      <c r="E60" s="166" t="s">
        <v>637</v>
      </c>
      <c r="F60" s="166" t="s">
        <v>13</v>
      </c>
      <c r="G60" s="166" t="s">
        <v>12</v>
      </c>
      <c r="H60" s="166">
        <v>5060</v>
      </c>
      <c r="I60" s="166">
        <v>0.18</v>
      </c>
      <c r="J60" s="166">
        <v>66</v>
      </c>
      <c r="K60" s="277"/>
      <c r="L60" s="181"/>
    </row>
    <row r="61" spans="1:12" x14ac:dyDescent="0.25">
      <c r="A61" s="167">
        <v>43238.409710648149</v>
      </c>
      <c r="B61" s="174" t="s">
        <v>3</v>
      </c>
      <c r="C61" s="174" t="s">
        <v>2</v>
      </c>
      <c r="D61" s="164"/>
      <c r="E61" s="165" t="s">
        <v>636</v>
      </c>
      <c r="F61" s="165" t="s">
        <v>11</v>
      </c>
      <c r="G61" s="165" t="s">
        <v>0</v>
      </c>
      <c r="H61" s="165">
        <v>4360</v>
      </c>
      <c r="I61" s="165">
        <v>0.18</v>
      </c>
      <c r="J61" s="165">
        <v>66</v>
      </c>
      <c r="K61" s="278">
        <v>4701.1111111111113</v>
      </c>
      <c r="L61" s="181"/>
    </row>
    <row r="62" spans="1:12" x14ac:dyDescent="0.25">
      <c r="A62" s="167">
        <v>43238.409861111111</v>
      </c>
      <c r="B62" s="174" t="s">
        <v>3</v>
      </c>
      <c r="C62" s="174" t="s">
        <v>2</v>
      </c>
      <c r="D62" s="164"/>
      <c r="E62" s="165" t="s">
        <v>636</v>
      </c>
      <c r="F62" s="165" t="s">
        <v>11</v>
      </c>
      <c r="G62" s="165" t="s">
        <v>0</v>
      </c>
      <c r="H62" s="165">
        <v>4310</v>
      </c>
      <c r="I62" s="165">
        <v>0.18</v>
      </c>
      <c r="J62" s="165">
        <v>66</v>
      </c>
      <c r="K62" s="278"/>
      <c r="L62" s="181"/>
    </row>
    <row r="63" spans="1:12" x14ac:dyDescent="0.25">
      <c r="A63" s="167">
        <v>43238.41</v>
      </c>
      <c r="B63" s="174" t="s">
        <v>3</v>
      </c>
      <c r="C63" s="174" t="s">
        <v>2</v>
      </c>
      <c r="D63" s="164"/>
      <c r="E63" s="165" t="s">
        <v>636</v>
      </c>
      <c r="F63" s="165" t="s">
        <v>11</v>
      </c>
      <c r="G63" s="165" t="s">
        <v>0</v>
      </c>
      <c r="H63" s="165">
        <v>4300</v>
      </c>
      <c r="I63" s="165">
        <v>0.18</v>
      </c>
      <c r="J63" s="165">
        <v>66</v>
      </c>
      <c r="K63" s="278"/>
      <c r="L63" s="181"/>
    </row>
    <row r="64" spans="1:12" x14ac:dyDescent="0.25">
      <c r="A64" s="167">
        <v>43238.413680555554</v>
      </c>
      <c r="B64" s="174" t="s">
        <v>3</v>
      </c>
      <c r="C64" s="174" t="s">
        <v>2</v>
      </c>
      <c r="D64" s="164"/>
      <c r="E64" s="165" t="s">
        <v>636</v>
      </c>
      <c r="F64" s="165" t="s">
        <v>11</v>
      </c>
      <c r="G64" s="165" t="s">
        <v>0</v>
      </c>
      <c r="H64" s="165">
        <v>4770</v>
      </c>
      <c r="I64" s="165">
        <v>0.18</v>
      </c>
      <c r="J64" s="165">
        <v>66</v>
      </c>
      <c r="K64" s="278"/>
      <c r="L64" s="181"/>
    </row>
    <row r="65" spans="1:12" x14ac:dyDescent="0.25">
      <c r="A65" s="167">
        <v>43238.413819444446</v>
      </c>
      <c r="B65" s="174" t="s">
        <v>3</v>
      </c>
      <c r="C65" s="174" t="s">
        <v>2</v>
      </c>
      <c r="D65" s="164"/>
      <c r="E65" s="165" t="s">
        <v>636</v>
      </c>
      <c r="F65" s="165" t="s">
        <v>11</v>
      </c>
      <c r="G65" s="165" t="s">
        <v>0</v>
      </c>
      <c r="H65" s="165">
        <v>4790</v>
      </c>
      <c r="I65" s="165">
        <v>0.18</v>
      </c>
      <c r="J65" s="165">
        <v>66</v>
      </c>
      <c r="K65" s="278"/>
      <c r="L65" s="181"/>
    </row>
    <row r="66" spans="1:12" x14ac:dyDescent="0.25">
      <c r="A66" s="167">
        <v>43238.413969907408</v>
      </c>
      <c r="B66" s="174" t="s">
        <v>3</v>
      </c>
      <c r="C66" s="174" t="s">
        <v>2</v>
      </c>
      <c r="D66" s="164"/>
      <c r="E66" s="165" t="s">
        <v>636</v>
      </c>
      <c r="F66" s="165" t="s">
        <v>11</v>
      </c>
      <c r="G66" s="165" t="s">
        <v>0</v>
      </c>
      <c r="H66" s="165">
        <v>4770</v>
      </c>
      <c r="I66" s="165">
        <v>0.18</v>
      </c>
      <c r="J66" s="165">
        <v>66</v>
      </c>
      <c r="K66" s="278"/>
      <c r="L66" s="181"/>
    </row>
    <row r="67" spans="1:12" x14ac:dyDescent="0.25">
      <c r="A67" s="167">
        <v>43238.414861111109</v>
      </c>
      <c r="B67" s="174" t="s">
        <v>3</v>
      </c>
      <c r="C67" s="164"/>
      <c r="D67" s="174" t="s">
        <v>2</v>
      </c>
      <c r="E67" s="165" t="s">
        <v>637</v>
      </c>
      <c r="F67" s="165" t="s">
        <v>11</v>
      </c>
      <c r="G67" s="165" t="s">
        <v>0</v>
      </c>
      <c r="H67" s="165">
        <v>4990</v>
      </c>
      <c r="I67" s="165">
        <v>0.18</v>
      </c>
      <c r="J67" s="165">
        <v>66</v>
      </c>
      <c r="K67" s="278"/>
      <c r="L67" s="181"/>
    </row>
    <row r="68" spans="1:12" x14ac:dyDescent="0.25">
      <c r="A68" s="167">
        <v>43238.415011574078</v>
      </c>
      <c r="B68" s="174" t="s">
        <v>3</v>
      </c>
      <c r="C68" s="164"/>
      <c r="D68" s="174" t="s">
        <v>2</v>
      </c>
      <c r="E68" s="165" t="s">
        <v>637</v>
      </c>
      <c r="F68" s="165" t="s">
        <v>11</v>
      </c>
      <c r="G68" s="165" t="s">
        <v>0</v>
      </c>
      <c r="H68" s="165">
        <v>5000</v>
      </c>
      <c r="I68" s="165">
        <v>0.18</v>
      </c>
      <c r="J68" s="165">
        <v>66</v>
      </c>
      <c r="K68" s="278"/>
      <c r="L68" s="181"/>
    </row>
    <row r="69" spans="1:12" x14ac:dyDescent="0.25">
      <c r="A69" s="167">
        <v>43238.415162037039</v>
      </c>
      <c r="B69" s="174" t="s">
        <v>3</v>
      </c>
      <c r="C69" s="164"/>
      <c r="D69" s="174" t="s">
        <v>2</v>
      </c>
      <c r="E69" s="165" t="s">
        <v>637</v>
      </c>
      <c r="F69" s="165" t="s">
        <v>11</v>
      </c>
      <c r="G69" s="165" t="s">
        <v>0</v>
      </c>
      <c r="H69" s="165">
        <v>5020</v>
      </c>
      <c r="I69" s="165">
        <v>0.18</v>
      </c>
      <c r="J69" s="165">
        <v>66</v>
      </c>
      <c r="K69" s="278"/>
      <c r="L69" s="181"/>
    </row>
    <row r="70" spans="1:12" x14ac:dyDescent="0.25">
      <c r="A70" s="170">
        <v>43238.416539351849</v>
      </c>
      <c r="B70" s="175" t="s">
        <v>3</v>
      </c>
      <c r="C70" s="175" t="s">
        <v>2</v>
      </c>
      <c r="D70" s="164"/>
      <c r="E70" s="166" t="s">
        <v>636</v>
      </c>
      <c r="F70" s="166" t="s">
        <v>10</v>
      </c>
      <c r="G70" s="166" t="s">
        <v>0</v>
      </c>
      <c r="H70" s="166">
        <v>5680</v>
      </c>
      <c r="I70" s="166">
        <v>0.18</v>
      </c>
      <c r="J70" s="166">
        <v>66</v>
      </c>
      <c r="K70" s="277">
        <v>5077.272727272727</v>
      </c>
      <c r="L70" s="181"/>
    </row>
    <row r="71" spans="1:12" x14ac:dyDescent="0.25">
      <c r="A71" s="170">
        <v>43238.416689814818</v>
      </c>
      <c r="B71" s="175" t="s">
        <v>3</v>
      </c>
      <c r="C71" s="175" t="s">
        <v>2</v>
      </c>
      <c r="D71" s="164"/>
      <c r="E71" s="166" t="s">
        <v>636</v>
      </c>
      <c r="F71" s="166" t="s">
        <v>10</v>
      </c>
      <c r="G71" s="166" t="s">
        <v>0</v>
      </c>
      <c r="H71" s="166">
        <v>5740</v>
      </c>
      <c r="I71" s="166">
        <v>0.18</v>
      </c>
      <c r="J71" s="166">
        <v>66</v>
      </c>
      <c r="K71" s="277"/>
      <c r="L71" s="181"/>
    </row>
    <row r="72" spans="1:12" x14ac:dyDescent="0.25">
      <c r="A72" s="170">
        <v>43238.416828703703</v>
      </c>
      <c r="B72" s="175" t="s">
        <v>3</v>
      </c>
      <c r="C72" s="175" t="s">
        <v>2</v>
      </c>
      <c r="D72" s="164"/>
      <c r="E72" s="166" t="s">
        <v>636</v>
      </c>
      <c r="F72" s="166" t="s">
        <v>10</v>
      </c>
      <c r="G72" s="166" t="s">
        <v>0</v>
      </c>
      <c r="H72" s="166">
        <v>4630</v>
      </c>
      <c r="I72" s="166">
        <v>0.18</v>
      </c>
      <c r="J72" s="166">
        <v>66</v>
      </c>
      <c r="K72" s="277"/>
      <c r="L72" s="181"/>
    </row>
    <row r="73" spans="1:12" x14ac:dyDescent="0.25">
      <c r="A73" s="170">
        <v>43238.417199074072</v>
      </c>
      <c r="B73" s="175" t="s">
        <v>3</v>
      </c>
      <c r="C73" s="175" t="s">
        <v>2</v>
      </c>
      <c r="D73" s="164"/>
      <c r="E73" s="166" t="s">
        <v>636</v>
      </c>
      <c r="F73" s="166" t="s">
        <v>10</v>
      </c>
      <c r="G73" s="166" t="s">
        <v>0</v>
      </c>
      <c r="H73" s="166">
        <v>5700</v>
      </c>
      <c r="I73" s="166">
        <v>0.18</v>
      </c>
      <c r="J73" s="166">
        <v>66</v>
      </c>
      <c r="K73" s="277"/>
      <c r="L73" s="181"/>
    </row>
    <row r="74" spans="1:12" x14ac:dyDescent="0.25">
      <c r="A74" s="170">
        <v>43238.417349537034</v>
      </c>
      <c r="B74" s="175" t="s">
        <v>3</v>
      </c>
      <c r="C74" s="175" t="s">
        <v>2</v>
      </c>
      <c r="D74" s="164"/>
      <c r="E74" s="166" t="s">
        <v>636</v>
      </c>
      <c r="F74" s="166" t="s">
        <v>10</v>
      </c>
      <c r="G74" s="166" t="s">
        <v>0</v>
      </c>
      <c r="H74" s="166">
        <v>5370</v>
      </c>
      <c r="I74" s="166">
        <v>0.18</v>
      </c>
      <c r="J74" s="166">
        <v>66</v>
      </c>
      <c r="K74" s="277"/>
      <c r="L74" s="181"/>
    </row>
    <row r="75" spans="1:12" x14ac:dyDescent="0.25">
      <c r="A75" s="170">
        <v>43238.417488425926</v>
      </c>
      <c r="B75" s="175" t="s">
        <v>3</v>
      </c>
      <c r="C75" s="175" t="s">
        <v>2</v>
      </c>
      <c r="D75" s="164"/>
      <c r="E75" s="166" t="s">
        <v>636</v>
      </c>
      <c r="F75" s="166" t="s">
        <v>10</v>
      </c>
      <c r="G75" s="166" t="s">
        <v>0</v>
      </c>
      <c r="H75" s="169">
        <v>440</v>
      </c>
      <c r="I75" s="166">
        <v>0.18</v>
      </c>
      <c r="J75" s="166">
        <v>66</v>
      </c>
      <c r="K75" s="277"/>
      <c r="L75" s="181"/>
    </row>
    <row r="76" spans="1:12" x14ac:dyDescent="0.25">
      <c r="A76" s="170">
        <v>43238.418310185189</v>
      </c>
      <c r="B76" s="175" t="s">
        <v>3</v>
      </c>
      <c r="C76" s="164"/>
      <c r="D76" s="175" t="s">
        <v>2</v>
      </c>
      <c r="E76" s="166" t="s">
        <v>637</v>
      </c>
      <c r="F76" s="166" t="s">
        <v>10</v>
      </c>
      <c r="G76" s="166" t="s">
        <v>0</v>
      </c>
      <c r="H76" s="166">
        <v>4190</v>
      </c>
      <c r="I76" s="166">
        <v>0.18</v>
      </c>
      <c r="J76" s="166">
        <v>66</v>
      </c>
      <c r="K76" s="277"/>
      <c r="L76" s="181"/>
    </row>
    <row r="77" spans="1:12" x14ac:dyDescent="0.25">
      <c r="A77" s="170">
        <v>43238.41846064815</v>
      </c>
      <c r="B77" s="175" t="s">
        <v>3</v>
      </c>
      <c r="C77" s="164"/>
      <c r="D77" s="175" t="s">
        <v>2</v>
      </c>
      <c r="E77" s="166" t="s">
        <v>637</v>
      </c>
      <c r="F77" s="166" t="s">
        <v>10</v>
      </c>
      <c r="G77" s="166" t="s">
        <v>0</v>
      </c>
      <c r="H77" s="166">
        <v>5030</v>
      </c>
      <c r="I77" s="166">
        <v>0.18</v>
      </c>
      <c r="J77" s="166">
        <v>66</v>
      </c>
      <c r="K77" s="277"/>
      <c r="L77" s="181"/>
    </row>
    <row r="78" spans="1:12" x14ac:dyDescent="0.25">
      <c r="A78" s="170">
        <v>43238.418622685182</v>
      </c>
      <c r="B78" s="175" t="s">
        <v>3</v>
      </c>
      <c r="C78" s="164"/>
      <c r="D78" s="175" t="s">
        <v>2</v>
      </c>
      <c r="E78" s="166" t="s">
        <v>637</v>
      </c>
      <c r="F78" s="166" t="s">
        <v>10</v>
      </c>
      <c r="G78" s="166" t="s">
        <v>0</v>
      </c>
      <c r="H78" s="166">
        <v>5050</v>
      </c>
      <c r="I78" s="166">
        <v>0.18</v>
      </c>
      <c r="J78" s="166">
        <v>66</v>
      </c>
      <c r="K78" s="277"/>
      <c r="L78" s="181"/>
    </row>
    <row r="79" spans="1:12" x14ac:dyDescent="0.25">
      <c r="A79" s="170">
        <v>43238.419953703706</v>
      </c>
      <c r="B79" s="175" t="s">
        <v>3</v>
      </c>
      <c r="C79" s="164"/>
      <c r="D79" s="175" t="s">
        <v>2</v>
      </c>
      <c r="E79" s="166" t="s">
        <v>637</v>
      </c>
      <c r="F79" s="166" t="s">
        <v>10</v>
      </c>
      <c r="G79" s="166" t="s">
        <v>0</v>
      </c>
      <c r="H79" s="166">
        <v>4840</v>
      </c>
      <c r="I79" s="166">
        <v>0.18</v>
      </c>
      <c r="J79" s="166">
        <v>66</v>
      </c>
      <c r="K79" s="277"/>
      <c r="L79" s="181"/>
    </row>
    <row r="80" spans="1:12" x14ac:dyDescent="0.25">
      <c r="A80" s="170">
        <v>43238.420104166667</v>
      </c>
      <c r="B80" s="175" t="s">
        <v>3</v>
      </c>
      <c r="C80" s="164"/>
      <c r="D80" s="175" t="s">
        <v>2</v>
      </c>
      <c r="E80" s="166" t="s">
        <v>637</v>
      </c>
      <c r="F80" s="166" t="s">
        <v>10</v>
      </c>
      <c r="G80" s="166" t="s">
        <v>0</v>
      </c>
      <c r="H80" s="166">
        <v>4800</v>
      </c>
      <c r="I80" s="166">
        <v>0.18</v>
      </c>
      <c r="J80" s="166">
        <v>66</v>
      </c>
      <c r="K80" s="277"/>
      <c r="L80" s="181"/>
    </row>
    <row r="81" spans="1:12" x14ac:dyDescent="0.25">
      <c r="A81" s="170">
        <v>43238.420254629629</v>
      </c>
      <c r="B81" s="175" t="s">
        <v>3</v>
      </c>
      <c r="C81" s="164"/>
      <c r="D81" s="175" t="s">
        <v>2</v>
      </c>
      <c r="E81" s="166" t="s">
        <v>637</v>
      </c>
      <c r="F81" s="166" t="s">
        <v>10</v>
      </c>
      <c r="G81" s="166" t="s">
        <v>0</v>
      </c>
      <c r="H81" s="166">
        <v>4820</v>
      </c>
      <c r="I81" s="166">
        <v>0.18</v>
      </c>
      <c r="J81" s="166">
        <v>66</v>
      </c>
      <c r="K81" s="277"/>
      <c r="L81" s="181"/>
    </row>
    <row r="82" spans="1:12" x14ac:dyDescent="0.25">
      <c r="A82" s="167">
        <v>43238.420937499999</v>
      </c>
      <c r="B82" s="174" t="s">
        <v>3</v>
      </c>
      <c r="C82" s="174" t="s">
        <v>2</v>
      </c>
      <c r="D82" s="174"/>
      <c r="E82" s="165" t="s">
        <v>636</v>
      </c>
      <c r="F82" s="165" t="s">
        <v>9</v>
      </c>
      <c r="G82" s="165" t="s">
        <v>0</v>
      </c>
      <c r="H82" s="165">
        <v>3980</v>
      </c>
      <c r="I82" s="165">
        <v>0.18</v>
      </c>
      <c r="J82" s="165">
        <v>66</v>
      </c>
      <c r="K82" s="278">
        <v>3988.3333333333335</v>
      </c>
      <c r="L82" s="181"/>
    </row>
    <row r="83" spans="1:12" x14ac:dyDescent="0.25">
      <c r="A83" s="167">
        <v>43238.421099537038</v>
      </c>
      <c r="B83" s="174" t="s">
        <v>3</v>
      </c>
      <c r="C83" s="174" t="s">
        <v>2</v>
      </c>
      <c r="D83" s="174"/>
      <c r="E83" s="165" t="s">
        <v>636</v>
      </c>
      <c r="F83" s="165" t="s">
        <v>9</v>
      </c>
      <c r="G83" s="165" t="s">
        <v>0</v>
      </c>
      <c r="H83" s="165">
        <v>4000</v>
      </c>
      <c r="I83" s="165">
        <v>0.18</v>
      </c>
      <c r="J83" s="165">
        <v>66</v>
      </c>
      <c r="K83" s="278"/>
      <c r="L83" s="181"/>
    </row>
    <row r="84" spans="1:12" x14ac:dyDescent="0.25">
      <c r="A84" s="167">
        <v>43238.421249999999</v>
      </c>
      <c r="B84" s="174" t="s">
        <v>3</v>
      </c>
      <c r="C84" s="174" t="s">
        <v>2</v>
      </c>
      <c r="D84" s="174"/>
      <c r="E84" s="165" t="s">
        <v>636</v>
      </c>
      <c r="F84" s="165" t="s">
        <v>9</v>
      </c>
      <c r="G84" s="165" t="s">
        <v>0</v>
      </c>
      <c r="H84" s="165">
        <v>4010</v>
      </c>
      <c r="I84" s="165">
        <v>0.18</v>
      </c>
      <c r="J84" s="165">
        <v>66</v>
      </c>
      <c r="K84" s="278"/>
      <c r="L84" s="181"/>
    </row>
    <row r="85" spans="1:12" x14ac:dyDescent="0.25">
      <c r="A85" s="167">
        <v>43238.421678240738</v>
      </c>
      <c r="B85" s="174" t="s">
        <v>3</v>
      </c>
      <c r="C85" s="164"/>
      <c r="D85" s="174" t="s">
        <v>2</v>
      </c>
      <c r="E85" s="165" t="s">
        <v>637</v>
      </c>
      <c r="F85" s="165" t="s">
        <v>9</v>
      </c>
      <c r="G85" s="165" t="s">
        <v>0</v>
      </c>
      <c r="H85" s="165">
        <v>3970</v>
      </c>
      <c r="I85" s="165">
        <v>0.18</v>
      </c>
      <c r="J85" s="165">
        <v>66</v>
      </c>
      <c r="K85" s="278"/>
      <c r="L85" s="181"/>
    </row>
    <row r="86" spans="1:12" x14ac:dyDescent="0.25">
      <c r="A86" s="167">
        <v>43238.4218287037</v>
      </c>
      <c r="B86" s="174" t="s">
        <v>3</v>
      </c>
      <c r="C86" s="164"/>
      <c r="D86" s="174" t="s">
        <v>2</v>
      </c>
      <c r="E86" s="165" t="s">
        <v>637</v>
      </c>
      <c r="F86" s="165" t="s">
        <v>9</v>
      </c>
      <c r="G86" s="165" t="s">
        <v>0</v>
      </c>
      <c r="H86" s="165">
        <v>3990</v>
      </c>
      <c r="I86" s="165">
        <v>0.18</v>
      </c>
      <c r="J86" s="165">
        <v>66</v>
      </c>
      <c r="K86" s="278"/>
      <c r="L86" s="181"/>
    </row>
    <row r="87" spans="1:12" x14ac:dyDescent="0.25">
      <c r="A87" s="167">
        <v>43238.421979166669</v>
      </c>
      <c r="B87" s="174" t="s">
        <v>3</v>
      </c>
      <c r="C87" s="164"/>
      <c r="D87" s="174" t="s">
        <v>2</v>
      </c>
      <c r="E87" s="165" t="s">
        <v>637</v>
      </c>
      <c r="F87" s="165" t="s">
        <v>9</v>
      </c>
      <c r="G87" s="165" t="s">
        <v>0</v>
      </c>
      <c r="H87" s="165">
        <v>3980</v>
      </c>
      <c r="I87" s="165">
        <v>0.18</v>
      </c>
      <c r="J87" s="165">
        <v>66</v>
      </c>
      <c r="K87" s="278"/>
      <c r="L87" s="181"/>
    </row>
    <row r="88" spans="1:12" x14ac:dyDescent="0.25">
      <c r="A88" s="170">
        <v>43238.425520833334</v>
      </c>
      <c r="B88" s="175" t="s">
        <v>3</v>
      </c>
      <c r="C88" s="175" t="s">
        <v>2</v>
      </c>
      <c r="D88" s="164"/>
      <c r="E88" s="166" t="s">
        <v>636</v>
      </c>
      <c r="F88" s="166" t="s">
        <v>7</v>
      </c>
      <c r="G88" s="166" t="s">
        <v>8</v>
      </c>
      <c r="H88" s="166">
        <v>3740</v>
      </c>
      <c r="I88" s="166">
        <v>0.18</v>
      </c>
      <c r="J88" s="166">
        <v>66</v>
      </c>
      <c r="K88" s="277">
        <v>4104.4444444444443</v>
      </c>
      <c r="L88" s="181"/>
    </row>
    <row r="89" spans="1:12" x14ac:dyDescent="0.25">
      <c r="A89" s="170">
        <v>43238.425671296296</v>
      </c>
      <c r="B89" s="175" t="s">
        <v>3</v>
      </c>
      <c r="C89" s="175" t="s">
        <v>2</v>
      </c>
      <c r="D89" s="164"/>
      <c r="E89" s="166" t="s">
        <v>636</v>
      </c>
      <c r="F89" s="166" t="s">
        <v>7</v>
      </c>
      <c r="G89" s="166" t="s">
        <v>8</v>
      </c>
      <c r="H89" s="166">
        <v>3750</v>
      </c>
      <c r="I89" s="166">
        <v>0.18</v>
      </c>
      <c r="J89" s="166">
        <v>66</v>
      </c>
      <c r="K89" s="277"/>
      <c r="L89" s="181"/>
    </row>
    <row r="90" spans="1:12" x14ac:dyDescent="0.25">
      <c r="A90" s="170">
        <v>43238.425833333335</v>
      </c>
      <c r="B90" s="175" t="s">
        <v>3</v>
      </c>
      <c r="C90" s="175" t="s">
        <v>2</v>
      </c>
      <c r="D90" s="164"/>
      <c r="E90" s="166" t="s">
        <v>636</v>
      </c>
      <c r="F90" s="166" t="s">
        <v>7</v>
      </c>
      <c r="G90" s="166" t="s">
        <v>8</v>
      </c>
      <c r="H90" s="166">
        <v>3730</v>
      </c>
      <c r="I90" s="166">
        <v>0.18</v>
      </c>
      <c r="J90" s="166">
        <v>66</v>
      </c>
      <c r="K90" s="277"/>
      <c r="L90" s="181"/>
    </row>
    <row r="91" spans="1:12" x14ac:dyDescent="0.25">
      <c r="A91" s="170">
        <v>43238.426493055558</v>
      </c>
      <c r="B91" s="175" t="s">
        <v>3</v>
      </c>
      <c r="C91" s="164"/>
      <c r="D91" s="175" t="s">
        <v>2</v>
      </c>
      <c r="E91" s="166" t="s">
        <v>637</v>
      </c>
      <c r="F91" s="166" t="s">
        <v>7</v>
      </c>
      <c r="G91" s="166" t="s">
        <v>8</v>
      </c>
      <c r="H91" s="166">
        <v>4400</v>
      </c>
      <c r="I91" s="166">
        <v>0.18</v>
      </c>
      <c r="J91" s="166">
        <v>66</v>
      </c>
      <c r="K91" s="277"/>
      <c r="L91" s="181"/>
    </row>
    <row r="92" spans="1:12" x14ac:dyDescent="0.25">
      <c r="A92" s="170">
        <v>43238.42664351852</v>
      </c>
      <c r="B92" s="175" t="s">
        <v>3</v>
      </c>
      <c r="C92" s="164"/>
      <c r="D92" s="175" t="s">
        <v>2</v>
      </c>
      <c r="E92" s="166" t="s">
        <v>637</v>
      </c>
      <c r="F92" s="166" t="s">
        <v>7</v>
      </c>
      <c r="G92" s="166" t="s">
        <v>8</v>
      </c>
      <c r="H92" s="169">
        <v>3740</v>
      </c>
      <c r="I92" s="166">
        <v>0.18</v>
      </c>
      <c r="J92" s="166">
        <v>66</v>
      </c>
      <c r="K92" s="277"/>
      <c r="L92" s="181"/>
    </row>
    <row r="93" spans="1:12" x14ac:dyDescent="0.25">
      <c r="A93" s="170">
        <v>43238.426793981482</v>
      </c>
      <c r="B93" s="175" t="s">
        <v>3</v>
      </c>
      <c r="C93" s="164"/>
      <c r="D93" s="175" t="s">
        <v>2</v>
      </c>
      <c r="E93" s="166" t="s">
        <v>637</v>
      </c>
      <c r="F93" s="166" t="s">
        <v>7</v>
      </c>
      <c r="G93" s="166" t="s">
        <v>8</v>
      </c>
      <c r="H93" s="166">
        <v>4390</v>
      </c>
      <c r="I93" s="166">
        <v>0.18</v>
      </c>
      <c r="J93" s="166">
        <v>66</v>
      </c>
      <c r="K93" s="277"/>
      <c r="L93" s="181"/>
    </row>
    <row r="94" spans="1:12" x14ac:dyDescent="0.25">
      <c r="A94" s="170">
        <v>43238.427060185182</v>
      </c>
      <c r="B94" s="175" t="s">
        <v>3</v>
      </c>
      <c r="C94" s="164"/>
      <c r="D94" s="175" t="s">
        <v>2</v>
      </c>
      <c r="E94" s="166" t="s">
        <v>637</v>
      </c>
      <c r="F94" s="166" t="s">
        <v>7</v>
      </c>
      <c r="G94" s="166" t="s">
        <v>8</v>
      </c>
      <c r="H94" s="166">
        <v>4400</v>
      </c>
      <c r="I94" s="166">
        <v>0.18</v>
      </c>
      <c r="J94" s="166">
        <v>66</v>
      </c>
      <c r="K94" s="277"/>
      <c r="L94" s="181"/>
    </row>
    <row r="95" spans="1:12" x14ac:dyDescent="0.25">
      <c r="A95" s="170">
        <v>43238.427199074074</v>
      </c>
      <c r="B95" s="175" t="s">
        <v>3</v>
      </c>
      <c r="C95" s="164"/>
      <c r="D95" s="175" t="s">
        <v>2</v>
      </c>
      <c r="E95" s="166" t="s">
        <v>637</v>
      </c>
      <c r="F95" s="166" t="s">
        <v>7</v>
      </c>
      <c r="G95" s="166" t="s">
        <v>8</v>
      </c>
      <c r="H95" s="166">
        <v>4390</v>
      </c>
      <c r="I95" s="166">
        <v>0.18</v>
      </c>
      <c r="J95" s="166">
        <v>66</v>
      </c>
      <c r="K95" s="277"/>
      <c r="L95" s="181"/>
    </row>
    <row r="96" spans="1:12" x14ac:dyDescent="0.25">
      <c r="A96" s="170">
        <v>43238.427349537036</v>
      </c>
      <c r="B96" s="175" t="s">
        <v>3</v>
      </c>
      <c r="C96" s="164"/>
      <c r="D96" s="175" t="s">
        <v>2</v>
      </c>
      <c r="E96" s="166" t="s">
        <v>637</v>
      </c>
      <c r="F96" s="166" t="s">
        <v>7</v>
      </c>
      <c r="G96" s="166" t="s">
        <v>8</v>
      </c>
      <c r="H96" s="166">
        <v>4400</v>
      </c>
      <c r="I96" s="166">
        <v>0.18</v>
      </c>
      <c r="J96" s="166">
        <v>66</v>
      </c>
      <c r="K96" s="277"/>
      <c r="L96" s="181"/>
    </row>
    <row r="97" spans="1:12" x14ac:dyDescent="0.25">
      <c r="A97" s="167">
        <v>43238.428344907406</v>
      </c>
      <c r="B97" s="174" t="s">
        <v>3</v>
      </c>
      <c r="C97" s="174" t="s">
        <v>2</v>
      </c>
      <c r="D97" s="164"/>
      <c r="E97" s="165" t="s">
        <v>636</v>
      </c>
      <c r="F97" s="165" t="s">
        <v>7</v>
      </c>
      <c r="G97" s="165" t="s">
        <v>0</v>
      </c>
      <c r="H97" s="168">
        <v>5560</v>
      </c>
      <c r="I97" s="165">
        <v>0.18</v>
      </c>
      <c r="J97" s="165">
        <v>66</v>
      </c>
      <c r="K97" s="278">
        <v>4608.75</v>
      </c>
      <c r="L97" s="181"/>
    </row>
    <row r="98" spans="1:12" x14ac:dyDescent="0.25">
      <c r="A98" s="167">
        <v>43238.428483796299</v>
      </c>
      <c r="B98" s="174" t="s">
        <v>3</v>
      </c>
      <c r="C98" s="174" t="s">
        <v>2</v>
      </c>
      <c r="D98" s="164"/>
      <c r="E98" s="165" t="s">
        <v>636</v>
      </c>
      <c r="F98" s="165" t="s">
        <v>7</v>
      </c>
      <c r="G98" s="165" t="s">
        <v>0</v>
      </c>
      <c r="H98" s="168">
        <v>5590</v>
      </c>
      <c r="I98" s="165">
        <v>0.18</v>
      </c>
      <c r="J98" s="165">
        <v>66</v>
      </c>
      <c r="K98" s="278"/>
      <c r="L98" s="181"/>
    </row>
    <row r="99" spans="1:12" x14ac:dyDescent="0.25">
      <c r="A99" s="167">
        <v>43238.428622685184</v>
      </c>
      <c r="B99" s="174" t="s">
        <v>3</v>
      </c>
      <c r="C99" s="174" t="s">
        <v>2</v>
      </c>
      <c r="D99" s="164"/>
      <c r="E99" s="165" t="s">
        <v>636</v>
      </c>
      <c r="F99" s="165" t="s">
        <v>7</v>
      </c>
      <c r="G99" s="165" t="s">
        <v>0</v>
      </c>
      <c r="H99" s="168">
        <v>5560</v>
      </c>
      <c r="I99" s="165">
        <v>0.18</v>
      </c>
      <c r="J99" s="165">
        <v>66</v>
      </c>
      <c r="K99" s="278"/>
      <c r="L99" s="181"/>
    </row>
    <row r="100" spans="1:12" x14ac:dyDescent="0.25">
      <c r="A100" s="167">
        <v>43238.429016203707</v>
      </c>
      <c r="B100" s="174" t="s">
        <v>3</v>
      </c>
      <c r="C100" s="174" t="s">
        <v>2</v>
      </c>
      <c r="D100" s="164"/>
      <c r="E100" s="165" t="s">
        <v>636</v>
      </c>
      <c r="F100" s="165" t="s">
        <v>7</v>
      </c>
      <c r="G100" s="165" t="s">
        <v>0</v>
      </c>
      <c r="H100" s="165">
        <v>5040</v>
      </c>
      <c r="I100" s="165">
        <v>0.18</v>
      </c>
      <c r="J100" s="165">
        <v>66</v>
      </c>
      <c r="K100" s="278"/>
      <c r="L100" s="181"/>
    </row>
    <row r="101" spans="1:12" x14ac:dyDescent="0.25">
      <c r="A101" s="167">
        <v>43238.429166666669</v>
      </c>
      <c r="B101" s="174" t="s">
        <v>3</v>
      </c>
      <c r="C101" s="174" t="s">
        <v>2</v>
      </c>
      <c r="D101" s="164"/>
      <c r="E101" s="165" t="s">
        <v>636</v>
      </c>
      <c r="F101" s="165" t="s">
        <v>7</v>
      </c>
      <c r="G101" s="165" t="s">
        <v>0</v>
      </c>
      <c r="H101" s="165">
        <v>4950</v>
      </c>
      <c r="I101" s="165">
        <v>0.18</v>
      </c>
      <c r="J101" s="165">
        <v>66</v>
      </c>
      <c r="K101" s="278"/>
      <c r="L101" s="181"/>
    </row>
    <row r="102" spans="1:12" x14ac:dyDescent="0.25">
      <c r="A102" s="167">
        <v>43238.429328703707</v>
      </c>
      <c r="B102" s="174" t="s">
        <v>3</v>
      </c>
      <c r="C102" s="174" t="s">
        <v>2</v>
      </c>
      <c r="D102" s="164"/>
      <c r="E102" s="165" t="s">
        <v>636</v>
      </c>
      <c r="F102" s="165" t="s">
        <v>7</v>
      </c>
      <c r="G102" s="165" t="s">
        <v>0</v>
      </c>
      <c r="H102" s="165">
        <v>4900</v>
      </c>
      <c r="I102" s="165">
        <v>0.18</v>
      </c>
      <c r="J102" s="165">
        <v>66</v>
      </c>
      <c r="K102" s="278"/>
      <c r="L102" s="181"/>
    </row>
    <row r="103" spans="1:12" x14ac:dyDescent="0.25">
      <c r="A103" s="167">
        <v>43238.429803240739</v>
      </c>
      <c r="B103" s="174" t="s">
        <v>3</v>
      </c>
      <c r="C103" s="164"/>
      <c r="D103" s="174" t="s">
        <v>2</v>
      </c>
      <c r="E103" s="165" t="s">
        <v>637</v>
      </c>
      <c r="F103" s="165" t="s">
        <v>7</v>
      </c>
      <c r="G103" s="165" t="s">
        <v>0</v>
      </c>
      <c r="H103" s="168">
        <v>3840</v>
      </c>
      <c r="I103" s="165">
        <v>0.18</v>
      </c>
      <c r="J103" s="165">
        <v>66</v>
      </c>
      <c r="K103" s="278"/>
      <c r="L103" s="181"/>
    </row>
    <row r="104" spans="1:12" x14ac:dyDescent="0.25">
      <c r="A104" s="167">
        <v>43238.4299537037</v>
      </c>
      <c r="B104" s="174" t="s">
        <v>3</v>
      </c>
      <c r="C104" s="164"/>
      <c r="D104" s="174" t="s">
        <v>2</v>
      </c>
      <c r="E104" s="165" t="s">
        <v>637</v>
      </c>
      <c r="F104" s="165" t="s">
        <v>7</v>
      </c>
      <c r="G104" s="165" t="s">
        <v>0</v>
      </c>
      <c r="H104" s="165">
        <v>4380</v>
      </c>
      <c r="I104" s="165">
        <v>0.18</v>
      </c>
      <c r="J104" s="165">
        <v>66</v>
      </c>
      <c r="K104" s="278"/>
      <c r="L104" s="181"/>
    </row>
    <row r="105" spans="1:12" x14ac:dyDescent="0.25">
      <c r="A105" s="167">
        <v>43238.430104166669</v>
      </c>
      <c r="B105" s="174" t="s">
        <v>3</v>
      </c>
      <c r="C105" s="164"/>
      <c r="D105" s="174" t="s">
        <v>2</v>
      </c>
      <c r="E105" s="165" t="s">
        <v>637</v>
      </c>
      <c r="F105" s="165" t="s">
        <v>7</v>
      </c>
      <c r="G105" s="165" t="s">
        <v>0</v>
      </c>
      <c r="H105" s="165">
        <v>4410</v>
      </c>
      <c r="I105" s="165">
        <v>0.18</v>
      </c>
      <c r="J105" s="165">
        <v>66</v>
      </c>
      <c r="K105" s="278"/>
      <c r="L105" s="181"/>
    </row>
    <row r="106" spans="1:12" x14ac:dyDescent="0.25">
      <c r="A106" s="167">
        <v>43238.431608796294</v>
      </c>
      <c r="B106" s="174" t="s">
        <v>3</v>
      </c>
      <c r="C106" s="164"/>
      <c r="D106" s="174" t="s">
        <v>2</v>
      </c>
      <c r="E106" s="165" t="s">
        <v>637</v>
      </c>
      <c r="F106" s="165" t="s">
        <v>7</v>
      </c>
      <c r="G106" s="165" t="s">
        <v>0</v>
      </c>
      <c r="H106" s="165">
        <v>4390</v>
      </c>
      <c r="I106" s="165">
        <v>0.18</v>
      </c>
      <c r="J106" s="165">
        <v>66</v>
      </c>
      <c r="K106" s="278"/>
      <c r="L106" s="181"/>
    </row>
    <row r="107" spans="1:12" x14ac:dyDescent="0.25">
      <c r="A107" s="167">
        <v>43238.431759259256</v>
      </c>
      <c r="B107" s="174" t="s">
        <v>3</v>
      </c>
      <c r="C107" s="164"/>
      <c r="D107" s="174" t="s">
        <v>2</v>
      </c>
      <c r="E107" s="165" t="s">
        <v>637</v>
      </c>
      <c r="F107" s="165" t="s">
        <v>7</v>
      </c>
      <c r="G107" s="165" t="s">
        <v>0</v>
      </c>
      <c r="H107" s="165">
        <v>4390</v>
      </c>
      <c r="I107" s="165">
        <v>0.18</v>
      </c>
      <c r="J107" s="165">
        <v>66</v>
      </c>
      <c r="K107" s="278"/>
      <c r="L107" s="181"/>
    </row>
    <row r="108" spans="1:12" x14ac:dyDescent="0.25">
      <c r="A108" s="167">
        <v>43238.431909722225</v>
      </c>
      <c r="B108" s="174" t="s">
        <v>3</v>
      </c>
      <c r="C108" s="164"/>
      <c r="D108" s="174" t="s">
        <v>2</v>
      </c>
      <c r="E108" s="165" t="s">
        <v>637</v>
      </c>
      <c r="F108" s="165" t="s">
        <v>7</v>
      </c>
      <c r="G108" s="165" t="s">
        <v>0</v>
      </c>
      <c r="H108" s="165">
        <v>4410</v>
      </c>
      <c r="I108" s="165">
        <v>0.18</v>
      </c>
      <c r="J108" s="165">
        <v>66</v>
      </c>
      <c r="K108" s="278"/>
      <c r="L108" s="181"/>
    </row>
    <row r="109" spans="1:12" x14ac:dyDescent="0.25">
      <c r="A109" s="170">
        <v>43238.433495370373</v>
      </c>
      <c r="B109" s="175" t="s">
        <v>3</v>
      </c>
      <c r="C109" s="175" t="s">
        <v>2</v>
      </c>
      <c r="D109" s="164"/>
      <c r="E109" s="166" t="s">
        <v>636</v>
      </c>
      <c r="F109" s="166" t="s">
        <v>6</v>
      </c>
      <c r="G109" s="166" t="s">
        <v>0</v>
      </c>
      <c r="H109" s="166">
        <v>5060</v>
      </c>
      <c r="I109" s="166">
        <v>0.18</v>
      </c>
      <c r="J109" s="166">
        <v>66</v>
      </c>
      <c r="K109" s="277">
        <v>4671.666666666667</v>
      </c>
      <c r="L109" s="181"/>
    </row>
    <row r="110" spans="1:12" x14ac:dyDescent="0.25">
      <c r="A110" s="170">
        <v>43238.433645833335</v>
      </c>
      <c r="B110" s="175" t="s">
        <v>3</v>
      </c>
      <c r="C110" s="175" t="s">
        <v>2</v>
      </c>
      <c r="D110" s="164"/>
      <c r="E110" s="166" t="s">
        <v>636</v>
      </c>
      <c r="F110" s="166" t="s">
        <v>6</v>
      </c>
      <c r="G110" s="166" t="s">
        <v>0</v>
      </c>
      <c r="H110" s="169">
        <v>1080</v>
      </c>
      <c r="I110" s="166">
        <v>0.18</v>
      </c>
      <c r="J110" s="166">
        <v>66</v>
      </c>
      <c r="K110" s="277"/>
      <c r="L110" s="181"/>
    </row>
    <row r="111" spans="1:12" x14ac:dyDescent="0.25">
      <c r="A111" s="170">
        <v>43238.433807870373</v>
      </c>
      <c r="B111" s="175" t="s">
        <v>3</v>
      </c>
      <c r="C111" s="175" t="s">
        <v>2</v>
      </c>
      <c r="D111" s="164"/>
      <c r="E111" s="166" t="s">
        <v>636</v>
      </c>
      <c r="F111" s="166" t="s">
        <v>6</v>
      </c>
      <c r="G111" s="166" t="s">
        <v>0</v>
      </c>
      <c r="H111" s="169">
        <v>5030</v>
      </c>
      <c r="I111" s="166">
        <v>0.18</v>
      </c>
      <c r="J111" s="166">
        <v>66</v>
      </c>
      <c r="K111" s="277"/>
      <c r="L111" s="181"/>
    </row>
    <row r="112" spans="1:12" x14ac:dyDescent="0.25">
      <c r="A112" s="170">
        <v>43238.434340277781</v>
      </c>
      <c r="B112" s="175" t="s">
        <v>3</v>
      </c>
      <c r="C112" s="175" t="s">
        <v>2</v>
      </c>
      <c r="D112" s="164"/>
      <c r="E112" s="166" t="s">
        <v>636</v>
      </c>
      <c r="F112" s="166" t="s">
        <v>6</v>
      </c>
      <c r="G112" s="166" t="s">
        <v>0</v>
      </c>
      <c r="H112" s="166">
        <v>4670</v>
      </c>
      <c r="I112" s="166">
        <v>0.18</v>
      </c>
      <c r="J112" s="166">
        <v>66</v>
      </c>
      <c r="K112" s="277"/>
      <c r="L112" s="181"/>
    </row>
    <row r="113" spans="1:12" x14ac:dyDescent="0.25">
      <c r="A113" s="170">
        <v>43238.434490740743</v>
      </c>
      <c r="B113" s="175" t="s">
        <v>3</v>
      </c>
      <c r="C113" s="175" t="s">
        <v>2</v>
      </c>
      <c r="D113" s="164"/>
      <c r="E113" s="166" t="s">
        <v>636</v>
      </c>
      <c r="F113" s="166" t="s">
        <v>6</v>
      </c>
      <c r="G113" s="166" t="s">
        <v>0</v>
      </c>
      <c r="H113" s="166">
        <v>4610</v>
      </c>
      <c r="I113" s="166">
        <v>0.18</v>
      </c>
      <c r="J113" s="166">
        <v>66</v>
      </c>
      <c r="K113" s="277"/>
      <c r="L113" s="181"/>
    </row>
    <row r="114" spans="1:12" x14ac:dyDescent="0.25">
      <c r="A114" s="170">
        <v>43238.434641203705</v>
      </c>
      <c r="B114" s="175" t="s">
        <v>3</v>
      </c>
      <c r="C114" s="175" t="s">
        <v>2</v>
      </c>
      <c r="D114" s="164"/>
      <c r="E114" s="166" t="s">
        <v>636</v>
      </c>
      <c r="F114" s="166" t="s">
        <v>6</v>
      </c>
      <c r="G114" s="166" t="s">
        <v>0</v>
      </c>
      <c r="H114" s="166">
        <v>4600</v>
      </c>
      <c r="I114" s="166">
        <v>0.18</v>
      </c>
      <c r="J114" s="166">
        <v>66</v>
      </c>
      <c r="K114" s="277"/>
      <c r="L114" s="181"/>
    </row>
    <row r="115" spans="1:12" x14ac:dyDescent="0.25">
      <c r="A115" s="170">
        <v>43238.435162037036</v>
      </c>
      <c r="B115" s="175" t="s">
        <v>3</v>
      </c>
      <c r="C115" s="164"/>
      <c r="D115" s="175" t="s">
        <v>2</v>
      </c>
      <c r="E115" s="166" t="s">
        <v>637</v>
      </c>
      <c r="F115" s="166" t="s">
        <v>6</v>
      </c>
      <c r="G115" s="166" t="s">
        <v>0</v>
      </c>
      <c r="H115" s="166">
        <v>4710</v>
      </c>
      <c r="I115" s="166">
        <v>0.18</v>
      </c>
      <c r="J115" s="166">
        <v>66</v>
      </c>
      <c r="K115" s="277"/>
      <c r="L115" s="181"/>
    </row>
    <row r="116" spans="1:12" x14ac:dyDescent="0.25">
      <c r="A116" s="170">
        <v>43238.435312499998</v>
      </c>
      <c r="B116" s="175" t="s">
        <v>3</v>
      </c>
      <c r="C116" s="164"/>
      <c r="D116" s="175" t="s">
        <v>2</v>
      </c>
      <c r="E116" s="166" t="s">
        <v>637</v>
      </c>
      <c r="F116" s="166" t="s">
        <v>6</v>
      </c>
      <c r="G116" s="166" t="s">
        <v>0</v>
      </c>
      <c r="H116" s="166">
        <v>4730</v>
      </c>
      <c r="I116" s="166">
        <v>0.18</v>
      </c>
      <c r="J116" s="166">
        <v>66</v>
      </c>
      <c r="K116" s="277"/>
      <c r="L116" s="181"/>
    </row>
    <row r="117" spans="1:12" x14ac:dyDescent="0.25">
      <c r="A117" s="170">
        <v>43238.43546296296</v>
      </c>
      <c r="B117" s="175" t="s">
        <v>3</v>
      </c>
      <c r="C117" s="164"/>
      <c r="D117" s="175" t="s">
        <v>2</v>
      </c>
      <c r="E117" s="166" t="s">
        <v>637</v>
      </c>
      <c r="F117" s="166" t="s">
        <v>6</v>
      </c>
      <c r="G117" s="166" t="s">
        <v>0</v>
      </c>
      <c r="H117" s="166">
        <v>4710</v>
      </c>
      <c r="I117" s="166">
        <v>0.18</v>
      </c>
      <c r="J117" s="166">
        <v>66</v>
      </c>
      <c r="K117" s="277"/>
      <c r="L117" s="181"/>
    </row>
    <row r="118" spans="1:12" x14ac:dyDescent="0.25">
      <c r="A118" s="167">
        <v>43238.436284722222</v>
      </c>
      <c r="B118" s="174" t="s">
        <v>3</v>
      </c>
      <c r="C118" s="174" t="s">
        <v>2</v>
      </c>
      <c r="D118" s="164"/>
      <c r="E118" s="165" t="s">
        <v>636</v>
      </c>
      <c r="F118" s="165" t="s">
        <v>4</v>
      </c>
      <c r="G118" s="165" t="s">
        <v>0</v>
      </c>
      <c r="H118" s="165">
        <v>4780</v>
      </c>
      <c r="I118" s="165">
        <v>0.18</v>
      </c>
      <c r="J118" s="165">
        <v>66</v>
      </c>
      <c r="K118" s="278">
        <v>4585</v>
      </c>
      <c r="L118" s="181"/>
    </row>
    <row r="119" spans="1:12" x14ac:dyDescent="0.25">
      <c r="A119" s="167">
        <v>43238.436435185184</v>
      </c>
      <c r="B119" s="174" t="s">
        <v>3</v>
      </c>
      <c r="C119" s="174" t="s">
        <v>2</v>
      </c>
      <c r="D119" s="164"/>
      <c r="E119" s="165" t="s">
        <v>636</v>
      </c>
      <c r="F119" s="165" t="s">
        <v>4</v>
      </c>
      <c r="G119" s="165" t="s">
        <v>0</v>
      </c>
      <c r="H119" s="165">
        <v>4780</v>
      </c>
      <c r="I119" s="165">
        <v>0.18</v>
      </c>
      <c r="J119" s="165">
        <v>66</v>
      </c>
      <c r="K119" s="278"/>
      <c r="L119" s="181"/>
    </row>
    <row r="120" spans="1:12" x14ac:dyDescent="0.25">
      <c r="A120" s="167">
        <v>43238.436597222222</v>
      </c>
      <c r="B120" s="174" t="s">
        <v>3</v>
      </c>
      <c r="C120" s="174" t="s">
        <v>2</v>
      </c>
      <c r="D120" s="164"/>
      <c r="E120" s="165" t="s">
        <v>636</v>
      </c>
      <c r="F120" s="165" t="s">
        <v>4</v>
      </c>
      <c r="G120" s="165" t="s">
        <v>0</v>
      </c>
      <c r="H120" s="165">
        <v>4800</v>
      </c>
      <c r="I120" s="165">
        <v>0.18</v>
      </c>
      <c r="J120" s="165">
        <v>66</v>
      </c>
      <c r="K120" s="278"/>
      <c r="L120" s="181"/>
    </row>
    <row r="121" spans="1:12" x14ac:dyDescent="0.25">
      <c r="A121" s="167">
        <v>43238.437557870369</v>
      </c>
      <c r="B121" s="174" t="s">
        <v>3</v>
      </c>
      <c r="C121" s="164"/>
      <c r="D121" s="174" t="s">
        <v>2</v>
      </c>
      <c r="E121" s="165" t="s">
        <v>637</v>
      </c>
      <c r="F121" s="165" t="s">
        <v>4</v>
      </c>
      <c r="G121" s="165" t="s">
        <v>0</v>
      </c>
      <c r="H121" s="165">
        <v>4410</v>
      </c>
      <c r="I121" s="165">
        <v>0.18</v>
      </c>
      <c r="J121" s="165">
        <v>66</v>
      </c>
      <c r="K121" s="278"/>
      <c r="L121" s="181"/>
    </row>
    <row r="122" spans="1:12" x14ac:dyDescent="0.25">
      <c r="A122" s="167">
        <v>43238.437708333331</v>
      </c>
      <c r="B122" s="174" t="s">
        <v>3</v>
      </c>
      <c r="C122" s="164"/>
      <c r="D122" s="174" t="s">
        <v>2</v>
      </c>
      <c r="E122" s="165" t="s">
        <v>637</v>
      </c>
      <c r="F122" s="165" t="s">
        <v>4</v>
      </c>
      <c r="G122" s="165" t="s">
        <v>0</v>
      </c>
      <c r="H122" s="165">
        <v>4380</v>
      </c>
      <c r="I122" s="165">
        <v>0.18</v>
      </c>
      <c r="J122" s="165">
        <v>66</v>
      </c>
      <c r="K122" s="278"/>
      <c r="L122" s="181"/>
    </row>
    <row r="123" spans="1:12" x14ac:dyDescent="0.25">
      <c r="A123" s="167">
        <v>43238.43787037037</v>
      </c>
      <c r="B123" s="174" t="s">
        <v>3</v>
      </c>
      <c r="C123" s="164"/>
      <c r="D123" s="174" t="s">
        <v>2</v>
      </c>
      <c r="E123" s="165" t="s">
        <v>637</v>
      </c>
      <c r="F123" s="165" t="s">
        <v>4</v>
      </c>
      <c r="G123" s="165" t="s">
        <v>0</v>
      </c>
      <c r="H123" s="165">
        <v>4360</v>
      </c>
      <c r="I123" s="165">
        <v>0.18</v>
      </c>
      <c r="J123" s="165">
        <v>66</v>
      </c>
      <c r="K123" s="278"/>
      <c r="L123" s="181"/>
    </row>
    <row r="124" spans="1:12" x14ac:dyDescent="0.25">
      <c r="A124" s="170">
        <v>43238.438506944447</v>
      </c>
      <c r="B124" s="175" t="s">
        <v>3</v>
      </c>
      <c r="C124" s="175" t="s">
        <v>2</v>
      </c>
      <c r="D124" s="164"/>
      <c r="E124" s="166" t="s">
        <v>636</v>
      </c>
      <c r="F124" s="166" t="s">
        <v>6</v>
      </c>
      <c r="G124" s="166" t="s">
        <v>5</v>
      </c>
      <c r="H124" s="166">
        <v>4560</v>
      </c>
      <c r="I124" s="166">
        <v>0.18</v>
      </c>
      <c r="J124" s="166">
        <v>66</v>
      </c>
      <c r="K124" s="267">
        <v>4321.25</v>
      </c>
      <c r="L124" s="181"/>
    </row>
    <row r="125" spans="1:12" x14ac:dyDescent="0.25">
      <c r="A125" s="170">
        <v>43238.438645833332</v>
      </c>
      <c r="B125" s="175" t="s">
        <v>3</v>
      </c>
      <c r="C125" s="175" t="s">
        <v>2</v>
      </c>
      <c r="D125" s="164"/>
      <c r="E125" s="166" t="s">
        <v>636</v>
      </c>
      <c r="F125" s="166" t="s">
        <v>6</v>
      </c>
      <c r="G125" s="166" t="s">
        <v>5</v>
      </c>
      <c r="H125" s="166">
        <v>4570</v>
      </c>
      <c r="I125" s="166">
        <v>0.18</v>
      </c>
      <c r="J125" s="166">
        <v>66</v>
      </c>
      <c r="K125" s="268"/>
      <c r="L125" s="181"/>
    </row>
    <row r="126" spans="1:12" x14ac:dyDescent="0.25">
      <c r="A126" s="170">
        <v>43238.438784722224</v>
      </c>
      <c r="B126" s="175" t="s">
        <v>3</v>
      </c>
      <c r="C126" s="175" t="s">
        <v>2</v>
      </c>
      <c r="D126" s="164"/>
      <c r="E126" s="166" t="s">
        <v>636</v>
      </c>
      <c r="F126" s="166" t="s">
        <v>6</v>
      </c>
      <c r="G126" s="166" t="s">
        <v>5</v>
      </c>
      <c r="H126" s="169">
        <v>4510</v>
      </c>
      <c r="I126" s="166">
        <v>0.18</v>
      </c>
      <c r="J126" s="166">
        <v>66</v>
      </c>
      <c r="K126" s="268"/>
      <c r="L126" s="181"/>
    </row>
    <row r="127" spans="1:12" x14ac:dyDescent="0.25">
      <c r="A127" s="170">
        <v>43238.439444444448</v>
      </c>
      <c r="B127" s="175" t="s">
        <v>3</v>
      </c>
      <c r="C127" s="175" t="s">
        <v>2</v>
      </c>
      <c r="D127" s="164"/>
      <c r="E127" s="166" t="s">
        <v>636</v>
      </c>
      <c r="F127" s="166" t="s">
        <v>6</v>
      </c>
      <c r="G127" s="166" t="s">
        <v>5</v>
      </c>
      <c r="H127" s="166">
        <v>4110</v>
      </c>
      <c r="I127" s="166">
        <v>0.18</v>
      </c>
      <c r="J127" s="166">
        <v>66</v>
      </c>
      <c r="K127" s="268"/>
      <c r="L127" s="181"/>
    </row>
    <row r="128" spans="1:12" x14ac:dyDescent="0.25">
      <c r="A128" s="170">
        <v>43238.43959490741</v>
      </c>
      <c r="B128" s="175" t="s">
        <v>3</v>
      </c>
      <c r="C128" s="175" t="s">
        <v>2</v>
      </c>
      <c r="D128" s="164"/>
      <c r="E128" s="166" t="s">
        <v>636</v>
      </c>
      <c r="F128" s="166" t="s">
        <v>6</v>
      </c>
      <c r="G128" s="166" t="s">
        <v>5</v>
      </c>
      <c r="H128" s="166">
        <v>4110</v>
      </c>
      <c r="I128" s="166">
        <v>0.18</v>
      </c>
      <c r="J128" s="166">
        <v>66</v>
      </c>
      <c r="K128" s="268"/>
      <c r="L128" s="181"/>
    </row>
    <row r="129" spans="1:12" x14ac:dyDescent="0.25">
      <c r="A129" s="170">
        <v>43238.439756944441</v>
      </c>
      <c r="B129" s="175" t="s">
        <v>3</v>
      </c>
      <c r="C129" s="175" t="s">
        <v>2</v>
      </c>
      <c r="D129" s="164"/>
      <c r="E129" s="166" t="s">
        <v>636</v>
      </c>
      <c r="F129" s="166" t="s">
        <v>6</v>
      </c>
      <c r="G129" s="166" t="s">
        <v>5</v>
      </c>
      <c r="H129" s="166">
        <v>4100</v>
      </c>
      <c r="I129" s="166">
        <v>0.18</v>
      </c>
      <c r="J129" s="166">
        <v>66</v>
      </c>
      <c r="K129" s="268"/>
      <c r="L129" s="181"/>
    </row>
    <row r="130" spans="1:12" x14ac:dyDescent="0.25">
      <c r="A130" s="170">
        <v>43238.44017361111</v>
      </c>
      <c r="B130" s="175" t="s">
        <v>3</v>
      </c>
      <c r="C130" s="164"/>
      <c r="D130" s="175" t="s">
        <v>2</v>
      </c>
      <c r="E130" s="166" t="s">
        <v>637</v>
      </c>
      <c r="F130" s="166" t="s">
        <v>6</v>
      </c>
      <c r="G130" s="166" t="s">
        <v>5</v>
      </c>
      <c r="H130" s="166">
        <v>4370</v>
      </c>
      <c r="I130" s="166">
        <v>0.18</v>
      </c>
      <c r="J130" s="166">
        <v>66</v>
      </c>
      <c r="K130" s="268"/>
      <c r="L130" s="181"/>
    </row>
    <row r="131" spans="1:12" x14ac:dyDescent="0.25">
      <c r="A131" s="170">
        <v>43238.440324074072</v>
      </c>
      <c r="B131" s="175" t="s">
        <v>3</v>
      </c>
      <c r="C131" s="164"/>
      <c r="D131" s="175" t="s">
        <v>2</v>
      </c>
      <c r="E131" s="166" t="s">
        <v>637</v>
      </c>
      <c r="F131" s="166" t="s">
        <v>6</v>
      </c>
      <c r="G131" s="166" t="s">
        <v>5</v>
      </c>
      <c r="H131" s="166">
        <v>4380</v>
      </c>
      <c r="I131" s="166">
        <v>0.18</v>
      </c>
      <c r="J131" s="166">
        <v>66</v>
      </c>
      <c r="K131" s="268"/>
      <c r="L131" s="181"/>
    </row>
    <row r="132" spans="1:12" x14ac:dyDescent="0.25">
      <c r="A132" s="170">
        <v>43238.440474537034</v>
      </c>
      <c r="B132" s="175" t="s">
        <v>3</v>
      </c>
      <c r="C132" s="164"/>
      <c r="D132" s="175" t="s">
        <v>2</v>
      </c>
      <c r="E132" s="166" t="s">
        <v>637</v>
      </c>
      <c r="F132" s="166" t="s">
        <v>6</v>
      </c>
      <c r="G132" s="166" t="s">
        <v>5</v>
      </c>
      <c r="H132" s="166">
        <v>4370</v>
      </c>
      <c r="I132" s="166">
        <v>0.18</v>
      </c>
      <c r="J132" s="166">
        <v>66</v>
      </c>
      <c r="K132" s="269"/>
      <c r="L132" s="181"/>
    </row>
    <row r="133" spans="1:12" x14ac:dyDescent="0.25">
      <c r="A133" s="167">
        <v>43238.441527777781</v>
      </c>
      <c r="B133" s="174" t="s">
        <v>3</v>
      </c>
      <c r="C133" s="174" t="s">
        <v>2</v>
      </c>
      <c r="D133" s="164"/>
      <c r="E133" s="165" t="s">
        <v>636</v>
      </c>
      <c r="F133" s="165" t="s">
        <v>1</v>
      </c>
      <c r="G133" s="165" t="s">
        <v>0</v>
      </c>
      <c r="H133" s="165">
        <v>5280</v>
      </c>
      <c r="I133" s="165">
        <v>0.18</v>
      </c>
      <c r="J133" s="165">
        <v>66</v>
      </c>
      <c r="K133" s="270">
        <v>4730</v>
      </c>
      <c r="L133" s="181"/>
    </row>
    <row r="134" spans="1:12" x14ac:dyDescent="0.25">
      <c r="A134" s="167">
        <v>43238.441678240742</v>
      </c>
      <c r="B134" s="174" t="s">
        <v>3</v>
      </c>
      <c r="C134" s="174" t="s">
        <v>2</v>
      </c>
      <c r="D134" s="164"/>
      <c r="E134" s="165" t="s">
        <v>636</v>
      </c>
      <c r="F134" s="165" t="s">
        <v>1</v>
      </c>
      <c r="G134" s="165" t="s">
        <v>0</v>
      </c>
      <c r="H134" s="165">
        <v>5270</v>
      </c>
      <c r="I134" s="165">
        <v>0.18</v>
      </c>
      <c r="J134" s="165">
        <v>66</v>
      </c>
      <c r="K134" s="271"/>
      <c r="L134" s="181"/>
    </row>
    <row r="135" spans="1:12" x14ac:dyDescent="0.25">
      <c r="A135" s="167">
        <v>43238.441840277781</v>
      </c>
      <c r="B135" s="174" t="s">
        <v>3</v>
      </c>
      <c r="C135" s="174" t="s">
        <v>2</v>
      </c>
      <c r="D135" s="164"/>
      <c r="E135" s="165" t="s">
        <v>636</v>
      </c>
      <c r="F135" s="165" t="s">
        <v>1</v>
      </c>
      <c r="G135" s="165" t="s">
        <v>0</v>
      </c>
      <c r="H135" s="165">
        <v>5200</v>
      </c>
      <c r="I135" s="165">
        <v>0.18</v>
      </c>
      <c r="J135" s="165">
        <v>66</v>
      </c>
      <c r="K135" s="271"/>
      <c r="L135" s="181"/>
    </row>
    <row r="136" spans="1:12" x14ac:dyDescent="0.25">
      <c r="A136" s="167">
        <v>43238.44326388889</v>
      </c>
      <c r="B136" s="174" t="s">
        <v>3</v>
      </c>
      <c r="C136" s="164"/>
      <c r="D136" s="174" t="s">
        <v>2</v>
      </c>
      <c r="E136" s="165" t="s">
        <v>637</v>
      </c>
      <c r="F136" s="165" t="s">
        <v>1</v>
      </c>
      <c r="G136" s="165" t="s">
        <v>0</v>
      </c>
      <c r="H136" s="165">
        <v>4210</v>
      </c>
      <c r="I136" s="165">
        <v>0.18</v>
      </c>
      <c r="J136" s="165">
        <v>66</v>
      </c>
      <c r="K136" s="271"/>
      <c r="L136" s="181"/>
    </row>
    <row r="137" spans="1:12" x14ac:dyDescent="0.25">
      <c r="A137" s="167">
        <v>43238.443425925929</v>
      </c>
      <c r="B137" s="174" t="s">
        <v>3</v>
      </c>
      <c r="C137" s="164"/>
      <c r="D137" s="174" t="s">
        <v>2</v>
      </c>
      <c r="E137" s="165" t="s">
        <v>637</v>
      </c>
      <c r="F137" s="165" t="s">
        <v>1</v>
      </c>
      <c r="G137" s="165" t="s">
        <v>0</v>
      </c>
      <c r="H137" s="165">
        <v>4240</v>
      </c>
      <c r="I137" s="165">
        <v>0.18</v>
      </c>
      <c r="J137" s="165">
        <v>66</v>
      </c>
      <c r="K137" s="271"/>
      <c r="L137" s="181"/>
    </row>
    <row r="138" spans="1:12" x14ac:dyDescent="0.25">
      <c r="A138" s="167">
        <v>43238.443576388891</v>
      </c>
      <c r="B138" s="174" t="s">
        <v>3</v>
      </c>
      <c r="C138" s="164"/>
      <c r="D138" s="174" t="s">
        <v>2</v>
      </c>
      <c r="E138" s="165" t="s">
        <v>637</v>
      </c>
      <c r="F138" s="165" t="s">
        <v>1</v>
      </c>
      <c r="G138" s="165" t="s">
        <v>0</v>
      </c>
      <c r="H138" s="165">
        <v>4180</v>
      </c>
      <c r="I138" s="165">
        <v>0.18</v>
      </c>
      <c r="J138" s="165">
        <v>66</v>
      </c>
      <c r="K138" s="272"/>
      <c r="L138" s="181"/>
    </row>
    <row r="139" spans="1:12" x14ac:dyDescent="0.25">
      <c r="A139" s="170">
        <v>43238.44734953704</v>
      </c>
      <c r="B139" s="175" t="s">
        <v>3</v>
      </c>
      <c r="C139" s="175" t="s">
        <v>2</v>
      </c>
      <c r="D139" s="164"/>
      <c r="E139" s="166" t="s">
        <v>636</v>
      </c>
      <c r="F139" s="166" t="s">
        <v>25</v>
      </c>
      <c r="G139" s="166" t="s">
        <v>0</v>
      </c>
      <c r="H139" s="166">
        <v>3680</v>
      </c>
      <c r="I139" s="166">
        <v>0.18</v>
      </c>
      <c r="J139" s="166">
        <v>66</v>
      </c>
      <c r="K139" s="277">
        <v>3753.3333333333335</v>
      </c>
      <c r="L139" s="181"/>
    </row>
    <row r="140" spans="1:12" x14ac:dyDescent="0.25">
      <c r="A140" s="170">
        <v>43238.447488425925</v>
      </c>
      <c r="B140" s="175" t="s">
        <v>3</v>
      </c>
      <c r="C140" s="175" t="s">
        <v>2</v>
      </c>
      <c r="D140" s="164"/>
      <c r="E140" s="166" t="s">
        <v>636</v>
      </c>
      <c r="F140" s="166" t="s">
        <v>25</v>
      </c>
      <c r="G140" s="166" t="s">
        <v>0</v>
      </c>
      <c r="H140" s="166">
        <v>3700</v>
      </c>
      <c r="I140" s="166">
        <v>0.18</v>
      </c>
      <c r="J140" s="166">
        <v>66</v>
      </c>
      <c r="K140" s="277"/>
      <c r="L140" s="181"/>
    </row>
    <row r="141" spans="1:12" x14ac:dyDescent="0.25">
      <c r="A141" s="170">
        <v>43238.447638888887</v>
      </c>
      <c r="B141" s="175" t="s">
        <v>3</v>
      </c>
      <c r="C141" s="175" t="s">
        <v>2</v>
      </c>
      <c r="D141" s="164"/>
      <c r="E141" s="166" t="s">
        <v>636</v>
      </c>
      <c r="F141" s="166" t="s">
        <v>25</v>
      </c>
      <c r="G141" s="166" t="s">
        <v>0</v>
      </c>
      <c r="H141" s="166">
        <v>3690</v>
      </c>
      <c r="I141" s="166">
        <v>0.18</v>
      </c>
      <c r="J141" s="166">
        <v>66</v>
      </c>
      <c r="K141" s="277"/>
      <c r="L141" s="181"/>
    </row>
    <row r="142" spans="1:12" x14ac:dyDescent="0.25">
      <c r="A142" s="170">
        <v>43238.449363425927</v>
      </c>
      <c r="B142" s="175" t="s">
        <v>3</v>
      </c>
      <c r="C142" s="175" t="s">
        <v>2</v>
      </c>
      <c r="D142" s="164"/>
      <c r="E142" s="166" t="s">
        <v>636</v>
      </c>
      <c r="F142" s="166" t="s">
        <v>25</v>
      </c>
      <c r="G142" s="166" t="s">
        <v>0</v>
      </c>
      <c r="H142" s="169">
        <v>410</v>
      </c>
      <c r="I142" s="166">
        <v>0.18</v>
      </c>
      <c r="J142" s="166">
        <v>66</v>
      </c>
      <c r="K142" s="277"/>
      <c r="L142" s="181"/>
    </row>
    <row r="143" spans="1:12" x14ac:dyDescent="0.25">
      <c r="A143" s="170">
        <v>43238.449525462966</v>
      </c>
      <c r="B143" s="175" t="s">
        <v>3</v>
      </c>
      <c r="C143" s="175" t="s">
        <v>2</v>
      </c>
      <c r="D143" s="164"/>
      <c r="E143" s="166" t="s">
        <v>636</v>
      </c>
      <c r="F143" s="166" t="s">
        <v>25</v>
      </c>
      <c r="G143" s="166" t="s">
        <v>0</v>
      </c>
      <c r="H143" s="169">
        <v>410</v>
      </c>
      <c r="I143" s="166">
        <v>0.18</v>
      </c>
      <c r="J143" s="166">
        <v>66</v>
      </c>
      <c r="K143" s="277"/>
      <c r="L143" s="181"/>
    </row>
    <row r="144" spans="1:12" x14ac:dyDescent="0.25">
      <c r="A144" s="170">
        <v>43238.449664351851</v>
      </c>
      <c r="B144" s="175" t="s">
        <v>3</v>
      </c>
      <c r="C144" s="175" t="s">
        <v>2</v>
      </c>
      <c r="D144" s="164"/>
      <c r="E144" s="166" t="s">
        <v>636</v>
      </c>
      <c r="F144" s="166" t="s">
        <v>25</v>
      </c>
      <c r="G144" s="166" t="s">
        <v>0</v>
      </c>
      <c r="H144" s="166">
        <v>3900</v>
      </c>
      <c r="I144" s="166">
        <v>0.18</v>
      </c>
      <c r="J144" s="166">
        <v>66</v>
      </c>
      <c r="K144" s="277"/>
      <c r="L144" s="181"/>
    </row>
    <row r="145" spans="1:12" x14ac:dyDescent="0.25">
      <c r="A145" s="170">
        <v>43238.450208333335</v>
      </c>
      <c r="B145" s="175" t="s">
        <v>3</v>
      </c>
      <c r="C145" s="175" t="s">
        <v>2</v>
      </c>
      <c r="D145" s="164"/>
      <c r="E145" s="166" t="s">
        <v>636</v>
      </c>
      <c r="F145" s="166" t="s">
        <v>25</v>
      </c>
      <c r="G145" s="166" t="s">
        <v>0</v>
      </c>
      <c r="H145" s="166">
        <v>3860</v>
      </c>
      <c r="I145" s="166">
        <v>0.18</v>
      </c>
      <c r="J145" s="166">
        <v>66</v>
      </c>
      <c r="K145" s="277"/>
      <c r="L145" s="181"/>
    </row>
    <row r="146" spans="1:12" x14ac:dyDescent="0.25">
      <c r="A146" s="170">
        <v>43238.450358796297</v>
      </c>
      <c r="B146" s="175" t="s">
        <v>3</v>
      </c>
      <c r="C146" s="175" t="s">
        <v>2</v>
      </c>
      <c r="D146" s="164"/>
      <c r="E146" s="166" t="s">
        <v>636</v>
      </c>
      <c r="F146" s="166" t="s">
        <v>25</v>
      </c>
      <c r="G146" s="166" t="s">
        <v>0</v>
      </c>
      <c r="H146" s="166">
        <v>3870</v>
      </c>
      <c r="I146" s="166">
        <v>0.18</v>
      </c>
      <c r="J146" s="166">
        <v>66</v>
      </c>
      <c r="K146" s="277"/>
      <c r="L146" s="181"/>
    </row>
    <row r="147" spans="1:12" x14ac:dyDescent="0.25">
      <c r="A147" s="170">
        <v>43238.450509259259</v>
      </c>
      <c r="B147" s="175" t="s">
        <v>3</v>
      </c>
      <c r="C147" s="175" t="s">
        <v>2</v>
      </c>
      <c r="D147" s="164"/>
      <c r="E147" s="166" t="s">
        <v>636</v>
      </c>
      <c r="F147" s="166" t="s">
        <v>25</v>
      </c>
      <c r="G147" s="166" t="s">
        <v>0</v>
      </c>
      <c r="H147" s="166">
        <v>3890</v>
      </c>
      <c r="I147" s="166">
        <v>0.18</v>
      </c>
      <c r="J147" s="166">
        <v>66</v>
      </c>
      <c r="K147" s="277"/>
      <c r="L147" s="181"/>
    </row>
    <row r="148" spans="1:12" x14ac:dyDescent="0.25">
      <c r="A148" s="170">
        <v>43238.451643518521</v>
      </c>
      <c r="B148" s="175" t="s">
        <v>3</v>
      </c>
      <c r="C148" s="164"/>
      <c r="D148" s="175" t="s">
        <v>2</v>
      </c>
      <c r="E148" s="166" t="s">
        <v>637</v>
      </c>
      <c r="F148" s="166" t="s">
        <v>25</v>
      </c>
      <c r="G148" s="166" t="s">
        <v>0</v>
      </c>
      <c r="H148" s="169">
        <v>3920</v>
      </c>
      <c r="I148" s="166">
        <v>0.18</v>
      </c>
      <c r="J148" s="166">
        <v>66</v>
      </c>
      <c r="K148" s="277"/>
      <c r="L148" s="181"/>
    </row>
    <row r="149" spans="1:12" x14ac:dyDescent="0.25">
      <c r="A149" s="170">
        <v>43238.451782407406</v>
      </c>
      <c r="B149" s="175" t="s">
        <v>3</v>
      </c>
      <c r="C149" s="164"/>
      <c r="D149" s="175" t="s">
        <v>2</v>
      </c>
      <c r="E149" s="166" t="s">
        <v>637</v>
      </c>
      <c r="F149" s="166" t="s">
        <v>25</v>
      </c>
      <c r="G149" s="166" t="s">
        <v>0</v>
      </c>
      <c r="H149" s="166">
        <v>3850</v>
      </c>
      <c r="I149" s="166">
        <v>0.18</v>
      </c>
      <c r="J149" s="166">
        <v>66</v>
      </c>
      <c r="K149" s="277"/>
      <c r="L149" s="181"/>
    </row>
    <row r="150" spans="1:12" x14ac:dyDescent="0.25">
      <c r="A150" s="170">
        <v>43238.451921296299</v>
      </c>
      <c r="B150" s="175" t="s">
        <v>3</v>
      </c>
      <c r="C150" s="164"/>
      <c r="D150" s="175" t="s">
        <v>2</v>
      </c>
      <c r="E150" s="166" t="s">
        <v>637</v>
      </c>
      <c r="F150" s="166" t="s">
        <v>25</v>
      </c>
      <c r="G150" s="166" t="s">
        <v>0</v>
      </c>
      <c r="H150" s="166">
        <v>3850</v>
      </c>
      <c r="I150" s="166">
        <v>0.18</v>
      </c>
      <c r="J150" s="166">
        <v>66</v>
      </c>
      <c r="K150" s="277"/>
      <c r="L150" s="181"/>
    </row>
    <row r="151" spans="1:12" x14ac:dyDescent="0.25">
      <c r="A151" s="170">
        <v>43238.453634259262</v>
      </c>
      <c r="B151" s="175" t="s">
        <v>3</v>
      </c>
      <c r="C151" s="164"/>
      <c r="D151" s="175" t="s">
        <v>2</v>
      </c>
      <c r="E151" s="166" t="s">
        <v>637</v>
      </c>
      <c r="F151" s="166" t="s">
        <v>25</v>
      </c>
      <c r="G151" s="166" t="s">
        <v>0</v>
      </c>
      <c r="H151" s="166">
        <v>3580</v>
      </c>
      <c r="I151" s="166">
        <v>0.18</v>
      </c>
      <c r="J151" s="166">
        <v>66</v>
      </c>
      <c r="K151" s="277"/>
      <c r="L151" s="181"/>
    </row>
    <row r="152" spans="1:12" x14ac:dyDescent="0.25">
      <c r="A152" s="170">
        <v>43238.453784722224</v>
      </c>
      <c r="B152" s="175" t="s">
        <v>3</v>
      </c>
      <c r="C152" s="164"/>
      <c r="D152" s="175" t="s">
        <v>2</v>
      </c>
      <c r="E152" s="166" t="s">
        <v>637</v>
      </c>
      <c r="F152" s="166" t="s">
        <v>25</v>
      </c>
      <c r="G152" s="166" t="s">
        <v>0</v>
      </c>
      <c r="H152" s="166">
        <v>3580</v>
      </c>
      <c r="I152" s="166">
        <v>0.18</v>
      </c>
      <c r="J152" s="166">
        <v>66</v>
      </c>
      <c r="K152" s="277"/>
      <c r="L152" s="181"/>
    </row>
    <row r="153" spans="1:12" x14ac:dyDescent="0.25">
      <c r="A153" s="170">
        <v>43238.453935185185</v>
      </c>
      <c r="B153" s="175" t="s">
        <v>3</v>
      </c>
      <c r="C153" s="164"/>
      <c r="D153" s="175" t="s">
        <v>2</v>
      </c>
      <c r="E153" s="166" t="s">
        <v>637</v>
      </c>
      <c r="F153" s="166" t="s">
        <v>25</v>
      </c>
      <c r="G153" s="166" t="s">
        <v>0</v>
      </c>
      <c r="H153" s="166">
        <v>3590</v>
      </c>
      <c r="I153" s="166">
        <v>0.18</v>
      </c>
      <c r="J153" s="166">
        <v>66</v>
      </c>
      <c r="K153" s="277"/>
      <c r="L153" s="181"/>
    </row>
    <row r="154" spans="1:12" x14ac:dyDescent="0.25">
      <c r="A154" s="167">
        <v>43238.456828703704</v>
      </c>
      <c r="B154" s="174" t="s">
        <v>3</v>
      </c>
      <c r="C154" s="174" t="s">
        <v>2</v>
      </c>
      <c r="D154" s="164"/>
      <c r="E154" s="165" t="s">
        <v>636</v>
      </c>
      <c r="F154" s="165" t="s">
        <v>23</v>
      </c>
      <c r="G154" s="165" t="s">
        <v>0</v>
      </c>
      <c r="H154" s="168">
        <v>340</v>
      </c>
      <c r="I154" s="165">
        <v>0.18</v>
      </c>
      <c r="J154" s="165">
        <v>66</v>
      </c>
      <c r="K154" s="278">
        <v>3510</v>
      </c>
      <c r="L154" s="181"/>
    </row>
    <row r="155" spans="1:12" x14ac:dyDescent="0.25">
      <c r="A155" s="167">
        <v>43238.456979166665</v>
      </c>
      <c r="B155" s="174" t="s">
        <v>3</v>
      </c>
      <c r="C155" s="174" t="s">
        <v>2</v>
      </c>
      <c r="D155" s="164"/>
      <c r="E155" s="165" t="s">
        <v>636</v>
      </c>
      <c r="F155" s="165" t="s">
        <v>23</v>
      </c>
      <c r="G155" s="165" t="s">
        <v>0</v>
      </c>
      <c r="H155" s="168">
        <v>3250</v>
      </c>
      <c r="I155" s="165">
        <v>0.18</v>
      </c>
      <c r="J155" s="165">
        <v>66</v>
      </c>
      <c r="K155" s="278"/>
      <c r="L155" s="181"/>
    </row>
    <row r="156" spans="1:12" x14ac:dyDescent="0.25">
      <c r="A156" s="167">
        <v>43238.457129629627</v>
      </c>
      <c r="B156" s="174" t="s">
        <v>3</v>
      </c>
      <c r="C156" s="174" t="s">
        <v>2</v>
      </c>
      <c r="D156" s="164"/>
      <c r="E156" s="165" t="s">
        <v>636</v>
      </c>
      <c r="F156" s="165" t="s">
        <v>23</v>
      </c>
      <c r="G156" s="165" t="s">
        <v>0</v>
      </c>
      <c r="H156" s="168">
        <v>2820</v>
      </c>
      <c r="I156" s="165">
        <v>0.18</v>
      </c>
      <c r="J156" s="165">
        <v>66</v>
      </c>
      <c r="K156" s="278"/>
      <c r="L156" s="181"/>
    </row>
    <row r="157" spans="1:12" x14ac:dyDescent="0.25">
      <c r="A157" s="167">
        <v>43238.457685185182</v>
      </c>
      <c r="B157" s="174" t="s">
        <v>3</v>
      </c>
      <c r="C157" s="174" t="s">
        <v>2</v>
      </c>
      <c r="D157" s="164"/>
      <c r="E157" s="165" t="s">
        <v>636</v>
      </c>
      <c r="F157" s="165" t="s">
        <v>23</v>
      </c>
      <c r="G157" s="165" t="s">
        <v>0</v>
      </c>
      <c r="H157" s="165">
        <v>3820</v>
      </c>
      <c r="I157" s="165">
        <v>0.18</v>
      </c>
      <c r="J157" s="165">
        <v>66</v>
      </c>
      <c r="K157" s="278"/>
      <c r="L157" s="181"/>
    </row>
    <row r="158" spans="1:12" x14ac:dyDescent="0.25">
      <c r="A158" s="167">
        <v>43238.457824074074</v>
      </c>
      <c r="B158" s="174" t="s">
        <v>3</v>
      </c>
      <c r="C158" s="174" t="s">
        <v>2</v>
      </c>
      <c r="D158" s="164"/>
      <c r="E158" s="165" t="s">
        <v>636</v>
      </c>
      <c r="F158" s="165" t="s">
        <v>23</v>
      </c>
      <c r="G158" s="165" t="s">
        <v>0</v>
      </c>
      <c r="H158" s="165">
        <v>3820</v>
      </c>
      <c r="I158" s="165">
        <v>0.18</v>
      </c>
      <c r="J158" s="165">
        <v>66</v>
      </c>
      <c r="K158" s="278"/>
      <c r="L158" s="181"/>
    </row>
    <row r="159" spans="1:12" x14ac:dyDescent="0.25">
      <c r="A159" s="167">
        <v>43238.457962962966</v>
      </c>
      <c r="B159" s="174" t="s">
        <v>3</v>
      </c>
      <c r="C159" s="174" t="s">
        <v>2</v>
      </c>
      <c r="D159" s="164"/>
      <c r="E159" s="165" t="s">
        <v>636</v>
      </c>
      <c r="F159" s="165" t="s">
        <v>23</v>
      </c>
      <c r="G159" s="165" t="s">
        <v>0</v>
      </c>
      <c r="H159" s="168">
        <v>3770</v>
      </c>
      <c r="I159" s="165">
        <v>0.18</v>
      </c>
      <c r="J159" s="165">
        <v>66</v>
      </c>
      <c r="K159" s="278"/>
      <c r="L159" s="181"/>
    </row>
    <row r="160" spans="1:12" x14ac:dyDescent="0.25">
      <c r="A160" s="167">
        <v>43238.458506944444</v>
      </c>
      <c r="B160" s="174" t="s">
        <v>3</v>
      </c>
      <c r="C160" s="174" t="s">
        <v>2</v>
      </c>
      <c r="D160" s="164"/>
      <c r="E160" s="165" t="s">
        <v>636</v>
      </c>
      <c r="F160" s="165" t="s">
        <v>23</v>
      </c>
      <c r="G160" s="165" t="s">
        <v>0</v>
      </c>
      <c r="H160" s="165">
        <v>3790</v>
      </c>
      <c r="I160" s="165">
        <v>0.18</v>
      </c>
      <c r="J160" s="165">
        <v>66</v>
      </c>
      <c r="K160" s="278"/>
      <c r="L160" s="181"/>
    </row>
    <row r="161" spans="1:12" x14ac:dyDescent="0.25">
      <c r="A161" s="167">
        <v>43238.458645833336</v>
      </c>
      <c r="B161" s="174" t="s">
        <v>3</v>
      </c>
      <c r="C161" s="174" t="s">
        <v>2</v>
      </c>
      <c r="D161" s="164"/>
      <c r="E161" s="165" t="s">
        <v>636</v>
      </c>
      <c r="F161" s="165" t="s">
        <v>23</v>
      </c>
      <c r="G161" s="165" t="s">
        <v>0</v>
      </c>
      <c r="H161" s="165">
        <v>3790</v>
      </c>
      <c r="I161" s="165">
        <v>0.18</v>
      </c>
      <c r="J161" s="165">
        <v>66</v>
      </c>
      <c r="K161" s="278"/>
      <c r="L161" s="181"/>
    </row>
    <row r="162" spans="1:12" x14ac:dyDescent="0.25">
      <c r="A162" s="167">
        <v>43238.458796296298</v>
      </c>
      <c r="B162" s="174" t="s">
        <v>3</v>
      </c>
      <c r="C162" s="174" t="s">
        <v>2</v>
      </c>
      <c r="D162" s="164"/>
      <c r="E162" s="165" t="s">
        <v>636</v>
      </c>
      <c r="F162" s="165" t="s">
        <v>23</v>
      </c>
      <c r="G162" s="165" t="s">
        <v>0</v>
      </c>
      <c r="H162" s="165">
        <v>3800</v>
      </c>
      <c r="I162" s="165">
        <v>0.18</v>
      </c>
      <c r="J162" s="165">
        <v>66</v>
      </c>
      <c r="K162" s="278"/>
      <c r="L162" s="181"/>
    </row>
    <row r="163" spans="1:12" x14ac:dyDescent="0.25">
      <c r="A163" s="167">
        <v>43238.459374999999</v>
      </c>
      <c r="B163" s="174" t="s">
        <v>3</v>
      </c>
      <c r="C163" s="164"/>
      <c r="D163" s="174" t="s">
        <v>2</v>
      </c>
      <c r="E163" s="165" t="s">
        <v>637</v>
      </c>
      <c r="F163" s="165" t="s">
        <v>23</v>
      </c>
      <c r="G163" s="165" t="s">
        <v>0</v>
      </c>
      <c r="H163" s="165">
        <v>3000</v>
      </c>
      <c r="I163" s="165">
        <v>0.18</v>
      </c>
      <c r="J163" s="165">
        <v>66</v>
      </c>
      <c r="K163" s="278"/>
      <c r="L163" s="181"/>
    </row>
    <row r="164" spans="1:12" x14ac:dyDescent="0.25">
      <c r="A164" s="167">
        <v>43238.459513888891</v>
      </c>
      <c r="B164" s="174" t="s">
        <v>3</v>
      </c>
      <c r="C164" s="164"/>
      <c r="D164" s="174" t="s">
        <v>2</v>
      </c>
      <c r="E164" s="165" t="s">
        <v>637</v>
      </c>
      <c r="F164" s="165" t="s">
        <v>23</v>
      </c>
      <c r="G164" s="165" t="s">
        <v>0</v>
      </c>
      <c r="H164" s="165">
        <v>3010</v>
      </c>
      <c r="I164" s="165">
        <v>0.18</v>
      </c>
      <c r="J164" s="165">
        <v>66</v>
      </c>
      <c r="K164" s="278"/>
      <c r="L164" s="181"/>
    </row>
    <row r="165" spans="1:12" x14ac:dyDescent="0.25">
      <c r="A165" s="167">
        <v>43238.459675925929</v>
      </c>
      <c r="B165" s="174" t="s">
        <v>3</v>
      </c>
      <c r="C165" s="164"/>
      <c r="D165" s="174" t="s">
        <v>2</v>
      </c>
      <c r="E165" s="165" t="s">
        <v>637</v>
      </c>
      <c r="F165" s="165" t="s">
        <v>23</v>
      </c>
      <c r="G165" s="165" t="s">
        <v>0</v>
      </c>
      <c r="H165" s="165">
        <v>2950</v>
      </c>
      <c r="I165" s="165">
        <v>0.18</v>
      </c>
      <c r="J165" s="165">
        <v>66</v>
      </c>
      <c r="K165" s="278"/>
      <c r="L165" s="181"/>
    </row>
    <row r="166" spans="1:12" x14ac:dyDescent="0.25">
      <c r="A166" s="167">
        <v>43238.460219907407</v>
      </c>
      <c r="B166" s="174" t="s">
        <v>3</v>
      </c>
      <c r="C166" s="164"/>
      <c r="D166" s="174" t="s">
        <v>2</v>
      </c>
      <c r="E166" s="165" t="s">
        <v>637</v>
      </c>
      <c r="F166" s="165" t="s">
        <v>23</v>
      </c>
      <c r="G166" s="165" t="s">
        <v>0</v>
      </c>
      <c r="H166" s="165">
        <v>3560</v>
      </c>
      <c r="I166" s="165">
        <v>0.18</v>
      </c>
      <c r="J166" s="165">
        <v>66</v>
      </c>
      <c r="K166" s="278"/>
      <c r="L166" s="181"/>
    </row>
    <row r="167" spans="1:12" x14ac:dyDescent="0.25">
      <c r="A167" s="167">
        <v>43238.460370370369</v>
      </c>
      <c r="B167" s="174" t="s">
        <v>3</v>
      </c>
      <c r="C167" s="164"/>
      <c r="D167" s="174" t="s">
        <v>2</v>
      </c>
      <c r="E167" s="165" t="s">
        <v>637</v>
      </c>
      <c r="F167" s="165" t="s">
        <v>23</v>
      </c>
      <c r="G167" s="165" t="s">
        <v>0</v>
      </c>
      <c r="H167" s="165">
        <v>3540</v>
      </c>
      <c r="I167" s="165">
        <v>0.18</v>
      </c>
      <c r="J167" s="165">
        <v>66</v>
      </c>
      <c r="K167" s="278"/>
      <c r="L167" s="181"/>
    </row>
    <row r="168" spans="1:12" x14ac:dyDescent="0.25">
      <c r="A168" s="167">
        <v>43238.460532407407</v>
      </c>
      <c r="B168" s="174" t="s">
        <v>3</v>
      </c>
      <c r="C168" s="164"/>
      <c r="D168" s="174" t="s">
        <v>2</v>
      </c>
      <c r="E168" s="165" t="s">
        <v>637</v>
      </c>
      <c r="F168" s="165" t="s">
        <v>23</v>
      </c>
      <c r="G168" s="165" t="s">
        <v>0</v>
      </c>
      <c r="H168" s="165">
        <v>3530</v>
      </c>
      <c r="I168" s="165">
        <v>0.18</v>
      </c>
      <c r="J168" s="165">
        <v>66</v>
      </c>
      <c r="K168" s="278"/>
      <c r="L168" s="181"/>
    </row>
    <row r="169" spans="1:12" x14ac:dyDescent="0.25">
      <c r="A169" s="170">
        <v>43238.464189814818</v>
      </c>
      <c r="B169" s="175" t="s">
        <v>3</v>
      </c>
      <c r="C169" s="175" t="s">
        <v>2</v>
      </c>
      <c r="D169" s="164"/>
      <c r="E169" s="166" t="s">
        <v>636</v>
      </c>
      <c r="F169" s="166" t="s">
        <v>23</v>
      </c>
      <c r="G169" s="166" t="s">
        <v>5</v>
      </c>
      <c r="H169" s="166">
        <v>3500</v>
      </c>
      <c r="I169" s="166">
        <v>0.18</v>
      </c>
      <c r="J169" s="166">
        <v>66</v>
      </c>
      <c r="K169" s="267">
        <v>3765</v>
      </c>
      <c r="L169" s="181"/>
    </row>
    <row r="170" spans="1:12" x14ac:dyDescent="0.25">
      <c r="A170" s="170">
        <v>43238.46434027778</v>
      </c>
      <c r="B170" s="175" t="s">
        <v>3</v>
      </c>
      <c r="C170" s="175" t="s">
        <v>2</v>
      </c>
      <c r="D170" s="164"/>
      <c r="E170" s="166" t="s">
        <v>636</v>
      </c>
      <c r="F170" s="166" t="s">
        <v>23</v>
      </c>
      <c r="G170" s="166" t="s">
        <v>5</v>
      </c>
      <c r="H170" s="166">
        <v>3500</v>
      </c>
      <c r="I170" s="166">
        <v>0.18</v>
      </c>
      <c r="J170" s="166">
        <v>66</v>
      </c>
      <c r="K170" s="268"/>
      <c r="L170" s="181"/>
    </row>
    <row r="171" spans="1:12" x14ac:dyDescent="0.25">
      <c r="A171" s="170">
        <v>43238.464502314811</v>
      </c>
      <c r="B171" s="175" t="s">
        <v>3</v>
      </c>
      <c r="C171" s="175" t="s">
        <v>2</v>
      </c>
      <c r="D171" s="164"/>
      <c r="E171" s="166" t="s">
        <v>636</v>
      </c>
      <c r="F171" s="166" t="s">
        <v>23</v>
      </c>
      <c r="G171" s="166" t="s">
        <v>5</v>
      </c>
      <c r="H171" s="166">
        <v>3500</v>
      </c>
      <c r="I171" s="166">
        <v>0.18</v>
      </c>
      <c r="J171" s="166">
        <v>66</v>
      </c>
      <c r="K171" s="268"/>
      <c r="L171" s="181"/>
    </row>
    <row r="172" spans="1:12" x14ac:dyDescent="0.25">
      <c r="A172" s="170">
        <v>43238.473043981481</v>
      </c>
      <c r="B172" s="175" t="s">
        <v>3</v>
      </c>
      <c r="C172" s="175" t="s">
        <v>2</v>
      </c>
      <c r="D172" s="164"/>
      <c r="E172" s="166" t="s">
        <v>636</v>
      </c>
      <c r="F172" s="166" t="s">
        <v>23</v>
      </c>
      <c r="G172" s="166" t="s">
        <v>5</v>
      </c>
      <c r="H172" s="166">
        <v>4040</v>
      </c>
      <c r="I172" s="166">
        <v>0.18</v>
      </c>
      <c r="J172" s="166">
        <v>66</v>
      </c>
      <c r="K172" s="268"/>
      <c r="L172" s="181"/>
    </row>
    <row r="173" spans="1:12" x14ac:dyDescent="0.25">
      <c r="A173" s="170">
        <v>43238.473194444443</v>
      </c>
      <c r="B173" s="175" t="s">
        <v>3</v>
      </c>
      <c r="C173" s="175" t="s">
        <v>2</v>
      </c>
      <c r="D173" s="164"/>
      <c r="E173" s="166" t="s">
        <v>636</v>
      </c>
      <c r="F173" s="166" t="s">
        <v>23</v>
      </c>
      <c r="G173" s="166" t="s">
        <v>5</v>
      </c>
      <c r="H173" s="166">
        <v>4030</v>
      </c>
      <c r="I173" s="166">
        <v>0.18</v>
      </c>
      <c r="J173" s="166">
        <v>66</v>
      </c>
      <c r="K173" s="268"/>
      <c r="L173" s="181"/>
    </row>
    <row r="174" spans="1:12" x14ac:dyDescent="0.25">
      <c r="A174" s="170">
        <v>43238.473344907405</v>
      </c>
      <c r="B174" s="175" t="s">
        <v>3</v>
      </c>
      <c r="C174" s="175" t="s">
        <v>2</v>
      </c>
      <c r="D174" s="164"/>
      <c r="E174" s="166" t="s">
        <v>636</v>
      </c>
      <c r="F174" s="166" t="s">
        <v>23</v>
      </c>
      <c r="G174" s="166" t="s">
        <v>5</v>
      </c>
      <c r="H174" s="166">
        <v>4020</v>
      </c>
      <c r="I174" s="166">
        <v>0.18</v>
      </c>
      <c r="J174" s="166">
        <v>66</v>
      </c>
      <c r="K174" s="268"/>
      <c r="L174" s="181"/>
    </row>
    <row r="175" spans="1:12" x14ac:dyDescent="0.25">
      <c r="A175" s="170">
        <v>43238.466539351852</v>
      </c>
      <c r="B175" s="175" t="s">
        <v>3</v>
      </c>
      <c r="C175" s="164"/>
      <c r="D175" s="175" t="s">
        <v>2</v>
      </c>
      <c r="E175" s="166" t="s">
        <v>637</v>
      </c>
      <c r="F175" s="166" t="s">
        <v>23</v>
      </c>
      <c r="G175" s="166" t="s">
        <v>5</v>
      </c>
      <c r="H175" s="169">
        <v>4600</v>
      </c>
      <c r="I175" s="166">
        <v>0.18</v>
      </c>
      <c r="J175" s="166">
        <v>66</v>
      </c>
      <c r="K175" s="268"/>
      <c r="L175" s="181"/>
    </row>
    <row r="176" spans="1:12" x14ac:dyDescent="0.25">
      <c r="A176" s="170">
        <v>43238.466678240744</v>
      </c>
      <c r="B176" s="175" t="s">
        <v>3</v>
      </c>
      <c r="C176" s="164"/>
      <c r="D176" s="175" t="s">
        <v>2</v>
      </c>
      <c r="E176" s="166" t="s">
        <v>637</v>
      </c>
      <c r="F176" s="166" t="s">
        <v>23</v>
      </c>
      <c r="G176" s="166" t="s">
        <v>5</v>
      </c>
      <c r="H176" s="169">
        <v>4620</v>
      </c>
      <c r="I176" s="166">
        <v>0.18</v>
      </c>
      <c r="J176" s="166">
        <v>66</v>
      </c>
      <c r="K176" s="268"/>
      <c r="L176" s="181"/>
    </row>
    <row r="177" spans="1:12" x14ac:dyDescent="0.25">
      <c r="A177" s="170">
        <v>43238.466817129629</v>
      </c>
      <c r="B177" s="175" t="s">
        <v>3</v>
      </c>
      <c r="C177" s="164"/>
      <c r="D177" s="175" t="s">
        <v>2</v>
      </c>
      <c r="E177" s="166" t="s">
        <v>637</v>
      </c>
      <c r="F177" s="166" t="s">
        <v>23</v>
      </c>
      <c r="G177" s="166" t="s">
        <v>5</v>
      </c>
      <c r="H177" s="169">
        <v>4630</v>
      </c>
      <c r="I177" s="166">
        <v>0.18</v>
      </c>
      <c r="J177" s="166">
        <v>66</v>
      </c>
      <c r="K177" s="268"/>
      <c r="L177" s="181"/>
    </row>
    <row r="178" spans="1:12" x14ac:dyDescent="0.25">
      <c r="A178" s="170">
        <v>43238.467222222222</v>
      </c>
      <c r="B178" s="175" t="s">
        <v>3</v>
      </c>
      <c r="C178" s="164"/>
      <c r="D178" s="175" t="s">
        <v>2</v>
      </c>
      <c r="E178" s="166" t="s">
        <v>637</v>
      </c>
      <c r="F178" s="166" t="s">
        <v>23</v>
      </c>
      <c r="G178" s="166" t="s">
        <v>5</v>
      </c>
      <c r="H178" s="169">
        <v>4590</v>
      </c>
      <c r="I178" s="166">
        <v>0.18</v>
      </c>
      <c r="J178" s="166">
        <v>64</v>
      </c>
      <c r="K178" s="268"/>
      <c r="L178" s="181"/>
    </row>
    <row r="179" spans="1:12" x14ac:dyDescent="0.25">
      <c r="A179" s="170">
        <v>43238.467361111114</v>
      </c>
      <c r="B179" s="175" t="s">
        <v>3</v>
      </c>
      <c r="C179" s="164"/>
      <c r="D179" s="175" t="s">
        <v>2</v>
      </c>
      <c r="E179" s="166" t="s">
        <v>637</v>
      </c>
      <c r="F179" s="166" t="s">
        <v>23</v>
      </c>
      <c r="G179" s="166" t="s">
        <v>5</v>
      </c>
      <c r="H179" s="169">
        <v>4610</v>
      </c>
      <c r="I179" s="166">
        <v>0.18</v>
      </c>
      <c r="J179" s="166">
        <v>66</v>
      </c>
      <c r="K179" s="268"/>
      <c r="L179" s="181"/>
    </row>
    <row r="180" spans="1:12" x14ac:dyDescent="0.25">
      <c r="A180" s="170">
        <v>43238.467499999999</v>
      </c>
      <c r="B180" s="175" t="s">
        <v>3</v>
      </c>
      <c r="C180" s="164"/>
      <c r="D180" s="175" t="s">
        <v>2</v>
      </c>
      <c r="E180" s="166" t="s">
        <v>637</v>
      </c>
      <c r="F180" s="166" t="s">
        <v>23</v>
      </c>
      <c r="G180" s="166" t="s">
        <v>5</v>
      </c>
      <c r="H180" s="169">
        <v>4600</v>
      </c>
      <c r="I180" s="166">
        <v>0.18</v>
      </c>
      <c r="J180" s="166">
        <v>66</v>
      </c>
      <c r="K180" s="268"/>
      <c r="L180" s="181"/>
    </row>
    <row r="181" spans="1:12" x14ac:dyDescent="0.25">
      <c r="A181" s="170">
        <v>43238.468645833331</v>
      </c>
      <c r="B181" s="175" t="s">
        <v>3</v>
      </c>
      <c r="C181" s="164"/>
      <c r="D181" s="175" t="s">
        <v>2</v>
      </c>
      <c r="E181" s="166" t="s">
        <v>637</v>
      </c>
      <c r="F181" s="166" t="s">
        <v>23</v>
      </c>
      <c r="G181" s="166" t="s">
        <v>5</v>
      </c>
      <c r="H181" s="169">
        <v>3050</v>
      </c>
      <c r="I181" s="166">
        <v>0.18</v>
      </c>
      <c r="J181" s="166">
        <v>66</v>
      </c>
      <c r="K181" s="268"/>
      <c r="L181" s="181"/>
    </row>
    <row r="182" spans="1:12" x14ac:dyDescent="0.25">
      <c r="A182" s="170">
        <v>43238.4687962963</v>
      </c>
      <c r="B182" s="175" t="s">
        <v>3</v>
      </c>
      <c r="C182" s="164"/>
      <c r="D182" s="175" t="s">
        <v>2</v>
      </c>
      <c r="E182" s="166" t="s">
        <v>637</v>
      </c>
      <c r="F182" s="166" t="s">
        <v>23</v>
      </c>
      <c r="G182" s="166" t="s">
        <v>5</v>
      </c>
      <c r="H182" s="169">
        <v>3120</v>
      </c>
      <c r="I182" s="166">
        <v>0.18</v>
      </c>
      <c r="J182" s="166">
        <v>66</v>
      </c>
      <c r="K182" s="268"/>
      <c r="L182" s="181"/>
    </row>
    <row r="183" spans="1:12" x14ac:dyDescent="0.25">
      <c r="A183" s="170">
        <v>43238.468946759262</v>
      </c>
      <c r="B183" s="175" t="s">
        <v>3</v>
      </c>
      <c r="C183" s="164"/>
      <c r="D183" s="175" t="s">
        <v>2</v>
      </c>
      <c r="E183" s="166" t="s">
        <v>637</v>
      </c>
      <c r="F183" s="166" t="s">
        <v>23</v>
      </c>
      <c r="G183" s="166" t="s">
        <v>5</v>
      </c>
      <c r="H183" s="169">
        <v>2850</v>
      </c>
      <c r="I183" s="166">
        <v>0.18</v>
      </c>
      <c r="J183" s="166">
        <v>66</v>
      </c>
      <c r="K183" s="269"/>
      <c r="L183" s="181"/>
    </row>
    <row r="184" spans="1:12" x14ac:dyDescent="0.25">
      <c r="A184" s="167">
        <v>43238.474583333336</v>
      </c>
      <c r="B184" s="174" t="s">
        <v>3</v>
      </c>
      <c r="C184" s="174" t="s">
        <v>2</v>
      </c>
      <c r="D184" s="164"/>
      <c r="E184" s="165" t="s">
        <v>636</v>
      </c>
      <c r="F184" s="165" t="s">
        <v>22</v>
      </c>
      <c r="G184" s="165" t="s">
        <v>0</v>
      </c>
      <c r="H184" s="165">
        <v>4180</v>
      </c>
      <c r="I184" s="165">
        <v>0.18</v>
      </c>
      <c r="J184" s="165">
        <v>66</v>
      </c>
      <c r="K184" s="278">
        <v>4026</v>
      </c>
      <c r="L184" s="181"/>
    </row>
    <row r="185" spans="1:12" x14ac:dyDescent="0.25">
      <c r="A185" s="167">
        <v>43238.474733796298</v>
      </c>
      <c r="B185" s="174" t="s">
        <v>3</v>
      </c>
      <c r="C185" s="174" t="s">
        <v>2</v>
      </c>
      <c r="D185" s="164"/>
      <c r="E185" s="165" t="s">
        <v>636</v>
      </c>
      <c r="F185" s="165" t="s">
        <v>22</v>
      </c>
      <c r="G185" s="165" t="s">
        <v>0</v>
      </c>
      <c r="H185" s="165">
        <v>4200</v>
      </c>
      <c r="I185" s="165">
        <v>0.18</v>
      </c>
      <c r="J185" s="165">
        <v>66</v>
      </c>
      <c r="K185" s="278"/>
      <c r="L185" s="181"/>
    </row>
    <row r="186" spans="1:12" x14ac:dyDescent="0.25">
      <c r="A186" s="167">
        <v>43238.47488425926</v>
      </c>
      <c r="B186" s="174" t="s">
        <v>3</v>
      </c>
      <c r="C186" s="174" t="s">
        <v>2</v>
      </c>
      <c r="D186" s="164"/>
      <c r="E186" s="165" t="s">
        <v>636</v>
      </c>
      <c r="F186" s="165" t="s">
        <v>22</v>
      </c>
      <c r="G186" s="165" t="s">
        <v>0</v>
      </c>
      <c r="H186" s="165">
        <v>4190</v>
      </c>
      <c r="I186" s="165">
        <v>0.18</v>
      </c>
      <c r="J186" s="165">
        <v>66</v>
      </c>
      <c r="K186" s="278"/>
      <c r="L186" s="181"/>
    </row>
    <row r="187" spans="1:12" x14ac:dyDescent="0.25">
      <c r="A187" s="167">
        <v>43238.476157407407</v>
      </c>
      <c r="B187" s="174" t="s">
        <v>3</v>
      </c>
      <c r="C187" s="164"/>
      <c r="D187" s="174" t="s">
        <v>2</v>
      </c>
      <c r="E187" s="165" t="s">
        <v>637</v>
      </c>
      <c r="F187" s="165" t="s">
        <v>22</v>
      </c>
      <c r="G187" s="165" t="s">
        <v>0</v>
      </c>
      <c r="H187" s="165">
        <v>3800</v>
      </c>
      <c r="I187" s="165">
        <v>0.18</v>
      </c>
      <c r="J187" s="165">
        <v>66</v>
      </c>
      <c r="K187" s="278"/>
      <c r="L187" s="181"/>
    </row>
    <row r="188" spans="1:12" x14ac:dyDescent="0.25">
      <c r="A188" s="167">
        <v>43238.476319444446</v>
      </c>
      <c r="B188" s="174" t="s">
        <v>3</v>
      </c>
      <c r="C188" s="164"/>
      <c r="D188" s="174" t="s">
        <v>2</v>
      </c>
      <c r="E188" s="165" t="s">
        <v>637</v>
      </c>
      <c r="F188" s="165" t="s">
        <v>22</v>
      </c>
      <c r="G188" s="165" t="s">
        <v>0</v>
      </c>
      <c r="H188" s="168">
        <v>3780</v>
      </c>
      <c r="I188" s="165">
        <v>0.18</v>
      </c>
      <c r="J188" s="165">
        <v>66</v>
      </c>
      <c r="K188" s="278"/>
      <c r="L188" s="181"/>
    </row>
    <row r="189" spans="1:12" x14ac:dyDescent="0.25">
      <c r="A189" s="167">
        <v>43238.476469907408</v>
      </c>
      <c r="B189" s="174" t="s">
        <v>3</v>
      </c>
      <c r="C189" s="164"/>
      <c r="D189" s="174" t="s">
        <v>2</v>
      </c>
      <c r="E189" s="165" t="s">
        <v>637</v>
      </c>
      <c r="F189" s="165" t="s">
        <v>22</v>
      </c>
      <c r="G189" s="165" t="s">
        <v>0</v>
      </c>
      <c r="H189" s="165">
        <v>3760</v>
      </c>
      <c r="I189" s="165">
        <v>0.18</v>
      </c>
      <c r="J189" s="165">
        <v>66</v>
      </c>
      <c r="K189" s="278"/>
      <c r="L189" s="181"/>
    </row>
    <row r="190" spans="1:12" x14ac:dyDescent="0.25">
      <c r="A190" s="170">
        <v>43238.479305555556</v>
      </c>
      <c r="B190" s="175" t="s">
        <v>3</v>
      </c>
      <c r="C190" s="175" t="s">
        <v>2</v>
      </c>
      <c r="D190" s="164"/>
      <c r="E190" s="166" t="s">
        <v>636</v>
      </c>
      <c r="F190" s="166" t="s">
        <v>21</v>
      </c>
      <c r="G190" s="166" t="s">
        <v>0</v>
      </c>
      <c r="H190" s="166">
        <v>3830</v>
      </c>
      <c r="I190" s="166">
        <v>0.18</v>
      </c>
      <c r="J190" s="166">
        <v>66</v>
      </c>
      <c r="K190" s="277">
        <v>3890</v>
      </c>
      <c r="L190" s="181"/>
    </row>
    <row r="191" spans="1:12" x14ac:dyDescent="0.25">
      <c r="A191" s="170">
        <v>43238.479456018518</v>
      </c>
      <c r="B191" s="175" t="s">
        <v>3</v>
      </c>
      <c r="C191" s="175" t="s">
        <v>2</v>
      </c>
      <c r="D191" s="164"/>
      <c r="E191" s="166" t="s">
        <v>636</v>
      </c>
      <c r="F191" s="166" t="s">
        <v>21</v>
      </c>
      <c r="G191" s="166" t="s">
        <v>0</v>
      </c>
      <c r="H191" s="166">
        <v>3830</v>
      </c>
      <c r="I191" s="166">
        <v>0.18</v>
      </c>
      <c r="J191" s="166">
        <v>66</v>
      </c>
      <c r="K191" s="277"/>
      <c r="L191" s="181"/>
    </row>
    <row r="192" spans="1:12" x14ac:dyDescent="0.25">
      <c r="A192" s="170">
        <v>43238.47960648148</v>
      </c>
      <c r="B192" s="175" t="s">
        <v>3</v>
      </c>
      <c r="C192" s="175" t="s">
        <v>2</v>
      </c>
      <c r="D192" s="164"/>
      <c r="E192" s="166" t="s">
        <v>636</v>
      </c>
      <c r="F192" s="166" t="s">
        <v>21</v>
      </c>
      <c r="G192" s="166" t="s">
        <v>0</v>
      </c>
      <c r="H192" s="166">
        <v>3830</v>
      </c>
      <c r="I192" s="166">
        <v>0.18</v>
      </c>
      <c r="J192" s="166">
        <v>64</v>
      </c>
      <c r="K192" s="277"/>
      <c r="L192" s="181"/>
    </row>
    <row r="193" spans="1:12" x14ac:dyDescent="0.25">
      <c r="A193" s="170">
        <v>43238.480208333334</v>
      </c>
      <c r="B193" s="175" t="s">
        <v>3</v>
      </c>
      <c r="C193" s="164"/>
      <c r="D193" s="175" t="s">
        <v>2</v>
      </c>
      <c r="E193" s="166" t="s">
        <v>637</v>
      </c>
      <c r="F193" s="166" t="s">
        <v>21</v>
      </c>
      <c r="G193" s="166" t="s">
        <v>0</v>
      </c>
      <c r="H193" s="166">
        <v>3920</v>
      </c>
      <c r="I193" s="166">
        <v>0.18</v>
      </c>
      <c r="J193" s="166">
        <v>66</v>
      </c>
      <c r="K193" s="277"/>
      <c r="L193" s="181"/>
    </row>
    <row r="194" spans="1:12" x14ac:dyDescent="0.25">
      <c r="A194" s="170">
        <v>43238.480370370373</v>
      </c>
      <c r="B194" s="175" t="s">
        <v>3</v>
      </c>
      <c r="C194" s="164"/>
      <c r="D194" s="175" t="s">
        <v>2</v>
      </c>
      <c r="E194" s="166" t="s">
        <v>637</v>
      </c>
      <c r="F194" s="166" t="s">
        <v>21</v>
      </c>
      <c r="G194" s="166" t="s">
        <v>0</v>
      </c>
      <c r="H194" s="166">
        <v>3920</v>
      </c>
      <c r="I194" s="166">
        <v>0.18</v>
      </c>
      <c r="J194" s="166">
        <v>64</v>
      </c>
      <c r="K194" s="277"/>
      <c r="L194" s="181"/>
    </row>
    <row r="195" spans="1:12" x14ac:dyDescent="0.25">
      <c r="A195" s="170">
        <v>43238.480520833335</v>
      </c>
      <c r="B195" s="175" t="s">
        <v>3</v>
      </c>
      <c r="C195" s="164"/>
      <c r="D195" s="175" t="s">
        <v>2</v>
      </c>
      <c r="E195" s="166" t="s">
        <v>637</v>
      </c>
      <c r="F195" s="166" t="s">
        <v>21</v>
      </c>
      <c r="G195" s="166" t="s">
        <v>0</v>
      </c>
      <c r="H195" s="166">
        <v>3930</v>
      </c>
      <c r="I195" s="166">
        <v>0.18</v>
      </c>
      <c r="J195" s="166">
        <v>66</v>
      </c>
      <c r="K195" s="277"/>
      <c r="L195" s="181"/>
    </row>
    <row r="196" spans="1:12" x14ac:dyDescent="0.25">
      <c r="A196" s="170">
        <v>43238.480902777781</v>
      </c>
      <c r="B196" s="175" t="s">
        <v>3</v>
      </c>
      <c r="C196" s="164"/>
      <c r="D196" s="175" t="s">
        <v>2</v>
      </c>
      <c r="E196" s="166" t="s">
        <v>637</v>
      </c>
      <c r="F196" s="166" t="s">
        <v>21</v>
      </c>
      <c r="G196" s="166" t="s">
        <v>0</v>
      </c>
      <c r="H196" s="166">
        <v>3930</v>
      </c>
      <c r="I196" s="166">
        <v>0.18</v>
      </c>
      <c r="J196" s="166">
        <v>64</v>
      </c>
      <c r="K196" s="277"/>
      <c r="L196" s="181"/>
    </row>
    <row r="197" spans="1:12" x14ac:dyDescent="0.25">
      <c r="A197" s="170">
        <v>43238.481053240743</v>
      </c>
      <c r="B197" s="175" t="s">
        <v>3</v>
      </c>
      <c r="C197" s="164"/>
      <c r="D197" s="175" t="s">
        <v>2</v>
      </c>
      <c r="E197" s="166" t="s">
        <v>637</v>
      </c>
      <c r="F197" s="166" t="s">
        <v>21</v>
      </c>
      <c r="G197" s="166" t="s">
        <v>0</v>
      </c>
      <c r="H197" s="166">
        <v>3930</v>
      </c>
      <c r="I197" s="166">
        <v>0.18</v>
      </c>
      <c r="J197" s="166">
        <v>66</v>
      </c>
      <c r="K197" s="277"/>
      <c r="L197" s="181"/>
    </row>
    <row r="198" spans="1:12" x14ac:dyDescent="0.25">
      <c r="A198" s="170">
        <v>43238.481203703705</v>
      </c>
      <c r="B198" s="175" t="s">
        <v>3</v>
      </c>
      <c r="C198" s="164"/>
      <c r="D198" s="175" t="s">
        <v>2</v>
      </c>
      <c r="E198" s="166" t="s">
        <v>637</v>
      </c>
      <c r="F198" s="166" t="s">
        <v>21</v>
      </c>
      <c r="G198" s="166" t="s">
        <v>0</v>
      </c>
      <c r="H198" s="169">
        <v>460</v>
      </c>
      <c r="I198" s="166">
        <v>0.18</v>
      </c>
      <c r="J198" s="166">
        <v>64</v>
      </c>
      <c r="K198" s="277"/>
      <c r="L198" s="181"/>
    </row>
    <row r="199" spans="1:12" x14ac:dyDescent="0.25">
      <c r="A199" s="167">
        <v>43238.559247685182</v>
      </c>
      <c r="B199" s="174" t="s">
        <v>3</v>
      </c>
      <c r="C199" s="174" t="s">
        <v>2</v>
      </c>
      <c r="D199" s="164"/>
      <c r="E199" s="165" t="s">
        <v>636</v>
      </c>
      <c r="F199" s="165" t="s">
        <v>20</v>
      </c>
      <c r="G199" s="165" t="s">
        <v>0</v>
      </c>
      <c r="H199" s="165">
        <v>3960</v>
      </c>
      <c r="I199" s="165">
        <v>0.18</v>
      </c>
      <c r="J199" s="165">
        <v>63</v>
      </c>
      <c r="K199" s="270">
        <v>3951.6666666666665</v>
      </c>
      <c r="L199" s="181"/>
    </row>
    <row r="200" spans="1:12" x14ac:dyDescent="0.25">
      <c r="A200" s="167">
        <v>43238.559398148151</v>
      </c>
      <c r="B200" s="174" t="s">
        <v>3</v>
      </c>
      <c r="C200" s="174" t="s">
        <v>2</v>
      </c>
      <c r="D200" s="164"/>
      <c r="E200" s="165" t="s">
        <v>636</v>
      </c>
      <c r="F200" s="165" t="s">
        <v>20</v>
      </c>
      <c r="G200" s="165" t="s">
        <v>0</v>
      </c>
      <c r="H200" s="165">
        <v>3970</v>
      </c>
      <c r="I200" s="165">
        <v>0.18</v>
      </c>
      <c r="J200" s="165">
        <v>63</v>
      </c>
      <c r="K200" s="271"/>
      <c r="L200" s="181"/>
    </row>
    <row r="201" spans="1:12" x14ac:dyDescent="0.25">
      <c r="A201" s="167">
        <v>43238.559537037036</v>
      </c>
      <c r="B201" s="174" t="s">
        <v>3</v>
      </c>
      <c r="C201" s="174" t="s">
        <v>2</v>
      </c>
      <c r="D201" s="164"/>
      <c r="E201" s="165" t="s">
        <v>636</v>
      </c>
      <c r="F201" s="165" t="s">
        <v>20</v>
      </c>
      <c r="G201" s="165" t="s">
        <v>0</v>
      </c>
      <c r="H201" s="165">
        <v>3950</v>
      </c>
      <c r="I201" s="165">
        <v>0.18</v>
      </c>
      <c r="J201" s="165">
        <v>63</v>
      </c>
      <c r="K201" s="271"/>
      <c r="L201" s="181"/>
    </row>
    <row r="202" spans="1:12" x14ac:dyDescent="0.25">
      <c r="A202" s="167">
        <v>43238.562777777777</v>
      </c>
      <c r="B202" s="174" t="s">
        <v>3</v>
      </c>
      <c r="C202" s="164"/>
      <c r="D202" s="174" t="s">
        <v>2</v>
      </c>
      <c r="E202" s="165" t="s">
        <v>637</v>
      </c>
      <c r="F202" s="165" t="s">
        <v>20</v>
      </c>
      <c r="G202" s="165" t="s">
        <v>0</v>
      </c>
      <c r="H202" s="165">
        <v>3950</v>
      </c>
      <c r="I202" s="165">
        <v>0.18</v>
      </c>
      <c r="J202" s="165">
        <v>64</v>
      </c>
      <c r="K202" s="271"/>
      <c r="L202" s="181"/>
    </row>
    <row r="203" spans="1:12" x14ac:dyDescent="0.25">
      <c r="A203" s="167">
        <v>43238.562928240739</v>
      </c>
      <c r="B203" s="174" t="s">
        <v>3</v>
      </c>
      <c r="C203" s="164"/>
      <c r="D203" s="174" t="s">
        <v>2</v>
      </c>
      <c r="E203" s="165" t="s">
        <v>637</v>
      </c>
      <c r="F203" s="165" t="s">
        <v>20</v>
      </c>
      <c r="G203" s="165" t="s">
        <v>0</v>
      </c>
      <c r="H203" s="165">
        <v>3940</v>
      </c>
      <c r="I203" s="165">
        <v>0.18</v>
      </c>
      <c r="J203" s="165">
        <v>64</v>
      </c>
      <c r="K203" s="271"/>
      <c r="L203" s="181"/>
    </row>
    <row r="204" spans="1:12" x14ac:dyDescent="0.25">
      <c r="A204" s="167">
        <v>43238.563067129631</v>
      </c>
      <c r="B204" s="174" t="s">
        <v>3</v>
      </c>
      <c r="C204" s="164"/>
      <c r="D204" s="174" t="s">
        <v>2</v>
      </c>
      <c r="E204" s="165" t="s">
        <v>637</v>
      </c>
      <c r="F204" s="165" t="s">
        <v>20</v>
      </c>
      <c r="G204" s="165" t="s">
        <v>0</v>
      </c>
      <c r="H204" s="165">
        <v>3940</v>
      </c>
      <c r="I204" s="165">
        <v>0.18</v>
      </c>
      <c r="J204" s="165">
        <v>64</v>
      </c>
      <c r="K204" s="272"/>
      <c r="L204" s="181"/>
    </row>
    <row r="205" spans="1:12" x14ac:dyDescent="0.25">
      <c r="A205" s="170">
        <v>43238.565000000002</v>
      </c>
      <c r="B205" s="175" t="s">
        <v>3</v>
      </c>
      <c r="C205" s="175" t="s">
        <v>2</v>
      </c>
      <c r="D205" s="164"/>
      <c r="E205" s="166" t="s">
        <v>636</v>
      </c>
      <c r="F205" s="166" t="s">
        <v>20</v>
      </c>
      <c r="G205" s="166" t="s">
        <v>8</v>
      </c>
      <c r="H205" s="169">
        <v>2650</v>
      </c>
      <c r="I205" s="166">
        <v>0.18</v>
      </c>
      <c r="J205" s="166">
        <v>64</v>
      </c>
      <c r="K205" s="277">
        <v>3407.1428571428573</v>
      </c>
      <c r="L205" s="181"/>
    </row>
    <row r="206" spans="1:12" x14ac:dyDescent="0.25">
      <c r="A206" s="170">
        <v>43238.565150462964</v>
      </c>
      <c r="B206" s="175" t="s">
        <v>3</v>
      </c>
      <c r="C206" s="175" t="s">
        <v>2</v>
      </c>
      <c r="D206" s="164"/>
      <c r="E206" s="166" t="s">
        <v>636</v>
      </c>
      <c r="F206" s="166" t="s">
        <v>20</v>
      </c>
      <c r="G206" s="166" t="s">
        <v>8</v>
      </c>
      <c r="H206" s="169">
        <v>2450</v>
      </c>
      <c r="I206" s="166">
        <v>0.18</v>
      </c>
      <c r="J206" s="166">
        <v>64</v>
      </c>
      <c r="K206" s="277"/>
      <c r="L206" s="181"/>
    </row>
    <row r="207" spans="1:12" x14ac:dyDescent="0.25">
      <c r="A207" s="170">
        <v>43238.565289351849</v>
      </c>
      <c r="B207" s="175" t="s">
        <v>3</v>
      </c>
      <c r="C207" s="175" t="s">
        <v>2</v>
      </c>
      <c r="D207" s="164"/>
      <c r="E207" s="166" t="s">
        <v>636</v>
      </c>
      <c r="F207" s="166" t="s">
        <v>20</v>
      </c>
      <c r="G207" s="166" t="s">
        <v>8</v>
      </c>
      <c r="H207" s="169">
        <v>2650</v>
      </c>
      <c r="I207" s="166">
        <v>0.18</v>
      </c>
      <c r="J207" s="166">
        <v>63</v>
      </c>
      <c r="K207" s="277"/>
      <c r="L207" s="181"/>
    </row>
    <row r="208" spans="1:12" x14ac:dyDescent="0.25">
      <c r="A208" s="170">
        <v>43238.565682870372</v>
      </c>
      <c r="B208" s="175" t="s">
        <v>3</v>
      </c>
      <c r="C208" s="175" t="s">
        <v>2</v>
      </c>
      <c r="D208" s="164"/>
      <c r="E208" s="166" t="s">
        <v>636</v>
      </c>
      <c r="F208" s="166" t="s">
        <v>20</v>
      </c>
      <c r="G208" s="166" t="s">
        <v>8</v>
      </c>
      <c r="H208" s="169">
        <v>320</v>
      </c>
      <c r="I208" s="166">
        <v>0.18</v>
      </c>
      <c r="J208" s="166">
        <v>64</v>
      </c>
      <c r="K208" s="277"/>
      <c r="L208" s="181"/>
    </row>
    <row r="209" spans="1:12" x14ac:dyDescent="0.25">
      <c r="A209" s="170">
        <v>43238.565821759257</v>
      </c>
      <c r="B209" s="175" t="s">
        <v>3</v>
      </c>
      <c r="C209" s="175" t="s">
        <v>2</v>
      </c>
      <c r="D209" s="164"/>
      <c r="E209" s="166" t="s">
        <v>636</v>
      </c>
      <c r="F209" s="166" t="s">
        <v>20</v>
      </c>
      <c r="G209" s="166" t="s">
        <v>8</v>
      </c>
      <c r="H209" s="169">
        <v>3520</v>
      </c>
      <c r="I209" s="166">
        <v>0.18</v>
      </c>
      <c r="J209" s="166">
        <v>64</v>
      </c>
      <c r="K209" s="277"/>
      <c r="L209" s="181"/>
    </row>
    <row r="210" spans="1:12" x14ac:dyDescent="0.25">
      <c r="A210" s="170">
        <v>43238.565960648149</v>
      </c>
      <c r="B210" s="175" t="s">
        <v>3</v>
      </c>
      <c r="C210" s="175" t="s">
        <v>2</v>
      </c>
      <c r="D210" s="164"/>
      <c r="E210" s="166" t="s">
        <v>636</v>
      </c>
      <c r="F210" s="166" t="s">
        <v>20</v>
      </c>
      <c r="G210" s="166" t="s">
        <v>8</v>
      </c>
      <c r="H210" s="169">
        <v>3480</v>
      </c>
      <c r="I210" s="166">
        <v>0.18</v>
      </c>
      <c r="J210" s="166">
        <v>64</v>
      </c>
      <c r="K210" s="277"/>
      <c r="L210" s="181"/>
    </row>
    <row r="211" spans="1:12" x14ac:dyDescent="0.25">
      <c r="A211" s="170">
        <v>43238.56653935185</v>
      </c>
      <c r="B211" s="175" t="s">
        <v>3</v>
      </c>
      <c r="C211" s="175" t="s">
        <v>2</v>
      </c>
      <c r="D211" s="164"/>
      <c r="E211" s="166" t="s">
        <v>636</v>
      </c>
      <c r="F211" s="166" t="s">
        <v>20</v>
      </c>
      <c r="G211" s="166" t="s">
        <v>8</v>
      </c>
      <c r="H211" s="169">
        <v>2900</v>
      </c>
      <c r="I211" s="166">
        <v>0.18</v>
      </c>
      <c r="J211" s="166">
        <v>64</v>
      </c>
      <c r="K211" s="277"/>
      <c r="L211" s="181"/>
    </row>
    <row r="212" spans="1:12" x14ac:dyDescent="0.25">
      <c r="A212" s="170">
        <v>43238.566678240742</v>
      </c>
      <c r="B212" s="175" t="s">
        <v>3</v>
      </c>
      <c r="C212" s="175" t="s">
        <v>2</v>
      </c>
      <c r="D212" s="164"/>
      <c r="E212" s="166" t="s">
        <v>636</v>
      </c>
      <c r="F212" s="166" t="s">
        <v>20</v>
      </c>
      <c r="G212" s="166" t="s">
        <v>8</v>
      </c>
      <c r="H212" s="169">
        <v>2940</v>
      </c>
      <c r="I212" s="166">
        <v>0.18</v>
      </c>
      <c r="J212" s="166">
        <v>64</v>
      </c>
      <c r="K212" s="277"/>
      <c r="L212" s="181"/>
    </row>
    <row r="213" spans="1:12" x14ac:dyDescent="0.25">
      <c r="A213" s="170">
        <v>43238.566817129627</v>
      </c>
      <c r="B213" s="175" t="s">
        <v>3</v>
      </c>
      <c r="C213" s="175" t="s">
        <v>2</v>
      </c>
      <c r="D213" s="164"/>
      <c r="E213" s="166" t="s">
        <v>636</v>
      </c>
      <c r="F213" s="166" t="s">
        <v>20</v>
      </c>
      <c r="G213" s="166" t="s">
        <v>8</v>
      </c>
      <c r="H213" s="169">
        <v>2900</v>
      </c>
      <c r="I213" s="166">
        <v>0.18</v>
      </c>
      <c r="J213" s="166">
        <v>64</v>
      </c>
      <c r="K213" s="277"/>
      <c r="L213" s="181"/>
    </row>
    <row r="214" spans="1:12" x14ac:dyDescent="0.25">
      <c r="A214" s="170">
        <v>43238.567210648151</v>
      </c>
      <c r="B214" s="175" t="s">
        <v>3</v>
      </c>
      <c r="C214" s="175" t="s">
        <v>2</v>
      </c>
      <c r="D214" s="164"/>
      <c r="E214" s="166" t="s">
        <v>636</v>
      </c>
      <c r="F214" s="166" t="s">
        <v>20</v>
      </c>
      <c r="G214" s="166" t="s">
        <v>8</v>
      </c>
      <c r="H214" s="169">
        <v>2530</v>
      </c>
      <c r="I214" s="166">
        <v>0.18</v>
      </c>
      <c r="J214" s="166">
        <v>64</v>
      </c>
      <c r="K214" s="277"/>
      <c r="L214" s="181"/>
    </row>
    <row r="215" spans="1:12" x14ac:dyDescent="0.25">
      <c r="A215" s="170">
        <v>43238.567361111112</v>
      </c>
      <c r="B215" s="175" t="s">
        <v>3</v>
      </c>
      <c r="C215" s="175" t="s">
        <v>2</v>
      </c>
      <c r="D215" s="164"/>
      <c r="E215" s="166" t="s">
        <v>636</v>
      </c>
      <c r="F215" s="166" t="s">
        <v>20</v>
      </c>
      <c r="G215" s="166" t="s">
        <v>8</v>
      </c>
      <c r="H215" s="169">
        <v>2580</v>
      </c>
      <c r="I215" s="166">
        <v>0.18</v>
      </c>
      <c r="J215" s="166">
        <v>64</v>
      </c>
      <c r="K215" s="277"/>
      <c r="L215" s="181"/>
    </row>
    <row r="216" spans="1:12" x14ac:dyDescent="0.25">
      <c r="A216" s="170">
        <v>43238.567511574074</v>
      </c>
      <c r="B216" s="175" t="s">
        <v>3</v>
      </c>
      <c r="C216" s="175" t="s">
        <v>2</v>
      </c>
      <c r="D216" s="164"/>
      <c r="E216" s="166" t="s">
        <v>636</v>
      </c>
      <c r="F216" s="166" t="s">
        <v>20</v>
      </c>
      <c r="G216" s="166" t="s">
        <v>8</v>
      </c>
      <c r="H216" s="169">
        <v>2450</v>
      </c>
      <c r="I216" s="166">
        <v>0.18</v>
      </c>
      <c r="J216" s="166">
        <v>64</v>
      </c>
      <c r="K216" s="277"/>
      <c r="L216" s="181"/>
    </row>
    <row r="217" spans="1:12" x14ac:dyDescent="0.25">
      <c r="A217" s="170">
        <v>43238.568159722221</v>
      </c>
      <c r="B217" s="175" t="s">
        <v>3</v>
      </c>
      <c r="C217" s="175" t="s">
        <v>2</v>
      </c>
      <c r="D217" s="164"/>
      <c r="E217" s="166" t="s">
        <v>636</v>
      </c>
      <c r="F217" s="166" t="s">
        <v>20</v>
      </c>
      <c r="G217" s="166" t="s">
        <v>8</v>
      </c>
      <c r="H217" s="169">
        <v>370</v>
      </c>
      <c r="I217" s="166">
        <v>0.18</v>
      </c>
      <c r="J217" s="166">
        <v>64</v>
      </c>
      <c r="K217" s="277"/>
      <c r="L217" s="181"/>
    </row>
    <row r="218" spans="1:12" x14ac:dyDescent="0.25">
      <c r="A218" s="170">
        <v>43238.568310185183</v>
      </c>
      <c r="B218" s="175" t="s">
        <v>3</v>
      </c>
      <c r="C218" s="175" t="s">
        <v>2</v>
      </c>
      <c r="D218" s="164"/>
      <c r="E218" s="166" t="s">
        <v>636</v>
      </c>
      <c r="F218" s="166" t="s">
        <v>20</v>
      </c>
      <c r="G218" s="166" t="s">
        <v>8</v>
      </c>
      <c r="H218" s="169">
        <v>1970</v>
      </c>
      <c r="I218" s="166">
        <v>0.18</v>
      </c>
      <c r="J218" s="166">
        <v>63</v>
      </c>
      <c r="K218" s="277"/>
      <c r="L218" s="181"/>
    </row>
    <row r="219" spans="1:12" x14ac:dyDescent="0.25">
      <c r="A219" s="170">
        <v>43238.568449074075</v>
      </c>
      <c r="B219" s="175" t="s">
        <v>3</v>
      </c>
      <c r="C219" s="175" t="s">
        <v>2</v>
      </c>
      <c r="D219" s="164"/>
      <c r="E219" s="166" t="s">
        <v>636</v>
      </c>
      <c r="F219" s="166" t="s">
        <v>20</v>
      </c>
      <c r="G219" s="166" t="s">
        <v>8</v>
      </c>
      <c r="H219" s="169">
        <v>360</v>
      </c>
      <c r="I219" s="166">
        <v>0.18</v>
      </c>
      <c r="J219" s="166">
        <v>64</v>
      </c>
      <c r="K219" s="277"/>
      <c r="L219" s="181"/>
    </row>
    <row r="220" spans="1:12" x14ac:dyDescent="0.25">
      <c r="A220" s="170">
        <v>43238.569236111114</v>
      </c>
      <c r="B220" s="175" t="s">
        <v>3</v>
      </c>
      <c r="C220" s="175" t="s">
        <v>2</v>
      </c>
      <c r="D220" s="164"/>
      <c r="E220" s="166" t="s">
        <v>636</v>
      </c>
      <c r="F220" s="166" t="s">
        <v>20</v>
      </c>
      <c r="G220" s="166" t="s">
        <v>8</v>
      </c>
      <c r="H220" s="169">
        <v>3100</v>
      </c>
      <c r="I220" s="166">
        <v>0.18</v>
      </c>
      <c r="J220" s="166">
        <v>64</v>
      </c>
      <c r="K220" s="277"/>
      <c r="L220" s="181"/>
    </row>
    <row r="221" spans="1:12" x14ac:dyDescent="0.25">
      <c r="A221" s="170">
        <v>43238.569398148145</v>
      </c>
      <c r="B221" s="175" t="s">
        <v>3</v>
      </c>
      <c r="C221" s="175" t="s">
        <v>2</v>
      </c>
      <c r="D221" s="164"/>
      <c r="E221" s="166" t="s">
        <v>636</v>
      </c>
      <c r="F221" s="166" t="s">
        <v>20</v>
      </c>
      <c r="G221" s="166" t="s">
        <v>8</v>
      </c>
      <c r="H221" s="169">
        <v>3100</v>
      </c>
      <c r="I221" s="166">
        <v>0.18</v>
      </c>
      <c r="J221" s="166">
        <v>63</v>
      </c>
      <c r="K221" s="277"/>
      <c r="L221" s="181"/>
    </row>
    <row r="222" spans="1:12" x14ac:dyDescent="0.25">
      <c r="A222" s="170">
        <v>43238.569548611114</v>
      </c>
      <c r="B222" s="175" t="s">
        <v>3</v>
      </c>
      <c r="C222" s="175" t="s">
        <v>2</v>
      </c>
      <c r="D222" s="164"/>
      <c r="E222" s="166" t="s">
        <v>636</v>
      </c>
      <c r="F222" s="166" t="s">
        <v>20</v>
      </c>
      <c r="G222" s="166" t="s">
        <v>8</v>
      </c>
      <c r="H222" s="166">
        <v>3400</v>
      </c>
      <c r="I222" s="166">
        <v>0.18</v>
      </c>
      <c r="J222" s="166">
        <v>64</v>
      </c>
      <c r="K222" s="277"/>
      <c r="L222" s="181"/>
    </row>
    <row r="223" spans="1:12" x14ac:dyDescent="0.25">
      <c r="A223" s="170">
        <v>43238.570428240739</v>
      </c>
      <c r="B223" s="175" t="s">
        <v>3</v>
      </c>
      <c r="C223" s="175" t="s">
        <v>2</v>
      </c>
      <c r="D223" s="164"/>
      <c r="E223" s="166" t="s">
        <v>636</v>
      </c>
      <c r="F223" s="166" t="s">
        <v>20</v>
      </c>
      <c r="G223" s="166" t="s">
        <v>8</v>
      </c>
      <c r="H223" s="166">
        <v>3220</v>
      </c>
      <c r="I223" s="166">
        <v>0.18</v>
      </c>
      <c r="J223" s="166">
        <v>64</v>
      </c>
      <c r="K223" s="277"/>
      <c r="L223" s="181"/>
    </row>
    <row r="224" spans="1:12" x14ac:dyDescent="0.25">
      <c r="A224" s="170">
        <v>43238.5705787037</v>
      </c>
      <c r="B224" s="175" t="s">
        <v>3</v>
      </c>
      <c r="C224" s="175" t="s">
        <v>2</v>
      </c>
      <c r="D224" s="164"/>
      <c r="E224" s="166" t="s">
        <v>636</v>
      </c>
      <c r="F224" s="166" t="s">
        <v>20</v>
      </c>
      <c r="G224" s="166" t="s">
        <v>8</v>
      </c>
      <c r="H224" s="166">
        <v>3210</v>
      </c>
      <c r="I224" s="166">
        <v>0.18</v>
      </c>
      <c r="J224" s="166">
        <v>64</v>
      </c>
      <c r="K224" s="277"/>
      <c r="L224" s="181"/>
    </row>
    <row r="225" spans="1:12" x14ac:dyDescent="0.25">
      <c r="A225" s="170">
        <v>43238.570717592593</v>
      </c>
      <c r="B225" s="175" t="s">
        <v>3</v>
      </c>
      <c r="C225" s="175" t="s">
        <v>2</v>
      </c>
      <c r="D225" s="164"/>
      <c r="E225" s="166" t="s">
        <v>636</v>
      </c>
      <c r="F225" s="166" t="s">
        <v>20</v>
      </c>
      <c r="G225" s="166" t="s">
        <v>8</v>
      </c>
      <c r="H225" s="166">
        <v>3210</v>
      </c>
      <c r="I225" s="166">
        <v>0.18</v>
      </c>
      <c r="J225" s="166">
        <v>64</v>
      </c>
      <c r="K225" s="277"/>
      <c r="L225" s="181"/>
    </row>
    <row r="226" spans="1:12" x14ac:dyDescent="0.25">
      <c r="A226" s="170">
        <v>43238.571736111109</v>
      </c>
      <c r="B226" s="175" t="s">
        <v>3</v>
      </c>
      <c r="C226" s="164"/>
      <c r="D226" s="175" t="s">
        <v>2</v>
      </c>
      <c r="E226" s="166" t="s">
        <v>637</v>
      </c>
      <c r="F226" s="166" t="s">
        <v>20</v>
      </c>
      <c r="G226" s="166" t="s">
        <v>8</v>
      </c>
      <c r="H226" s="166">
        <v>3600</v>
      </c>
      <c r="I226" s="166">
        <v>0.18</v>
      </c>
      <c r="J226" s="166">
        <v>64</v>
      </c>
      <c r="K226" s="277"/>
      <c r="L226" s="181"/>
    </row>
    <row r="227" spans="1:12" x14ac:dyDescent="0.25">
      <c r="A227" s="170">
        <v>43238.571898148148</v>
      </c>
      <c r="B227" s="175" t="s">
        <v>3</v>
      </c>
      <c r="C227" s="164"/>
      <c r="D227" s="175" t="s">
        <v>2</v>
      </c>
      <c r="E227" s="166" t="s">
        <v>637</v>
      </c>
      <c r="F227" s="166" t="s">
        <v>20</v>
      </c>
      <c r="G227" s="166" t="s">
        <v>8</v>
      </c>
      <c r="H227" s="166">
        <v>3600</v>
      </c>
      <c r="I227" s="166">
        <v>0.18</v>
      </c>
      <c r="J227" s="166">
        <v>64</v>
      </c>
      <c r="K227" s="277"/>
      <c r="L227" s="181"/>
    </row>
    <row r="228" spans="1:12" x14ac:dyDescent="0.25">
      <c r="A228" s="170">
        <v>43238.572060185186</v>
      </c>
      <c r="B228" s="175" t="s">
        <v>3</v>
      </c>
      <c r="C228" s="164"/>
      <c r="D228" s="175" t="s">
        <v>2</v>
      </c>
      <c r="E228" s="166" t="s">
        <v>637</v>
      </c>
      <c r="F228" s="166" t="s">
        <v>20</v>
      </c>
      <c r="G228" s="166" t="s">
        <v>8</v>
      </c>
      <c r="H228" s="166">
        <v>3610</v>
      </c>
      <c r="I228" s="166">
        <v>0.18</v>
      </c>
      <c r="J228" s="166">
        <v>64</v>
      </c>
      <c r="K228" s="277"/>
      <c r="L228" s="181"/>
    </row>
    <row r="229" spans="1:12" x14ac:dyDescent="0.25">
      <c r="A229" s="167">
        <v>43238.575046296297</v>
      </c>
      <c r="B229" s="174" t="s">
        <v>3</v>
      </c>
      <c r="C229" s="174" t="s">
        <v>2</v>
      </c>
      <c r="D229" s="164"/>
      <c r="E229" s="165" t="s">
        <v>636</v>
      </c>
      <c r="F229" s="165" t="s">
        <v>19</v>
      </c>
      <c r="G229" s="165" t="s">
        <v>0</v>
      </c>
      <c r="H229" s="165">
        <v>4710</v>
      </c>
      <c r="I229" s="165">
        <v>0.18</v>
      </c>
      <c r="J229" s="165">
        <v>64</v>
      </c>
      <c r="K229" s="278">
        <v>4636.666666666667</v>
      </c>
      <c r="L229" s="181"/>
    </row>
    <row r="230" spans="1:12" x14ac:dyDescent="0.25">
      <c r="A230" s="167">
        <v>43238.575185185182</v>
      </c>
      <c r="B230" s="174" t="s">
        <v>3</v>
      </c>
      <c r="C230" s="174" t="s">
        <v>2</v>
      </c>
      <c r="D230" s="164"/>
      <c r="E230" s="165" t="s">
        <v>636</v>
      </c>
      <c r="F230" s="165" t="s">
        <v>19</v>
      </c>
      <c r="G230" s="165" t="s">
        <v>0</v>
      </c>
      <c r="H230" s="165">
        <v>4710</v>
      </c>
      <c r="I230" s="165">
        <v>0.18</v>
      </c>
      <c r="J230" s="165">
        <v>64</v>
      </c>
      <c r="K230" s="278"/>
      <c r="L230" s="181"/>
    </row>
    <row r="231" spans="1:12" x14ac:dyDescent="0.25">
      <c r="A231" s="167">
        <v>43238.575324074074</v>
      </c>
      <c r="B231" s="174" t="s">
        <v>3</v>
      </c>
      <c r="C231" s="174" t="s">
        <v>2</v>
      </c>
      <c r="D231" s="164"/>
      <c r="E231" s="165" t="s">
        <v>636</v>
      </c>
      <c r="F231" s="165" t="s">
        <v>19</v>
      </c>
      <c r="G231" s="165" t="s">
        <v>0</v>
      </c>
      <c r="H231" s="165">
        <v>4710</v>
      </c>
      <c r="I231" s="165">
        <v>0.18</v>
      </c>
      <c r="J231" s="165">
        <v>64</v>
      </c>
      <c r="K231" s="278"/>
      <c r="L231" s="181"/>
    </row>
    <row r="232" spans="1:12" x14ac:dyDescent="0.25">
      <c r="A232" s="167">
        <v>43238.576249999998</v>
      </c>
      <c r="B232" s="174" t="s">
        <v>3</v>
      </c>
      <c r="C232" s="164"/>
      <c r="D232" s="174" t="s">
        <v>2</v>
      </c>
      <c r="E232" s="165" t="s">
        <v>637</v>
      </c>
      <c r="F232" s="165" t="s">
        <v>19</v>
      </c>
      <c r="G232" s="165" t="s">
        <v>0</v>
      </c>
      <c r="H232" s="165">
        <v>4560</v>
      </c>
      <c r="I232" s="165">
        <v>0.18</v>
      </c>
      <c r="J232" s="165">
        <v>64</v>
      </c>
      <c r="K232" s="278"/>
      <c r="L232" s="181"/>
    </row>
    <row r="233" spans="1:12" x14ac:dyDescent="0.25">
      <c r="A233" s="167">
        <v>43238.576388888891</v>
      </c>
      <c r="B233" s="174" t="s">
        <v>3</v>
      </c>
      <c r="C233" s="164"/>
      <c r="D233" s="174" t="s">
        <v>2</v>
      </c>
      <c r="E233" s="165" t="s">
        <v>637</v>
      </c>
      <c r="F233" s="165" t="s">
        <v>19</v>
      </c>
      <c r="G233" s="165" t="s">
        <v>0</v>
      </c>
      <c r="H233" s="165">
        <v>4570</v>
      </c>
      <c r="I233" s="165">
        <v>0.18</v>
      </c>
      <c r="J233" s="165">
        <v>64</v>
      </c>
      <c r="K233" s="278"/>
      <c r="L233" s="181"/>
    </row>
    <row r="234" spans="1:12" x14ac:dyDescent="0.25">
      <c r="A234" s="167">
        <v>43238.576527777775</v>
      </c>
      <c r="B234" s="174" t="s">
        <v>3</v>
      </c>
      <c r="C234" s="164"/>
      <c r="D234" s="174" t="s">
        <v>2</v>
      </c>
      <c r="E234" s="165" t="s">
        <v>637</v>
      </c>
      <c r="F234" s="165" t="s">
        <v>19</v>
      </c>
      <c r="G234" s="165" t="s">
        <v>0</v>
      </c>
      <c r="H234" s="165">
        <v>4560</v>
      </c>
      <c r="I234" s="165">
        <v>0.18</v>
      </c>
      <c r="J234" s="165">
        <v>64</v>
      </c>
      <c r="K234" s="278"/>
      <c r="L234" s="181"/>
    </row>
    <row r="235" spans="1:12" x14ac:dyDescent="0.25">
      <c r="A235" s="170">
        <v>43238.577303240738</v>
      </c>
      <c r="B235" s="175" t="s">
        <v>3</v>
      </c>
      <c r="C235" s="175" t="s">
        <v>2</v>
      </c>
      <c r="D235" s="164"/>
      <c r="E235" s="166" t="s">
        <v>636</v>
      </c>
      <c r="F235" s="166" t="s">
        <v>31</v>
      </c>
      <c r="G235" s="166" t="s">
        <v>0</v>
      </c>
      <c r="H235" s="166">
        <v>4340</v>
      </c>
      <c r="I235" s="166">
        <v>0.18</v>
      </c>
      <c r="J235" s="166">
        <v>64</v>
      </c>
      <c r="K235" s="277">
        <v>4850.666666666667</v>
      </c>
      <c r="L235" s="181"/>
    </row>
    <row r="236" spans="1:12" x14ac:dyDescent="0.25">
      <c r="A236" s="170">
        <v>43238.577453703707</v>
      </c>
      <c r="B236" s="175" t="s">
        <v>3</v>
      </c>
      <c r="C236" s="175" t="s">
        <v>2</v>
      </c>
      <c r="D236" s="164"/>
      <c r="E236" s="166" t="s">
        <v>636</v>
      </c>
      <c r="F236" s="166" t="s">
        <v>31</v>
      </c>
      <c r="G236" s="166" t="s">
        <v>0</v>
      </c>
      <c r="H236" s="166">
        <v>4330</v>
      </c>
      <c r="I236" s="166">
        <v>0.18</v>
      </c>
      <c r="J236" s="166">
        <v>64</v>
      </c>
      <c r="K236" s="277"/>
      <c r="L236" s="181"/>
    </row>
    <row r="237" spans="1:12" x14ac:dyDescent="0.25">
      <c r="A237" s="170">
        <v>43238.577604166669</v>
      </c>
      <c r="B237" s="175" t="s">
        <v>3</v>
      </c>
      <c r="C237" s="175" t="s">
        <v>2</v>
      </c>
      <c r="D237" s="164"/>
      <c r="E237" s="166" t="s">
        <v>636</v>
      </c>
      <c r="F237" s="166" t="s">
        <v>31</v>
      </c>
      <c r="G237" s="166" t="s">
        <v>0</v>
      </c>
      <c r="H237" s="166">
        <v>4370</v>
      </c>
      <c r="I237" s="166">
        <v>0.18</v>
      </c>
      <c r="J237" s="166">
        <v>64</v>
      </c>
      <c r="K237" s="277"/>
      <c r="L237" s="181"/>
    </row>
    <row r="238" spans="1:12" x14ac:dyDescent="0.25">
      <c r="A238" s="170">
        <v>43238.578263888892</v>
      </c>
      <c r="B238" s="175" t="s">
        <v>3</v>
      </c>
      <c r="C238" s="164"/>
      <c r="D238" s="175" t="s">
        <v>2</v>
      </c>
      <c r="E238" s="166" t="s">
        <v>637</v>
      </c>
      <c r="F238" s="166" t="s">
        <v>31</v>
      </c>
      <c r="G238" s="166" t="s">
        <v>0</v>
      </c>
      <c r="H238" s="166">
        <v>5150</v>
      </c>
      <c r="I238" s="166">
        <v>0.18</v>
      </c>
      <c r="J238" s="166">
        <v>64</v>
      </c>
      <c r="K238" s="277"/>
      <c r="L238" s="181"/>
    </row>
    <row r="239" spans="1:12" x14ac:dyDescent="0.25">
      <c r="A239" s="170">
        <v>43238.578414351854</v>
      </c>
      <c r="B239" s="175" t="s">
        <v>3</v>
      </c>
      <c r="C239" s="164"/>
      <c r="D239" s="175" t="s">
        <v>2</v>
      </c>
      <c r="E239" s="166" t="s">
        <v>637</v>
      </c>
      <c r="F239" s="166" t="s">
        <v>31</v>
      </c>
      <c r="G239" s="166" t="s">
        <v>0</v>
      </c>
      <c r="H239" s="166">
        <v>5090</v>
      </c>
      <c r="I239" s="166">
        <v>0.18</v>
      </c>
      <c r="J239" s="166">
        <v>64</v>
      </c>
      <c r="K239" s="277"/>
      <c r="L239" s="181"/>
    </row>
    <row r="240" spans="1:12" x14ac:dyDescent="0.25">
      <c r="A240" s="170">
        <v>43238.578564814816</v>
      </c>
      <c r="B240" s="175" t="s">
        <v>3</v>
      </c>
      <c r="C240" s="164"/>
      <c r="D240" s="175" t="s">
        <v>2</v>
      </c>
      <c r="E240" s="166" t="s">
        <v>637</v>
      </c>
      <c r="F240" s="166" t="s">
        <v>31</v>
      </c>
      <c r="G240" s="166" t="s">
        <v>0</v>
      </c>
      <c r="H240" s="166">
        <v>5140</v>
      </c>
      <c r="I240" s="166">
        <v>0.18</v>
      </c>
      <c r="J240" s="166">
        <v>64</v>
      </c>
      <c r="K240" s="277"/>
      <c r="L240" s="181"/>
    </row>
    <row r="241" spans="1:12" x14ac:dyDescent="0.25">
      <c r="A241" s="170">
        <v>43238.57912037037</v>
      </c>
      <c r="B241" s="175" t="s">
        <v>3</v>
      </c>
      <c r="C241" s="164"/>
      <c r="D241" s="175" t="s">
        <v>2</v>
      </c>
      <c r="E241" s="166" t="s">
        <v>637</v>
      </c>
      <c r="F241" s="166" t="s">
        <v>31</v>
      </c>
      <c r="G241" s="166" t="s">
        <v>0</v>
      </c>
      <c r="H241" s="166">
        <v>5110</v>
      </c>
      <c r="I241" s="166">
        <v>0.18</v>
      </c>
      <c r="J241" s="166">
        <v>64</v>
      </c>
      <c r="K241" s="277"/>
      <c r="L241" s="181"/>
    </row>
    <row r="242" spans="1:12" x14ac:dyDescent="0.25">
      <c r="A242" s="170">
        <v>43238.579270833332</v>
      </c>
      <c r="B242" s="175" t="s">
        <v>3</v>
      </c>
      <c r="C242" s="164"/>
      <c r="D242" s="175" t="s">
        <v>2</v>
      </c>
      <c r="E242" s="166" t="s">
        <v>637</v>
      </c>
      <c r="F242" s="166" t="s">
        <v>31</v>
      </c>
      <c r="G242" s="166" t="s">
        <v>0</v>
      </c>
      <c r="H242" s="166">
        <v>5130</v>
      </c>
      <c r="I242" s="166">
        <v>0.18</v>
      </c>
      <c r="J242" s="166">
        <v>64</v>
      </c>
      <c r="K242" s="277"/>
      <c r="L242" s="181"/>
    </row>
    <row r="243" spans="1:12" x14ac:dyDescent="0.25">
      <c r="A243" s="170">
        <v>43238.579432870371</v>
      </c>
      <c r="B243" s="175" t="s">
        <v>3</v>
      </c>
      <c r="C243" s="164"/>
      <c r="D243" s="175" t="s">
        <v>2</v>
      </c>
      <c r="E243" s="166" t="s">
        <v>637</v>
      </c>
      <c r="F243" s="166" t="s">
        <v>31</v>
      </c>
      <c r="G243" s="166" t="s">
        <v>0</v>
      </c>
      <c r="H243" s="166">
        <v>5140</v>
      </c>
      <c r="I243" s="166">
        <v>0.18</v>
      </c>
      <c r="J243" s="166">
        <v>64</v>
      </c>
      <c r="K243" s="277"/>
      <c r="L243" s="181"/>
    </row>
    <row r="244" spans="1:12" x14ac:dyDescent="0.25">
      <c r="A244" s="170">
        <v>43238.579976851855</v>
      </c>
      <c r="B244" s="175" t="s">
        <v>3</v>
      </c>
      <c r="C244" s="164"/>
      <c r="D244" s="175" t="s">
        <v>2</v>
      </c>
      <c r="E244" s="166" t="s">
        <v>637</v>
      </c>
      <c r="F244" s="166" t="s">
        <v>31</v>
      </c>
      <c r="G244" s="166" t="s">
        <v>0</v>
      </c>
      <c r="H244" s="166">
        <v>4670</v>
      </c>
      <c r="I244" s="166">
        <v>0.18</v>
      </c>
      <c r="J244" s="166">
        <v>64</v>
      </c>
      <c r="K244" s="277"/>
      <c r="L244" s="181"/>
    </row>
    <row r="245" spans="1:12" x14ac:dyDescent="0.25">
      <c r="A245" s="170">
        <v>43238.580127314817</v>
      </c>
      <c r="B245" s="175" t="s">
        <v>3</v>
      </c>
      <c r="C245" s="164"/>
      <c r="D245" s="175" t="s">
        <v>2</v>
      </c>
      <c r="E245" s="166" t="s">
        <v>637</v>
      </c>
      <c r="F245" s="166" t="s">
        <v>31</v>
      </c>
      <c r="G245" s="166" t="s">
        <v>0</v>
      </c>
      <c r="H245" s="166">
        <v>4650</v>
      </c>
      <c r="I245" s="166">
        <v>0.18</v>
      </c>
      <c r="J245" s="166">
        <v>64</v>
      </c>
      <c r="K245" s="277"/>
      <c r="L245" s="181"/>
    </row>
    <row r="246" spans="1:12" x14ac:dyDescent="0.25">
      <c r="A246" s="170">
        <v>43238.580277777779</v>
      </c>
      <c r="B246" s="175" t="s">
        <v>3</v>
      </c>
      <c r="C246" s="164"/>
      <c r="D246" s="175" t="s">
        <v>2</v>
      </c>
      <c r="E246" s="166" t="s">
        <v>637</v>
      </c>
      <c r="F246" s="166" t="s">
        <v>31</v>
      </c>
      <c r="G246" s="166" t="s">
        <v>0</v>
      </c>
      <c r="H246" s="166">
        <v>4620</v>
      </c>
      <c r="I246" s="166">
        <v>0.18</v>
      </c>
      <c r="J246" s="166">
        <v>64</v>
      </c>
      <c r="K246" s="277"/>
      <c r="L246" s="181"/>
    </row>
    <row r="247" spans="1:12" x14ac:dyDescent="0.25">
      <c r="A247" s="170">
        <v>43238.581087962964</v>
      </c>
      <c r="B247" s="175" t="s">
        <v>3</v>
      </c>
      <c r="C247" s="164"/>
      <c r="D247" s="175" t="s">
        <v>2</v>
      </c>
      <c r="E247" s="166" t="s">
        <v>637</v>
      </c>
      <c r="F247" s="166" t="s">
        <v>31</v>
      </c>
      <c r="G247" s="166" t="s">
        <v>0</v>
      </c>
      <c r="H247" s="166">
        <v>5040</v>
      </c>
      <c r="I247" s="166">
        <v>0.18</v>
      </c>
      <c r="J247" s="166">
        <v>64</v>
      </c>
      <c r="K247" s="277"/>
      <c r="L247" s="181"/>
    </row>
    <row r="248" spans="1:12" x14ac:dyDescent="0.25">
      <c r="A248" s="170">
        <v>43238.581238425926</v>
      </c>
      <c r="B248" s="175" t="s">
        <v>3</v>
      </c>
      <c r="C248" s="164"/>
      <c r="D248" s="175" t="s">
        <v>2</v>
      </c>
      <c r="E248" s="166" t="s">
        <v>637</v>
      </c>
      <c r="F248" s="166" t="s">
        <v>31</v>
      </c>
      <c r="G248" s="166" t="s">
        <v>0</v>
      </c>
      <c r="H248" s="166">
        <v>4990</v>
      </c>
      <c r="I248" s="166">
        <v>0.18</v>
      </c>
      <c r="J248" s="166">
        <v>64</v>
      </c>
      <c r="K248" s="277"/>
      <c r="L248" s="181"/>
    </row>
    <row r="249" spans="1:12" x14ac:dyDescent="0.25">
      <c r="A249" s="170">
        <v>43238.581400462965</v>
      </c>
      <c r="B249" s="175" t="s">
        <v>3</v>
      </c>
      <c r="C249" s="164"/>
      <c r="D249" s="175" t="s">
        <v>2</v>
      </c>
      <c r="E249" s="166" t="s">
        <v>637</v>
      </c>
      <c r="F249" s="166" t="s">
        <v>31</v>
      </c>
      <c r="G249" s="166" t="s">
        <v>0</v>
      </c>
      <c r="H249" s="166">
        <v>4990</v>
      </c>
      <c r="I249" s="166">
        <v>0.18</v>
      </c>
      <c r="J249" s="166">
        <v>64</v>
      </c>
      <c r="K249" s="277"/>
      <c r="L249" s="181"/>
    </row>
    <row r="250" spans="1:12" x14ac:dyDescent="0.25">
      <c r="A250" s="167">
        <v>43238.58284722222</v>
      </c>
      <c r="B250" s="174" t="s">
        <v>3</v>
      </c>
      <c r="C250" s="174" t="s">
        <v>2</v>
      </c>
      <c r="D250" s="164"/>
      <c r="E250" s="165" t="s">
        <v>636</v>
      </c>
      <c r="F250" s="165" t="s">
        <v>30</v>
      </c>
      <c r="G250" s="165" t="s">
        <v>0</v>
      </c>
      <c r="H250" s="165">
        <v>4280</v>
      </c>
      <c r="I250" s="165">
        <v>0.18</v>
      </c>
      <c r="J250" s="165">
        <v>64</v>
      </c>
      <c r="K250" s="278">
        <v>4515</v>
      </c>
      <c r="L250" s="181"/>
    </row>
    <row r="251" spans="1:12" x14ac:dyDescent="0.25">
      <c r="A251" s="167">
        <v>43238.582997685182</v>
      </c>
      <c r="B251" s="174" t="s">
        <v>3</v>
      </c>
      <c r="C251" s="174" t="s">
        <v>2</v>
      </c>
      <c r="D251" s="164"/>
      <c r="E251" s="165" t="s">
        <v>636</v>
      </c>
      <c r="F251" s="165" t="s">
        <v>30</v>
      </c>
      <c r="G251" s="165" t="s">
        <v>0</v>
      </c>
      <c r="H251" s="165">
        <v>4260</v>
      </c>
      <c r="I251" s="165">
        <v>0.18</v>
      </c>
      <c r="J251" s="165">
        <v>64</v>
      </c>
      <c r="K251" s="278"/>
      <c r="L251" s="181"/>
    </row>
    <row r="252" spans="1:12" x14ac:dyDescent="0.25">
      <c r="A252" s="167">
        <v>43238.583148148151</v>
      </c>
      <c r="B252" s="174" t="s">
        <v>3</v>
      </c>
      <c r="C252" s="174" t="s">
        <v>2</v>
      </c>
      <c r="D252" s="164"/>
      <c r="E252" s="165" t="s">
        <v>636</v>
      </c>
      <c r="F252" s="165" t="s">
        <v>30</v>
      </c>
      <c r="G252" s="165" t="s">
        <v>0</v>
      </c>
      <c r="H252" s="165">
        <v>4280</v>
      </c>
      <c r="I252" s="165">
        <v>0.18</v>
      </c>
      <c r="J252" s="165">
        <v>64</v>
      </c>
      <c r="K252" s="278"/>
      <c r="L252" s="181"/>
    </row>
    <row r="253" spans="1:12" x14ac:dyDescent="0.25">
      <c r="A253" s="167">
        <v>43238.583877314813</v>
      </c>
      <c r="B253" s="174" t="s">
        <v>3</v>
      </c>
      <c r="C253" s="164"/>
      <c r="D253" s="174" t="s">
        <v>2</v>
      </c>
      <c r="E253" s="165" t="s">
        <v>637</v>
      </c>
      <c r="F253" s="165" t="s">
        <v>30</v>
      </c>
      <c r="G253" s="165" t="s">
        <v>0</v>
      </c>
      <c r="H253" s="165">
        <v>4770</v>
      </c>
      <c r="I253" s="165">
        <v>0.18</v>
      </c>
      <c r="J253" s="165">
        <v>64</v>
      </c>
      <c r="K253" s="278"/>
      <c r="L253" s="181"/>
    </row>
    <row r="254" spans="1:12" x14ac:dyDescent="0.25">
      <c r="A254" s="167">
        <v>43238.584027777775</v>
      </c>
      <c r="B254" s="174" t="s">
        <v>3</v>
      </c>
      <c r="C254" s="164"/>
      <c r="D254" s="174" t="s">
        <v>2</v>
      </c>
      <c r="E254" s="165" t="s">
        <v>637</v>
      </c>
      <c r="F254" s="165" t="s">
        <v>30</v>
      </c>
      <c r="G254" s="165" t="s">
        <v>0</v>
      </c>
      <c r="H254" s="165">
        <v>4750</v>
      </c>
      <c r="I254" s="165">
        <v>0.18</v>
      </c>
      <c r="J254" s="165">
        <v>64</v>
      </c>
      <c r="K254" s="278"/>
      <c r="L254" s="181"/>
    </row>
    <row r="255" spans="1:12" x14ac:dyDescent="0.25">
      <c r="A255" s="167">
        <v>43238.584178240744</v>
      </c>
      <c r="B255" s="174" t="s">
        <v>3</v>
      </c>
      <c r="C255" s="164"/>
      <c r="D255" s="174" t="s">
        <v>2</v>
      </c>
      <c r="E255" s="165" t="s">
        <v>637</v>
      </c>
      <c r="F255" s="165" t="s">
        <v>30</v>
      </c>
      <c r="G255" s="165" t="s">
        <v>0</v>
      </c>
      <c r="H255" s="165">
        <v>4750</v>
      </c>
      <c r="I255" s="165">
        <v>0.18</v>
      </c>
      <c r="J255" s="165">
        <v>64</v>
      </c>
      <c r="K255" s="278"/>
      <c r="L255" s="181"/>
    </row>
    <row r="256" spans="1:12" x14ac:dyDescent="0.25">
      <c r="A256" s="170">
        <v>43238.585173611114</v>
      </c>
      <c r="B256" s="175" t="s">
        <v>3</v>
      </c>
      <c r="C256" s="175" t="s">
        <v>2</v>
      </c>
      <c r="D256" s="164"/>
      <c r="E256" s="166" t="s">
        <v>636</v>
      </c>
      <c r="F256" s="166" t="s">
        <v>30</v>
      </c>
      <c r="G256" s="166" t="s">
        <v>16</v>
      </c>
      <c r="H256" s="166">
        <v>3780</v>
      </c>
      <c r="I256" s="166">
        <v>0.18</v>
      </c>
      <c r="J256" s="166">
        <v>64</v>
      </c>
      <c r="K256" s="292">
        <v>4302.2222222222226</v>
      </c>
      <c r="L256" s="181"/>
    </row>
    <row r="257" spans="1:12" x14ac:dyDescent="0.25">
      <c r="A257" s="170">
        <v>43238.585324074076</v>
      </c>
      <c r="B257" s="175" t="s">
        <v>3</v>
      </c>
      <c r="C257" s="175" t="s">
        <v>2</v>
      </c>
      <c r="D257" s="164"/>
      <c r="E257" s="166" t="s">
        <v>636</v>
      </c>
      <c r="F257" s="166" t="s">
        <v>30</v>
      </c>
      <c r="G257" s="166" t="s">
        <v>16</v>
      </c>
      <c r="H257" s="166">
        <v>3710</v>
      </c>
      <c r="I257" s="166">
        <v>0.18</v>
      </c>
      <c r="J257" s="166">
        <v>64</v>
      </c>
      <c r="K257" s="292"/>
      <c r="L257" s="181"/>
    </row>
    <row r="258" spans="1:12" x14ac:dyDescent="0.25">
      <c r="A258" s="170">
        <v>43238.585474537038</v>
      </c>
      <c r="B258" s="175" t="s">
        <v>3</v>
      </c>
      <c r="C258" s="175" t="s">
        <v>2</v>
      </c>
      <c r="D258" s="164"/>
      <c r="E258" s="166" t="s">
        <v>636</v>
      </c>
      <c r="F258" s="166" t="s">
        <v>30</v>
      </c>
      <c r="G258" s="166" t="s">
        <v>16</v>
      </c>
      <c r="H258" s="166">
        <v>3750</v>
      </c>
      <c r="I258" s="166">
        <v>0.18</v>
      </c>
      <c r="J258" s="166">
        <v>64</v>
      </c>
      <c r="K258" s="292"/>
      <c r="L258" s="181"/>
    </row>
    <row r="259" spans="1:12" x14ac:dyDescent="0.25">
      <c r="A259" s="170">
        <v>43238.586562500001</v>
      </c>
      <c r="B259" s="175" t="s">
        <v>3</v>
      </c>
      <c r="C259" s="175" t="s">
        <v>2</v>
      </c>
      <c r="D259" s="164"/>
      <c r="E259" s="166" t="s">
        <v>636</v>
      </c>
      <c r="F259" s="166" t="s">
        <v>30</v>
      </c>
      <c r="G259" s="166" t="s">
        <v>16</v>
      </c>
      <c r="H259" s="166">
        <v>4910</v>
      </c>
      <c r="I259" s="166">
        <v>0.18</v>
      </c>
      <c r="J259" s="166">
        <v>64</v>
      </c>
      <c r="K259" s="292"/>
      <c r="L259" s="181"/>
    </row>
    <row r="260" spans="1:12" x14ac:dyDescent="0.25">
      <c r="A260" s="170">
        <v>43238.586712962962</v>
      </c>
      <c r="B260" s="175" t="s">
        <v>3</v>
      </c>
      <c r="C260" s="175" t="s">
        <v>2</v>
      </c>
      <c r="D260" s="164"/>
      <c r="E260" s="166" t="s">
        <v>636</v>
      </c>
      <c r="F260" s="166" t="s">
        <v>30</v>
      </c>
      <c r="G260" s="166" t="s">
        <v>16</v>
      </c>
      <c r="H260" s="166">
        <v>4930</v>
      </c>
      <c r="I260" s="166">
        <v>0.18</v>
      </c>
      <c r="J260" s="166">
        <v>64</v>
      </c>
      <c r="K260" s="292"/>
      <c r="L260" s="181"/>
    </row>
    <row r="261" spans="1:12" x14ac:dyDescent="0.25">
      <c r="A261" s="170">
        <v>43238.586875000001</v>
      </c>
      <c r="B261" s="175" t="s">
        <v>3</v>
      </c>
      <c r="C261" s="175" t="s">
        <v>2</v>
      </c>
      <c r="D261" s="164"/>
      <c r="E261" s="166" t="s">
        <v>636</v>
      </c>
      <c r="F261" s="166" t="s">
        <v>30</v>
      </c>
      <c r="G261" s="166" t="s">
        <v>16</v>
      </c>
      <c r="H261" s="166">
        <v>4940</v>
      </c>
      <c r="I261" s="166">
        <v>0.18</v>
      </c>
      <c r="J261" s="166">
        <v>64</v>
      </c>
      <c r="K261" s="292"/>
      <c r="L261" s="181"/>
    </row>
    <row r="262" spans="1:12" x14ac:dyDescent="0.25">
      <c r="A262" s="170">
        <v>43238.588541666664</v>
      </c>
      <c r="B262" s="175" t="s">
        <v>3</v>
      </c>
      <c r="C262" s="164"/>
      <c r="D262" s="175" t="s">
        <v>2</v>
      </c>
      <c r="E262" s="166" t="s">
        <v>637</v>
      </c>
      <c r="F262" s="166" t="s">
        <v>30</v>
      </c>
      <c r="G262" s="166" t="s">
        <v>16</v>
      </c>
      <c r="H262" s="166">
        <v>4230</v>
      </c>
      <c r="I262" s="166">
        <v>0.18</v>
      </c>
      <c r="J262" s="166">
        <v>64</v>
      </c>
      <c r="K262" s="292"/>
      <c r="L262" s="181"/>
    </row>
    <row r="263" spans="1:12" x14ac:dyDescent="0.25">
      <c r="A263" s="170">
        <v>43238.588692129626</v>
      </c>
      <c r="B263" s="175" t="s">
        <v>3</v>
      </c>
      <c r="C263" s="164"/>
      <c r="D263" s="175" t="s">
        <v>2</v>
      </c>
      <c r="E263" s="166" t="s">
        <v>637</v>
      </c>
      <c r="F263" s="166" t="s">
        <v>30</v>
      </c>
      <c r="G263" s="166" t="s">
        <v>16</v>
      </c>
      <c r="H263" s="166">
        <v>4240</v>
      </c>
      <c r="I263" s="166">
        <v>0.18</v>
      </c>
      <c r="J263" s="166">
        <v>64</v>
      </c>
      <c r="K263" s="292"/>
      <c r="L263" s="181"/>
    </row>
    <row r="264" spans="1:12" x14ac:dyDescent="0.25">
      <c r="A264" s="170">
        <v>43238.588842592595</v>
      </c>
      <c r="B264" s="175" t="s">
        <v>3</v>
      </c>
      <c r="C264" s="164"/>
      <c r="D264" s="175" t="s">
        <v>2</v>
      </c>
      <c r="E264" s="166" t="s">
        <v>637</v>
      </c>
      <c r="F264" s="166" t="s">
        <v>30</v>
      </c>
      <c r="G264" s="166" t="s">
        <v>16</v>
      </c>
      <c r="H264" s="166">
        <v>4230</v>
      </c>
      <c r="I264" s="166">
        <v>0.18</v>
      </c>
      <c r="J264" s="166">
        <v>64</v>
      </c>
      <c r="K264" s="292"/>
      <c r="L264" s="181"/>
    </row>
    <row r="265" spans="1:12" x14ac:dyDescent="0.25">
      <c r="A265" s="167">
        <v>43238.594988425924</v>
      </c>
      <c r="B265" s="174" t="s">
        <v>3</v>
      </c>
      <c r="C265" s="174" t="s">
        <v>2</v>
      </c>
      <c r="D265" s="164"/>
      <c r="E265" s="165" t="s">
        <v>636</v>
      </c>
      <c r="F265" s="165" t="s">
        <v>29</v>
      </c>
      <c r="G265" s="165" t="s">
        <v>0</v>
      </c>
      <c r="H265" s="165">
        <v>4980</v>
      </c>
      <c r="I265" s="165">
        <v>0.18</v>
      </c>
      <c r="J265" s="165">
        <v>64</v>
      </c>
      <c r="K265" s="278">
        <v>4891.666666666667</v>
      </c>
      <c r="L265" s="181"/>
    </row>
    <row r="266" spans="1:12" x14ac:dyDescent="0.25">
      <c r="A266" s="167">
        <v>43238.595138888886</v>
      </c>
      <c r="B266" s="174" t="s">
        <v>3</v>
      </c>
      <c r="C266" s="174" t="s">
        <v>2</v>
      </c>
      <c r="D266" s="164"/>
      <c r="E266" s="165" t="s">
        <v>636</v>
      </c>
      <c r="F266" s="165" t="s">
        <v>29</v>
      </c>
      <c r="G266" s="165" t="s">
        <v>0</v>
      </c>
      <c r="H266" s="165">
        <v>4970</v>
      </c>
      <c r="I266" s="165">
        <v>0.18</v>
      </c>
      <c r="J266" s="165">
        <v>64</v>
      </c>
      <c r="K266" s="278"/>
      <c r="L266" s="181"/>
    </row>
    <row r="267" spans="1:12" x14ac:dyDescent="0.25">
      <c r="A267" s="167">
        <v>43238.595289351855</v>
      </c>
      <c r="B267" s="174" t="s">
        <v>3</v>
      </c>
      <c r="C267" s="174" t="s">
        <v>2</v>
      </c>
      <c r="D267" s="164"/>
      <c r="E267" s="165" t="s">
        <v>636</v>
      </c>
      <c r="F267" s="165" t="s">
        <v>29</v>
      </c>
      <c r="G267" s="165" t="s">
        <v>0</v>
      </c>
      <c r="H267" s="165">
        <v>4940</v>
      </c>
      <c r="I267" s="165">
        <v>0.18</v>
      </c>
      <c r="J267" s="165">
        <v>64</v>
      </c>
      <c r="K267" s="278"/>
      <c r="L267" s="181"/>
    </row>
    <row r="268" spans="1:12" x14ac:dyDescent="0.25">
      <c r="A268" s="167">
        <v>43238.596030092594</v>
      </c>
      <c r="B268" s="174" t="s">
        <v>3</v>
      </c>
      <c r="C268" s="164"/>
      <c r="D268" s="174" t="s">
        <v>2</v>
      </c>
      <c r="E268" s="165" t="s">
        <v>637</v>
      </c>
      <c r="F268" s="165" t="s">
        <v>29</v>
      </c>
      <c r="G268" s="165" t="s">
        <v>0</v>
      </c>
      <c r="H268" s="165">
        <v>4810</v>
      </c>
      <c r="I268" s="165">
        <v>0.18</v>
      </c>
      <c r="J268" s="165">
        <v>63</v>
      </c>
      <c r="K268" s="278"/>
      <c r="L268" s="181"/>
    </row>
    <row r="269" spans="1:12" x14ac:dyDescent="0.25">
      <c r="A269" s="167">
        <v>43238.596180555556</v>
      </c>
      <c r="B269" s="174" t="s">
        <v>3</v>
      </c>
      <c r="C269" s="164"/>
      <c r="D269" s="174" t="s">
        <v>2</v>
      </c>
      <c r="E269" s="165" t="s">
        <v>637</v>
      </c>
      <c r="F269" s="165" t="s">
        <v>29</v>
      </c>
      <c r="G269" s="165" t="s">
        <v>0</v>
      </c>
      <c r="H269" s="165">
        <v>4820</v>
      </c>
      <c r="I269" s="165">
        <v>0.18</v>
      </c>
      <c r="J269" s="165">
        <v>63</v>
      </c>
      <c r="K269" s="278"/>
      <c r="L269" s="181"/>
    </row>
    <row r="270" spans="1:12" x14ac:dyDescent="0.25">
      <c r="A270" s="167">
        <v>43238.596331018518</v>
      </c>
      <c r="B270" s="174" t="s">
        <v>3</v>
      </c>
      <c r="C270" s="164"/>
      <c r="D270" s="174" t="s">
        <v>2</v>
      </c>
      <c r="E270" s="165" t="s">
        <v>637</v>
      </c>
      <c r="F270" s="165" t="s">
        <v>29</v>
      </c>
      <c r="G270" s="165" t="s">
        <v>0</v>
      </c>
      <c r="H270" s="165">
        <v>4830</v>
      </c>
      <c r="I270" s="165">
        <v>0.18</v>
      </c>
      <c r="J270" s="165">
        <v>63</v>
      </c>
      <c r="K270" s="278"/>
      <c r="L270" s="181"/>
    </row>
    <row r="271" spans="1:12" x14ac:dyDescent="0.25">
      <c r="A271" s="170">
        <v>43238.597870370373</v>
      </c>
      <c r="B271" s="175" t="s">
        <v>3</v>
      </c>
      <c r="C271" s="175" t="s">
        <v>2</v>
      </c>
      <c r="D271" s="164"/>
      <c r="E271" s="166" t="s">
        <v>636</v>
      </c>
      <c r="F271" s="166" t="s">
        <v>28</v>
      </c>
      <c r="G271" s="166" t="s">
        <v>0</v>
      </c>
      <c r="H271" s="166">
        <v>5020</v>
      </c>
      <c r="I271" s="166">
        <v>0.18</v>
      </c>
      <c r="J271" s="166">
        <v>63</v>
      </c>
      <c r="K271" s="277">
        <v>4956.25</v>
      </c>
      <c r="L271" s="181"/>
    </row>
    <row r="272" spans="1:12" x14ac:dyDescent="0.25">
      <c r="A272" s="170">
        <v>43238.598020833335</v>
      </c>
      <c r="B272" s="175" t="s">
        <v>3</v>
      </c>
      <c r="C272" s="175" t="s">
        <v>2</v>
      </c>
      <c r="D272" s="164"/>
      <c r="E272" s="166" t="s">
        <v>636</v>
      </c>
      <c r="F272" s="166" t="s">
        <v>28</v>
      </c>
      <c r="G272" s="166" t="s">
        <v>0</v>
      </c>
      <c r="H272" s="166">
        <v>5010</v>
      </c>
      <c r="I272" s="166">
        <v>0.18</v>
      </c>
      <c r="J272" s="166">
        <v>63</v>
      </c>
      <c r="K272" s="277"/>
      <c r="L272" s="181"/>
    </row>
    <row r="273" spans="1:12" x14ac:dyDescent="0.25">
      <c r="A273" s="170">
        <v>43238.598171296297</v>
      </c>
      <c r="B273" s="175" t="s">
        <v>3</v>
      </c>
      <c r="C273" s="175" t="s">
        <v>2</v>
      </c>
      <c r="D273" s="164"/>
      <c r="E273" s="166" t="s">
        <v>636</v>
      </c>
      <c r="F273" s="166" t="s">
        <v>28</v>
      </c>
      <c r="G273" s="166" t="s">
        <v>0</v>
      </c>
      <c r="H273" s="166">
        <v>5000</v>
      </c>
      <c r="I273" s="166">
        <v>0.18</v>
      </c>
      <c r="J273" s="166">
        <v>64</v>
      </c>
      <c r="K273" s="277"/>
      <c r="L273" s="181"/>
    </row>
    <row r="274" spans="1:12" x14ac:dyDescent="0.25">
      <c r="A274" s="170">
        <v>43238.599629629629</v>
      </c>
      <c r="B274" s="175" t="s">
        <v>3</v>
      </c>
      <c r="C274" s="164"/>
      <c r="D274" s="175" t="s">
        <v>2</v>
      </c>
      <c r="E274" s="166" t="s">
        <v>637</v>
      </c>
      <c r="F274" s="166" t="s">
        <v>28</v>
      </c>
      <c r="G274" s="166" t="s">
        <v>0</v>
      </c>
      <c r="H274" s="169">
        <v>4830</v>
      </c>
      <c r="I274" s="166">
        <v>0.18</v>
      </c>
      <c r="J274" s="166">
        <v>63</v>
      </c>
      <c r="K274" s="277"/>
      <c r="L274" s="181"/>
    </row>
    <row r="275" spans="1:12" x14ac:dyDescent="0.25">
      <c r="A275" s="170">
        <v>43238.599780092591</v>
      </c>
      <c r="B275" s="175" t="s">
        <v>3</v>
      </c>
      <c r="C275" s="164"/>
      <c r="D275" s="175" t="s">
        <v>2</v>
      </c>
      <c r="E275" s="166" t="s">
        <v>637</v>
      </c>
      <c r="F275" s="166" t="s">
        <v>28</v>
      </c>
      <c r="G275" s="166" t="s">
        <v>0</v>
      </c>
      <c r="H275" s="166">
        <v>4820</v>
      </c>
      <c r="I275" s="166">
        <v>0.18</v>
      </c>
      <c r="J275" s="166">
        <v>63</v>
      </c>
      <c r="K275" s="277"/>
      <c r="L275" s="181"/>
    </row>
    <row r="276" spans="1:12" x14ac:dyDescent="0.25">
      <c r="A276" s="170">
        <v>43238.599930555552</v>
      </c>
      <c r="B276" s="175" t="s">
        <v>3</v>
      </c>
      <c r="C276" s="164"/>
      <c r="D276" s="175" t="s">
        <v>2</v>
      </c>
      <c r="E276" s="166" t="s">
        <v>637</v>
      </c>
      <c r="F276" s="166" t="s">
        <v>28</v>
      </c>
      <c r="G276" s="166" t="s">
        <v>0</v>
      </c>
      <c r="H276" s="166">
        <v>4820</v>
      </c>
      <c r="I276" s="166">
        <v>0.18</v>
      </c>
      <c r="J276" s="166">
        <v>63</v>
      </c>
      <c r="K276" s="277"/>
      <c r="L276" s="181"/>
    </row>
    <row r="277" spans="1:12" x14ac:dyDescent="0.25">
      <c r="A277" s="170">
        <v>43238.601157407407</v>
      </c>
      <c r="B277" s="175" t="s">
        <v>3</v>
      </c>
      <c r="C277" s="164"/>
      <c r="D277" s="175" t="s">
        <v>2</v>
      </c>
      <c r="E277" s="166" t="s">
        <v>637</v>
      </c>
      <c r="F277" s="166" t="s">
        <v>28</v>
      </c>
      <c r="G277" s="166" t="s">
        <v>0</v>
      </c>
      <c r="H277" s="166">
        <v>5000</v>
      </c>
      <c r="I277" s="166">
        <v>0.18</v>
      </c>
      <c r="J277" s="166">
        <v>63</v>
      </c>
      <c r="K277" s="277"/>
      <c r="L277" s="181"/>
    </row>
    <row r="278" spans="1:12" x14ac:dyDescent="0.25">
      <c r="A278" s="170">
        <v>43238.601307870369</v>
      </c>
      <c r="B278" s="175" t="s">
        <v>3</v>
      </c>
      <c r="C278" s="164"/>
      <c r="D278" s="175" t="s">
        <v>2</v>
      </c>
      <c r="E278" s="166" t="s">
        <v>637</v>
      </c>
      <c r="F278" s="166" t="s">
        <v>28</v>
      </c>
      <c r="G278" s="166" t="s">
        <v>0</v>
      </c>
      <c r="H278" s="166">
        <v>4990</v>
      </c>
      <c r="I278" s="166">
        <v>0.18</v>
      </c>
      <c r="J278" s="166">
        <v>63</v>
      </c>
      <c r="K278" s="277"/>
      <c r="L278" s="181"/>
    </row>
    <row r="279" spans="1:12" x14ac:dyDescent="0.25">
      <c r="A279" s="170">
        <v>43238.601458333331</v>
      </c>
      <c r="B279" s="175" t="s">
        <v>3</v>
      </c>
      <c r="C279" s="164"/>
      <c r="D279" s="175" t="s">
        <v>2</v>
      </c>
      <c r="E279" s="166" t="s">
        <v>637</v>
      </c>
      <c r="F279" s="166" t="s">
        <v>28</v>
      </c>
      <c r="G279" s="166" t="s">
        <v>0</v>
      </c>
      <c r="H279" s="166">
        <v>4990</v>
      </c>
      <c r="I279" s="166">
        <v>0.18</v>
      </c>
      <c r="J279" s="166">
        <v>64</v>
      </c>
      <c r="K279" s="277"/>
      <c r="L279" s="181"/>
    </row>
    <row r="280" spans="1:12" x14ac:dyDescent="0.25">
      <c r="A280" s="167">
        <v>43238.602592592593</v>
      </c>
      <c r="B280" s="174" t="s">
        <v>3</v>
      </c>
      <c r="C280" s="174" t="s">
        <v>2</v>
      </c>
      <c r="D280" s="164"/>
      <c r="E280" s="165" t="s">
        <v>636</v>
      </c>
      <c r="F280" s="165" t="s">
        <v>28</v>
      </c>
      <c r="G280" s="165" t="s">
        <v>16</v>
      </c>
      <c r="H280" s="165">
        <v>3390</v>
      </c>
      <c r="I280" s="165">
        <v>0.18</v>
      </c>
      <c r="J280" s="165">
        <v>64</v>
      </c>
      <c r="K280" s="278">
        <v>3722.2222222222222</v>
      </c>
      <c r="L280" s="181"/>
    </row>
    <row r="281" spans="1:12" x14ac:dyDescent="0.25">
      <c r="A281" s="167">
        <v>43238.602743055555</v>
      </c>
      <c r="B281" s="174" t="s">
        <v>3</v>
      </c>
      <c r="C281" s="174" t="s">
        <v>2</v>
      </c>
      <c r="D281" s="164"/>
      <c r="E281" s="165" t="s">
        <v>636</v>
      </c>
      <c r="F281" s="165" t="s">
        <v>28</v>
      </c>
      <c r="G281" s="165" t="s">
        <v>16</v>
      </c>
      <c r="H281" s="165">
        <v>3390</v>
      </c>
      <c r="I281" s="165">
        <v>0.18</v>
      </c>
      <c r="J281" s="165">
        <v>64</v>
      </c>
      <c r="K281" s="278"/>
      <c r="L281" s="181"/>
    </row>
    <row r="282" spans="1:12" x14ac:dyDescent="0.25">
      <c r="A282" s="167">
        <v>43238.602893518517</v>
      </c>
      <c r="B282" s="174" t="s">
        <v>3</v>
      </c>
      <c r="C282" s="174" t="s">
        <v>2</v>
      </c>
      <c r="D282" s="164"/>
      <c r="E282" s="165" t="s">
        <v>636</v>
      </c>
      <c r="F282" s="165" t="s">
        <v>28</v>
      </c>
      <c r="G282" s="165" t="s">
        <v>16</v>
      </c>
      <c r="H282" s="165">
        <v>3390</v>
      </c>
      <c r="I282" s="165">
        <v>0.18</v>
      </c>
      <c r="J282" s="165">
        <v>64</v>
      </c>
      <c r="K282" s="278"/>
      <c r="L282" s="181"/>
    </row>
    <row r="283" spans="1:12" x14ac:dyDescent="0.25">
      <c r="A283" s="167">
        <v>43238.604120370372</v>
      </c>
      <c r="B283" s="174" t="s">
        <v>3</v>
      </c>
      <c r="C283" s="174" t="s">
        <v>2</v>
      </c>
      <c r="D283" s="164"/>
      <c r="E283" s="165" t="s">
        <v>636</v>
      </c>
      <c r="F283" s="165" t="s">
        <v>28</v>
      </c>
      <c r="G283" s="165" t="s">
        <v>16</v>
      </c>
      <c r="H283" s="165">
        <v>3450</v>
      </c>
      <c r="I283" s="165">
        <v>0.18</v>
      </c>
      <c r="J283" s="165">
        <v>64</v>
      </c>
      <c r="K283" s="278"/>
      <c r="L283" s="181"/>
    </row>
    <row r="284" spans="1:12" x14ac:dyDescent="0.25">
      <c r="A284" s="167">
        <v>43238.604270833333</v>
      </c>
      <c r="B284" s="174" t="s">
        <v>3</v>
      </c>
      <c r="C284" s="174" t="s">
        <v>2</v>
      </c>
      <c r="D284" s="164"/>
      <c r="E284" s="165" t="s">
        <v>636</v>
      </c>
      <c r="F284" s="165" t="s">
        <v>28</v>
      </c>
      <c r="G284" s="165" t="s">
        <v>16</v>
      </c>
      <c r="H284" s="165">
        <v>3440</v>
      </c>
      <c r="I284" s="165">
        <v>0.18</v>
      </c>
      <c r="J284" s="165">
        <v>64</v>
      </c>
      <c r="K284" s="278"/>
      <c r="L284" s="181"/>
    </row>
    <row r="285" spans="1:12" x14ac:dyDescent="0.25">
      <c r="A285" s="167">
        <v>43238.604421296295</v>
      </c>
      <c r="B285" s="174" t="s">
        <v>3</v>
      </c>
      <c r="C285" s="174" t="s">
        <v>2</v>
      </c>
      <c r="D285" s="164"/>
      <c r="E285" s="165" t="s">
        <v>636</v>
      </c>
      <c r="F285" s="165" t="s">
        <v>28</v>
      </c>
      <c r="G285" s="165" t="s">
        <v>16</v>
      </c>
      <c r="H285" s="165">
        <v>3450</v>
      </c>
      <c r="I285" s="165">
        <v>0.18</v>
      </c>
      <c r="J285" s="165">
        <v>64</v>
      </c>
      <c r="K285" s="278"/>
      <c r="L285" s="181"/>
    </row>
    <row r="286" spans="1:12" x14ac:dyDescent="0.25">
      <c r="A286" s="167">
        <v>43238.604988425926</v>
      </c>
      <c r="B286" s="174" t="s">
        <v>3</v>
      </c>
      <c r="C286" s="164"/>
      <c r="D286" s="174" t="s">
        <v>2</v>
      </c>
      <c r="E286" s="165" t="s">
        <v>636</v>
      </c>
      <c r="F286" s="165" t="s">
        <v>28</v>
      </c>
      <c r="G286" s="165" t="s">
        <v>16</v>
      </c>
      <c r="H286" s="165">
        <v>4300</v>
      </c>
      <c r="I286" s="165">
        <v>0.18</v>
      </c>
      <c r="J286" s="165">
        <v>64</v>
      </c>
      <c r="K286" s="278"/>
      <c r="L286" s="181"/>
    </row>
    <row r="287" spans="1:12" x14ac:dyDescent="0.25">
      <c r="A287" s="167">
        <v>43238.605138888888</v>
      </c>
      <c r="B287" s="174" t="s">
        <v>3</v>
      </c>
      <c r="C287" s="164"/>
      <c r="D287" s="174" t="s">
        <v>2</v>
      </c>
      <c r="E287" s="165" t="s">
        <v>636</v>
      </c>
      <c r="F287" s="165" t="s">
        <v>28</v>
      </c>
      <c r="G287" s="165" t="s">
        <v>16</v>
      </c>
      <c r="H287" s="165">
        <v>4340</v>
      </c>
      <c r="I287" s="165">
        <v>0.18</v>
      </c>
      <c r="J287" s="165">
        <v>64</v>
      </c>
      <c r="K287" s="278"/>
      <c r="L287" s="181"/>
    </row>
    <row r="288" spans="1:12" x14ac:dyDescent="0.25">
      <c r="A288" s="167">
        <v>43238.60528935185</v>
      </c>
      <c r="B288" s="174" t="s">
        <v>3</v>
      </c>
      <c r="C288" s="164"/>
      <c r="D288" s="174" t="s">
        <v>2</v>
      </c>
      <c r="E288" s="165" t="s">
        <v>636</v>
      </c>
      <c r="F288" s="165" t="s">
        <v>28</v>
      </c>
      <c r="G288" s="165" t="s">
        <v>16</v>
      </c>
      <c r="H288" s="165">
        <v>4350</v>
      </c>
      <c r="I288" s="165">
        <v>0.18</v>
      </c>
      <c r="J288" s="165">
        <v>64</v>
      </c>
      <c r="K288" s="278"/>
      <c r="L288" s="181"/>
    </row>
    <row r="289" spans="1:12" x14ac:dyDescent="0.25">
      <c r="A289" s="170">
        <v>43238.611076388886</v>
      </c>
      <c r="B289" s="175" t="s">
        <v>3</v>
      </c>
      <c r="C289" s="175" t="s">
        <v>2</v>
      </c>
      <c r="D289" s="164"/>
      <c r="E289" s="166" t="s">
        <v>636</v>
      </c>
      <c r="F289" s="166" t="s">
        <v>27</v>
      </c>
      <c r="G289" s="166" t="s">
        <v>0</v>
      </c>
      <c r="H289" s="166">
        <v>4120</v>
      </c>
      <c r="I289" s="166">
        <v>0.18</v>
      </c>
      <c r="J289" s="166">
        <v>64</v>
      </c>
      <c r="K289" s="267">
        <v>4386.666666666667</v>
      </c>
      <c r="L289" s="181"/>
    </row>
    <row r="290" spans="1:12" x14ac:dyDescent="0.25">
      <c r="A290" s="170">
        <v>43238.611226851855</v>
      </c>
      <c r="B290" s="175" t="s">
        <v>3</v>
      </c>
      <c r="C290" s="175" t="s">
        <v>2</v>
      </c>
      <c r="D290" s="164"/>
      <c r="E290" s="166" t="s">
        <v>636</v>
      </c>
      <c r="F290" s="166" t="s">
        <v>27</v>
      </c>
      <c r="G290" s="166" t="s">
        <v>0</v>
      </c>
      <c r="H290" s="166">
        <v>4120</v>
      </c>
      <c r="I290" s="166">
        <v>0.18</v>
      </c>
      <c r="J290" s="166">
        <v>64</v>
      </c>
      <c r="K290" s="268"/>
      <c r="L290" s="181"/>
    </row>
    <row r="291" spans="1:12" x14ac:dyDescent="0.25">
      <c r="A291" s="170">
        <v>43238.611377314817</v>
      </c>
      <c r="B291" s="175" t="s">
        <v>3</v>
      </c>
      <c r="C291" s="175" t="s">
        <v>2</v>
      </c>
      <c r="D291" s="164"/>
      <c r="E291" s="166" t="s">
        <v>636</v>
      </c>
      <c r="F291" s="166" t="s">
        <v>27</v>
      </c>
      <c r="G291" s="166" t="s">
        <v>0</v>
      </c>
      <c r="H291" s="166">
        <v>4110</v>
      </c>
      <c r="I291" s="166">
        <v>0.18</v>
      </c>
      <c r="J291" s="166">
        <v>64</v>
      </c>
      <c r="K291" s="268"/>
      <c r="L291" s="181"/>
    </row>
    <row r="292" spans="1:12" x14ac:dyDescent="0.25">
      <c r="A292" s="170">
        <v>43238.612013888887</v>
      </c>
      <c r="B292" s="175" t="s">
        <v>3</v>
      </c>
      <c r="C292" s="175" t="s">
        <v>2</v>
      </c>
      <c r="D292" s="164"/>
      <c r="E292" s="166" t="s">
        <v>636</v>
      </c>
      <c r="F292" s="166" t="s">
        <v>27</v>
      </c>
      <c r="G292" s="166" t="s">
        <v>0</v>
      </c>
      <c r="H292" s="166">
        <v>4760</v>
      </c>
      <c r="I292" s="166">
        <v>0.18</v>
      </c>
      <c r="J292" s="166">
        <v>64</v>
      </c>
      <c r="K292" s="268"/>
      <c r="L292" s="181"/>
    </row>
    <row r="293" spans="1:12" x14ac:dyDescent="0.25">
      <c r="A293" s="170">
        <v>43238.612164351849</v>
      </c>
      <c r="B293" s="175" t="s">
        <v>3</v>
      </c>
      <c r="C293" s="175" t="s">
        <v>2</v>
      </c>
      <c r="D293" s="164"/>
      <c r="E293" s="166" t="s">
        <v>636</v>
      </c>
      <c r="F293" s="166" t="s">
        <v>27</v>
      </c>
      <c r="G293" s="166" t="s">
        <v>0</v>
      </c>
      <c r="H293" s="166">
        <v>4720</v>
      </c>
      <c r="I293" s="166">
        <v>0.18</v>
      </c>
      <c r="J293" s="166">
        <v>64</v>
      </c>
      <c r="K293" s="268"/>
      <c r="L293" s="181"/>
    </row>
    <row r="294" spans="1:12" x14ac:dyDescent="0.25">
      <c r="A294" s="170">
        <v>43238.612326388888</v>
      </c>
      <c r="B294" s="175" t="s">
        <v>3</v>
      </c>
      <c r="C294" s="175" t="s">
        <v>2</v>
      </c>
      <c r="D294" s="164"/>
      <c r="E294" s="166" t="s">
        <v>636</v>
      </c>
      <c r="F294" s="166" t="s">
        <v>27</v>
      </c>
      <c r="G294" s="166" t="s">
        <v>0</v>
      </c>
      <c r="H294" s="166">
        <v>4660</v>
      </c>
      <c r="I294" s="166">
        <v>0.18</v>
      </c>
      <c r="J294" s="166">
        <v>64</v>
      </c>
      <c r="K294" s="268"/>
      <c r="L294" s="181"/>
    </row>
    <row r="295" spans="1:12" x14ac:dyDescent="0.25">
      <c r="A295" s="170">
        <v>43238.613645833335</v>
      </c>
      <c r="B295" s="175" t="s">
        <v>3</v>
      </c>
      <c r="C295" s="164"/>
      <c r="D295" s="175" t="s">
        <v>2</v>
      </c>
      <c r="E295" s="166" t="s">
        <v>637</v>
      </c>
      <c r="F295" s="166" t="s">
        <v>27</v>
      </c>
      <c r="G295" s="166" t="s">
        <v>0</v>
      </c>
      <c r="H295" s="169">
        <v>4480</v>
      </c>
      <c r="I295" s="166">
        <v>0.18</v>
      </c>
      <c r="J295" s="166">
        <v>64</v>
      </c>
      <c r="K295" s="268"/>
      <c r="L295" s="181"/>
    </row>
    <row r="296" spans="1:12" x14ac:dyDescent="0.25">
      <c r="A296" s="170">
        <v>43238.613807870373</v>
      </c>
      <c r="B296" s="175" t="s">
        <v>3</v>
      </c>
      <c r="C296" s="164"/>
      <c r="D296" s="175" t="s">
        <v>2</v>
      </c>
      <c r="E296" s="166" t="s">
        <v>637</v>
      </c>
      <c r="F296" s="166" t="s">
        <v>27</v>
      </c>
      <c r="G296" s="166" t="s">
        <v>0</v>
      </c>
      <c r="H296" s="169">
        <v>4470</v>
      </c>
      <c r="I296" s="166">
        <v>0.18</v>
      </c>
      <c r="J296" s="166">
        <v>64</v>
      </c>
      <c r="K296" s="268"/>
      <c r="L296" s="181"/>
    </row>
    <row r="297" spans="1:12" x14ac:dyDescent="0.25">
      <c r="A297" s="170">
        <v>43238.613969907405</v>
      </c>
      <c r="B297" s="175" t="s">
        <v>3</v>
      </c>
      <c r="C297" s="164"/>
      <c r="D297" s="175" t="s">
        <v>2</v>
      </c>
      <c r="E297" s="166" t="s">
        <v>637</v>
      </c>
      <c r="F297" s="166" t="s">
        <v>27</v>
      </c>
      <c r="G297" s="166" t="s">
        <v>0</v>
      </c>
      <c r="H297" s="169">
        <v>4500</v>
      </c>
      <c r="I297" s="166">
        <v>0.18</v>
      </c>
      <c r="J297" s="166">
        <v>64</v>
      </c>
      <c r="K297" s="268"/>
      <c r="L297" s="181"/>
    </row>
    <row r="298" spans="1:12" x14ac:dyDescent="0.25">
      <c r="A298" s="170">
        <v>43238.61440972222</v>
      </c>
      <c r="B298" s="175" t="s">
        <v>3</v>
      </c>
      <c r="C298" s="164"/>
      <c r="D298" s="175" t="s">
        <v>2</v>
      </c>
      <c r="E298" s="166" t="s">
        <v>637</v>
      </c>
      <c r="F298" s="166" t="s">
        <v>27</v>
      </c>
      <c r="G298" s="166" t="s">
        <v>0</v>
      </c>
      <c r="H298" s="169">
        <v>4490</v>
      </c>
      <c r="I298" s="166">
        <v>0.18</v>
      </c>
      <c r="J298" s="166">
        <v>64</v>
      </c>
      <c r="K298" s="268"/>
      <c r="L298" s="181"/>
    </row>
    <row r="299" spans="1:12" x14ac:dyDescent="0.25">
      <c r="A299" s="170">
        <v>43238.614571759259</v>
      </c>
      <c r="B299" s="175" t="s">
        <v>3</v>
      </c>
      <c r="C299" s="164"/>
      <c r="D299" s="175" t="s">
        <v>2</v>
      </c>
      <c r="E299" s="166" t="s">
        <v>637</v>
      </c>
      <c r="F299" s="166" t="s">
        <v>27</v>
      </c>
      <c r="G299" s="166" t="s">
        <v>0</v>
      </c>
      <c r="H299" s="169">
        <v>4500</v>
      </c>
      <c r="I299" s="166">
        <v>0.18</v>
      </c>
      <c r="J299" s="166">
        <v>64</v>
      </c>
      <c r="K299" s="268"/>
      <c r="L299" s="181"/>
    </row>
    <row r="300" spans="1:12" x14ac:dyDescent="0.25">
      <c r="A300" s="170">
        <v>43238.614722222221</v>
      </c>
      <c r="B300" s="175" t="s">
        <v>3</v>
      </c>
      <c r="C300" s="164"/>
      <c r="D300" s="175" t="s">
        <v>2</v>
      </c>
      <c r="E300" s="166" t="s">
        <v>637</v>
      </c>
      <c r="F300" s="166" t="s">
        <v>27</v>
      </c>
      <c r="G300" s="166" t="s">
        <v>0</v>
      </c>
      <c r="H300" s="169">
        <v>4500</v>
      </c>
      <c r="I300" s="166">
        <v>0.18</v>
      </c>
      <c r="J300" s="166">
        <v>64</v>
      </c>
      <c r="K300" s="268"/>
      <c r="L300" s="181"/>
    </row>
    <row r="301" spans="1:12" x14ac:dyDescent="0.25">
      <c r="A301" s="170">
        <v>43238.615370370368</v>
      </c>
      <c r="B301" s="175" t="s">
        <v>3</v>
      </c>
      <c r="C301" s="164"/>
      <c r="D301" s="175" t="s">
        <v>2</v>
      </c>
      <c r="E301" s="166" t="s">
        <v>637</v>
      </c>
      <c r="F301" s="166" t="s">
        <v>27</v>
      </c>
      <c r="G301" s="166" t="s">
        <v>0</v>
      </c>
      <c r="H301" s="166">
        <v>4320</v>
      </c>
      <c r="I301" s="166">
        <v>0.18</v>
      </c>
      <c r="J301" s="166">
        <v>64</v>
      </c>
      <c r="K301" s="268"/>
      <c r="L301" s="181"/>
    </row>
    <row r="302" spans="1:12" x14ac:dyDescent="0.25">
      <c r="A302" s="170">
        <v>43238.615532407406</v>
      </c>
      <c r="B302" s="175" t="s">
        <v>3</v>
      </c>
      <c r="C302" s="164"/>
      <c r="D302" s="175" t="s">
        <v>2</v>
      </c>
      <c r="E302" s="166" t="s">
        <v>637</v>
      </c>
      <c r="F302" s="166" t="s">
        <v>27</v>
      </c>
      <c r="G302" s="166" t="s">
        <v>0</v>
      </c>
      <c r="H302" s="166">
        <v>4320</v>
      </c>
      <c r="I302" s="166">
        <v>0.18</v>
      </c>
      <c r="J302" s="166">
        <v>64</v>
      </c>
      <c r="K302" s="268"/>
      <c r="L302" s="181"/>
    </row>
    <row r="303" spans="1:12" x14ac:dyDescent="0.25">
      <c r="A303" s="170">
        <v>43238.615682870368</v>
      </c>
      <c r="B303" s="175" t="s">
        <v>3</v>
      </c>
      <c r="C303" s="164"/>
      <c r="D303" s="175" t="s">
        <v>2</v>
      </c>
      <c r="E303" s="166" t="s">
        <v>637</v>
      </c>
      <c r="F303" s="166" t="s">
        <v>27</v>
      </c>
      <c r="G303" s="166" t="s">
        <v>0</v>
      </c>
      <c r="H303" s="166">
        <v>4350</v>
      </c>
      <c r="I303" s="166">
        <v>0.18</v>
      </c>
      <c r="J303" s="166">
        <v>64</v>
      </c>
      <c r="K303" s="269"/>
      <c r="L303" s="181"/>
    </row>
    <row r="304" spans="1:12" x14ac:dyDescent="0.25">
      <c r="A304" s="167">
        <v>43238.618159722224</v>
      </c>
      <c r="B304" s="174" t="s">
        <v>3</v>
      </c>
      <c r="C304" s="174" t="s">
        <v>2</v>
      </c>
      <c r="D304" s="164"/>
      <c r="E304" s="165" t="s">
        <v>636</v>
      </c>
      <c r="F304" s="165" t="s">
        <v>26</v>
      </c>
      <c r="G304" s="165" t="s">
        <v>0</v>
      </c>
      <c r="H304" s="165">
        <v>4020</v>
      </c>
      <c r="I304" s="165">
        <v>0.18</v>
      </c>
      <c r="J304" s="165">
        <v>64</v>
      </c>
      <c r="K304" s="278">
        <v>4290</v>
      </c>
      <c r="L304" s="181"/>
    </row>
    <row r="305" spans="1:12" x14ac:dyDescent="0.25">
      <c r="A305" s="167">
        <v>43238.618310185186</v>
      </c>
      <c r="B305" s="174" t="s">
        <v>3</v>
      </c>
      <c r="C305" s="174" t="s">
        <v>2</v>
      </c>
      <c r="D305" s="164"/>
      <c r="E305" s="165" t="s">
        <v>636</v>
      </c>
      <c r="F305" s="165" t="s">
        <v>26</v>
      </c>
      <c r="G305" s="165" t="s">
        <v>0</v>
      </c>
      <c r="H305" s="165">
        <v>3990</v>
      </c>
      <c r="I305" s="165">
        <v>0.18</v>
      </c>
      <c r="J305" s="165">
        <v>64</v>
      </c>
      <c r="K305" s="278"/>
      <c r="L305" s="181"/>
    </row>
    <row r="306" spans="1:12" x14ac:dyDescent="0.25">
      <c r="A306" s="167">
        <v>43238.618460648147</v>
      </c>
      <c r="B306" s="174" t="s">
        <v>3</v>
      </c>
      <c r="C306" s="174" t="s">
        <v>2</v>
      </c>
      <c r="D306" s="164"/>
      <c r="E306" s="165" t="s">
        <v>636</v>
      </c>
      <c r="F306" s="165" t="s">
        <v>26</v>
      </c>
      <c r="G306" s="165" t="s">
        <v>0</v>
      </c>
      <c r="H306" s="165">
        <v>3970</v>
      </c>
      <c r="I306" s="165">
        <v>0.18</v>
      </c>
      <c r="J306" s="165">
        <v>64</v>
      </c>
      <c r="K306" s="278"/>
      <c r="L306" s="181"/>
    </row>
    <row r="307" spans="1:12" x14ac:dyDescent="0.25">
      <c r="A307" s="167">
        <v>43238.619062500002</v>
      </c>
      <c r="B307" s="174" t="s">
        <v>3</v>
      </c>
      <c r="C307" s="174" t="s">
        <v>2</v>
      </c>
      <c r="D307" s="164"/>
      <c r="E307" s="165" t="s">
        <v>636</v>
      </c>
      <c r="F307" s="165" t="s">
        <v>26</v>
      </c>
      <c r="G307" s="165" t="s">
        <v>0</v>
      </c>
      <c r="H307" s="165">
        <v>4010</v>
      </c>
      <c r="I307" s="165">
        <v>0.18</v>
      </c>
      <c r="J307" s="165">
        <v>64</v>
      </c>
      <c r="K307" s="278"/>
      <c r="L307" s="181"/>
    </row>
    <row r="308" spans="1:12" x14ac:dyDescent="0.25">
      <c r="A308" s="167">
        <v>43238.619212962964</v>
      </c>
      <c r="B308" s="174" t="s">
        <v>3</v>
      </c>
      <c r="C308" s="174" t="s">
        <v>2</v>
      </c>
      <c r="D308" s="164"/>
      <c r="E308" s="165" t="s">
        <v>636</v>
      </c>
      <c r="F308" s="165" t="s">
        <v>26</v>
      </c>
      <c r="G308" s="165" t="s">
        <v>0</v>
      </c>
      <c r="H308" s="165">
        <v>4010</v>
      </c>
      <c r="I308" s="165">
        <v>0.18</v>
      </c>
      <c r="J308" s="165">
        <v>64</v>
      </c>
      <c r="K308" s="278"/>
      <c r="L308" s="181"/>
    </row>
    <row r="309" spans="1:12" x14ac:dyDescent="0.25">
      <c r="A309" s="167">
        <v>43238.619363425925</v>
      </c>
      <c r="B309" s="174" t="s">
        <v>3</v>
      </c>
      <c r="C309" s="174" t="s">
        <v>2</v>
      </c>
      <c r="D309" s="164"/>
      <c r="E309" s="165" t="s">
        <v>636</v>
      </c>
      <c r="F309" s="165" t="s">
        <v>26</v>
      </c>
      <c r="G309" s="165" t="s">
        <v>0</v>
      </c>
      <c r="H309" s="165">
        <v>3960</v>
      </c>
      <c r="I309" s="165">
        <v>0.18</v>
      </c>
      <c r="J309" s="165">
        <v>64</v>
      </c>
      <c r="K309" s="278"/>
      <c r="L309" s="181"/>
    </row>
    <row r="310" spans="1:12" x14ac:dyDescent="0.25">
      <c r="A310" s="167">
        <v>43238.61996527778</v>
      </c>
      <c r="B310" s="174" t="s">
        <v>3</v>
      </c>
      <c r="C310" s="174" t="s">
        <v>2</v>
      </c>
      <c r="D310" s="164"/>
      <c r="E310" s="165" t="s">
        <v>636</v>
      </c>
      <c r="F310" s="165" t="s">
        <v>26</v>
      </c>
      <c r="G310" s="165" t="s">
        <v>0</v>
      </c>
      <c r="H310" s="165">
        <v>4530</v>
      </c>
      <c r="I310" s="165">
        <v>0.18</v>
      </c>
      <c r="J310" s="165">
        <v>64</v>
      </c>
      <c r="K310" s="278"/>
      <c r="L310" s="181"/>
    </row>
    <row r="311" spans="1:12" x14ac:dyDescent="0.25">
      <c r="A311" s="167">
        <v>43238.620115740741</v>
      </c>
      <c r="B311" s="174" t="s">
        <v>3</v>
      </c>
      <c r="C311" s="174" t="s">
        <v>2</v>
      </c>
      <c r="D311" s="164"/>
      <c r="E311" s="165" t="s">
        <v>636</v>
      </c>
      <c r="F311" s="165" t="s">
        <v>26</v>
      </c>
      <c r="G311" s="165" t="s">
        <v>0</v>
      </c>
      <c r="H311" s="165">
        <v>4500</v>
      </c>
      <c r="I311" s="165">
        <v>0.18</v>
      </c>
      <c r="J311" s="165">
        <v>64</v>
      </c>
      <c r="K311" s="278"/>
      <c r="L311" s="181"/>
    </row>
    <row r="312" spans="1:12" x14ac:dyDescent="0.25">
      <c r="A312" s="167">
        <v>43238.620266203703</v>
      </c>
      <c r="B312" s="174" t="s">
        <v>3</v>
      </c>
      <c r="C312" s="174" t="s">
        <v>2</v>
      </c>
      <c r="D312" s="164"/>
      <c r="E312" s="165" t="s">
        <v>636</v>
      </c>
      <c r="F312" s="165" t="s">
        <v>26</v>
      </c>
      <c r="G312" s="165" t="s">
        <v>0</v>
      </c>
      <c r="H312" s="165">
        <v>4450</v>
      </c>
      <c r="I312" s="165">
        <v>0.18</v>
      </c>
      <c r="J312" s="165">
        <v>64</v>
      </c>
      <c r="K312" s="278"/>
      <c r="L312" s="181"/>
    </row>
    <row r="313" spans="1:12" x14ac:dyDescent="0.25">
      <c r="A313" s="167">
        <v>43238.624490740738</v>
      </c>
      <c r="B313" s="174" t="s">
        <v>3</v>
      </c>
      <c r="C313" s="164"/>
      <c r="D313" s="174" t="s">
        <v>2</v>
      </c>
      <c r="E313" s="165" t="s">
        <v>637</v>
      </c>
      <c r="F313" s="165" t="s">
        <v>26</v>
      </c>
      <c r="G313" s="165" t="s">
        <v>0</v>
      </c>
      <c r="H313" s="165">
        <v>4670</v>
      </c>
      <c r="I313" s="165">
        <v>0.18</v>
      </c>
      <c r="J313" s="165">
        <v>64</v>
      </c>
      <c r="K313" s="278"/>
      <c r="L313" s="181"/>
    </row>
    <row r="314" spans="1:12" x14ac:dyDescent="0.25">
      <c r="A314" s="167">
        <v>43238.624641203707</v>
      </c>
      <c r="B314" s="174" t="s">
        <v>3</v>
      </c>
      <c r="C314" s="164"/>
      <c r="D314" s="174" t="s">
        <v>2</v>
      </c>
      <c r="E314" s="165" t="s">
        <v>637</v>
      </c>
      <c r="F314" s="165" t="s">
        <v>26</v>
      </c>
      <c r="G314" s="165" t="s">
        <v>0</v>
      </c>
      <c r="H314" s="165">
        <v>4700</v>
      </c>
      <c r="I314" s="165">
        <v>0.18</v>
      </c>
      <c r="J314" s="165">
        <v>64</v>
      </c>
      <c r="K314" s="278"/>
      <c r="L314" s="181"/>
    </row>
    <row r="315" spans="1:12" x14ac:dyDescent="0.25">
      <c r="A315" s="167">
        <v>43238.624791666669</v>
      </c>
      <c r="B315" s="174" t="s">
        <v>3</v>
      </c>
      <c r="C315" s="164"/>
      <c r="D315" s="174" t="s">
        <v>2</v>
      </c>
      <c r="E315" s="165" t="s">
        <v>637</v>
      </c>
      <c r="F315" s="165" t="s">
        <v>26</v>
      </c>
      <c r="G315" s="165" t="s">
        <v>0</v>
      </c>
      <c r="H315" s="165">
        <v>4670</v>
      </c>
      <c r="I315" s="165">
        <v>0.18</v>
      </c>
      <c r="J315" s="165">
        <v>63</v>
      </c>
      <c r="K315" s="278"/>
      <c r="L315" s="181"/>
    </row>
  </sheetData>
  <autoFilter ref="F1:F315"/>
  <mergeCells count="43">
    <mergeCell ref="K2:K3"/>
    <mergeCell ref="A1:K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49:K54"/>
    <mergeCell ref="K235:K249"/>
    <mergeCell ref="K250:K255"/>
    <mergeCell ref="K256:K264"/>
    <mergeCell ref="K265:K270"/>
    <mergeCell ref="K205:K228"/>
    <mergeCell ref="K229:K234"/>
    <mergeCell ref="K133:K138"/>
    <mergeCell ref="K97:K108"/>
    <mergeCell ref="K109:K117"/>
    <mergeCell ref="K118:K123"/>
    <mergeCell ref="K124:K132"/>
    <mergeCell ref="K55:K60"/>
    <mergeCell ref="K61:K69"/>
    <mergeCell ref="K70:K81"/>
    <mergeCell ref="K82:K87"/>
    <mergeCell ref="K4:K21"/>
    <mergeCell ref="K22:K27"/>
    <mergeCell ref="K28:K36"/>
    <mergeCell ref="K37:K42"/>
    <mergeCell ref="K43:K48"/>
    <mergeCell ref="K88:K96"/>
    <mergeCell ref="K271:K279"/>
    <mergeCell ref="K280:K288"/>
    <mergeCell ref="K289:K303"/>
    <mergeCell ref="K304:K315"/>
    <mergeCell ref="K139:K153"/>
    <mergeCell ref="K154:K168"/>
    <mergeCell ref="K169:K183"/>
    <mergeCell ref="K184:K189"/>
    <mergeCell ref="K190:K198"/>
    <mergeCell ref="K199:K20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42"/>
  <sheetViews>
    <sheetView showGridLines="0" topLeftCell="A3" workbookViewId="0">
      <selection activeCell="Q16" sqref="Q16"/>
    </sheetView>
  </sheetViews>
  <sheetFormatPr defaultRowHeight="15" x14ac:dyDescent="0.25"/>
  <cols>
    <col min="1" max="1" width="16.42578125" style="176" bestFit="1" customWidth="1"/>
    <col min="2" max="2" width="7" style="176" bestFit="1" customWidth="1"/>
    <col min="3" max="3" width="11.140625" style="176" bestFit="1" customWidth="1"/>
    <col min="4" max="4" width="10.42578125" style="176" bestFit="1" customWidth="1"/>
    <col min="5" max="5" width="8.7109375" style="176" bestFit="1" customWidth="1"/>
    <col min="6" max="6" width="8.28515625" style="176" bestFit="1" customWidth="1"/>
    <col min="7" max="7" width="11" style="176" bestFit="1" customWidth="1"/>
    <col min="8" max="8" width="11.42578125" style="176" bestFit="1" customWidth="1"/>
    <col min="9" max="9" width="13.85546875" style="176" bestFit="1" customWidth="1"/>
    <col min="10" max="10" width="14.140625" style="176" bestFit="1" customWidth="1"/>
    <col min="11" max="11" width="16.140625" style="176" bestFit="1" customWidth="1"/>
    <col min="12" max="12" width="2.7109375" style="176" customWidth="1"/>
    <col min="13" max="13" width="5.42578125" style="176" bestFit="1" customWidth="1"/>
    <col min="14" max="14" width="11" style="176" bestFit="1" customWidth="1"/>
    <col min="15" max="15" width="8" style="176" bestFit="1" customWidth="1"/>
    <col min="16" max="16384" width="9.140625" style="176"/>
  </cols>
  <sheetData>
    <row r="1" spans="1:15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83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  <c r="L2" s="172"/>
      <c r="M2" s="172"/>
      <c r="N2" s="172"/>
      <c r="O2" s="172"/>
    </row>
    <row r="3" spans="1:15" x14ac:dyDescent="0.25">
      <c r="A3" s="251"/>
      <c r="B3" s="253"/>
      <c r="C3" s="162" t="s">
        <v>33</v>
      </c>
      <c r="D3" s="163" t="s">
        <v>32</v>
      </c>
      <c r="E3" s="281"/>
      <c r="F3" s="284"/>
      <c r="G3" s="251"/>
      <c r="H3" s="284"/>
      <c r="I3" s="284"/>
      <c r="J3" s="284"/>
      <c r="K3" s="282"/>
    </row>
    <row r="4" spans="1:15" x14ac:dyDescent="0.25">
      <c r="A4" s="171">
        <v>43245.388680555552</v>
      </c>
      <c r="B4" s="175" t="s">
        <v>3</v>
      </c>
      <c r="C4" s="175" t="s">
        <v>2</v>
      </c>
      <c r="D4" s="164"/>
      <c r="E4" s="173" t="s">
        <v>636</v>
      </c>
      <c r="F4" s="173" t="s">
        <v>18</v>
      </c>
      <c r="G4" s="173" t="s">
        <v>0</v>
      </c>
      <c r="H4" s="180">
        <v>4330</v>
      </c>
      <c r="I4" s="173">
        <v>0.18</v>
      </c>
      <c r="J4" s="173">
        <v>70</v>
      </c>
      <c r="K4" s="277">
        <f>AVERAGE(H7:H12)</f>
        <v>3856.6666666666665</v>
      </c>
      <c r="M4" s="174" t="s">
        <v>19</v>
      </c>
      <c r="N4" s="174" t="s">
        <v>0</v>
      </c>
      <c r="O4" s="179">
        <f>K172</f>
        <v>4533.75</v>
      </c>
    </row>
    <row r="5" spans="1:15" x14ac:dyDescent="0.25">
      <c r="A5" s="171">
        <v>43245.388831018521</v>
      </c>
      <c r="B5" s="175" t="s">
        <v>3</v>
      </c>
      <c r="C5" s="175" t="s">
        <v>2</v>
      </c>
      <c r="D5" s="164"/>
      <c r="E5" s="173" t="s">
        <v>636</v>
      </c>
      <c r="F5" s="173" t="s">
        <v>18</v>
      </c>
      <c r="G5" s="173" t="s">
        <v>0</v>
      </c>
      <c r="H5" s="180">
        <v>4360</v>
      </c>
      <c r="I5" s="173">
        <v>0.18</v>
      </c>
      <c r="J5" s="173">
        <v>70</v>
      </c>
      <c r="K5" s="277"/>
      <c r="M5" s="175" t="s">
        <v>20</v>
      </c>
      <c r="N5" s="175" t="s">
        <v>0</v>
      </c>
      <c r="O5" s="178">
        <f>K181</f>
        <v>4020</v>
      </c>
    </row>
    <row r="6" spans="1:15" x14ac:dyDescent="0.25">
      <c r="A6" s="171">
        <v>43245.388981481483</v>
      </c>
      <c r="B6" s="175" t="s">
        <v>3</v>
      </c>
      <c r="C6" s="175" t="s">
        <v>2</v>
      </c>
      <c r="D6" s="164"/>
      <c r="E6" s="173" t="s">
        <v>636</v>
      </c>
      <c r="F6" s="173" t="s">
        <v>18</v>
      </c>
      <c r="G6" s="173" t="s">
        <v>0</v>
      </c>
      <c r="H6" s="180">
        <v>4340</v>
      </c>
      <c r="I6" s="173">
        <v>0.18</v>
      </c>
      <c r="J6" s="173">
        <v>68</v>
      </c>
      <c r="K6" s="277"/>
      <c r="M6" s="174" t="s">
        <v>20</v>
      </c>
      <c r="N6" s="174" t="s">
        <v>8</v>
      </c>
      <c r="O6" s="179">
        <f>K196</f>
        <v>4010</v>
      </c>
    </row>
    <row r="7" spans="1:15" x14ac:dyDescent="0.25">
      <c r="A7" s="171">
        <v>43245.38958333333</v>
      </c>
      <c r="B7" s="175" t="s">
        <v>3</v>
      </c>
      <c r="C7" s="175" t="s">
        <v>2</v>
      </c>
      <c r="D7" s="164"/>
      <c r="E7" s="173" t="s">
        <v>636</v>
      </c>
      <c r="F7" s="173" t="s">
        <v>18</v>
      </c>
      <c r="G7" s="173" t="s">
        <v>0</v>
      </c>
      <c r="H7" s="173">
        <v>4100</v>
      </c>
      <c r="I7" s="173">
        <v>0.18</v>
      </c>
      <c r="J7" s="173">
        <v>70</v>
      </c>
      <c r="K7" s="277"/>
      <c r="M7" s="175" t="s">
        <v>21</v>
      </c>
      <c r="N7" s="175" t="s">
        <v>0</v>
      </c>
      <c r="O7" s="178">
        <f>K220</f>
        <v>3843.3333333333335</v>
      </c>
    </row>
    <row r="8" spans="1:15" x14ac:dyDescent="0.25">
      <c r="A8" s="171">
        <v>43245.389733796299</v>
      </c>
      <c r="B8" s="175" t="s">
        <v>3</v>
      </c>
      <c r="C8" s="175" t="s">
        <v>2</v>
      </c>
      <c r="D8" s="164"/>
      <c r="E8" s="173" t="s">
        <v>636</v>
      </c>
      <c r="F8" s="173" t="s">
        <v>18</v>
      </c>
      <c r="G8" s="173" t="s">
        <v>0</v>
      </c>
      <c r="H8" s="173">
        <v>4080</v>
      </c>
      <c r="I8" s="173">
        <v>0.18</v>
      </c>
      <c r="J8" s="173">
        <v>70</v>
      </c>
      <c r="K8" s="277"/>
      <c r="M8" s="174" t="s">
        <v>22</v>
      </c>
      <c r="N8" s="174" t="s">
        <v>0</v>
      </c>
      <c r="O8" s="179">
        <f>K232</f>
        <v>4086.6666666666665</v>
      </c>
    </row>
    <row r="9" spans="1:15" x14ac:dyDescent="0.25">
      <c r="A9" s="171">
        <v>43245.389884259261</v>
      </c>
      <c r="B9" s="175" t="s">
        <v>3</v>
      </c>
      <c r="C9" s="175" t="s">
        <v>2</v>
      </c>
      <c r="D9" s="164"/>
      <c r="E9" s="173" t="s">
        <v>636</v>
      </c>
      <c r="F9" s="173" t="s">
        <v>18</v>
      </c>
      <c r="G9" s="173" t="s">
        <v>0</v>
      </c>
      <c r="H9" s="173">
        <v>4070</v>
      </c>
      <c r="I9" s="173">
        <v>0.18</v>
      </c>
      <c r="J9" s="173">
        <v>70</v>
      </c>
      <c r="K9" s="277"/>
      <c r="M9" s="175" t="s">
        <v>23</v>
      </c>
      <c r="N9" s="175" t="s">
        <v>0</v>
      </c>
      <c r="O9" s="178">
        <f>K238</f>
        <v>3448.75</v>
      </c>
    </row>
    <row r="10" spans="1:15" x14ac:dyDescent="0.25">
      <c r="A10" s="171">
        <v>43245.390208333331</v>
      </c>
      <c r="B10" s="175" t="s">
        <v>3</v>
      </c>
      <c r="C10" s="164"/>
      <c r="D10" s="175" t="s">
        <v>2</v>
      </c>
      <c r="E10" s="173" t="s">
        <v>637</v>
      </c>
      <c r="F10" s="173" t="s">
        <v>18</v>
      </c>
      <c r="G10" s="173" t="s">
        <v>0</v>
      </c>
      <c r="H10" s="173">
        <v>3650</v>
      </c>
      <c r="I10" s="173">
        <v>0.18</v>
      </c>
      <c r="J10" s="173">
        <v>70</v>
      </c>
      <c r="K10" s="277"/>
      <c r="M10" s="174" t="s">
        <v>23</v>
      </c>
      <c r="N10" s="174" t="s">
        <v>5</v>
      </c>
      <c r="O10" s="179">
        <f>K280</f>
        <v>3812.2222222222222</v>
      </c>
    </row>
    <row r="11" spans="1:15" x14ac:dyDescent="0.25">
      <c r="A11" s="171">
        <v>43245.390370370369</v>
      </c>
      <c r="B11" s="175" t="s">
        <v>3</v>
      </c>
      <c r="C11" s="164"/>
      <c r="D11" s="175" t="s">
        <v>2</v>
      </c>
      <c r="E11" s="173" t="s">
        <v>637</v>
      </c>
      <c r="F11" s="173" t="s">
        <v>18</v>
      </c>
      <c r="G11" s="173" t="s">
        <v>0</v>
      </c>
      <c r="H11" s="173">
        <v>3600</v>
      </c>
      <c r="I11" s="173">
        <v>0.18</v>
      </c>
      <c r="J11" s="173">
        <v>70</v>
      </c>
      <c r="K11" s="277"/>
      <c r="M11" s="175" t="s">
        <v>25</v>
      </c>
      <c r="N11" s="175" t="s">
        <v>0</v>
      </c>
      <c r="O11" s="178">
        <f>K247</f>
        <v>3865.7142857142858</v>
      </c>
    </row>
    <row r="12" spans="1:15" x14ac:dyDescent="0.25">
      <c r="A12" s="171">
        <v>43245.390520833331</v>
      </c>
      <c r="B12" s="175" t="s">
        <v>3</v>
      </c>
      <c r="C12" s="164"/>
      <c r="D12" s="175" t="s">
        <v>2</v>
      </c>
      <c r="E12" s="173" t="s">
        <v>637</v>
      </c>
      <c r="F12" s="173" t="s">
        <v>18</v>
      </c>
      <c r="G12" s="173" t="s">
        <v>0</v>
      </c>
      <c r="H12" s="173">
        <v>3640</v>
      </c>
      <c r="I12" s="173">
        <v>0.18</v>
      </c>
      <c r="J12" s="173">
        <v>70</v>
      </c>
      <c r="K12" s="277"/>
      <c r="M12" s="174" t="s">
        <v>31</v>
      </c>
      <c r="N12" s="174" t="s">
        <v>0</v>
      </c>
      <c r="O12" s="179">
        <f>K337</f>
        <v>4745</v>
      </c>
    </row>
    <row r="13" spans="1:15" x14ac:dyDescent="0.25">
      <c r="A13" s="167">
        <v>43245.391030092593</v>
      </c>
      <c r="B13" s="174" t="s">
        <v>3</v>
      </c>
      <c r="C13" s="175" t="s">
        <v>2</v>
      </c>
      <c r="D13" s="164"/>
      <c r="E13" s="165" t="s">
        <v>636</v>
      </c>
      <c r="F13" s="165" t="s">
        <v>17</v>
      </c>
      <c r="G13" s="165" t="s">
        <v>0</v>
      </c>
      <c r="H13" s="165">
        <v>4620</v>
      </c>
      <c r="I13" s="165">
        <v>0.18</v>
      </c>
      <c r="J13" s="165">
        <v>70</v>
      </c>
      <c r="K13" s="271">
        <f>AVERAGE(H13:H17,H21)</f>
        <v>4876.666666666667</v>
      </c>
      <c r="M13" s="175" t="s">
        <v>30</v>
      </c>
      <c r="N13" s="175" t="s">
        <v>0</v>
      </c>
      <c r="O13" s="178">
        <f>K331</f>
        <v>4636.666666666667</v>
      </c>
    </row>
    <row r="14" spans="1:15" x14ac:dyDescent="0.25">
      <c r="A14" s="167">
        <v>43245.391180555554</v>
      </c>
      <c r="B14" s="174" t="s">
        <v>3</v>
      </c>
      <c r="C14" s="175" t="s">
        <v>2</v>
      </c>
      <c r="D14" s="164"/>
      <c r="E14" s="165" t="s">
        <v>636</v>
      </c>
      <c r="F14" s="165" t="s">
        <v>17</v>
      </c>
      <c r="G14" s="165" t="s">
        <v>0</v>
      </c>
      <c r="H14" s="165">
        <v>4660</v>
      </c>
      <c r="I14" s="165">
        <v>0.18</v>
      </c>
      <c r="J14" s="165">
        <v>70</v>
      </c>
      <c r="K14" s="271"/>
      <c r="M14" s="174" t="s">
        <v>29</v>
      </c>
      <c r="N14" s="174" t="s">
        <v>0</v>
      </c>
      <c r="O14" s="179">
        <f>K316</f>
        <v>4943.333333333333</v>
      </c>
    </row>
    <row r="15" spans="1:15" x14ac:dyDescent="0.25">
      <c r="A15" s="167">
        <v>43245.391331018516</v>
      </c>
      <c r="B15" s="174" t="s">
        <v>3</v>
      </c>
      <c r="C15" s="175" t="s">
        <v>2</v>
      </c>
      <c r="D15" s="164"/>
      <c r="E15" s="165" t="s">
        <v>636</v>
      </c>
      <c r="F15" s="165" t="s">
        <v>17</v>
      </c>
      <c r="G15" s="165" t="s">
        <v>0</v>
      </c>
      <c r="H15" s="165">
        <v>4660</v>
      </c>
      <c r="I15" s="165">
        <v>0.18</v>
      </c>
      <c r="J15" s="165">
        <v>70</v>
      </c>
      <c r="K15" s="271"/>
      <c r="M15" s="175" t="s">
        <v>29</v>
      </c>
      <c r="N15" s="175" t="s">
        <v>12</v>
      </c>
      <c r="O15" s="178">
        <f>K322</f>
        <v>4360</v>
      </c>
    </row>
    <row r="16" spans="1:15" x14ac:dyDescent="0.25">
      <c r="A16" s="167">
        <v>43245.391724537039</v>
      </c>
      <c r="B16" s="174" t="s">
        <v>3</v>
      </c>
      <c r="C16" s="164"/>
      <c r="D16" s="175" t="s">
        <v>2</v>
      </c>
      <c r="E16" s="165" t="s">
        <v>637</v>
      </c>
      <c r="F16" s="165" t="s">
        <v>17</v>
      </c>
      <c r="G16" s="165" t="s">
        <v>0</v>
      </c>
      <c r="H16" s="165">
        <v>4940</v>
      </c>
      <c r="I16" s="165">
        <v>0.18</v>
      </c>
      <c r="J16" s="165">
        <v>70</v>
      </c>
      <c r="K16" s="271"/>
      <c r="M16" s="174" t="s">
        <v>28</v>
      </c>
      <c r="N16" s="174" t="s">
        <v>0</v>
      </c>
      <c r="O16" s="179">
        <f>K298</f>
        <v>5118</v>
      </c>
    </row>
    <row r="17" spans="1:15" x14ac:dyDescent="0.25">
      <c r="A17" s="167">
        <v>43245.391886574071</v>
      </c>
      <c r="B17" s="174" t="s">
        <v>3</v>
      </c>
      <c r="C17" s="164"/>
      <c r="D17" s="175" t="s">
        <v>2</v>
      </c>
      <c r="E17" s="165" t="s">
        <v>637</v>
      </c>
      <c r="F17" s="165" t="s">
        <v>17</v>
      </c>
      <c r="G17" s="165" t="s">
        <v>0</v>
      </c>
      <c r="H17" s="165">
        <v>4960</v>
      </c>
      <c r="I17" s="165">
        <v>0.18</v>
      </c>
      <c r="J17" s="165">
        <v>70</v>
      </c>
      <c r="K17" s="271"/>
      <c r="M17" s="175" t="s">
        <v>28</v>
      </c>
      <c r="N17" s="175" t="s">
        <v>16</v>
      </c>
      <c r="O17" s="178">
        <f>K307</f>
        <v>4158.8888888888887</v>
      </c>
    </row>
    <row r="18" spans="1:15" x14ac:dyDescent="0.25">
      <c r="A18" s="167">
        <v>43245.39203703704</v>
      </c>
      <c r="B18" s="174" t="s">
        <v>3</v>
      </c>
      <c r="C18" s="164"/>
      <c r="D18" s="175" t="s">
        <v>2</v>
      </c>
      <c r="E18" s="165" t="s">
        <v>637</v>
      </c>
      <c r="F18" s="165" t="s">
        <v>17</v>
      </c>
      <c r="G18" s="165" t="s">
        <v>0</v>
      </c>
      <c r="H18" s="168">
        <v>4950</v>
      </c>
      <c r="I18" s="165">
        <v>0.18</v>
      </c>
      <c r="J18" s="165">
        <v>70</v>
      </c>
      <c r="K18" s="271"/>
      <c r="M18" s="174" t="s">
        <v>27</v>
      </c>
      <c r="N18" s="174" t="s">
        <v>0</v>
      </c>
      <c r="O18" s="179">
        <f>K292</f>
        <v>4356.666666666667</v>
      </c>
    </row>
    <row r="19" spans="1:15" x14ac:dyDescent="0.25">
      <c r="A19" s="167">
        <v>43245.392511574071</v>
      </c>
      <c r="B19" s="174" t="s">
        <v>3</v>
      </c>
      <c r="C19" s="164"/>
      <c r="D19" s="175" t="s">
        <v>2</v>
      </c>
      <c r="E19" s="165" t="s">
        <v>637</v>
      </c>
      <c r="F19" s="165" t="s">
        <v>17</v>
      </c>
      <c r="G19" s="165" t="s">
        <v>0</v>
      </c>
      <c r="H19" s="168">
        <v>4780</v>
      </c>
      <c r="I19" s="165">
        <v>0.18</v>
      </c>
      <c r="J19" s="165">
        <v>70</v>
      </c>
      <c r="K19" s="271"/>
      <c r="M19" s="175" t="s">
        <v>26</v>
      </c>
      <c r="N19" s="175" t="s">
        <v>0</v>
      </c>
      <c r="O19" s="178">
        <f>K268</f>
        <v>4255</v>
      </c>
    </row>
    <row r="20" spans="1:15" x14ac:dyDescent="0.25">
      <c r="A20" s="167">
        <v>43245.39266203704</v>
      </c>
      <c r="B20" s="174" t="s">
        <v>3</v>
      </c>
      <c r="C20" s="164"/>
      <c r="D20" s="175" t="s">
        <v>2</v>
      </c>
      <c r="E20" s="165" t="s">
        <v>637</v>
      </c>
      <c r="F20" s="165" t="s">
        <v>17</v>
      </c>
      <c r="G20" s="165" t="s">
        <v>0</v>
      </c>
      <c r="H20" s="168">
        <v>750</v>
      </c>
      <c r="I20" s="165">
        <v>0.18</v>
      </c>
      <c r="J20" s="165">
        <v>70</v>
      </c>
      <c r="K20" s="271"/>
      <c r="M20" s="174" t="s">
        <v>18</v>
      </c>
      <c r="N20" s="174" t="s">
        <v>0</v>
      </c>
      <c r="O20" s="179">
        <f>K4</f>
        <v>3856.6666666666665</v>
      </c>
    </row>
    <row r="21" spans="1:15" x14ac:dyDescent="0.25">
      <c r="A21" s="167">
        <v>43245.392812500002</v>
      </c>
      <c r="B21" s="174" t="s">
        <v>3</v>
      </c>
      <c r="C21" s="164"/>
      <c r="D21" s="175" t="s">
        <v>2</v>
      </c>
      <c r="E21" s="165" t="s">
        <v>637</v>
      </c>
      <c r="F21" s="165" t="s">
        <v>17</v>
      </c>
      <c r="G21" s="165" t="s">
        <v>0</v>
      </c>
      <c r="H21" s="125">
        <v>5420</v>
      </c>
      <c r="I21" s="165">
        <v>0.18</v>
      </c>
      <c r="J21" s="165">
        <v>70</v>
      </c>
      <c r="K21" s="272"/>
      <c r="M21" s="175" t="s">
        <v>17</v>
      </c>
      <c r="N21" s="175" t="s">
        <v>0</v>
      </c>
      <c r="O21" s="178">
        <f>K13</f>
        <v>4876.666666666667</v>
      </c>
    </row>
    <row r="22" spans="1:15" s="181" customFormat="1" x14ac:dyDescent="0.25">
      <c r="A22" s="170">
        <v>43245.393761574072</v>
      </c>
      <c r="B22" s="175" t="s">
        <v>3</v>
      </c>
      <c r="C22" s="175" t="s">
        <v>2</v>
      </c>
      <c r="D22" s="164"/>
      <c r="E22" s="166" t="s">
        <v>636</v>
      </c>
      <c r="F22" s="166" t="s">
        <v>17</v>
      </c>
      <c r="G22" s="166" t="s">
        <v>16</v>
      </c>
      <c r="H22" s="166">
        <v>4410</v>
      </c>
      <c r="I22" s="166">
        <v>0.18</v>
      </c>
      <c r="J22" s="166">
        <v>70</v>
      </c>
      <c r="K22" s="267">
        <f>AVERAGE(H22:H24,H28:H30)</f>
        <v>4428.333333333333</v>
      </c>
      <c r="M22" s="174" t="s">
        <v>17</v>
      </c>
      <c r="N22" s="174" t="s">
        <v>16</v>
      </c>
      <c r="O22" s="179">
        <f>K22</f>
        <v>4428.333333333333</v>
      </c>
    </row>
    <row r="23" spans="1:15" s="181" customFormat="1" x14ac:dyDescent="0.25">
      <c r="A23" s="170">
        <v>43245.393912037034</v>
      </c>
      <c r="B23" s="175" t="s">
        <v>3</v>
      </c>
      <c r="C23" s="175" t="s">
        <v>2</v>
      </c>
      <c r="D23" s="164"/>
      <c r="E23" s="166" t="s">
        <v>636</v>
      </c>
      <c r="F23" s="166" t="s">
        <v>17</v>
      </c>
      <c r="G23" s="166" t="s">
        <v>16</v>
      </c>
      <c r="H23" s="166">
        <v>4410</v>
      </c>
      <c r="I23" s="166">
        <v>0.18</v>
      </c>
      <c r="J23" s="166">
        <v>70</v>
      </c>
      <c r="K23" s="268"/>
      <c r="M23" s="175" t="s">
        <v>15</v>
      </c>
      <c r="N23" s="175" t="s">
        <v>0</v>
      </c>
      <c r="O23" s="178">
        <f>K31</f>
        <v>4386.666666666667</v>
      </c>
    </row>
    <row r="24" spans="1:15" s="181" customFormat="1" x14ac:dyDescent="0.25">
      <c r="A24" s="170">
        <v>43245.394062500003</v>
      </c>
      <c r="B24" s="175" t="s">
        <v>3</v>
      </c>
      <c r="C24" s="175" t="s">
        <v>2</v>
      </c>
      <c r="D24" s="164"/>
      <c r="E24" s="166" t="s">
        <v>636</v>
      </c>
      <c r="F24" s="166" t="s">
        <v>17</v>
      </c>
      <c r="G24" s="166" t="s">
        <v>16</v>
      </c>
      <c r="H24" s="166">
        <v>4430</v>
      </c>
      <c r="I24" s="166">
        <v>0.18</v>
      </c>
      <c r="J24" s="166">
        <v>70</v>
      </c>
      <c r="K24" s="268"/>
      <c r="M24" s="174" t="s">
        <v>14</v>
      </c>
      <c r="N24" s="174" t="s">
        <v>0</v>
      </c>
      <c r="O24" s="179">
        <f>K37</f>
        <v>4443.333333333333</v>
      </c>
    </row>
    <row r="25" spans="1:15" s="181" customFormat="1" x14ac:dyDescent="0.25">
      <c r="A25" s="170">
        <v>43245.397303240738</v>
      </c>
      <c r="B25" s="175" t="s">
        <v>3</v>
      </c>
      <c r="C25" s="164"/>
      <c r="D25" s="175" t="s">
        <v>2</v>
      </c>
      <c r="E25" s="166" t="s">
        <v>637</v>
      </c>
      <c r="F25" s="166" t="s">
        <v>17</v>
      </c>
      <c r="G25" s="166" t="s">
        <v>16</v>
      </c>
      <c r="H25" s="169">
        <v>4600</v>
      </c>
      <c r="I25" s="166">
        <v>0.18</v>
      </c>
      <c r="J25" s="166">
        <v>70</v>
      </c>
      <c r="K25" s="268"/>
      <c r="M25" s="175" t="s">
        <v>13</v>
      </c>
      <c r="N25" s="175" t="s">
        <v>0</v>
      </c>
      <c r="O25" s="178">
        <f>K46</f>
        <v>4050</v>
      </c>
    </row>
    <row r="26" spans="1:15" s="181" customFormat="1" x14ac:dyDescent="0.25">
      <c r="A26" s="170">
        <v>43245.397453703707</v>
      </c>
      <c r="B26" s="175" t="s">
        <v>3</v>
      </c>
      <c r="C26" s="164"/>
      <c r="D26" s="175" t="s">
        <v>2</v>
      </c>
      <c r="E26" s="166" t="s">
        <v>637</v>
      </c>
      <c r="F26" s="166" t="s">
        <v>17</v>
      </c>
      <c r="G26" s="166" t="s">
        <v>16</v>
      </c>
      <c r="H26" s="169">
        <v>4560</v>
      </c>
      <c r="I26" s="166">
        <v>0.18</v>
      </c>
      <c r="J26" s="166">
        <v>70</v>
      </c>
      <c r="K26" s="268"/>
      <c r="M26" s="174" t="s">
        <v>13</v>
      </c>
      <c r="N26" s="174" t="s">
        <v>12</v>
      </c>
      <c r="O26" s="179">
        <f>K55</f>
        <v>4140</v>
      </c>
    </row>
    <row r="27" spans="1:15" s="181" customFormat="1" x14ac:dyDescent="0.25">
      <c r="A27" s="170">
        <v>43245.397615740738</v>
      </c>
      <c r="B27" s="175" t="s">
        <v>3</v>
      </c>
      <c r="C27" s="164"/>
      <c r="D27" s="175" t="s">
        <v>2</v>
      </c>
      <c r="E27" s="166" t="s">
        <v>637</v>
      </c>
      <c r="F27" s="166" t="s">
        <v>17</v>
      </c>
      <c r="G27" s="166" t="s">
        <v>16</v>
      </c>
      <c r="H27" s="169">
        <v>4560</v>
      </c>
      <c r="I27" s="166">
        <v>0.18</v>
      </c>
      <c r="J27" s="166">
        <v>70</v>
      </c>
      <c r="K27" s="268"/>
      <c r="M27" s="175" t="s">
        <v>11</v>
      </c>
      <c r="N27" s="175" t="s">
        <v>0</v>
      </c>
      <c r="O27" s="178">
        <f>K64</f>
        <v>4491.666666666667</v>
      </c>
    </row>
    <row r="28" spans="1:15" s="181" customFormat="1" x14ac:dyDescent="0.25">
      <c r="A28" s="170">
        <v>43245.398194444446</v>
      </c>
      <c r="B28" s="175" t="s">
        <v>3</v>
      </c>
      <c r="C28" s="164"/>
      <c r="D28" s="175" t="s">
        <v>2</v>
      </c>
      <c r="E28" s="166" t="s">
        <v>637</v>
      </c>
      <c r="F28" s="166" t="s">
        <v>17</v>
      </c>
      <c r="G28" s="166" t="s">
        <v>16</v>
      </c>
      <c r="H28" s="166">
        <v>4410</v>
      </c>
      <c r="I28" s="166">
        <v>0.18</v>
      </c>
      <c r="J28" s="166">
        <v>70</v>
      </c>
      <c r="K28" s="268"/>
      <c r="M28" s="174" t="s">
        <v>1</v>
      </c>
      <c r="N28" s="174" t="s">
        <v>0</v>
      </c>
      <c r="O28" s="179">
        <f>K166</f>
        <v>4528.333333333333</v>
      </c>
    </row>
    <row r="29" spans="1:15" s="181" customFormat="1" x14ac:dyDescent="0.25">
      <c r="A29" s="170">
        <v>43245.398333333331</v>
      </c>
      <c r="B29" s="175" t="s">
        <v>3</v>
      </c>
      <c r="C29" s="164"/>
      <c r="D29" s="175" t="s">
        <v>2</v>
      </c>
      <c r="E29" s="166" t="s">
        <v>637</v>
      </c>
      <c r="F29" s="166" t="s">
        <v>17</v>
      </c>
      <c r="G29" s="166" t="s">
        <v>16</v>
      </c>
      <c r="H29" s="166">
        <v>4450</v>
      </c>
      <c r="I29" s="166">
        <v>0.18</v>
      </c>
      <c r="J29" s="166">
        <v>70</v>
      </c>
      <c r="K29" s="268"/>
      <c r="M29" s="175" t="s">
        <v>4</v>
      </c>
      <c r="N29" s="175" t="s">
        <v>0</v>
      </c>
      <c r="O29" s="178">
        <f>K160</f>
        <v>3846.6666666666665</v>
      </c>
    </row>
    <row r="30" spans="1:15" s="181" customFormat="1" x14ac:dyDescent="0.25">
      <c r="A30" s="170">
        <v>43245.3984837963</v>
      </c>
      <c r="B30" s="175" t="s">
        <v>3</v>
      </c>
      <c r="C30" s="164"/>
      <c r="D30" s="175" t="s">
        <v>2</v>
      </c>
      <c r="E30" s="166" t="s">
        <v>637</v>
      </c>
      <c r="F30" s="166" t="s">
        <v>17</v>
      </c>
      <c r="G30" s="166" t="s">
        <v>16</v>
      </c>
      <c r="H30" s="166">
        <v>4460</v>
      </c>
      <c r="I30" s="166">
        <v>0.18</v>
      </c>
      <c r="J30" s="166">
        <v>70</v>
      </c>
      <c r="K30" s="269"/>
      <c r="M30" s="174" t="s">
        <v>6</v>
      </c>
      <c r="N30" s="174" t="s">
        <v>0</v>
      </c>
      <c r="O30" s="179">
        <f>K139</f>
        <v>3971.6666666666665</v>
      </c>
    </row>
    <row r="31" spans="1:15" s="181" customFormat="1" x14ac:dyDescent="0.25">
      <c r="A31" s="167">
        <v>43245.399259259262</v>
      </c>
      <c r="B31" s="174" t="s">
        <v>3</v>
      </c>
      <c r="C31" s="174" t="s">
        <v>2</v>
      </c>
      <c r="D31" s="164"/>
      <c r="E31" s="165" t="s">
        <v>636</v>
      </c>
      <c r="F31" s="165" t="s">
        <v>15</v>
      </c>
      <c r="G31" s="165" t="s">
        <v>0</v>
      </c>
      <c r="H31" s="165">
        <v>4390</v>
      </c>
      <c r="I31" s="165">
        <v>0.18</v>
      </c>
      <c r="J31" s="165">
        <v>70</v>
      </c>
      <c r="K31" s="270">
        <f>AVERAGE(H31:H33)</f>
        <v>4386.666666666667</v>
      </c>
      <c r="M31" s="175" t="s">
        <v>6</v>
      </c>
      <c r="N31" s="175" t="s">
        <v>5</v>
      </c>
      <c r="O31" s="178">
        <f>K145</f>
        <v>4038.3333333333335</v>
      </c>
    </row>
    <row r="32" spans="1:15" s="181" customFormat="1" x14ac:dyDescent="0.25">
      <c r="A32" s="167">
        <v>43245.399409722224</v>
      </c>
      <c r="B32" s="174" t="s">
        <v>3</v>
      </c>
      <c r="C32" s="174" t="s">
        <v>2</v>
      </c>
      <c r="D32" s="164"/>
      <c r="E32" s="165" t="s">
        <v>636</v>
      </c>
      <c r="F32" s="165" t="s">
        <v>15</v>
      </c>
      <c r="G32" s="165" t="s">
        <v>0</v>
      </c>
      <c r="H32" s="165">
        <v>4390</v>
      </c>
      <c r="I32" s="165">
        <v>0.18</v>
      </c>
      <c r="J32" s="165">
        <v>70</v>
      </c>
      <c r="K32" s="271"/>
      <c r="M32" s="174" t="s">
        <v>7</v>
      </c>
      <c r="N32" s="174" t="s">
        <v>0</v>
      </c>
      <c r="O32" s="179">
        <f>K91</f>
        <v>4473.0769230769229</v>
      </c>
    </row>
    <row r="33" spans="1:15" s="181" customFormat="1" x14ac:dyDescent="0.25">
      <c r="A33" s="167">
        <v>43245.399560185186</v>
      </c>
      <c r="B33" s="174" t="s">
        <v>3</v>
      </c>
      <c r="C33" s="174" t="s">
        <v>2</v>
      </c>
      <c r="D33" s="164"/>
      <c r="E33" s="165" t="s">
        <v>636</v>
      </c>
      <c r="F33" s="165" t="s">
        <v>15</v>
      </c>
      <c r="G33" s="165" t="s">
        <v>0</v>
      </c>
      <c r="H33" s="165">
        <v>4380</v>
      </c>
      <c r="I33" s="165">
        <v>0.18</v>
      </c>
      <c r="J33" s="165">
        <v>70</v>
      </c>
      <c r="K33" s="271"/>
      <c r="M33" s="175" t="s">
        <v>7</v>
      </c>
      <c r="N33" s="175" t="s">
        <v>8</v>
      </c>
      <c r="O33" s="178">
        <f>K112</f>
        <v>4000</v>
      </c>
    </row>
    <row r="34" spans="1:15" s="181" customFormat="1" x14ac:dyDescent="0.25">
      <c r="A34" s="167">
        <v>43245.400034722225</v>
      </c>
      <c r="B34" s="174" t="s">
        <v>3</v>
      </c>
      <c r="C34" s="164"/>
      <c r="D34" s="174" t="s">
        <v>2</v>
      </c>
      <c r="E34" s="165" t="s">
        <v>637</v>
      </c>
      <c r="F34" s="165" t="s">
        <v>15</v>
      </c>
      <c r="G34" s="165" t="s">
        <v>0</v>
      </c>
      <c r="H34" s="168">
        <v>4760</v>
      </c>
      <c r="I34" s="165">
        <v>0.18</v>
      </c>
      <c r="J34" s="165">
        <v>70</v>
      </c>
      <c r="K34" s="271"/>
      <c r="M34" s="174" t="s">
        <v>9</v>
      </c>
      <c r="N34" s="174" t="s">
        <v>0</v>
      </c>
      <c r="O34" s="179">
        <f>K76</f>
        <v>4464.545454545455</v>
      </c>
    </row>
    <row r="35" spans="1:15" s="181" customFormat="1" x14ac:dyDescent="0.25">
      <c r="A35" s="167">
        <v>43245.400185185186</v>
      </c>
      <c r="B35" s="174" t="s">
        <v>3</v>
      </c>
      <c r="C35" s="164"/>
      <c r="D35" s="174" t="s">
        <v>2</v>
      </c>
      <c r="E35" s="165" t="s">
        <v>637</v>
      </c>
      <c r="F35" s="165" t="s">
        <v>15</v>
      </c>
      <c r="G35" s="165" t="s">
        <v>0</v>
      </c>
      <c r="H35" s="168">
        <v>4800</v>
      </c>
      <c r="I35" s="165">
        <v>0.18</v>
      </c>
      <c r="J35" s="165">
        <v>70</v>
      </c>
      <c r="K35" s="271"/>
      <c r="M35" s="175" t="s">
        <v>10</v>
      </c>
      <c r="N35" s="175" t="s">
        <v>0</v>
      </c>
      <c r="O35" s="178">
        <f>K70</f>
        <v>4216.666666666667</v>
      </c>
    </row>
    <row r="36" spans="1:15" s="181" customFormat="1" x14ac:dyDescent="0.25">
      <c r="A36" s="167">
        <v>43245.400335648148</v>
      </c>
      <c r="B36" s="174" t="s">
        <v>3</v>
      </c>
      <c r="C36" s="164"/>
      <c r="D36" s="174" t="s">
        <v>2</v>
      </c>
      <c r="E36" s="165" t="s">
        <v>637</v>
      </c>
      <c r="F36" s="165" t="s">
        <v>15</v>
      </c>
      <c r="G36" s="165" t="s">
        <v>0</v>
      </c>
      <c r="H36" s="168">
        <v>4790</v>
      </c>
      <c r="I36" s="165">
        <v>0.18</v>
      </c>
      <c r="J36" s="165">
        <v>70</v>
      </c>
      <c r="K36" s="272"/>
    </row>
    <row r="37" spans="1:15" s="181" customFormat="1" x14ac:dyDescent="0.25">
      <c r="A37" s="170">
        <v>43245.402314814812</v>
      </c>
      <c r="B37" s="175" t="s">
        <v>3</v>
      </c>
      <c r="C37" s="175" t="s">
        <v>2</v>
      </c>
      <c r="D37" s="164"/>
      <c r="E37" s="166" t="s">
        <v>636</v>
      </c>
      <c r="F37" s="166" t="s">
        <v>14</v>
      </c>
      <c r="G37" s="166" t="s">
        <v>0</v>
      </c>
      <c r="H37" s="166">
        <v>4870</v>
      </c>
      <c r="I37" s="166">
        <v>0.18</v>
      </c>
      <c r="J37" s="166">
        <v>70</v>
      </c>
      <c r="K37" s="267">
        <f>AVERAGE(H37:H45)</f>
        <v>4443.333333333333</v>
      </c>
    </row>
    <row r="38" spans="1:15" s="181" customFormat="1" x14ac:dyDescent="0.25">
      <c r="A38" s="170">
        <v>43245.40247685185</v>
      </c>
      <c r="B38" s="175" t="s">
        <v>3</v>
      </c>
      <c r="C38" s="175" t="s">
        <v>2</v>
      </c>
      <c r="D38" s="164"/>
      <c r="E38" s="166" t="s">
        <v>636</v>
      </c>
      <c r="F38" s="166" t="s">
        <v>14</v>
      </c>
      <c r="G38" s="166" t="s">
        <v>0</v>
      </c>
      <c r="H38" s="166">
        <v>4890</v>
      </c>
      <c r="I38" s="166">
        <v>0.18</v>
      </c>
      <c r="J38" s="166">
        <v>70</v>
      </c>
      <c r="K38" s="268"/>
    </row>
    <row r="39" spans="1:15" s="181" customFormat="1" x14ac:dyDescent="0.25">
      <c r="A39" s="170">
        <v>43245.402627314812</v>
      </c>
      <c r="B39" s="175" t="s">
        <v>3</v>
      </c>
      <c r="C39" s="175" t="s">
        <v>2</v>
      </c>
      <c r="D39" s="164"/>
      <c r="E39" s="166" t="s">
        <v>636</v>
      </c>
      <c r="F39" s="166" t="s">
        <v>14</v>
      </c>
      <c r="G39" s="166" t="s">
        <v>0</v>
      </c>
      <c r="H39" s="166">
        <v>4890</v>
      </c>
      <c r="I39" s="166">
        <v>0.18</v>
      </c>
      <c r="J39" s="166">
        <v>70</v>
      </c>
      <c r="K39" s="268"/>
      <c r="O39" s="186"/>
    </row>
    <row r="40" spans="1:15" s="181" customFormat="1" x14ac:dyDescent="0.25">
      <c r="A40" s="170">
        <v>43245.403136574074</v>
      </c>
      <c r="B40" s="175" t="s">
        <v>3</v>
      </c>
      <c r="C40" s="175" t="s">
        <v>2</v>
      </c>
      <c r="D40" s="164"/>
      <c r="E40" s="166" t="s">
        <v>636</v>
      </c>
      <c r="F40" s="166" t="s">
        <v>14</v>
      </c>
      <c r="G40" s="166" t="s">
        <v>0</v>
      </c>
      <c r="H40" s="166">
        <v>4400</v>
      </c>
      <c r="I40" s="166">
        <v>0.18</v>
      </c>
      <c r="J40" s="166">
        <v>70</v>
      </c>
      <c r="K40" s="268"/>
    </row>
    <row r="41" spans="1:15" s="181" customFormat="1" x14ac:dyDescent="0.25">
      <c r="A41" s="170">
        <v>43245.403287037036</v>
      </c>
      <c r="B41" s="175" t="s">
        <v>3</v>
      </c>
      <c r="C41" s="175" t="s">
        <v>2</v>
      </c>
      <c r="D41" s="164"/>
      <c r="E41" s="166" t="s">
        <v>636</v>
      </c>
      <c r="F41" s="166" t="s">
        <v>14</v>
      </c>
      <c r="G41" s="166" t="s">
        <v>0</v>
      </c>
      <c r="H41" s="166">
        <v>4390</v>
      </c>
      <c r="I41" s="166">
        <v>0.18</v>
      </c>
      <c r="J41" s="166">
        <v>70</v>
      </c>
      <c r="K41" s="268"/>
    </row>
    <row r="42" spans="1:15" s="181" customFormat="1" x14ac:dyDescent="0.25">
      <c r="A42" s="170">
        <v>43245.403437499997</v>
      </c>
      <c r="B42" s="175" t="s">
        <v>3</v>
      </c>
      <c r="C42" s="175" t="s">
        <v>2</v>
      </c>
      <c r="D42" s="164"/>
      <c r="E42" s="166" t="s">
        <v>636</v>
      </c>
      <c r="F42" s="166" t="s">
        <v>14</v>
      </c>
      <c r="G42" s="166" t="s">
        <v>0</v>
      </c>
      <c r="H42" s="166">
        <v>4340</v>
      </c>
      <c r="I42" s="166">
        <v>0.18</v>
      </c>
      <c r="J42" s="166">
        <v>70</v>
      </c>
      <c r="K42" s="268"/>
    </row>
    <row r="43" spans="1:15" s="181" customFormat="1" x14ac:dyDescent="0.25">
      <c r="A43" s="170">
        <v>43245.403923611113</v>
      </c>
      <c r="B43" s="175" t="s">
        <v>3</v>
      </c>
      <c r="C43" s="164"/>
      <c r="D43" s="175" t="s">
        <v>2</v>
      </c>
      <c r="E43" s="166" t="s">
        <v>637</v>
      </c>
      <c r="F43" s="166" t="s">
        <v>14</v>
      </c>
      <c r="G43" s="166" t="s">
        <v>0</v>
      </c>
      <c r="H43" s="166">
        <v>4070</v>
      </c>
      <c r="I43" s="166">
        <v>0.18</v>
      </c>
      <c r="J43" s="166">
        <v>70</v>
      </c>
      <c r="K43" s="268"/>
    </row>
    <row r="44" spans="1:15" s="181" customFormat="1" x14ac:dyDescent="0.25">
      <c r="A44" s="170">
        <v>43245.404074074075</v>
      </c>
      <c r="B44" s="175" t="s">
        <v>3</v>
      </c>
      <c r="C44" s="164"/>
      <c r="D44" s="175" t="s">
        <v>2</v>
      </c>
      <c r="E44" s="166" t="s">
        <v>637</v>
      </c>
      <c r="F44" s="166" t="s">
        <v>14</v>
      </c>
      <c r="G44" s="166" t="s">
        <v>0</v>
      </c>
      <c r="H44" s="166">
        <v>4060</v>
      </c>
      <c r="I44" s="166">
        <v>0.18</v>
      </c>
      <c r="J44" s="166">
        <v>70</v>
      </c>
      <c r="K44" s="268"/>
    </row>
    <row r="45" spans="1:15" s="181" customFormat="1" x14ac:dyDescent="0.25">
      <c r="A45" s="170">
        <v>43245.404224537036</v>
      </c>
      <c r="B45" s="175" t="s">
        <v>3</v>
      </c>
      <c r="C45" s="164"/>
      <c r="D45" s="175" t="s">
        <v>2</v>
      </c>
      <c r="E45" s="166" t="s">
        <v>637</v>
      </c>
      <c r="F45" s="166" t="s">
        <v>14</v>
      </c>
      <c r="G45" s="166" t="s">
        <v>0</v>
      </c>
      <c r="H45" s="166">
        <v>4080</v>
      </c>
      <c r="I45" s="166">
        <v>0.18</v>
      </c>
      <c r="J45" s="166">
        <v>70</v>
      </c>
      <c r="K45" s="269"/>
    </row>
    <row r="46" spans="1:15" s="181" customFormat="1" x14ac:dyDescent="0.25">
      <c r="A46" s="167">
        <v>43245.404849537037</v>
      </c>
      <c r="B46" s="174" t="s">
        <v>3</v>
      </c>
      <c r="C46" s="174" t="s">
        <v>2</v>
      </c>
      <c r="D46" s="164"/>
      <c r="E46" s="165" t="s">
        <v>636</v>
      </c>
      <c r="F46" s="165" t="s">
        <v>13</v>
      </c>
      <c r="G46" s="165" t="s">
        <v>0</v>
      </c>
      <c r="H46" s="165">
        <v>4260</v>
      </c>
      <c r="I46" s="165">
        <v>0.18</v>
      </c>
      <c r="J46" s="165">
        <v>70</v>
      </c>
      <c r="K46" s="270">
        <f>AVERAGE(H46:H51)</f>
        <v>4050</v>
      </c>
    </row>
    <row r="47" spans="1:15" s="181" customFormat="1" x14ac:dyDescent="0.25">
      <c r="A47" s="167">
        <v>43245.404999999999</v>
      </c>
      <c r="B47" s="174" t="s">
        <v>3</v>
      </c>
      <c r="C47" s="174" t="s">
        <v>2</v>
      </c>
      <c r="D47" s="164"/>
      <c r="E47" s="165" t="s">
        <v>636</v>
      </c>
      <c r="F47" s="165" t="s">
        <v>13</v>
      </c>
      <c r="G47" s="165" t="s">
        <v>0</v>
      </c>
      <c r="H47" s="165">
        <v>4260</v>
      </c>
      <c r="I47" s="165">
        <v>0.18</v>
      </c>
      <c r="J47" s="165">
        <v>72</v>
      </c>
      <c r="K47" s="271"/>
    </row>
    <row r="48" spans="1:15" s="181" customFormat="1" x14ac:dyDescent="0.25">
      <c r="A48" s="167">
        <v>43245.405150462961</v>
      </c>
      <c r="B48" s="174" t="s">
        <v>3</v>
      </c>
      <c r="C48" s="174" t="s">
        <v>2</v>
      </c>
      <c r="D48" s="164"/>
      <c r="E48" s="165" t="s">
        <v>636</v>
      </c>
      <c r="F48" s="165" t="s">
        <v>13</v>
      </c>
      <c r="G48" s="165" t="s">
        <v>0</v>
      </c>
      <c r="H48" s="165">
        <v>4230</v>
      </c>
      <c r="I48" s="165">
        <v>0.18</v>
      </c>
      <c r="J48" s="165">
        <v>70</v>
      </c>
      <c r="K48" s="271"/>
    </row>
    <row r="49" spans="1:11" s="181" customFormat="1" x14ac:dyDescent="0.25">
      <c r="A49" s="167">
        <v>43245.405902777777</v>
      </c>
      <c r="B49" s="174" t="s">
        <v>3</v>
      </c>
      <c r="C49" s="164"/>
      <c r="D49" s="174" t="s">
        <v>2</v>
      </c>
      <c r="E49" s="165" t="s">
        <v>637</v>
      </c>
      <c r="F49" s="165" t="s">
        <v>13</v>
      </c>
      <c r="G49" s="165" t="s">
        <v>0</v>
      </c>
      <c r="H49" s="165">
        <v>3850</v>
      </c>
      <c r="I49" s="165">
        <v>0.18</v>
      </c>
      <c r="J49" s="165">
        <v>72</v>
      </c>
      <c r="K49" s="271"/>
    </row>
    <row r="50" spans="1:11" s="181" customFormat="1" x14ac:dyDescent="0.25">
      <c r="A50" s="167">
        <v>43245.406053240738</v>
      </c>
      <c r="B50" s="174" t="s">
        <v>3</v>
      </c>
      <c r="C50" s="164"/>
      <c r="D50" s="174" t="s">
        <v>2</v>
      </c>
      <c r="E50" s="165" t="s">
        <v>637</v>
      </c>
      <c r="F50" s="165" t="s">
        <v>13</v>
      </c>
      <c r="G50" s="165" t="s">
        <v>0</v>
      </c>
      <c r="H50" s="165">
        <v>3860</v>
      </c>
      <c r="I50" s="165">
        <v>0.18</v>
      </c>
      <c r="J50" s="165">
        <v>72</v>
      </c>
      <c r="K50" s="271"/>
    </row>
    <row r="51" spans="1:11" s="181" customFormat="1" x14ac:dyDescent="0.25">
      <c r="A51" s="167">
        <v>43245.4062037037</v>
      </c>
      <c r="B51" s="174" t="s">
        <v>3</v>
      </c>
      <c r="C51" s="164"/>
      <c r="D51" s="174" t="s">
        <v>2</v>
      </c>
      <c r="E51" s="165" t="s">
        <v>637</v>
      </c>
      <c r="F51" s="165" t="s">
        <v>13</v>
      </c>
      <c r="G51" s="165" t="s">
        <v>0</v>
      </c>
      <c r="H51" s="165">
        <v>3840</v>
      </c>
      <c r="I51" s="165">
        <v>0.18</v>
      </c>
      <c r="J51" s="165">
        <v>72</v>
      </c>
      <c r="K51" s="271"/>
    </row>
    <row r="52" spans="1:11" s="181" customFormat="1" x14ac:dyDescent="0.25">
      <c r="A52" s="167">
        <v>43245.406817129631</v>
      </c>
      <c r="B52" s="174" t="s">
        <v>3</v>
      </c>
      <c r="C52" s="164"/>
      <c r="D52" s="174" t="s">
        <v>2</v>
      </c>
      <c r="E52" s="165" t="s">
        <v>637</v>
      </c>
      <c r="F52" s="165" t="s">
        <v>13</v>
      </c>
      <c r="G52" s="165" t="s">
        <v>0</v>
      </c>
      <c r="H52" s="168">
        <v>4350</v>
      </c>
      <c r="I52" s="165">
        <v>0.18</v>
      </c>
      <c r="J52" s="165">
        <v>72</v>
      </c>
      <c r="K52" s="271"/>
    </row>
    <row r="53" spans="1:11" s="181" customFormat="1" x14ac:dyDescent="0.25">
      <c r="A53" s="167">
        <v>43245.406967592593</v>
      </c>
      <c r="B53" s="174" t="s">
        <v>3</v>
      </c>
      <c r="C53" s="164"/>
      <c r="D53" s="174" t="s">
        <v>2</v>
      </c>
      <c r="E53" s="165" t="s">
        <v>637</v>
      </c>
      <c r="F53" s="165" t="s">
        <v>13</v>
      </c>
      <c r="G53" s="165" t="s">
        <v>0</v>
      </c>
      <c r="H53" s="168">
        <v>4320</v>
      </c>
      <c r="I53" s="165">
        <v>0.18</v>
      </c>
      <c r="J53" s="165">
        <v>72</v>
      </c>
      <c r="K53" s="271"/>
    </row>
    <row r="54" spans="1:11" s="181" customFormat="1" x14ac:dyDescent="0.25">
      <c r="A54" s="167">
        <v>43245.407118055555</v>
      </c>
      <c r="B54" s="174" t="s">
        <v>3</v>
      </c>
      <c r="C54" s="164"/>
      <c r="D54" s="174" t="s">
        <v>2</v>
      </c>
      <c r="E54" s="165" t="s">
        <v>637</v>
      </c>
      <c r="F54" s="165" t="s">
        <v>13</v>
      </c>
      <c r="G54" s="165" t="s">
        <v>0</v>
      </c>
      <c r="H54" s="168">
        <v>4320</v>
      </c>
      <c r="I54" s="165">
        <v>0.18</v>
      </c>
      <c r="J54" s="165">
        <v>72</v>
      </c>
      <c r="K54" s="272"/>
    </row>
    <row r="55" spans="1:11" s="181" customFormat="1" x14ac:dyDescent="0.25">
      <c r="A55" s="170">
        <v>43245.407939814817</v>
      </c>
      <c r="B55" s="175" t="s">
        <v>3</v>
      </c>
      <c r="C55" s="175" t="s">
        <v>2</v>
      </c>
      <c r="D55" s="164"/>
      <c r="E55" s="166" t="s">
        <v>636</v>
      </c>
      <c r="F55" s="166" t="s">
        <v>13</v>
      </c>
      <c r="G55" s="166" t="s">
        <v>12</v>
      </c>
      <c r="H55" s="166">
        <v>3830</v>
      </c>
      <c r="I55" s="166">
        <v>0.18</v>
      </c>
      <c r="J55" s="166">
        <v>72</v>
      </c>
      <c r="K55" s="267">
        <f>AVERAGE(H55:H63)</f>
        <v>4140</v>
      </c>
    </row>
    <row r="56" spans="1:11" s="181" customFormat="1" x14ac:dyDescent="0.25">
      <c r="A56" s="170">
        <v>43245.408101851855</v>
      </c>
      <c r="B56" s="175" t="s">
        <v>3</v>
      </c>
      <c r="C56" s="175" t="s">
        <v>2</v>
      </c>
      <c r="D56" s="164"/>
      <c r="E56" s="166" t="s">
        <v>636</v>
      </c>
      <c r="F56" s="166" t="s">
        <v>13</v>
      </c>
      <c r="G56" s="166" t="s">
        <v>12</v>
      </c>
      <c r="H56" s="166">
        <v>3830</v>
      </c>
      <c r="I56" s="166">
        <v>0.18</v>
      </c>
      <c r="J56" s="166">
        <v>72</v>
      </c>
      <c r="K56" s="268"/>
    </row>
    <row r="57" spans="1:11" s="181" customFormat="1" x14ac:dyDescent="0.25">
      <c r="A57" s="170">
        <v>43245.408101851855</v>
      </c>
      <c r="B57" s="175" t="s">
        <v>3</v>
      </c>
      <c r="C57" s="175" t="s">
        <v>2</v>
      </c>
      <c r="D57" s="164"/>
      <c r="E57" s="166" t="s">
        <v>636</v>
      </c>
      <c r="F57" s="166" t="s">
        <v>13</v>
      </c>
      <c r="G57" s="166" t="s">
        <v>12</v>
      </c>
      <c r="H57" s="166">
        <v>3830</v>
      </c>
      <c r="I57" s="166">
        <v>0.18</v>
      </c>
      <c r="J57" s="166">
        <v>72</v>
      </c>
      <c r="K57" s="268"/>
    </row>
    <row r="58" spans="1:11" s="181" customFormat="1" x14ac:dyDescent="0.25">
      <c r="A58" s="170">
        <v>43245.408645833333</v>
      </c>
      <c r="B58" s="175" t="s">
        <v>3</v>
      </c>
      <c r="C58" s="175" t="s">
        <v>2</v>
      </c>
      <c r="D58" s="164"/>
      <c r="E58" s="166" t="s">
        <v>636</v>
      </c>
      <c r="F58" s="166" t="s">
        <v>13</v>
      </c>
      <c r="G58" s="166" t="s">
        <v>12</v>
      </c>
      <c r="H58" s="166">
        <v>3770</v>
      </c>
      <c r="I58" s="166">
        <v>0.18</v>
      </c>
      <c r="J58" s="166">
        <v>72</v>
      </c>
      <c r="K58" s="268"/>
    </row>
    <row r="59" spans="1:11" s="181" customFormat="1" x14ac:dyDescent="0.25">
      <c r="A59" s="170">
        <v>43245.408796296295</v>
      </c>
      <c r="B59" s="175" t="s">
        <v>3</v>
      </c>
      <c r="C59" s="175" t="s">
        <v>2</v>
      </c>
      <c r="D59" s="164"/>
      <c r="E59" s="166" t="s">
        <v>636</v>
      </c>
      <c r="F59" s="166" t="s">
        <v>13</v>
      </c>
      <c r="G59" s="166" t="s">
        <v>12</v>
      </c>
      <c r="H59" s="166">
        <v>3780</v>
      </c>
      <c r="I59" s="166">
        <v>0.18</v>
      </c>
      <c r="J59" s="166">
        <v>73</v>
      </c>
      <c r="K59" s="268"/>
    </row>
    <row r="60" spans="1:11" s="181" customFormat="1" x14ac:dyDescent="0.25">
      <c r="A60" s="170">
        <v>43245.408796296295</v>
      </c>
      <c r="B60" s="175" t="s">
        <v>3</v>
      </c>
      <c r="C60" s="175" t="s">
        <v>2</v>
      </c>
      <c r="D60" s="164"/>
      <c r="E60" s="166" t="s">
        <v>636</v>
      </c>
      <c r="F60" s="166" t="s">
        <v>13</v>
      </c>
      <c r="G60" s="166" t="s">
        <v>12</v>
      </c>
      <c r="H60" s="166">
        <v>3780</v>
      </c>
      <c r="I60" s="166">
        <v>0.18</v>
      </c>
      <c r="J60" s="166">
        <v>73</v>
      </c>
      <c r="K60" s="268"/>
    </row>
    <row r="61" spans="1:11" s="181" customFormat="1" x14ac:dyDescent="0.25">
      <c r="A61" s="170">
        <v>43245.409594907411</v>
      </c>
      <c r="B61" s="175" t="s">
        <v>3</v>
      </c>
      <c r="C61" s="164"/>
      <c r="D61" s="175" t="s">
        <v>2</v>
      </c>
      <c r="E61" s="166" t="s">
        <v>637</v>
      </c>
      <c r="F61" s="166" t="s">
        <v>13</v>
      </c>
      <c r="G61" s="166" t="s">
        <v>12</v>
      </c>
      <c r="H61" s="166">
        <v>4800</v>
      </c>
      <c r="I61" s="166">
        <v>0.18</v>
      </c>
      <c r="J61" s="166">
        <v>72</v>
      </c>
      <c r="K61" s="268"/>
    </row>
    <row r="62" spans="1:11" s="181" customFormat="1" x14ac:dyDescent="0.25">
      <c r="A62" s="170">
        <v>43245.409745370373</v>
      </c>
      <c r="B62" s="175" t="s">
        <v>3</v>
      </c>
      <c r="C62" s="164"/>
      <c r="D62" s="175" t="s">
        <v>2</v>
      </c>
      <c r="E62" s="166" t="s">
        <v>637</v>
      </c>
      <c r="F62" s="166" t="s">
        <v>13</v>
      </c>
      <c r="G62" s="166" t="s">
        <v>12</v>
      </c>
      <c r="H62" s="166">
        <v>4820</v>
      </c>
      <c r="I62" s="166">
        <v>0.18</v>
      </c>
      <c r="J62" s="166">
        <v>72</v>
      </c>
      <c r="K62" s="268"/>
    </row>
    <row r="63" spans="1:11" s="181" customFormat="1" x14ac:dyDescent="0.25">
      <c r="A63" s="170">
        <v>43245.409895833334</v>
      </c>
      <c r="B63" s="175" t="s">
        <v>3</v>
      </c>
      <c r="C63" s="164"/>
      <c r="D63" s="175" t="s">
        <v>2</v>
      </c>
      <c r="E63" s="166" t="s">
        <v>637</v>
      </c>
      <c r="F63" s="166" t="s">
        <v>13</v>
      </c>
      <c r="G63" s="166" t="s">
        <v>12</v>
      </c>
      <c r="H63" s="166">
        <v>4820</v>
      </c>
      <c r="I63" s="166">
        <v>0.18</v>
      </c>
      <c r="J63" s="166">
        <v>72</v>
      </c>
      <c r="K63" s="269"/>
    </row>
    <row r="64" spans="1:11" s="181" customFormat="1" x14ac:dyDescent="0.25">
      <c r="A64" s="167">
        <v>43245.410682870373</v>
      </c>
      <c r="B64" s="174" t="s">
        <v>3</v>
      </c>
      <c r="C64" s="174" t="s">
        <v>2</v>
      </c>
      <c r="D64" s="164"/>
      <c r="E64" s="165" t="s">
        <v>636</v>
      </c>
      <c r="F64" s="165" t="s">
        <v>11</v>
      </c>
      <c r="G64" s="165" t="s">
        <v>0</v>
      </c>
      <c r="H64" s="165">
        <v>4570</v>
      </c>
      <c r="I64" s="165">
        <v>0.18</v>
      </c>
      <c r="J64" s="165">
        <v>72</v>
      </c>
      <c r="K64" s="270">
        <f>AVERAGE(H64:H69)</f>
        <v>4491.666666666667</v>
      </c>
    </row>
    <row r="65" spans="1:11" s="181" customFormat="1" x14ac:dyDescent="0.25">
      <c r="A65" s="167">
        <v>43245.410833333335</v>
      </c>
      <c r="B65" s="174" t="s">
        <v>3</v>
      </c>
      <c r="C65" s="174" t="s">
        <v>2</v>
      </c>
      <c r="D65" s="164"/>
      <c r="E65" s="165" t="s">
        <v>636</v>
      </c>
      <c r="F65" s="165" t="s">
        <v>11</v>
      </c>
      <c r="G65" s="165" t="s">
        <v>0</v>
      </c>
      <c r="H65" s="165">
        <v>4510</v>
      </c>
      <c r="I65" s="165">
        <v>0.18</v>
      </c>
      <c r="J65" s="165">
        <v>72</v>
      </c>
      <c r="K65" s="271"/>
    </row>
    <row r="66" spans="1:11" s="181" customFormat="1" x14ac:dyDescent="0.25">
      <c r="A66" s="167">
        <v>43245.410983796297</v>
      </c>
      <c r="B66" s="174" t="s">
        <v>3</v>
      </c>
      <c r="C66" s="174" t="s">
        <v>2</v>
      </c>
      <c r="D66" s="164"/>
      <c r="E66" s="165" t="s">
        <v>636</v>
      </c>
      <c r="F66" s="165" t="s">
        <v>11</v>
      </c>
      <c r="G66" s="165" t="s">
        <v>0</v>
      </c>
      <c r="H66" s="165">
        <v>4480</v>
      </c>
      <c r="I66" s="165">
        <v>0.18</v>
      </c>
      <c r="J66" s="165">
        <v>72</v>
      </c>
      <c r="K66" s="271"/>
    </row>
    <row r="67" spans="1:11" s="181" customFormat="1" x14ac:dyDescent="0.25">
      <c r="A67" s="167">
        <v>43245.411539351851</v>
      </c>
      <c r="B67" s="174" t="s">
        <v>3</v>
      </c>
      <c r="C67" s="164"/>
      <c r="D67" s="174" t="s">
        <v>2</v>
      </c>
      <c r="E67" s="165" t="s">
        <v>637</v>
      </c>
      <c r="F67" s="165" t="s">
        <v>11</v>
      </c>
      <c r="G67" s="165" t="s">
        <v>0</v>
      </c>
      <c r="H67" s="165">
        <v>4450</v>
      </c>
      <c r="I67" s="165">
        <v>0.18</v>
      </c>
      <c r="J67" s="165">
        <v>72</v>
      </c>
      <c r="K67" s="271"/>
    </row>
    <row r="68" spans="1:11" s="181" customFormat="1" x14ac:dyDescent="0.25">
      <c r="A68" s="167">
        <v>43245.411689814813</v>
      </c>
      <c r="B68" s="174" t="s">
        <v>3</v>
      </c>
      <c r="C68" s="164"/>
      <c r="D68" s="174" t="s">
        <v>2</v>
      </c>
      <c r="E68" s="165" t="s">
        <v>637</v>
      </c>
      <c r="F68" s="165" t="s">
        <v>11</v>
      </c>
      <c r="G68" s="165" t="s">
        <v>0</v>
      </c>
      <c r="H68" s="165">
        <v>4470</v>
      </c>
      <c r="I68" s="165">
        <v>0.18</v>
      </c>
      <c r="J68" s="165">
        <v>72</v>
      </c>
      <c r="K68" s="271"/>
    </row>
    <row r="69" spans="1:11" s="181" customFormat="1" x14ac:dyDescent="0.25">
      <c r="A69" s="167">
        <v>43245.411863425928</v>
      </c>
      <c r="B69" s="174" t="s">
        <v>3</v>
      </c>
      <c r="C69" s="164"/>
      <c r="D69" s="174" t="s">
        <v>2</v>
      </c>
      <c r="E69" s="165" t="s">
        <v>637</v>
      </c>
      <c r="F69" s="165" t="s">
        <v>11</v>
      </c>
      <c r="G69" s="165" t="s">
        <v>0</v>
      </c>
      <c r="H69" s="165">
        <v>4470</v>
      </c>
      <c r="I69" s="165">
        <v>0.18</v>
      </c>
      <c r="J69" s="165">
        <v>72</v>
      </c>
      <c r="K69" s="272"/>
    </row>
    <row r="70" spans="1:11" s="181" customFormat="1" x14ac:dyDescent="0.25">
      <c r="A70" s="170">
        <v>43245.412523148145</v>
      </c>
      <c r="B70" s="175" t="s">
        <v>3</v>
      </c>
      <c r="C70" s="175" t="s">
        <v>2</v>
      </c>
      <c r="D70" s="164"/>
      <c r="E70" s="166" t="s">
        <v>636</v>
      </c>
      <c r="F70" s="166" t="s">
        <v>10</v>
      </c>
      <c r="G70" s="166" t="s">
        <v>0</v>
      </c>
      <c r="H70" s="166">
        <v>4090</v>
      </c>
      <c r="I70" s="166">
        <v>0.18</v>
      </c>
      <c r="J70" s="166">
        <v>72</v>
      </c>
      <c r="K70" s="267">
        <f>AVERAGE(H70:H75)</f>
        <v>4216.666666666667</v>
      </c>
    </row>
    <row r="71" spans="1:11" s="181" customFormat="1" x14ac:dyDescent="0.25">
      <c r="A71" s="170">
        <v>43245.412673611114</v>
      </c>
      <c r="B71" s="175" t="s">
        <v>3</v>
      </c>
      <c r="C71" s="175" t="s">
        <v>2</v>
      </c>
      <c r="D71" s="164"/>
      <c r="E71" s="166" t="s">
        <v>636</v>
      </c>
      <c r="F71" s="166" t="s">
        <v>10</v>
      </c>
      <c r="G71" s="166" t="s">
        <v>0</v>
      </c>
      <c r="H71" s="166">
        <v>4070</v>
      </c>
      <c r="I71" s="166">
        <v>0.18</v>
      </c>
      <c r="J71" s="166">
        <v>72</v>
      </c>
      <c r="K71" s="268"/>
    </row>
    <row r="72" spans="1:11" s="181" customFormat="1" x14ac:dyDescent="0.25">
      <c r="A72" s="170">
        <v>43245.412824074076</v>
      </c>
      <c r="B72" s="175" t="s">
        <v>3</v>
      </c>
      <c r="C72" s="175" t="s">
        <v>2</v>
      </c>
      <c r="D72" s="164"/>
      <c r="E72" s="166" t="s">
        <v>636</v>
      </c>
      <c r="F72" s="166" t="s">
        <v>10</v>
      </c>
      <c r="G72" s="166" t="s">
        <v>0</v>
      </c>
      <c r="H72" s="166">
        <v>4090</v>
      </c>
      <c r="I72" s="166">
        <v>0.18</v>
      </c>
      <c r="J72" s="166">
        <v>72</v>
      </c>
      <c r="K72" s="268"/>
    </row>
    <row r="73" spans="1:11" s="181" customFormat="1" x14ac:dyDescent="0.25">
      <c r="A73" s="170">
        <v>43245.41337962963</v>
      </c>
      <c r="B73" s="175" t="s">
        <v>3</v>
      </c>
      <c r="C73" s="164"/>
      <c r="D73" s="175" t="s">
        <v>2</v>
      </c>
      <c r="E73" s="166" t="s">
        <v>637</v>
      </c>
      <c r="F73" s="166" t="s">
        <v>10</v>
      </c>
      <c r="G73" s="166" t="s">
        <v>0</v>
      </c>
      <c r="H73" s="166">
        <v>4360</v>
      </c>
      <c r="I73" s="166">
        <v>0.18</v>
      </c>
      <c r="J73" s="166">
        <v>72</v>
      </c>
      <c r="K73" s="268"/>
    </row>
    <row r="74" spans="1:11" s="181" customFormat="1" x14ac:dyDescent="0.25">
      <c r="A74" s="170">
        <v>43245.413530092592</v>
      </c>
      <c r="B74" s="175" t="s">
        <v>3</v>
      </c>
      <c r="C74" s="164"/>
      <c r="D74" s="175" t="s">
        <v>2</v>
      </c>
      <c r="E74" s="166" t="s">
        <v>637</v>
      </c>
      <c r="F74" s="166" t="s">
        <v>10</v>
      </c>
      <c r="G74" s="166" t="s">
        <v>0</v>
      </c>
      <c r="H74" s="166">
        <v>4350</v>
      </c>
      <c r="I74" s="166">
        <v>0.18</v>
      </c>
      <c r="J74" s="166">
        <v>72</v>
      </c>
      <c r="K74" s="268"/>
    </row>
    <row r="75" spans="1:11" s="181" customFormat="1" x14ac:dyDescent="0.25">
      <c r="A75" s="170">
        <v>43245.413668981484</v>
      </c>
      <c r="B75" s="175" t="s">
        <v>3</v>
      </c>
      <c r="C75" s="164"/>
      <c r="D75" s="175" t="s">
        <v>2</v>
      </c>
      <c r="E75" s="166" t="s">
        <v>637</v>
      </c>
      <c r="F75" s="166" t="s">
        <v>10</v>
      </c>
      <c r="G75" s="166" t="s">
        <v>0</v>
      </c>
      <c r="H75" s="166">
        <v>4340</v>
      </c>
      <c r="I75" s="166">
        <v>0.18</v>
      </c>
      <c r="J75" s="166">
        <v>72</v>
      </c>
      <c r="K75" s="269"/>
    </row>
    <row r="76" spans="1:11" s="181" customFormat="1" x14ac:dyDescent="0.25">
      <c r="A76" s="167">
        <v>43245.415034722224</v>
      </c>
      <c r="B76" s="174" t="s">
        <v>3</v>
      </c>
      <c r="C76" s="174" t="s">
        <v>2</v>
      </c>
      <c r="D76" s="164"/>
      <c r="E76" s="165" t="s">
        <v>636</v>
      </c>
      <c r="F76" s="165" t="s">
        <v>9</v>
      </c>
      <c r="G76" s="165" t="s">
        <v>0</v>
      </c>
      <c r="H76" s="165">
        <v>4670</v>
      </c>
      <c r="I76" s="165">
        <v>0.18</v>
      </c>
      <c r="J76" s="165">
        <v>72</v>
      </c>
      <c r="K76" s="270">
        <f>AVERAGE(H76:H78,H82:H85,H87:H90)</f>
        <v>4464.545454545455</v>
      </c>
    </row>
    <row r="77" spans="1:11" s="181" customFormat="1" x14ac:dyDescent="0.25">
      <c r="A77" s="167">
        <v>43245.415185185186</v>
      </c>
      <c r="B77" s="174" t="s">
        <v>3</v>
      </c>
      <c r="C77" s="174" t="s">
        <v>2</v>
      </c>
      <c r="D77" s="164"/>
      <c r="E77" s="165" t="s">
        <v>636</v>
      </c>
      <c r="F77" s="165" t="s">
        <v>9</v>
      </c>
      <c r="G77" s="165" t="s">
        <v>0</v>
      </c>
      <c r="H77" s="165">
        <v>4670</v>
      </c>
      <c r="I77" s="165">
        <v>0.18</v>
      </c>
      <c r="J77" s="165">
        <v>72</v>
      </c>
      <c r="K77" s="271"/>
    </row>
    <row r="78" spans="1:11" s="181" customFormat="1" x14ac:dyDescent="0.25">
      <c r="A78" s="167">
        <v>43245.415335648147</v>
      </c>
      <c r="B78" s="174" t="s">
        <v>3</v>
      </c>
      <c r="C78" s="174" t="s">
        <v>2</v>
      </c>
      <c r="D78" s="164"/>
      <c r="E78" s="165" t="s">
        <v>636</v>
      </c>
      <c r="F78" s="165" t="s">
        <v>9</v>
      </c>
      <c r="G78" s="165" t="s">
        <v>0</v>
      </c>
      <c r="H78" s="165">
        <v>4670</v>
      </c>
      <c r="I78" s="165">
        <v>0.18</v>
      </c>
      <c r="J78" s="165">
        <v>72</v>
      </c>
      <c r="K78" s="271"/>
    </row>
    <row r="79" spans="1:11" s="181" customFormat="1" x14ac:dyDescent="0.25">
      <c r="A79" s="167">
        <v>43245.415914351855</v>
      </c>
      <c r="B79" s="174" t="s">
        <v>3</v>
      </c>
      <c r="C79" s="164"/>
      <c r="D79" s="174" t="s">
        <v>2</v>
      </c>
      <c r="E79" s="165" t="s">
        <v>637</v>
      </c>
      <c r="F79" s="165" t="s">
        <v>9</v>
      </c>
      <c r="G79" s="165" t="s">
        <v>0</v>
      </c>
      <c r="H79" s="168">
        <v>5500</v>
      </c>
      <c r="I79" s="165">
        <v>0.18</v>
      </c>
      <c r="J79" s="165">
        <v>72</v>
      </c>
      <c r="K79" s="271"/>
    </row>
    <row r="80" spans="1:11" s="181" customFormat="1" x14ac:dyDescent="0.25">
      <c r="A80" s="167">
        <v>43245.416064814817</v>
      </c>
      <c r="B80" s="174" t="s">
        <v>3</v>
      </c>
      <c r="C80" s="164"/>
      <c r="D80" s="174" t="s">
        <v>2</v>
      </c>
      <c r="E80" s="165" t="s">
        <v>637</v>
      </c>
      <c r="F80" s="165" t="s">
        <v>9</v>
      </c>
      <c r="G80" s="165" t="s">
        <v>0</v>
      </c>
      <c r="H80" s="168">
        <v>5500</v>
      </c>
      <c r="I80" s="165">
        <v>0.18</v>
      </c>
      <c r="J80" s="165">
        <v>72</v>
      </c>
      <c r="K80" s="271"/>
    </row>
    <row r="81" spans="1:11" s="181" customFormat="1" x14ac:dyDescent="0.25">
      <c r="A81" s="167">
        <v>43245.416215277779</v>
      </c>
      <c r="B81" s="174" t="s">
        <v>3</v>
      </c>
      <c r="C81" s="164"/>
      <c r="D81" s="174" t="s">
        <v>2</v>
      </c>
      <c r="E81" s="165" t="s">
        <v>637</v>
      </c>
      <c r="F81" s="165" t="s">
        <v>9</v>
      </c>
      <c r="G81" s="165" t="s">
        <v>0</v>
      </c>
      <c r="H81" s="168">
        <v>5500</v>
      </c>
      <c r="I81" s="165">
        <v>0.18</v>
      </c>
      <c r="J81" s="165">
        <v>72</v>
      </c>
      <c r="K81" s="271"/>
    </row>
    <row r="82" spans="1:11" s="181" customFormat="1" x14ac:dyDescent="0.25">
      <c r="A82" s="167">
        <v>43245.416863425926</v>
      </c>
      <c r="B82" s="174" t="s">
        <v>3</v>
      </c>
      <c r="C82" s="164"/>
      <c r="D82" s="174" t="s">
        <v>2</v>
      </c>
      <c r="E82" s="165" t="s">
        <v>637</v>
      </c>
      <c r="F82" s="165" t="s">
        <v>9</v>
      </c>
      <c r="G82" s="165" t="s">
        <v>0</v>
      </c>
      <c r="H82" s="165">
        <v>4670</v>
      </c>
      <c r="I82" s="165">
        <v>0.18</v>
      </c>
      <c r="J82" s="165">
        <v>72</v>
      </c>
      <c r="K82" s="271"/>
    </row>
    <row r="83" spans="1:11" s="181" customFormat="1" x14ac:dyDescent="0.25">
      <c r="A83" s="167">
        <v>43245.417025462964</v>
      </c>
      <c r="B83" s="174" t="s">
        <v>3</v>
      </c>
      <c r="C83" s="164"/>
      <c r="D83" s="174" t="s">
        <v>2</v>
      </c>
      <c r="E83" s="165" t="s">
        <v>637</v>
      </c>
      <c r="F83" s="165" t="s">
        <v>9</v>
      </c>
      <c r="G83" s="165" t="s">
        <v>0</v>
      </c>
      <c r="H83" s="165">
        <v>4690</v>
      </c>
      <c r="I83" s="165">
        <v>0.18</v>
      </c>
      <c r="J83" s="165">
        <v>72</v>
      </c>
      <c r="K83" s="271"/>
    </row>
    <row r="84" spans="1:11" s="181" customFormat="1" x14ac:dyDescent="0.25">
      <c r="A84" s="167">
        <v>43245.417175925926</v>
      </c>
      <c r="B84" s="174" t="s">
        <v>3</v>
      </c>
      <c r="C84" s="164"/>
      <c r="D84" s="174" t="s">
        <v>2</v>
      </c>
      <c r="E84" s="165" t="s">
        <v>637</v>
      </c>
      <c r="F84" s="165" t="s">
        <v>9</v>
      </c>
      <c r="G84" s="165" t="s">
        <v>0</v>
      </c>
      <c r="H84" s="165">
        <v>4710</v>
      </c>
      <c r="I84" s="165">
        <v>0.18</v>
      </c>
      <c r="J84" s="165">
        <v>72</v>
      </c>
      <c r="K84" s="271"/>
    </row>
    <row r="85" spans="1:11" s="181" customFormat="1" x14ac:dyDescent="0.25">
      <c r="A85" s="167">
        <v>43245.417951388888</v>
      </c>
      <c r="B85" s="174" t="s">
        <v>3</v>
      </c>
      <c r="C85" s="164"/>
      <c r="D85" s="174" t="s">
        <v>2</v>
      </c>
      <c r="E85" s="165" t="s">
        <v>637</v>
      </c>
      <c r="F85" s="165" t="s">
        <v>9</v>
      </c>
      <c r="G85" s="165" t="s">
        <v>0</v>
      </c>
      <c r="H85" s="165">
        <v>4190</v>
      </c>
      <c r="I85" s="165">
        <v>0.18</v>
      </c>
      <c r="J85" s="165">
        <v>72</v>
      </c>
      <c r="K85" s="271"/>
    </row>
    <row r="86" spans="1:11" s="181" customFormat="1" x14ac:dyDescent="0.25">
      <c r="A86" s="167">
        <v>43245.41810185185</v>
      </c>
      <c r="B86" s="174" t="s">
        <v>3</v>
      </c>
      <c r="C86" s="164"/>
      <c r="D86" s="174" t="s">
        <v>2</v>
      </c>
      <c r="E86" s="165" t="s">
        <v>637</v>
      </c>
      <c r="F86" s="165" t="s">
        <v>9</v>
      </c>
      <c r="G86" s="165" t="s">
        <v>0</v>
      </c>
      <c r="H86" s="168">
        <v>380</v>
      </c>
      <c r="I86" s="165">
        <v>0.18</v>
      </c>
      <c r="J86" s="165">
        <v>72</v>
      </c>
      <c r="K86" s="271"/>
    </row>
    <row r="87" spans="1:11" s="181" customFormat="1" x14ac:dyDescent="0.25">
      <c r="A87" s="167">
        <v>43245.418252314812</v>
      </c>
      <c r="B87" s="174" t="s">
        <v>3</v>
      </c>
      <c r="C87" s="164"/>
      <c r="D87" s="174" t="s">
        <v>2</v>
      </c>
      <c r="E87" s="165" t="s">
        <v>637</v>
      </c>
      <c r="F87" s="165" t="s">
        <v>9</v>
      </c>
      <c r="G87" s="165" t="s">
        <v>0</v>
      </c>
      <c r="H87" s="165">
        <v>4170</v>
      </c>
      <c r="I87" s="165">
        <v>0.18</v>
      </c>
      <c r="J87" s="165">
        <v>72</v>
      </c>
      <c r="K87" s="271"/>
    </row>
    <row r="88" spans="1:11" s="181" customFormat="1" x14ac:dyDescent="0.25">
      <c r="A88" s="167">
        <v>43245.418599537035</v>
      </c>
      <c r="B88" s="174" t="s">
        <v>3</v>
      </c>
      <c r="C88" s="164"/>
      <c r="D88" s="174" t="s">
        <v>2</v>
      </c>
      <c r="E88" s="165" t="s">
        <v>637</v>
      </c>
      <c r="F88" s="165" t="s">
        <v>9</v>
      </c>
      <c r="G88" s="165" t="s">
        <v>0</v>
      </c>
      <c r="H88" s="165">
        <v>4230</v>
      </c>
      <c r="I88" s="165">
        <v>0.18</v>
      </c>
      <c r="J88" s="165">
        <v>72</v>
      </c>
      <c r="K88" s="271"/>
    </row>
    <row r="89" spans="1:11" s="181" customFormat="1" x14ac:dyDescent="0.25">
      <c r="A89" s="167">
        <v>43245.418749999997</v>
      </c>
      <c r="B89" s="174" t="s">
        <v>3</v>
      </c>
      <c r="C89" s="164"/>
      <c r="D89" s="174" t="s">
        <v>2</v>
      </c>
      <c r="E89" s="165" t="s">
        <v>637</v>
      </c>
      <c r="F89" s="165" t="s">
        <v>9</v>
      </c>
      <c r="G89" s="165" t="s">
        <v>0</v>
      </c>
      <c r="H89" s="165">
        <v>4230</v>
      </c>
      <c r="I89" s="165">
        <v>0.18</v>
      </c>
      <c r="J89" s="165">
        <v>72</v>
      </c>
      <c r="K89" s="271"/>
    </row>
    <row r="90" spans="1:11" s="181" customFormat="1" x14ac:dyDescent="0.25">
      <c r="A90" s="167">
        <v>43245.418900462966</v>
      </c>
      <c r="B90" s="174" t="s">
        <v>3</v>
      </c>
      <c r="C90" s="164"/>
      <c r="D90" s="174" t="s">
        <v>2</v>
      </c>
      <c r="E90" s="165" t="s">
        <v>637</v>
      </c>
      <c r="F90" s="165" t="s">
        <v>9</v>
      </c>
      <c r="G90" s="165" t="s">
        <v>0</v>
      </c>
      <c r="H90" s="165">
        <v>4210</v>
      </c>
      <c r="I90" s="165">
        <v>0.18</v>
      </c>
      <c r="J90" s="165">
        <v>72</v>
      </c>
      <c r="K90" s="272"/>
    </row>
    <row r="91" spans="1:11" s="181" customFormat="1" x14ac:dyDescent="0.25">
      <c r="A91" s="170">
        <v>43245.419745370367</v>
      </c>
      <c r="B91" s="175" t="s">
        <v>3</v>
      </c>
      <c r="C91" s="175" t="s">
        <v>2</v>
      </c>
      <c r="D91" s="164"/>
      <c r="E91" s="166" t="s">
        <v>636</v>
      </c>
      <c r="F91" s="166" t="s">
        <v>7</v>
      </c>
      <c r="G91" s="166" t="s">
        <v>0</v>
      </c>
      <c r="H91" s="166">
        <v>4120</v>
      </c>
      <c r="I91" s="166">
        <v>0.18</v>
      </c>
      <c r="J91" s="166">
        <v>72</v>
      </c>
      <c r="K91" s="267">
        <f>AVERAGE(H91:H93,H97,H99:H100,H104:H108,H110:H111)</f>
        <v>4473.0769230769229</v>
      </c>
    </row>
    <row r="92" spans="1:11" s="181" customFormat="1" x14ac:dyDescent="0.25">
      <c r="A92" s="170">
        <v>43245.419895833336</v>
      </c>
      <c r="B92" s="175" t="s">
        <v>3</v>
      </c>
      <c r="C92" s="175" t="s">
        <v>2</v>
      </c>
      <c r="D92" s="164"/>
      <c r="E92" s="166" t="s">
        <v>636</v>
      </c>
      <c r="F92" s="166" t="s">
        <v>7</v>
      </c>
      <c r="G92" s="166" t="s">
        <v>0</v>
      </c>
      <c r="H92" s="166">
        <v>4110</v>
      </c>
      <c r="I92" s="166">
        <v>0.18</v>
      </c>
      <c r="J92" s="166">
        <v>72</v>
      </c>
      <c r="K92" s="268"/>
    </row>
    <row r="93" spans="1:11" s="181" customFormat="1" x14ac:dyDescent="0.25">
      <c r="A93" s="170">
        <v>43245.420057870368</v>
      </c>
      <c r="B93" s="175" t="s">
        <v>3</v>
      </c>
      <c r="C93" s="175" t="s">
        <v>2</v>
      </c>
      <c r="D93" s="164"/>
      <c r="E93" s="166" t="s">
        <v>636</v>
      </c>
      <c r="F93" s="166" t="s">
        <v>7</v>
      </c>
      <c r="G93" s="166" t="s">
        <v>0</v>
      </c>
      <c r="H93" s="166">
        <v>4130</v>
      </c>
      <c r="I93" s="166">
        <v>0.18</v>
      </c>
      <c r="J93" s="166">
        <v>72</v>
      </c>
      <c r="K93" s="268"/>
    </row>
    <row r="94" spans="1:11" s="181" customFormat="1" x14ac:dyDescent="0.25">
      <c r="A94" s="170">
        <v>43245.420648148145</v>
      </c>
      <c r="B94" s="175" t="s">
        <v>3</v>
      </c>
      <c r="C94" s="175" t="s">
        <v>2</v>
      </c>
      <c r="D94" s="164"/>
      <c r="E94" s="166" t="s">
        <v>636</v>
      </c>
      <c r="F94" s="166" t="s">
        <v>7</v>
      </c>
      <c r="G94" s="166" t="s">
        <v>0</v>
      </c>
      <c r="H94" s="169">
        <v>5220</v>
      </c>
      <c r="I94" s="166">
        <v>0.18</v>
      </c>
      <c r="J94" s="166">
        <v>72</v>
      </c>
      <c r="K94" s="268"/>
    </row>
    <row r="95" spans="1:11" s="181" customFormat="1" x14ac:dyDescent="0.25">
      <c r="A95" s="170">
        <v>43245.420798611114</v>
      </c>
      <c r="B95" s="175" t="s">
        <v>3</v>
      </c>
      <c r="C95" s="175" t="s">
        <v>2</v>
      </c>
      <c r="D95" s="164"/>
      <c r="E95" s="166" t="s">
        <v>636</v>
      </c>
      <c r="F95" s="166" t="s">
        <v>7</v>
      </c>
      <c r="G95" s="166" t="s">
        <v>0</v>
      </c>
      <c r="H95" s="169">
        <v>5440</v>
      </c>
      <c r="I95" s="166">
        <v>0.18</v>
      </c>
      <c r="J95" s="166">
        <v>72</v>
      </c>
      <c r="K95" s="268"/>
    </row>
    <row r="96" spans="1:11" s="181" customFormat="1" x14ac:dyDescent="0.25">
      <c r="A96" s="170">
        <v>43245.420949074076</v>
      </c>
      <c r="B96" s="175" t="s">
        <v>3</v>
      </c>
      <c r="C96" s="175" t="s">
        <v>2</v>
      </c>
      <c r="D96" s="164"/>
      <c r="E96" s="166" t="s">
        <v>636</v>
      </c>
      <c r="F96" s="166" t="s">
        <v>7</v>
      </c>
      <c r="G96" s="166" t="s">
        <v>0</v>
      </c>
      <c r="H96" s="169">
        <v>5470</v>
      </c>
      <c r="I96" s="166">
        <v>0.18</v>
      </c>
      <c r="J96" s="166">
        <v>72</v>
      </c>
      <c r="K96" s="268"/>
    </row>
    <row r="97" spans="1:11" s="181" customFormat="1" x14ac:dyDescent="0.25">
      <c r="A97" s="170">
        <v>43245.421377314815</v>
      </c>
      <c r="B97" s="175" t="s">
        <v>3</v>
      </c>
      <c r="C97" s="175" t="s">
        <v>2</v>
      </c>
      <c r="D97" s="164"/>
      <c r="E97" s="166" t="s">
        <v>636</v>
      </c>
      <c r="F97" s="166" t="s">
        <v>7</v>
      </c>
      <c r="G97" s="166" t="s">
        <v>0</v>
      </c>
      <c r="H97" s="166">
        <v>4600</v>
      </c>
      <c r="I97" s="166">
        <v>0.18</v>
      </c>
      <c r="J97" s="166">
        <v>72</v>
      </c>
      <c r="K97" s="268"/>
    </row>
    <row r="98" spans="1:11" s="181" customFormat="1" x14ac:dyDescent="0.25">
      <c r="A98" s="170">
        <v>43245.421539351853</v>
      </c>
      <c r="B98" s="175" t="s">
        <v>3</v>
      </c>
      <c r="C98" s="175" t="s">
        <v>2</v>
      </c>
      <c r="D98" s="164"/>
      <c r="E98" s="166" t="s">
        <v>636</v>
      </c>
      <c r="F98" s="166" t="s">
        <v>7</v>
      </c>
      <c r="G98" s="166" t="s">
        <v>0</v>
      </c>
      <c r="H98" s="169">
        <v>4620</v>
      </c>
      <c r="I98" s="166">
        <v>0.18</v>
      </c>
      <c r="J98" s="166">
        <v>72</v>
      </c>
      <c r="K98" s="268"/>
    </row>
    <row r="99" spans="1:11" s="181" customFormat="1" x14ac:dyDescent="0.25">
      <c r="A99" s="170">
        <v>43245.421689814815</v>
      </c>
      <c r="B99" s="175" t="s">
        <v>3</v>
      </c>
      <c r="C99" s="175" t="s">
        <v>2</v>
      </c>
      <c r="D99" s="164"/>
      <c r="E99" s="166" t="s">
        <v>636</v>
      </c>
      <c r="F99" s="166" t="s">
        <v>7</v>
      </c>
      <c r="G99" s="166" t="s">
        <v>0</v>
      </c>
      <c r="H99" s="166">
        <v>4650</v>
      </c>
      <c r="I99" s="166">
        <v>0.18</v>
      </c>
      <c r="J99" s="166">
        <v>73</v>
      </c>
      <c r="K99" s="268"/>
    </row>
    <row r="100" spans="1:11" s="181" customFormat="1" x14ac:dyDescent="0.25">
      <c r="A100" s="170">
        <v>43245.422638888886</v>
      </c>
      <c r="B100" s="175" t="s">
        <v>3</v>
      </c>
      <c r="C100" s="175" t="s">
        <v>2</v>
      </c>
      <c r="D100" s="164"/>
      <c r="E100" s="166" t="s">
        <v>636</v>
      </c>
      <c r="F100" s="166" t="s">
        <v>7</v>
      </c>
      <c r="G100" s="166" t="s">
        <v>0</v>
      </c>
      <c r="H100" s="166">
        <v>4840</v>
      </c>
      <c r="I100" s="166">
        <v>0.18</v>
      </c>
      <c r="J100" s="166">
        <v>73</v>
      </c>
      <c r="K100" s="268"/>
    </row>
    <row r="101" spans="1:11" s="181" customFormat="1" x14ac:dyDescent="0.25">
      <c r="A101" s="170">
        <v>43245.422789351855</v>
      </c>
      <c r="B101" s="175" t="s">
        <v>3</v>
      </c>
      <c r="C101" s="175" t="s">
        <v>2</v>
      </c>
      <c r="D101" s="164"/>
      <c r="E101" s="166" t="s">
        <v>636</v>
      </c>
      <c r="F101" s="166" t="s">
        <v>7</v>
      </c>
      <c r="G101" s="166" t="s">
        <v>0</v>
      </c>
      <c r="H101" s="169">
        <v>3670</v>
      </c>
      <c r="I101" s="166">
        <v>0.18</v>
      </c>
      <c r="J101" s="166">
        <v>73</v>
      </c>
      <c r="K101" s="268"/>
    </row>
    <row r="102" spans="1:11" s="181" customFormat="1" x14ac:dyDescent="0.25">
      <c r="A102" s="170">
        <v>43245.422939814816</v>
      </c>
      <c r="B102" s="175" t="s">
        <v>3</v>
      </c>
      <c r="C102" s="175" t="s">
        <v>2</v>
      </c>
      <c r="D102" s="164"/>
      <c r="E102" s="166" t="s">
        <v>636</v>
      </c>
      <c r="F102" s="166" t="s">
        <v>7</v>
      </c>
      <c r="G102" s="166" t="s">
        <v>0</v>
      </c>
      <c r="H102" s="169">
        <v>4790</v>
      </c>
      <c r="I102" s="166">
        <v>0.18</v>
      </c>
      <c r="J102" s="166">
        <v>73</v>
      </c>
      <c r="K102" s="268"/>
    </row>
    <row r="103" spans="1:11" s="181" customFormat="1" x14ac:dyDescent="0.25">
      <c r="A103" s="170">
        <v>43245.423368055555</v>
      </c>
      <c r="B103" s="175" t="s">
        <v>3</v>
      </c>
      <c r="C103" s="164"/>
      <c r="D103" s="175" t="s">
        <v>2</v>
      </c>
      <c r="E103" s="166" t="s">
        <v>637</v>
      </c>
      <c r="F103" s="166" t="s">
        <v>7</v>
      </c>
      <c r="G103" s="166" t="s">
        <v>0</v>
      </c>
      <c r="H103" s="169">
        <v>4640</v>
      </c>
      <c r="I103" s="166">
        <v>0.18</v>
      </c>
      <c r="J103" s="166">
        <v>73</v>
      </c>
      <c r="K103" s="268"/>
    </row>
    <row r="104" spans="1:11" s="181" customFormat="1" x14ac:dyDescent="0.25">
      <c r="A104" s="170">
        <v>43245.423518518517</v>
      </c>
      <c r="B104" s="175" t="s">
        <v>3</v>
      </c>
      <c r="C104" s="164"/>
      <c r="D104" s="175" t="s">
        <v>2</v>
      </c>
      <c r="E104" s="166" t="s">
        <v>637</v>
      </c>
      <c r="F104" s="166" t="s">
        <v>7</v>
      </c>
      <c r="G104" s="166" t="s">
        <v>0</v>
      </c>
      <c r="H104" s="166">
        <v>5040</v>
      </c>
      <c r="I104" s="166">
        <v>0.18</v>
      </c>
      <c r="J104" s="166">
        <v>73</v>
      </c>
      <c r="K104" s="268"/>
    </row>
    <row r="105" spans="1:11" s="181" customFormat="1" x14ac:dyDescent="0.25">
      <c r="A105" s="170">
        <v>43245.423668981479</v>
      </c>
      <c r="B105" s="175" t="s">
        <v>3</v>
      </c>
      <c r="C105" s="164"/>
      <c r="D105" s="175" t="s">
        <v>2</v>
      </c>
      <c r="E105" s="166" t="s">
        <v>637</v>
      </c>
      <c r="F105" s="166" t="s">
        <v>7</v>
      </c>
      <c r="G105" s="166" t="s">
        <v>0</v>
      </c>
      <c r="H105" s="166">
        <v>5060</v>
      </c>
      <c r="I105" s="166">
        <v>0.18</v>
      </c>
      <c r="J105" s="166">
        <v>72</v>
      </c>
      <c r="K105" s="268"/>
    </row>
    <row r="106" spans="1:11" s="181" customFormat="1" x14ac:dyDescent="0.25">
      <c r="A106" s="170">
        <v>43245.424722222226</v>
      </c>
      <c r="B106" s="175" t="s">
        <v>3</v>
      </c>
      <c r="C106" s="164"/>
      <c r="D106" s="175" t="s">
        <v>2</v>
      </c>
      <c r="E106" s="166" t="s">
        <v>637</v>
      </c>
      <c r="F106" s="166" t="s">
        <v>7</v>
      </c>
      <c r="G106" s="166" t="s">
        <v>0</v>
      </c>
      <c r="H106" s="166">
        <v>4590</v>
      </c>
      <c r="I106" s="166">
        <v>0.18</v>
      </c>
      <c r="J106" s="166">
        <v>73</v>
      </c>
      <c r="K106" s="268"/>
    </row>
    <row r="107" spans="1:11" s="181" customFormat="1" x14ac:dyDescent="0.25">
      <c r="A107" s="170">
        <v>43245.424872685187</v>
      </c>
      <c r="B107" s="175" t="s">
        <v>3</v>
      </c>
      <c r="C107" s="164"/>
      <c r="D107" s="175" t="s">
        <v>2</v>
      </c>
      <c r="E107" s="166" t="s">
        <v>637</v>
      </c>
      <c r="F107" s="166" t="s">
        <v>7</v>
      </c>
      <c r="G107" s="166" t="s">
        <v>0</v>
      </c>
      <c r="H107" s="166">
        <v>4530</v>
      </c>
      <c r="I107" s="166">
        <v>0.18</v>
      </c>
      <c r="J107" s="166">
        <v>73</v>
      </c>
      <c r="K107" s="268"/>
    </row>
    <row r="108" spans="1:11" s="181" customFormat="1" x14ac:dyDescent="0.25">
      <c r="A108" s="170">
        <v>43245.425023148149</v>
      </c>
      <c r="B108" s="175" t="s">
        <v>3</v>
      </c>
      <c r="C108" s="164"/>
      <c r="D108" s="175" t="s">
        <v>2</v>
      </c>
      <c r="E108" s="166" t="s">
        <v>637</v>
      </c>
      <c r="F108" s="166" t="s">
        <v>7</v>
      </c>
      <c r="G108" s="166" t="s">
        <v>0</v>
      </c>
      <c r="H108" s="166">
        <v>4550</v>
      </c>
      <c r="I108" s="166">
        <v>0.18</v>
      </c>
      <c r="J108" s="166">
        <v>73</v>
      </c>
      <c r="K108" s="268"/>
    </row>
    <row r="109" spans="1:11" s="181" customFormat="1" x14ac:dyDescent="0.25">
      <c r="A109" s="170">
        <v>43245.425613425927</v>
      </c>
      <c r="B109" s="175" t="s">
        <v>3</v>
      </c>
      <c r="C109" s="164"/>
      <c r="D109" s="175" t="s">
        <v>2</v>
      </c>
      <c r="E109" s="166" t="s">
        <v>637</v>
      </c>
      <c r="F109" s="166" t="s">
        <v>7</v>
      </c>
      <c r="G109" s="166" t="s">
        <v>0</v>
      </c>
      <c r="H109" s="169">
        <v>3750</v>
      </c>
      <c r="I109" s="166">
        <v>0.18</v>
      </c>
      <c r="J109" s="166">
        <v>73</v>
      </c>
      <c r="K109" s="268"/>
    </row>
    <row r="110" spans="1:11" s="181" customFormat="1" x14ac:dyDescent="0.25">
      <c r="A110" s="170">
        <v>43245.425763888888</v>
      </c>
      <c r="B110" s="175" t="s">
        <v>3</v>
      </c>
      <c r="C110" s="164"/>
      <c r="D110" s="175" t="s">
        <v>2</v>
      </c>
      <c r="E110" s="166" t="s">
        <v>637</v>
      </c>
      <c r="F110" s="166" t="s">
        <v>7</v>
      </c>
      <c r="G110" s="166" t="s">
        <v>0</v>
      </c>
      <c r="H110" s="166">
        <v>3970</v>
      </c>
      <c r="I110" s="166">
        <v>0.18</v>
      </c>
      <c r="J110" s="166">
        <v>73</v>
      </c>
      <c r="K110" s="268"/>
    </row>
    <row r="111" spans="1:11" s="181" customFormat="1" x14ac:dyDescent="0.25">
      <c r="A111" s="170">
        <v>43245.425925925927</v>
      </c>
      <c r="B111" s="175" t="s">
        <v>3</v>
      </c>
      <c r="C111" s="164"/>
      <c r="D111" s="175" t="s">
        <v>2</v>
      </c>
      <c r="E111" s="166" t="s">
        <v>637</v>
      </c>
      <c r="F111" s="166" t="s">
        <v>7</v>
      </c>
      <c r="G111" s="166" t="s">
        <v>0</v>
      </c>
      <c r="H111" s="166">
        <v>3960</v>
      </c>
      <c r="I111" s="166">
        <v>0.18</v>
      </c>
      <c r="J111" s="166">
        <v>73</v>
      </c>
      <c r="K111" s="269"/>
    </row>
    <row r="112" spans="1:11" s="181" customFormat="1" x14ac:dyDescent="0.25">
      <c r="A112" s="167">
        <v>43245.426620370374</v>
      </c>
      <c r="B112" s="174" t="s">
        <v>3</v>
      </c>
      <c r="C112" s="174" t="s">
        <v>2</v>
      </c>
      <c r="D112" s="164"/>
      <c r="E112" s="165" t="s">
        <v>636</v>
      </c>
      <c r="F112" s="165" t="s">
        <v>7</v>
      </c>
      <c r="G112" s="165" t="s">
        <v>1111</v>
      </c>
      <c r="H112" s="168">
        <v>3990</v>
      </c>
      <c r="I112" s="165">
        <v>0.18</v>
      </c>
      <c r="J112" s="165">
        <v>73</v>
      </c>
      <c r="K112" s="270">
        <f>AVERAGE(H115:H117,H121:H123,H127:H134,H136,H138)</f>
        <v>4000</v>
      </c>
    </row>
    <row r="113" spans="1:11" s="181" customFormat="1" x14ac:dyDescent="0.25">
      <c r="A113" s="167">
        <v>43245.426759259259</v>
      </c>
      <c r="B113" s="174" t="s">
        <v>3</v>
      </c>
      <c r="C113" s="174" t="s">
        <v>2</v>
      </c>
      <c r="D113" s="164"/>
      <c r="E113" s="165" t="s">
        <v>636</v>
      </c>
      <c r="F113" s="165" t="s">
        <v>7</v>
      </c>
      <c r="G113" s="165" t="s">
        <v>1111</v>
      </c>
      <c r="H113" s="168">
        <v>4000</v>
      </c>
      <c r="I113" s="165">
        <v>0.18</v>
      </c>
      <c r="J113" s="165">
        <v>73</v>
      </c>
      <c r="K113" s="271"/>
    </row>
    <row r="114" spans="1:11" s="181" customFormat="1" x14ac:dyDescent="0.25">
      <c r="A114" s="167">
        <v>43245.426898148151</v>
      </c>
      <c r="B114" s="174" t="s">
        <v>3</v>
      </c>
      <c r="C114" s="174" t="s">
        <v>2</v>
      </c>
      <c r="D114" s="164"/>
      <c r="E114" s="165" t="s">
        <v>636</v>
      </c>
      <c r="F114" s="165" t="s">
        <v>7</v>
      </c>
      <c r="G114" s="165" t="s">
        <v>1111</v>
      </c>
      <c r="H114" s="168">
        <v>3970</v>
      </c>
      <c r="I114" s="165">
        <v>0.18</v>
      </c>
      <c r="J114" s="165">
        <v>73</v>
      </c>
      <c r="K114" s="271"/>
    </row>
    <row r="115" spans="1:11" s="181" customFormat="1" x14ac:dyDescent="0.25">
      <c r="A115" s="167">
        <v>43245.42796296296</v>
      </c>
      <c r="B115" s="174" t="s">
        <v>3</v>
      </c>
      <c r="C115" s="164"/>
      <c r="D115" s="174" t="s">
        <v>2</v>
      </c>
      <c r="E115" s="165" t="s">
        <v>637</v>
      </c>
      <c r="F115" s="165" t="s">
        <v>7</v>
      </c>
      <c r="G115" s="165" t="s">
        <v>1111</v>
      </c>
      <c r="H115" s="165">
        <v>3880</v>
      </c>
      <c r="I115" s="165">
        <v>0.18</v>
      </c>
      <c r="J115" s="165">
        <v>73</v>
      </c>
      <c r="K115" s="271"/>
    </row>
    <row r="116" spans="1:11" s="181" customFormat="1" x14ac:dyDescent="0.25">
      <c r="A116" s="167">
        <v>43245.428113425929</v>
      </c>
      <c r="B116" s="174" t="s">
        <v>3</v>
      </c>
      <c r="C116" s="164"/>
      <c r="D116" s="174" t="s">
        <v>2</v>
      </c>
      <c r="E116" s="165" t="s">
        <v>637</v>
      </c>
      <c r="F116" s="165" t="s">
        <v>7</v>
      </c>
      <c r="G116" s="165" t="s">
        <v>1111</v>
      </c>
      <c r="H116" s="165">
        <v>3970</v>
      </c>
      <c r="I116" s="165">
        <v>0.18</v>
      </c>
      <c r="J116" s="165">
        <v>73</v>
      </c>
      <c r="K116" s="271"/>
    </row>
    <row r="117" spans="1:11" s="181" customFormat="1" x14ac:dyDescent="0.25">
      <c r="A117" s="167">
        <v>43245.428263888891</v>
      </c>
      <c r="B117" s="174" t="s">
        <v>3</v>
      </c>
      <c r="C117" s="164"/>
      <c r="D117" s="174" t="s">
        <v>2</v>
      </c>
      <c r="E117" s="165" t="s">
        <v>637</v>
      </c>
      <c r="F117" s="165" t="s">
        <v>7</v>
      </c>
      <c r="G117" s="165" t="s">
        <v>1111</v>
      </c>
      <c r="H117" s="165">
        <v>3930</v>
      </c>
      <c r="I117" s="165">
        <v>0.18</v>
      </c>
      <c r="J117" s="165">
        <v>73</v>
      </c>
      <c r="K117" s="271"/>
    </row>
    <row r="118" spans="1:11" s="181" customFormat="1" x14ac:dyDescent="0.25">
      <c r="A118" s="167">
        <v>43245.42864583333</v>
      </c>
      <c r="B118" s="174" t="s">
        <v>3</v>
      </c>
      <c r="C118" s="164"/>
      <c r="D118" s="174" t="s">
        <v>2</v>
      </c>
      <c r="E118" s="165" t="s">
        <v>637</v>
      </c>
      <c r="F118" s="165" t="s">
        <v>7</v>
      </c>
      <c r="G118" s="165" t="s">
        <v>1111</v>
      </c>
      <c r="H118" s="168">
        <v>3200</v>
      </c>
      <c r="I118" s="165">
        <v>0.18</v>
      </c>
      <c r="J118" s="165">
        <v>73</v>
      </c>
      <c r="K118" s="271"/>
    </row>
    <row r="119" spans="1:11" s="181" customFormat="1" x14ac:dyDescent="0.25">
      <c r="A119" s="167">
        <v>43245.428796296299</v>
      </c>
      <c r="B119" s="174" t="s">
        <v>3</v>
      </c>
      <c r="C119" s="164"/>
      <c r="D119" s="174" t="s">
        <v>2</v>
      </c>
      <c r="E119" s="165" t="s">
        <v>637</v>
      </c>
      <c r="F119" s="165" t="s">
        <v>7</v>
      </c>
      <c r="G119" s="165" t="s">
        <v>1111</v>
      </c>
      <c r="H119" s="168">
        <v>350</v>
      </c>
      <c r="I119" s="165">
        <v>0.18</v>
      </c>
      <c r="J119" s="165">
        <v>73</v>
      </c>
      <c r="K119" s="271"/>
    </row>
    <row r="120" spans="1:11" s="181" customFormat="1" x14ac:dyDescent="0.25">
      <c r="A120" s="167">
        <v>43245.428946759261</v>
      </c>
      <c r="B120" s="174" t="s">
        <v>3</v>
      </c>
      <c r="C120" s="164"/>
      <c r="D120" s="174" t="s">
        <v>2</v>
      </c>
      <c r="E120" s="165" t="s">
        <v>637</v>
      </c>
      <c r="F120" s="165" t="s">
        <v>7</v>
      </c>
      <c r="G120" s="165" t="s">
        <v>1111</v>
      </c>
      <c r="H120" s="168">
        <v>3180</v>
      </c>
      <c r="I120" s="165">
        <v>0.18</v>
      </c>
      <c r="J120" s="165">
        <v>73</v>
      </c>
      <c r="K120" s="271"/>
    </row>
    <row r="121" spans="1:11" s="181" customFormat="1" x14ac:dyDescent="0.25">
      <c r="A121" s="167">
        <v>43245.429432870369</v>
      </c>
      <c r="B121" s="174" t="s">
        <v>3</v>
      </c>
      <c r="C121" s="164"/>
      <c r="D121" s="174" t="s">
        <v>2</v>
      </c>
      <c r="E121" s="165" t="s">
        <v>637</v>
      </c>
      <c r="F121" s="165" t="s">
        <v>7</v>
      </c>
      <c r="G121" s="165" t="s">
        <v>1111</v>
      </c>
      <c r="H121" s="165">
        <v>3880</v>
      </c>
      <c r="I121" s="165">
        <v>0.18</v>
      </c>
      <c r="J121" s="165">
        <v>73</v>
      </c>
      <c r="K121" s="271"/>
    </row>
    <row r="122" spans="1:11" s="181" customFormat="1" x14ac:dyDescent="0.25">
      <c r="A122" s="167">
        <v>43245.429583333331</v>
      </c>
      <c r="B122" s="174" t="s">
        <v>3</v>
      </c>
      <c r="C122" s="164"/>
      <c r="D122" s="174" t="s">
        <v>2</v>
      </c>
      <c r="E122" s="165" t="s">
        <v>637</v>
      </c>
      <c r="F122" s="165" t="s">
        <v>7</v>
      </c>
      <c r="G122" s="165" t="s">
        <v>1111</v>
      </c>
      <c r="H122" s="165">
        <v>3870</v>
      </c>
      <c r="I122" s="165">
        <v>0.18</v>
      </c>
      <c r="J122" s="165">
        <v>73</v>
      </c>
      <c r="K122" s="271"/>
    </row>
    <row r="123" spans="1:11" s="181" customFormat="1" x14ac:dyDescent="0.25">
      <c r="A123" s="167">
        <v>43245.4297337963</v>
      </c>
      <c r="B123" s="174" t="s">
        <v>3</v>
      </c>
      <c r="C123" s="164"/>
      <c r="D123" s="174" t="s">
        <v>2</v>
      </c>
      <c r="E123" s="165" t="s">
        <v>637</v>
      </c>
      <c r="F123" s="165" t="s">
        <v>7</v>
      </c>
      <c r="G123" s="165" t="s">
        <v>1111</v>
      </c>
      <c r="H123" s="165">
        <v>3880</v>
      </c>
      <c r="I123" s="165">
        <v>0.18</v>
      </c>
      <c r="J123" s="165">
        <v>73</v>
      </c>
      <c r="K123" s="271"/>
    </row>
    <row r="124" spans="1:11" s="181" customFormat="1" x14ac:dyDescent="0.25">
      <c r="A124" s="167">
        <v>43245.430405092593</v>
      </c>
      <c r="B124" s="174" t="s">
        <v>3</v>
      </c>
      <c r="C124" s="164"/>
      <c r="D124" s="174" t="s">
        <v>2</v>
      </c>
      <c r="E124" s="165" t="s">
        <v>637</v>
      </c>
      <c r="F124" s="165" t="s">
        <v>7</v>
      </c>
      <c r="G124" s="165" t="s">
        <v>1111</v>
      </c>
      <c r="H124" s="168">
        <v>3480</v>
      </c>
      <c r="I124" s="165">
        <v>0.18</v>
      </c>
      <c r="J124" s="165">
        <v>73</v>
      </c>
      <c r="K124" s="271"/>
    </row>
    <row r="125" spans="1:11" s="181" customFormat="1" x14ac:dyDescent="0.25">
      <c r="A125" s="167">
        <v>43245.430555555555</v>
      </c>
      <c r="B125" s="174" t="s">
        <v>3</v>
      </c>
      <c r="C125" s="164"/>
      <c r="D125" s="174" t="s">
        <v>2</v>
      </c>
      <c r="E125" s="165" t="s">
        <v>637</v>
      </c>
      <c r="F125" s="165" t="s">
        <v>7</v>
      </c>
      <c r="G125" s="165" t="s">
        <v>1111</v>
      </c>
      <c r="H125" s="168">
        <v>3510</v>
      </c>
      <c r="I125" s="165">
        <v>0.18</v>
      </c>
      <c r="J125" s="165">
        <v>73</v>
      </c>
      <c r="K125" s="271"/>
    </row>
    <row r="126" spans="1:11" s="181" customFormat="1" x14ac:dyDescent="0.25">
      <c r="A126" s="167">
        <v>43245.430706018517</v>
      </c>
      <c r="B126" s="174" t="s">
        <v>3</v>
      </c>
      <c r="C126" s="164"/>
      <c r="D126" s="174" t="s">
        <v>2</v>
      </c>
      <c r="E126" s="165" t="s">
        <v>637</v>
      </c>
      <c r="F126" s="165" t="s">
        <v>7</v>
      </c>
      <c r="G126" s="165" t="s">
        <v>1111</v>
      </c>
      <c r="H126" s="168">
        <v>3480</v>
      </c>
      <c r="I126" s="165">
        <v>0.18</v>
      </c>
      <c r="J126" s="165">
        <v>73</v>
      </c>
      <c r="K126" s="271"/>
    </row>
    <row r="127" spans="1:11" s="181" customFormat="1" x14ac:dyDescent="0.25">
      <c r="A127" s="167">
        <v>43245.431666666664</v>
      </c>
      <c r="B127" s="174" t="s">
        <v>3</v>
      </c>
      <c r="C127" s="164"/>
      <c r="D127" s="174" t="s">
        <v>2</v>
      </c>
      <c r="E127" s="165" t="s">
        <v>637</v>
      </c>
      <c r="F127" s="165" t="s">
        <v>7</v>
      </c>
      <c r="G127" s="165" t="s">
        <v>1111</v>
      </c>
      <c r="H127" s="165">
        <v>4260</v>
      </c>
      <c r="I127" s="165">
        <v>0.18</v>
      </c>
      <c r="J127" s="165">
        <v>73</v>
      </c>
      <c r="K127" s="271"/>
    </row>
    <row r="128" spans="1:11" s="181" customFormat="1" x14ac:dyDescent="0.25">
      <c r="A128" s="167">
        <v>43245.431828703702</v>
      </c>
      <c r="B128" s="174" t="s">
        <v>3</v>
      </c>
      <c r="C128" s="164"/>
      <c r="D128" s="174" t="s">
        <v>2</v>
      </c>
      <c r="E128" s="165" t="s">
        <v>637</v>
      </c>
      <c r="F128" s="165" t="s">
        <v>7</v>
      </c>
      <c r="G128" s="165" t="s">
        <v>1111</v>
      </c>
      <c r="H128" s="165">
        <v>4250</v>
      </c>
      <c r="I128" s="165">
        <v>0.18</v>
      </c>
      <c r="J128" s="165">
        <v>75</v>
      </c>
      <c r="K128" s="271"/>
    </row>
    <row r="129" spans="1:11" s="181" customFormat="1" x14ac:dyDescent="0.25">
      <c r="A129" s="167">
        <v>43245.431979166664</v>
      </c>
      <c r="B129" s="174" t="s">
        <v>3</v>
      </c>
      <c r="C129" s="164"/>
      <c r="D129" s="174" t="s">
        <v>2</v>
      </c>
      <c r="E129" s="165" t="s">
        <v>637</v>
      </c>
      <c r="F129" s="165" t="s">
        <v>7</v>
      </c>
      <c r="G129" s="165" t="s">
        <v>1111</v>
      </c>
      <c r="H129" s="165">
        <v>4240</v>
      </c>
      <c r="I129" s="165">
        <v>0.18</v>
      </c>
      <c r="J129" s="165">
        <v>73</v>
      </c>
      <c r="K129" s="271"/>
    </row>
    <row r="130" spans="1:11" s="181" customFormat="1" x14ac:dyDescent="0.25">
      <c r="A130" s="167">
        <v>43245.432800925926</v>
      </c>
      <c r="B130" s="174" t="s">
        <v>3</v>
      </c>
      <c r="C130" s="164"/>
      <c r="D130" s="174" t="s">
        <v>2</v>
      </c>
      <c r="E130" s="165" t="s">
        <v>637</v>
      </c>
      <c r="F130" s="165" t="s">
        <v>7</v>
      </c>
      <c r="G130" s="165" t="s">
        <v>1111</v>
      </c>
      <c r="H130" s="165">
        <v>4240</v>
      </c>
      <c r="I130" s="165">
        <v>0.18</v>
      </c>
      <c r="J130" s="165">
        <v>73</v>
      </c>
      <c r="K130" s="271"/>
    </row>
    <row r="131" spans="1:11" s="181" customFormat="1" x14ac:dyDescent="0.25">
      <c r="A131" s="167">
        <v>43245.432951388888</v>
      </c>
      <c r="B131" s="174" t="s">
        <v>3</v>
      </c>
      <c r="C131" s="164"/>
      <c r="D131" s="174" t="s">
        <v>2</v>
      </c>
      <c r="E131" s="165" t="s">
        <v>637</v>
      </c>
      <c r="F131" s="165" t="s">
        <v>7</v>
      </c>
      <c r="G131" s="165" t="s">
        <v>1111</v>
      </c>
      <c r="H131" s="165">
        <v>4260</v>
      </c>
      <c r="I131" s="165">
        <v>0.18</v>
      </c>
      <c r="J131" s="165">
        <v>73</v>
      </c>
      <c r="K131" s="271"/>
    </row>
    <row r="132" spans="1:11" s="181" customFormat="1" x14ac:dyDescent="0.25">
      <c r="A132" s="167">
        <v>43245.43310185185</v>
      </c>
      <c r="B132" s="174" t="s">
        <v>3</v>
      </c>
      <c r="C132" s="164"/>
      <c r="D132" s="174" t="s">
        <v>2</v>
      </c>
      <c r="E132" s="165" t="s">
        <v>637</v>
      </c>
      <c r="F132" s="165" t="s">
        <v>7</v>
      </c>
      <c r="G132" s="165" t="s">
        <v>1111</v>
      </c>
      <c r="H132" s="165">
        <v>4270</v>
      </c>
      <c r="I132" s="165">
        <v>0.18</v>
      </c>
      <c r="J132" s="165">
        <v>73</v>
      </c>
      <c r="K132" s="271"/>
    </row>
    <row r="133" spans="1:11" s="181" customFormat="1" x14ac:dyDescent="0.25">
      <c r="A133" s="167">
        <v>43245.433912037035</v>
      </c>
      <c r="B133" s="174" t="s">
        <v>3</v>
      </c>
      <c r="C133" s="164"/>
      <c r="D133" s="174" t="s">
        <v>2</v>
      </c>
      <c r="E133" s="165" t="s">
        <v>637</v>
      </c>
      <c r="F133" s="165" t="s">
        <v>7</v>
      </c>
      <c r="G133" s="165" t="s">
        <v>1111</v>
      </c>
      <c r="H133" s="165">
        <v>3730</v>
      </c>
      <c r="I133" s="165">
        <v>0.18</v>
      </c>
      <c r="J133" s="165">
        <v>73</v>
      </c>
      <c r="K133" s="271"/>
    </row>
    <row r="134" spans="1:11" s="181" customFormat="1" x14ac:dyDescent="0.25">
      <c r="A134" s="167">
        <v>43245.434062499997</v>
      </c>
      <c r="B134" s="174" t="s">
        <v>3</v>
      </c>
      <c r="C134" s="164"/>
      <c r="D134" s="174" t="s">
        <v>2</v>
      </c>
      <c r="E134" s="165" t="s">
        <v>637</v>
      </c>
      <c r="F134" s="165" t="s">
        <v>7</v>
      </c>
      <c r="G134" s="165" t="s">
        <v>1111</v>
      </c>
      <c r="H134" s="165">
        <v>3750</v>
      </c>
      <c r="I134" s="165">
        <v>0.18</v>
      </c>
      <c r="J134" s="165">
        <v>73</v>
      </c>
      <c r="K134" s="271"/>
    </row>
    <row r="135" spans="1:11" s="181" customFormat="1" x14ac:dyDescent="0.25">
      <c r="A135" s="167">
        <v>43245.434201388889</v>
      </c>
      <c r="B135" s="174" t="s">
        <v>3</v>
      </c>
      <c r="C135" s="164"/>
      <c r="D135" s="174" t="s">
        <v>2</v>
      </c>
      <c r="E135" s="165" t="s">
        <v>637</v>
      </c>
      <c r="F135" s="165" t="s">
        <v>7</v>
      </c>
      <c r="G135" s="165" t="s">
        <v>1111</v>
      </c>
      <c r="H135" s="168">
        <v>3330</v>
      </c>
      <c r="I135" s="165">
        <v>0.18</v>
      </c>
      <c r="J135" s="165">
        <v>73</v>
      </c>
      <c r="K135" s="271"/>
    </row>
    <row r="136" spans="1:11" s="181" customFormat="1" x14ac:dyDescent="0.25">
      <c r="A136" s="167">
        <v>43245.434537037036</v>
      </c>
      <c r="B136" s="174" t="s">
        <v>3</v>
      </c>
      <c r="C136" s="164"/>
      <c r="D136" s="174" t="s">
        <v>2</v>
      </c>
      <c r="E136" s="165" t="s">
        <v>637</v>
      </c>
      <c r="F136" s="165" t="s">
        <v>7</v>
      </c>
      <c r="G136" s="165" t="s">
        <v>1111</v>
      </c>
      <c r="H136" s="165">
        <v>3780</v>
      </c>
      <c r="I136" s="165">
        <v>0.18</v>
      </c>
      <c r="J136" s="165">
        <v>73</v>
      </c>
      <c r="K136" s="271"/>
    </row>
    <row r="137" spans="1:11" s="181" customFormat="1" x14ac:dyDescent="0.25">
      <c r="A137" s="167">
        <v>43245.434687499997</v>
      </c>
      <c r="B137" s="174" t="s">
        <v>3</v>
      </c>
      <c r="C137" s="164"/>
      <c r="D137" s="174" t="s">
        <v>2</v>
      </c>
      <c r="E137" s="165" t="s">
        <v>637</v>
      </c>
      <c r="F137" s="165" t="s">
        <v>7</v>
      </c>
      <c r="G137" s="165" t="s">
        <v>1111</v>
      </c>
      <c r="H137" s="168">
        <v>3350</v>
      </c>
      <c r="I137" s="165">
        <v>0.18</v>
      </c>
      <c r="J137" s="165">
        <v>73</v>
      </c>
      <c r="K137" s="271"/>
    </row>
    <row r="138" spans="1:11" s="181" customFormat="1" x14ac:dyDescent="0.25">
      <c r="A138" s="167">
        <v>43245.43482638889</v>
      </c>
      <c r="B138" s="174" t="s">
        <v>3</v>
      </c>
      <c r="C138" s="164"/>
      <c r="D138" s="174" t="s">
        <v>2</v>
      </c>
      <c r="E138" s="165" t="s">
        <v>637</v>
      </c>
      <c r="F138" s="165" t="s">
        <v>7</v>
      </c>
      <c r="G138" s="165" t="s">
        <v>1111</v>
      </c>
      <c r="H138" s="165">
        <v>3810</v>
      </c>
      <c r="I138" s="165">
        <v>0.18</v>
      </c>
      <c r="J138" s="165">
        <v>73</v>
      </c>
      <c r="K138" s="272"/>
    </row>
    <row r="139" spans="1:11" s="181" customFormat="1" x14ac:dyDescent="0.25">
      <c r="A139" s="170">
        <v>43245.435659722221</v>
      </c>
      <c r="B139" s="175" t="s">
        <v>3</v>
      </c>
      <c r="C139" s="175" t="s">
        <v>2</v>
      </c>
      <c r="D139" s="164"/>
      <c r="E139" s="166" t="s">
        <v>636</v>
      </c>
      <c r="F139" s="166" t="s">
        <v>6</v>
      </c>
      <c r="G139" s="166" t="s">
        <v>0</v>
      </c>
      <c r="H139" s="166">
        <v>3660</v>
      </c>
      <c r="I139" s="166">
        <v>0.18</v>
      </c>
      <c r="J139" s="166">
        <v>75</v>
      </c>
      <c r="K139" s="267">
        <f>AVERAGE(H139:H144)</f>
        <v>3971.6666666666665</v>
      </c>
    </row>
    <row r="140" spans="1:11" s="181" customFormat="1" x14ac:dyDescent="0.25">
      <c r="A140" s="170">
        <v>43245.435810185183</v>
      </c>
      <c r="B140" s="175" t="s">
        <v>3</v>
      </c>
      <c r="C140" s="175" t="s">
        <v>2</v>
      </c>
      <c r="D140" s="164"/>
      <c r="E140" s="166" t="s">
        <v>636</v>
      </c>
      <c r="F140" s="166" t="s">
        <v>6</v>
      </c>
      <c r="G140" s="166" t="s">
        <v>0</v>
      </c>
      <c r="H140" s="166">
        <v>3660</v>
      </c>
      <c r="I140" s="166">
        <v>0.18</v>
      </c>
      <c r="J140" s="166">
        <v>73</v>
      </c>
      <c r="K140" s="268"/>
    </row>
    <row r="141" spans="1:11" s="181" customFormat="1" x14ac:dyDescent="0.25">
      <c r="A141" s="170">
        <v>43245.435960648145</v>
      </c>
      <c r="B141" s="175" t="s">
        <v>3</v>
      </c>
      <c r="C141" s="175" t="s">
        <v>2</v>
      </c>
      <c r="D141" s="164"/>
      <c r="E141" s="166" t="s">
        <v>636</v>
      </c>
      <c r="F141" s="166" t="s">
        <v>6</v>
      </c>
      <c r="G141" s="166" t="s">
        <v>0</v>
      </c>
      <c r="H141" s="166">
        <v>3690</v>
      </c>
      <c r="I141" s="166">
        <v>0.18</v>
      </c>
      <c r="J141" s="166">
        <v>73</v>
      </c>
      <c r="K141" s="268"/>
    </row>
    <row r="142" spans="1:11" s="181" customFormat="1" x14ac:dyDescent="0.25">
      <c r="A142" s="170">
        <v>43245.436481481483</v>
      </c>
      <c r="B142" s="175" t="s">
        <v>3</v>
      </c>
      <c r="C142" s="164"/>
      <c r="D142" s="175" t="s">
        <v>2</v>
      </c>
      <c r="E142" s="166" t="s">
        <v>637</v>
      </c>
      <c r="F142" s="166" t="s">
        <v>6</v>
      </c>
      <c r="G142" s="166" t="s">
        <v>0</v>
      </c>
      <c r="H142" s="166">
        <v>4300</v>
      </c>
      <c r="I142" s="166">
        <v>0.18</v>
      </c>
      <c r="J142" s="166">
        <v>73</v>
      </c>
      <c r="K142" s="268"/>
    </row>
    <row r="143" spans="1:11" s="181" customFormat="1" x14ac:dyDescent="0.25">
      <c r="A143" s="170">
        <v>43245.436631944445</v>
      </c>
      <c r="B143" s="175" t="s">
        <v>3</v>
      </c>
      <c r="C143" s="164"/>
      <c r="D143" s="175" t="s">
        <v>2</v>
      </c>
      <c r="E143" s="166" t="s">
        <v>637</v>
      </c>
      <c r="F143" s="166" t="s">
        <v>6</v>
      </c>
      <c r="G143" s="166" t="s">
        <v>0</v>
      </c>
      <c r="H143" s="166">
        <v>4270</v>
      </c>
      <c r="I143" s="166">
        <v>0.18</v>
      </c>
      <c r="J143" s="166">
        <v>73</v>
      </c>
      <c r="K143" s="268"/>
    </row>
    <row r="144" spans="1:11" s="181" customFormat="1" x14ac:dyDescent="0.25">
      <c r="A144" s="170">
        <v>43245.436782407407</v>
      </c>
      <c r="B144" s="175" t="s">
        <v>3</v>
      </c>
      <c r="C144" s="164"/>
      <c r="D144" s="175" t="s">
        <v>2</v>
      </c>
      <c r="E144" s="166" t="s">
        <v>637</v>
      </c>
      <c r="F144" s="166" t="s">
        <v>6</v>
      </c>
      <c r="G144" s="166" t="s">
        <v>0</v>
      </c>
      <c r="H144" s="166">
        <v>4250</v>
      </c>
      <c r="I144" s="166">
        <v>0.18</v>
      </c>
      <c r="J144" s="166">
        <v>75</v>
      </c>
      <c r="K144" s="269"/>
    </row>
    <row r="145" spans="1:11" s="181" customFormat="1" x14ac:dyDescent="0.25">
      <c r="A145" s="167">
        <v>43245.444027777776</v>
      </c>
      <c r="B145" s="174" t="s">
        <v>3</v>
      </c>
      <c r="C145" s="174" t="s">
        <v>2</v>
      </c>
      <c r="D145" s="164"/>
      <c r="E145" s="165" t="s">
        <v>636</v>
      </c>
      <c r="F145" s="165" t="s">
        <v>6</v>
      </c>
      <c r="G145" s="165" t="s">
        <v>1112</v>
      </c>
      <c r="H145" s="165">
        <v>4750</v>
      </c>
      <c r="I145" s="165">
        <v>0.18</v>
      </c>
      <c r="J145" s="165">
        <v>75</v>
      </c>
      <c r="K145" s="270">
        <f>AVERAGE(H145,H148:H158)</f>
        <v>4038.3333333333335</v>
      </c>
    </row>
    <row r="146" spans="1:11" s="181" customFormat="1" x14ac:dyDescent="0.25">
      <c r="A146" s="167">
        <v>43245.444189814814</v>
      </c>
      <c r="B146" s="174" t="s">
        <v>3</v>
      </c>
      <c r="C146" s="174" t="s">
        <v>2</v>
      </c>
      <c r="D146" s="164"/>
      <c r="E146" s="165" t="s">
        <v>636</v>
      </c>
      <c r="F146" s="165" t="s">
        <v>6</v>
      </c>
      <c r="G146" s="165" t="s">
        <v>1112</v>
      </c>
      <c r="H146" s="168">
        <v>4720</v>
      </c>
      <c r="I146" s="165">
        <v>0.18</v>
      </c>
      <c r="J146" s="165">
        <v>75</v>
      </c>
      <c r="K146" s="271"/>
    </row>
    <row r="147" spans="1:11" s="181" customFormat="1" x14ac:dyDescent="0.25">
      <c r="A147" s="167">
        <v>43245.444328703707</v>
      </c>
      <c r="B147" s="174" t="s">
        <v>3</v>
      </c>
      <c r="C147" s="174" t="s">
        <v>2</v>
      </c>
      <c r="D147" s="164"/>
      <c r="E147" s="165" t="s">
        <v>636</v>
      </c>
      <c r="F147" s="165" t="s">
        <v>6</v>
      </c>
      <c r="G147" s="165" t="s">
        <v>1112</v>
      </c>
      <c r="H147" s="168">
        <v>4710</v>
      </c>
      <c r="I147" s="165">
        <v>0.18</v>
      </c>
      <c r="J147" s="165">
        <v>75</v>
      </c>
      <c r="K147" s="271"/>
    </row>
    <row r="148" spans="1:11" s="181" customFormat="1" x14ac:dyDescent="0.25">
      <c r="A148" s="167">
        <v>43245.445081018515</v>
      </c>
      <c r="B148" s="174" t="s">
        <v>3</v>
      </c>
      <c r="C148" s="174" t="s">
        <v>2</v>
      </c>
      <c r="D148" s="164"/>
      <c r="E148" s="165" t="s">
        <v>636</v>
      </c>
      <c r="F148" s="165" t="s">
        <v>6</v>
      </c>
      <c r="G148" s="165" t="s">
        <v>1112</v>
      </c>
      <c r="H148" s="165">
        <v>4190</v>
      </c>
      <c r="I148" s="165">
        <v>0.18</v>
      </c>
      <c r="J148" s="165">
        <v>75</v>
      </c>
      <c r="K148" s="271"/>
    </row>
    <row r="149" spans="1:11" s="181" customFormat="1" x14ac:dyDescent="0.25">
      <c r="A149" s="167">
        <v>43245.445231481484</v>
      </c>
      <c r="B149" s="174" t="s">
        <v>3</v>
      </c>
      <c r="C149" s="174" t="s">
        <v>2</v>
      </c>
      <c r="D149" s="164"/>
      <c r="E149" s="165" t="s">
        <v>636</v>
      </c>
      <c r="F149" s="165" t="s">
        <v>6</v>
      </c>
      <c r="G149" s="165" t="s">
        <v>1112</v>
      </c>
      <c r="H149" s="165">
        <v>4200</v>
      </c>
      <c r="I149" s="165">
        <v>0.18</v>
      </c>
      <c r="J149" s="165">
        <v>75</v>
      </c>
      <c r="K149" s="271"/>
    </row>
    <row r="150" spans="1:11" s="181" customFormat="1" x14ac:dyDescent="0.25">
      <c r="A150" s="167">
        <v>43245.445393518516</v>
      </c>
      <c r="B150" s="174" t="s">
        <v>3</v>
      </c>
      <c r="C150" s="174" t="s">
        <v>2</v>
      </c>
      <c r="D150" s="164"/>
      <c r="E150" s="165" t="s">
        <v>636</v>
      </c>
      <c r="F150" s="165" t="s">
        <v>6</v>
      </c>
      <c r="G150" s="165" t="s">
        <v>1112</v>
      </c>
      <c r="H150" s="165">
        <v>4220</v>
      </c>
      <c r="I150" s="165">
        <v>0.18</v>
      </c>
      <c r="J150" s="165">
        <v>75</v>
      </c>
      <c r="K150" s="271"/>
    </row>
    <row r="151" spans="1:11" s="181" customFormat="1" x14ac:dyDescent="0.25">
      <c r="A151" s="167">
        <v>43245.446215277778</v>
      </c>
      <c r="B151" s="174" t="s">
        <v>3</v>
      </c>
      <c r="C151" s="164"/>
      <c r="D151" s="174" t="s">
        <v>2</v>
      </c>
      <c r="E151" s="165" t="s">
        <v>637</v>
      </c>
      <c r="F151" s="165" t="s">
        <v>6</v>
      </c>
      <c r="G151" s="165" t="s">
        <v>1112</v>
      </c>
      <c r="H151" s="165">
        <v>3870</v>
      </c>
      <c r="I151" s="165">
        <v>0.18</v>
      </c>
      <c r="J151" s="165">
        <v>75</v>
      </c>
      <c r="K151" s="271"/>
    </row>
    <row r="152" spans="1:11" s="181" customFormat="1" x14ac:dyDescent="0.25">
      <c r="A152" s="167">
        <v>43245.44636574074</v>
      </c>
      <c r="B152" s="174" t="s">
        <v>3</v>
      </c>
      <c r="C152" s="164"/>
      <c r="D152" s="174" t="s">
        <v>2</v>
      </c>
      <c r="E152" s="165" t="s">
        <v>637</v>
      </c>
      <c r="F152" s="165" t="s">
        <v>6</v>
      </c>
      <c r="G152" s="165" t="s">
        <v>1112</v>
      </c>
      <c r="H152" s="165">
        <v>3860</v>
      </c>
      <c r="I152" s="165">
        <v>0.18</v>
      </c>
      <c r="J152" s="165">
        <v>75</v>
      </c>
      <c r="K152" s="271"/>
    </row>
    <row r="153" spans="1:11" s="181" customFormat="1" x14ac:dyDescent="0.25">
      <c r="A153" s="167">
        <v>43245.446516203701</v>
      </c>
      <c r="B153" s="174" t="s">
        <v>3</v>
      </c>
      <c r="C153" s="164"/>
      <c r="D153" s="174" t="s">
        <v>2</v>
      </c>
      <c r="E153" s="165" t="s">
        <v>637</v>
      </c>
      <c r="F153" s="165" t="s">
        <v>6</v>
      </c>
      <c r="G153" s="165" t="s">
        <v>1112</v>
      </c>
      <c r="H153" s="165">
        <v>3850</v>
      </c>
      <c r="I153" s="165">
        <v>0.18</v>
      </c>
      <c r="J153" s="165">
        <v>75</v>
      </c>
      <c r="K153" s="271"/>
    </row>
    <row r="154" spans="1:11" s="181" customFormat="1" x14ac:dyDescent="0.25">
      <c r="A154" s="167">
        <v>43245.492384259262</v>
      </c>
      <c r="B154" s="174" t="s">
        <v>3</v>
      </c>
      <c r="C154" s="164"/>
      <c r="D154" s="174" t="s">
        <v>2</v>
      </c>
      <c r="E154" s="165" t="s">
        <v>637</v>
      </c>
      <c r="F154" s="165" t="s">
        <v>6</v>
      </c>
      <c r="G154" s="165" t="s">
        <v>1112</v>
      </c>
      <c r="H154" s="165">
        <v>3900</v>
      </c>
      <c r="I154" s="165">
        <v>0.18</v>
      </c>
      <c r="J154" s="165">
        <v>77</v>
      </c>
      <c r="K154" s="271"/>
    </row>
    <row r="155" spans="1:11" s="181" customFormat="1" x14ac:dyDescent="0.25">
      <c r="A155" s="167">
        <v>43245.492546296293</v>
      </c>
      <c r="B155" s="174" t="s">
        <v>3</v>
      </c>
      <c r="C155" s="164"/>
      <c r="D155" s="174" t="s">
        <v>2</v>
      </c>
      <c r="E155" s="165" t="s">
        <v>637</v>
      </c>
      <c r="F155" s="165" t="s">
        <v>6</v>
      </c>
      <c r="G155" s="165" t="s">
        <v>1112</v>
      </c>
      <c r="H155" s="165">
        <v>3910</v>
      </c>
      <c r="I155" s="165">
        <v>0.18</v>
      </c>
      <c r="J155" s="165">
        <v>77</v>
      </c>
      <c r="K155" s="271"/>
    </row>
    <row r="156" spans="1:11" s="181" customFormat="1" x14ac:dyDescent="0.25">
      <c r="A156" s="167">
        <v>43245.492696759262</v>
      </c>
      <c r="B156" s="174" t="s">
        <v>3</v>
      </c>
      <c r="C156" s="164"/>
      <c r="D156" s="174" t="s">
        <v>2</v>
      </c>
      <c r="E156" s="165" t="s">
        <v>637</v>
      </c>
      <c r="F156" s="165" t="s">
        <v>6</v>
      </c>
      <c r="G156" s="165" t="s">
        <v>1112</v>
      </c>
      <c r="H156" s="165">
        <v>3910</v>
      </c>
      <c r="I156" s="165">
        <v>0.18</v>
      </c>
      <c r="J156" s="165">
        <v>77</v>
      </c>
      <c r="K156" s="271"/>
    </row>
    <row r="157" spans="1:11" s="181" customFormat="1" x14ac:dyDescent="0.25">
      <c r="A157" s="167">
        <v>43245.493043981478</v>
      </c>
      <c r="B157" s="174" t="s">
        <v>3</v>
      </c>
      <c r="C157" s="164"/>
      <c r="D157" s="174" t="s">
        <v>2</v>
      </c>
      <c r="E157" s="165" t="s">
        <v>637</v>
      </c>
      <c r="F157" s="165" t="s">
        <v>6</v>
      </c>
      <c r="G157" s="165" t="s">
        <v>1112</v>
      </c>
      <c r="H157" s="165">
        <v>3900</v>
      </c>
      <c r="I157" s="165">
        <v>0.18</v>
      </c>
      <c r="J157" s="165">
        <v>77</v>
      </c>
      <c r="K157" s="271"/>
    </row>
    <row r="158" spans="1:11" s="181" customFormat="1" x14ac:dyDescent="0.25">
      <c r="A158" s="167">
        <v>43245.493194444447</v>
      </c>
      <c r="B158" s="174" t="s">
        <v>3</v>
      </c>
      <c r="C158" s="164"/>
      <c r="D158" s="174" t="s">
        <v>2</v>
      </c>
      <c r="E158" s="165" t="s">
        <v>637</v>
      </c>
      <c r="F158" s="165" t="s">
        <v>6</v>
      </c>
      <c r="G158" s="165" t="s">
        <v>1112</v>
      </c>
      <c r="H158" s="165">
        <v>3900</v>
      </c>
      <c r="I158" s="165">
        <v>0.18</v>
      </c>
      <c r="J158" s="165">
        <v>77</v>
      </c>
      <c r="K158" s="271"/>
    </row>
    <row r="159" spans="1:11" s="181" customFormat="1" x14ac:dyDescent="0.25">
      <c r="A159" s="167">
        <v>43245.493356481478</v>
      </c>
      <c r="B159" s="174" t="s">
        <v>3</v>
      </c>
      <c r="C159" s="164"/>
      <c r="D159" s="174" t="s">
        <v>2</v>
      </c>
      <c r="E159" s="165" t="s">
        <v>637</v>
      </c>
      <c r="F159" s="165" t="s">
        <v>6</v>
      </c>
      <c r="G159" s="165" t="s">
        <v>1112</v>
      </c>
      <c r="H159" s="168">
        <v>3640</v>
      </c>
      <c r="I159" s="165">
        <v>0.18</v>
      </c>
      <c r="J159" s="165">
        <v>77</v>
      </c>
      <c r="K159" s="272"/>
    </row>
    <row r="160" spans="1:11" s="181" customFormat="1" x14ac:dyDescent="0.25">
      <c r="A160" s="170">
        <v>43245.447511574072</v>
      </c>
      <c r="B160" s="175" t="s">
        <v>3</v>
      </c>
      <c r="C160" s="175" t="s">
        <v>2</v>
      </c>
      <c r="D160" s="164"/>
      <c r="E160" s="166" t="s">
        <v>636</v>
      </c>
      <c r="F160" s="166" t="s">
        <v>4</v>
      </c>
      <c r="G160" s="166" t="s">
        <v>0</v>
      </c>
      <c r="H160" s="166">
        <v>3970</v>
      </c>
      <c r="I160" s="166">
        <v>0.18</v>
      </c>
      <c r="J160" s="166">
        <v>75</v>
      </c>
      <c r="K160" s="267">
        <f>AVERAGE(H160:H165)</f>
        <v>3846.6666666666665</v>
      </c>
    </row>
    <row r="161" spans="1:11" s="181" customFormat="1" x14ac:dyDescent="0.25">
      <c r="A161" s="170">
        <v>43245.44767361111</v>
      </c>
      <c r="B161" s="175" t="s">
        <v>3</v>
      </c>
      <c r="C161" s="175" t="s">
        <v>2</v>
      </c>
      <c r="D161" s="164"/>
      <c r="E161" s="166" t="s">
        <v>636</v>
      </c>
      <c r="F161" s="166" t="s">
        <v>4</v>
      </c>
      <c r="G161" s="166" t="s">
        <v>0</v>
      </c>
      <c r="H161" s="166">
        <v>3950</v>
      </c>
      <c r="I161" s="166">
        <v>0.18</v>
      </c>
      <c r="J161" s="166">
        <v>75</v>
      </c>
      <c r="K161" s="268"/>
    </row>
    <row r="162" spans="1:11" s="181" customFormat="1" x14ac:dyDescent="0.25">
      <c r="A162" s="170">
        <v>43245.447824074072</v>
      </c>
      <c r="B162" s="175" t="s">
        <v>3</v>
      </c>
      <c r="C162" s="175" t="s">
        <v>2</v>
      </c>
      <c r="D162" s="164"/>
      <c r="E162" s="166" t="s">
        <v>636</v>
      </c>
      <c r="F162" s="166" t="s">
        <v>4</v>
      </c>
      <c r="G162" s="166" t="s">
        <v>0</v>
      </c>
      <c r="H162" s="166">
        <v>3950</v>
      </c>
      <c r="I162" s="166">
        <v>0.18</v>
      </c>
      <c r="J162" s="166">
        <v>75</v>
      </c>
      <c r="K162" s="268"/>
    </row>
    <row r="163" spans="1:11" s="181" customFormat="1" x14ac:dyDescent="0.25">
      <c r="A163" s="170">
        <v>43245.448263888888</v>
      </c>
      <c r="B163" s="175" t="s">
        <v>3</v>
      </c>
      <c r="C163" s="164"/>
      <c r="D163" s="175" t="s">
        <v>2</v>
      </c>
      <c r="E163" s="166" t="s">
        <v>637</v>
      </c>
      <c r="F163" s="166" t="s">
        <v>4</v>
      </c>
      <c r="G163" s="166" t="s">
        <v>0</v>
      </c>
      <c r="H163" s="166">
        <v>3770</v>
      </c>
      <c r="I163" s="166">
        <v>0.18</v>
      </c>
      <c r="J163" s="166">
        <v>75</v>
      </c>
      <c r="K163" s="268"/>
    </row>
    <row r="164" spans="1:11" s="181" customFormat="1" x14ac:dyDescent="0.25">
      <c r="A164" s="170">
        <v>43245.448414351849</v>
      </c>
      <c r="B164" s="175" t="s">
        <v>3</v>
      </c>
      <c r="C164" s="164"/>
      <c r="D164" s="175" t="s">
        <v>2</v>
      </c>
      <c r="E164" s="166" t="s">
        <v>637</v>
      </c>
      <c r="F164" s="166" t="s">
        <v>4</v>
      </c>
      <c r="G164" s="166" t="s">
        <v>0</v>
      </c>
      <c r="H164" s="166">
        <v>3740</v>
      </c>
      <c r="I164" s="166">
        <v>0.18</v>
      </c>
      <c r="J164" s="166">
        <v>75</v>
      </c>
      <c r="K164" s="268"/>
    </row>
    <row r="165" spans="1:11" s="181" customFormat="1" x14ac:dyDescent="0.25">
      <c r="A165" s="170">
        <v>43245.448564814818</v>
      </c>
      <c r="B165" s="175" t="s">
        <v>3</v>
      </c>
      <c r="C165" s="164"/>
      <c r="D165" s="175" t="s">
        <v>2</v>
      </c>
      <c r="E165" s="166" t="s">
        <v>637</v>
      </c>
      <c r="F165" s="166" t="s">
        <v>4</v>
      </c>
      <c r="G165" s="166" t="s">
        <v>0</v>
      </c>
      <c r="H165" s="166">
        <v>3700</v>
      </c>
      <c r="I165" s="166">
        <v>0.18</v>
      </c>
      <c r="J165" s="166">
        <v>75</v>
      </c>
      <c r="K165" s="269"/>
    </row>
    <row r="166" spans="1:11" s="181" customFormat="1" x14ac:dyDescent="0.25">
      <c r="A166" s="167">
        <v>43245.449340277781</v>
      </c>
      <c r="B166" s="174" t="s">
        <v>3</v>
      </c>
      <c r="C166" s="174" t="s">
        <v>2</v>
      </c>
      <c r="D166" s="164"/>
      <c r="E166" s="165" t="s">
        <v>636</v>
      </c>
      <c r="F166" s="165" t="s">
        <v>1</v>
      </c>
      <c r="G166" s="165" t="s">
        <v>0</v>
      </c>
      <c r="H166" s="165">
        <v>4180</v>
      </c>
      <c r="I166" s="165">
        <v>0.18</v>
      </c>
      <c r="J166" s="165">
        <v>75</v>
      </c>
      <c r="K166" s="270">
        <f>AVERAGE(H166:H171)</f>
        <v>4528.333333333333</v>
      </c>
    </row>
    <row r="167" spans="1:11" s="181" customFormat="1" x14ac:dyDescent="0.25">
      <c r="A167" s="167">
        <v>43245.449490740742</v>
      </c>
      <c r="B167" s="174" t="s">
        <v>3</v>
      </c>
      <c r="C167" s="174" t="s">
        <v>2</v>
      </c>
      <c r="D167" s="164"/>
      <c r="E167" s="165" t="s">
        <v>636</v>
      </c>
      <c r="F167" s="165" t="s">
        <v>1</v>
      </c>
      <c r="G167" s="165" t="s">
        <v>0</v>
      </c>
      <c r="H167" s="165">
        <v>4170</v>
      </c>
      <c r="I167" s="165">
        <v>0.18</v>
      </c>
      <c r="J167" s="165">
        <v>75</v>
      </c>
      <c r="K167" s="271"/>
    </row>
    <row r="168" spans="1:11" s="181" customFormat="1" x14ac:dyDescent="0.25">
      <c r="A168" s="167">
        <v>43245.449641203704</v>
      </c>
      <c r="B168" s="174" t="s">
        <v>3</v>
      </c>
      <c r="C168" s="174" t="s">
        <v>2</v>
      </c>
      <c r="D168" s="164"/>
      <c r="E168" s="165" t="s">
        <v>636</v>
      </c>
      <c r="F168" s="165" t="s">
        <v>1</v>
      </c>
      <c r="G168" s="165" t="s">
        <v>0</v>
      </c>
      <c r="H168" s="165">
        <v>4180</v>
      </c>
      <c r="I168" s="165">
        <v>0.18</v>
      </c>
      <c r="J168" s="165">
        <v>75</v>
      </c>
      <c r="K168" s="271"/>
    </row>
    <row r="169" spans="1:11" s="181" customFormat="1" x14ac:dyDescent="0.25">
      <c r="A169" s="167">
        <v>43245.450300925928</v>
      </c>
      <c r="B169" s="174" t="s">
        <v>3</v>
      </c>
      <c r="C169" s="164"/>
      <c r="D169" s="174" t="s">
        <v>2</v>
      </c>
      <c r="E169" s="165" t="s">
        <v>637</v>
      </c>
      <c r="F169" s="165" t="s">
        <v>1</v>
      </c>
      <c r="G169" s="165" t="s">
        <v>0</v>
      </c>
      <c r="H169" s="165">
        <v>4870</v>
      </c>
      <c r="I169" s="165">
        <v>0.18</v>
      </c>
      <c r="J169" s="165">
        <v>75</v>
      </c>
      <c r="K169" s="271"/>
    </row>
    <row r="170" spans="1:11" s="181" customFormat="1" x14ac:dyDescent="0.25">
      <c r="A170" s="167">
        <v>43245.45045138889</v>
      </c>
      <c r="B170" s="174" t="s">
        <v>3</v>
      </c>
      <c r="C170" s="164"/>
      <c r="D170" s="174" t="s">
        <v>2</v>
      </c>
      <c r="E170" s="165" t="s">
        <v>637</v>
      </c>
      <c r="F170" s="165" t="s">
        <v>1</v>
      </c>
      <c r="G170" s="165" t="s">
        <v>0</v>
      </c>
      <c r="H170" s="165">
        <v>4880</v>
      </c>
      <c r="I170" s="165">
        <v>0.18</v>
      </c>
      <c r="J170" s="165">
        <v>75</v>
      </c>
      <c r="K170" s="271"/>
    </row>
    <row r="171" spans="1:11" s="181" customFormat="1" x14ac:dyDescent="0.25">
      <c r="A171" s="167">
        <v>43245.450601851851</v>
      </c>
      <c r="B171" s="174" t="s">
        <v>3</v>
      </c>
      <c r="C171" s="164"/>
      <c r="D171" s="174" t="s">
        <v>2</v>
      </c>
      <c r="E171" s="165" t="s">
        <v>637</v>
      </c>
      <c r="F171" s="165" t="s">
        <v>1</v>
      </c>
      <c r="G171" s="165" t="s">
        <v>0</v>
      </c>
      <c r="H171" s="165">
        <v>4890</v>
      </c>
      <c r="I171" s="165">
        <v>0.18</v>
      </c>
      <c r="J171" s="165">
        <v>75</v>
      </c>
      <c r="K171" s="272"/>
    </row>
    <row r="172" spans="1:11" s="181" customFormat="1" x14ac:dyDescent="0.25">
      <c r="A172" s="170">
        <v>43245.529027777775</v>
      </c>
      <c r="B172" s="175" t="s">
        <v>3</v>
      </c>
      <c r="C172" s="175" t="s">
        <v>2</v>
      </c>
      <c r="D172" s="164"/>
      <c r="E172" s="166" t="s">
        <v>636</v>
      </c>
      <c r="F172" s="166" t="s">
        <v>19</v>
      </c>
      <c r="G172" s="166" t="s">
        <v>0</v>
      </c>
      <c r="H172" s="166">
        <v>4040</v>
      </c>
      <c r="I172" s="166">
        <v>0.18</v>
      </c>
      <c r="J172" s="166">
        <v>77</v>
      </c>
      <c r="K172" s="268">
        <f>AVERAGE(H172:H174,H176:H180)</f>
        <v>4533.75</v>
      </c>
    </row>
    <row r="173" spans="1:11" s="181" customFormat="1" x14ac:dyDescent="0.25">
      <c r="A173" s="170">
        <v>43245.529178240744</v>
      </c>
      <c r="B173" s="175" t="s">
        <v>3</v>
      </c>
      <c r="C173" s="175" t="s">
        <v>2</v>
      </c>
      <c r="D173" s="164"/>
      <c r="E173" s="166" t="s">
        <v>636</v>
      </c>
      <c r="F173" s="166" t="s">
        <v>19</v>
      </c>
      <c r="G173" s="166" t="s">
        <v>0</v>
      </c>
      <c r="H173" s="166">
        <v>4060</v>
      </c>
      <c r="I173" s="166">
        <v>0.18</v>
      </c>
      <c r="J173" s="166">
        <v>77</v>
      </c>
      <c r="K173" s="268"/>
    </row>
    <row r="174" spans="1:11" s="181" customFormat="1" x14ac:dyDescent="0.25">
      <c r="A174" s="170">
        <v>43245.529340277775</v>
      </c>
      <c r="B174" s="175" t="s">
        <v>3</v>
      </c>
      <c r="C174" s="175" t="s">
        <v>2</v>
      </c>
      <c r="D174" s="164"/>
      <c r="E174" s="166" t="s">
        <v>636</v>
      </c>
      <c r="F174" s="166" t="s">
        <v>19</v>
      </c>
      <c r="G174" s="166" t="s">
        <v>0</v>
      </c>
      <c r="H174" s="166">
        <v>4090</v>
      </c>
      <c r="I174" s="166">
        <v>0.18</v>
      </c>
      <c r="J174" s="166">
        <v>77</v>
      </c>
      <c r="K174" s="268"/>
    </row>
    <row r="175" spans="1:11" s="181" customFormat="1" x14ac:dyDescent="0.25">
      <c r="A175" s="170">
        <v>43245.530324074076</v>
      </c>
      <c r="B175" s="175" t="s">
        <v>3</v>
      </c>
      <c r="C175" s="164"/>
      <c r="D175" s="175" t="s">
        <v>2</v>
      </c>
      <c r="E175" s="166" t="s">
        <v>637</v>
      </c>
      <c r="F175" s="166" t="s">
        <v>19</v>
      </c>
      <c r="G175" s="166" t="s">
        <v>0</v>
      </c>
      <c r="H175" s="169">
        <v>4570</v>
      </c>
      <c r="I175" s="166">
        <v>0.18</v>
      </c>
      <c r="J175" s="166">
        <v>77</v>
      </c>
      <c r="K175" s="268"/>
    </row>
    <row r="176" spans="1:11" s="181" customFormat="1" x14ac:dyDescent="0.25">
      <c r="A176" s="170">
        <v>43245.530462962961</v>
      </c>
      <c r="B176" s="175" t="s">
        <v>3</v>
      </c>
      <c r="C176" s="164"/>
      <c r="D176" s="175" t="s">
        <v>2</v>
      </c>
      <c r="E176" s="166" t="s">
        <v>637</v>
      </c>
      <c r="F176" s="166" t="s">
        <v>19</v>
      </c>
      <c r="G176" s="166" t="s">
        <v>0</v>
      </c>
      <c r="H176" s="166">
        <v>4860</v>
      </c>
      <c r="I176" s="166">
        <v>0.18</v>
      </c>
      <c r="J176" s="166">
        <v>77</v>
      </c>
      <c r="K176" s="268"/>
    </row>
    <row r="177" spans="1:11" s="181" customFormat="1" x14ac:dyDescent="0.25">
      <c r="A177" s="170">
        <v>43245.530613425923</v>
      </c>
      <c r="B177" s="175" t="s">
        <v>3</v>
      </c>
      <c r="C177" s="164"/>
      <c r="D177" s="175" t="s">
        <v>2</v>
      </c>
      <c r="E177" s="166" t="s">
        <v>637</v>
      </c>
      <c r="F177" s="166" t="s">
        <v>19</v>
      </c>
      <c r="G177" s="166" t="s">
        <v>0</v>
      </c>
      <c r="H177" s="166">
        <v>4850</v>
      </c>
      <c r="I177" s="166">
        <v>0.18</v>
      </c>
      <c r="J177" s="166">
        <v>77</v>
      </c>
      <c r="K177" s="268"/>
    </row>
    <row r="178" spans="1:11" s="181" customFormat="1" x14ac:dyDescent="0.25">
      <c r="A178" s="170">
        <v>43245.534791666665</v>
      </c>
      <c r="B178" s="175" t="s">
        <v>3</v>
      </c>
      <c r="C178" s="164"/>
      <c r="D178" s="175" t="s">
        <v>2</v>
      </c>
      <c r="E178" s="166" t="s">
        <v>637</v>
      </c>
      <c r="F178" s="166" t="s">
        <v>19</v>
      </c>
      <c r="G178" s="166" t="s">
        <v>0</v>
      </c>
      <c r="H178" s="166">
        <v>4780</v>
      </c>
      <c r="I178" s="166">
        <v>0.18</v>
      </c>
      <c r="J178" s="166">
        <v>77</v>
      </c>
      <c r="K178" s="268"/>
    </row>
    <row r="179" spans="1:11" s="181" customFormat="1" x14ac:dyDescent="0.25">
      <c r="A179" s="170">
        <v>43245.534930555557</v>
      </c>
      <c r="B179" s="175" t="s">
        <v>3</v>
      </c>
      <c r="C179" s="164"/>
      <c r="D179" s="175" t="s">
        <v>2</v>
      </c>
      <c r="E179" s="166" t="s">
        <v>637</v>
      </c>
      <c r="F179" s="166" t="s">
        <v>19</v>
      </c>
      <c r="G179" s="166" t="s">
        <v>0</v>
      </c>
      <c r="H179" s="166">
        <v>4810</v>
      </c>
      <c r="I179" s="166">
        <v>0.18</v>
      </c>
      <c r="J179" s="166">
        <v>77</v>
      </c>
      <c r="K179" s="268"/>
    </row>
    <row r="180" spans="1:11" s="181" customFormat="1" x14ac:dyDescent="0.25">
      <c r="A180" s="170">
        <v>43245.535081018519</v>
      </c>
      <c r="B180" s="175" t="s">
        <v>3</v>
      </c>
      <c r="C180" s="164"/>
      <c r="D180" s="175" t="s">
        <v>2</v>
      </c>
      <c r="E180" s="166" t="s">
        <v>637</v>
      </c>
      <c r="F180" s="166" t="s">
        <v>19</v>
      </c>
      <c r="G180" s="166" t="s">
        <v>0</v>
      </c>
      <c r="H180" s="166">
        <v>4780</v>
      </c>
      <c r="I180" s="166">
        <v>0.18</v>
      </c>
      <c r="J180" s="166">
        <v>77</v>
      </c>
      <c r="K180" s="269"/>
    </row>
    <row r="181" spans="1:11" s="181" customFormat="1" x14ac:dyDescent="0.25">
      <c r="A181" s="167">
        <v>43245.535543981481</v>
      </c>
      <c r="B181" s="174" t="s">
        <v>3</v>
      </c>
      <c r="C181" s="174" t="s">
        <v>2</v>
      </c>
      <c r="D181" s="164"/>
      <c r="E181" s="165" t="s">
        <v>636</v>
      </c>
      <c r="F181" s="165" t="s">
        <v>20</v>
      </c>
      <c r="G181" s="165" t="s">
        <v>0</v>
      </c>
      <c r="H181" s="168">
        <v>3770</v>
      </c>
      <c r="I181" s="165">
        <v>0.18</v>
      </c>
      <c r="J181" s="165">
        <v>77</v>
      </c>
      <c r="K181" s="271">
        <f>AVERAGE(H182:H186,H193:H194)</f>
        <v>4020</v>
      </c>
    </row>
    <row r="182" spans="1:11" s="181" customFormat="1" x14ac:dyDescent="0.25">
      <c r="A182" s="167">
        <v>43245.535694444443</v>
      </c>
      <c r="B182" s="174" t="s">
        <v>3</v>
      </c>
      <c r="C182" s="174" t="s">
        <v>2</v>
      </c>
      <c r="D182" s="164"/>
      <c r="E182" s="165" t="s">
        <v>636</v>
      </c>
      <c r="F182" s="165" t="s">
        <v>20</v>
      </c>
      <c r="G182" s="165" t="s">
        <v>0</v>
      </c>
      <c r="H182" s="165">
        <v>3960</v>
      </c>
      <c r="I182" s="165">
        <v>0.18</v>
      </c>
      <c r="J182" s="165">
        <v>77</v>
      </c>
      <c r="K182" s="271"/>
    </row>
    <row r="183" spans="1:11" s="181" customFormat="1" x14ac:dyDescent="0.25">
      <c r="A183" s="167">
        <v>43245.535844907405</v>
      </c>
      <c r="B183" s="174" t="s">
        <v>3</v>
      </c>
      <c r="C183" s="174" t="s">
        <v>2</v>
      </c>
      <c r="D183" s="164"/>
      <c r="E183" s="165" t="s">
        <v>636</v>
      </c>
      <c r="F183" s="165" t="s">
        <v>20</v>
      </c>
      <c r="G183" s="165" t="s">
        <v>0</v>
      </c>
      <c r="H183" s="165">
        <v>3970</v>
      </c>
      <c r="I183" s="165">
        <v>0.18</v>
      </c>
      <c r="J183" s="165">
        <v>77</v>
      </c>
      <c r="K183" s="271"/>
    </row>
    <row r="184" spans="1:11" s="181" customFormat="1" x14ac:dyDescent="0.25">
      <c r="A184" s="167">
        <v>43245.536145833335</v>
      </c>
      <c r="B184" s="174" t="s">
        <v>3</v>
      </c>
      <c r="C184" s="174" t="s">
        <v>2</v>
      </c>
      <c r="D184" s="164"/>
      <c r="E184" s="165" t="s">
        <v>636</v>
      </c>
      <c r="F184" s="165" t="s">
        <v>20</v>
      </c>
      <c r="G184" s="165" t="s">
        <v>0</v>
      </c>
      <c r="H184" s="165">
        <v>3980</v>
      </c>
      <c r="I184" s="165">
        <v>0.18</v>
      </c>
      <c r="J184" s="165">
        <v>77</v>
      </c>
      <c r="K184" s="271"/>
    </row>
    <row r="185" spans="1:11" s="181" customFormat="1" x14ac:dyDescent="0.25">
      <c r="A185" s="167">
        <v>43245.536296296297</v>
      </c>
      <c r="B185" s="174" t="s">
        <v>3</v>
      </c>
      <c r="C185" s="174" t="s">
        <v>2</v>
      </c>
      <c r="D185" s="164"/>
      <c r="E185" s="165" t="s">
        <v>636</v>
      </c>
      <c r="F185" s="165" t="s">
        <v>20</v>
      </c>
      <c r="G185" s="165" t="s">
        <v>0</v>
      </c>
      <c r="H185" s="165">
        <v>3990</v>
      </c>
      <c r="I185" s="165">
        <v>0.18</v>
      </c>
      <c r="J185" s="165">
        <v>79</v>
      </c>
      <c r="K185" s="271"/>
    </row>
    <row r="186" spans="1:11" s="181" customFormat="1" x14ac:dyDescent="0.25">
      <c r="A186" s="167">
        <v>43245.536458333336</v>
      </c>
      <c r="B186" s="174" t="s">
        <v>3</v>
      </c>
      <c r="C186" s="174" t="s">
        <v>2</v>
      </c>
      <c r="D186" s="164"/>
      <c r="E186" s="165" t="s">
        <v>636</v>
      </c>
      <c r="F186" s="165" t="s">
        <v>20</v>
      </c>
      <c r="G186" s="165" t="s">
        <v>0</v>
      </c>
      <c r="H186" s="165">
        <v>3990</v>
      </c>
      <c r="I186" s="165">
        <v>0.18</v>
      </c>
      <c r="J186" s="165">
        <v>77</v>
      </c>
      <c r="K186" s="271"/>
    </row>
    <row r="187" spans="1:11" s="181" customFormat="1" x14ac:dyDescent="0.25">
      <c r="A187" s="167">
        <v>43245.536921296298</v>
      </c>
      <c r="B187" s="174" t="s">
        <v>3</v>
      </c>
      <c r="C187" s="164"/>
      <c r="D187" s="174" t="s">
        <v>2</v>
      </c>
      <c r="E187" s="165" t="s">
        <v>637</v>
      </c>
      <c r="F187" s="165" t="s">
        <v>20</v>
      </c>
      <c r="G187" s="165" t="s">
        <v>0</v>
      </c>
      <c r="H187" s="168">
        <v>4130</v>
      </c>
      <c r="I187" s="165">
        <v>0.18</v>
      </c>
      <c r="J187" s="165">
        <v>77</v>
      </c>
      <c r="K187" s="271"/>
    </row>
    <row r="188" spans="1:11" s="181" customFormat="1" x14ac:dyDescent="0.25">
      <c r="A188" s="167">
        <v>43245.537060185183</v>
      </c>
      <c r="B188" s="174" t="s">
        <v>3</v>
      </c>
      <c r="C188" s="164"/>
      <c r="D188" s="174" t="s">
        <v>2</v>
      </c>
      <c r="E188" s="165" t="s">
        <v>637</v>
      </c>
      <c r="F188" s="165" t="s">
        <v>20</v>
      </c>
      <c r="G188" s="165" t="s">
        <v>0</v>
      </c>
      <c r="H188" s="168">
        <v>4330</v>
      </c>
      <c r="I188" s="165">
        <v>0.18</v>
      </c>
      <c r="J188" s="165">
        <v>77</v>
      </c>
      <c r="K188" s="271"/>
    </row>
    <row r="189" spans="1:11" s="181" customFormat="1" x14ac:dyDescent="0.25">
      <c r="A189" s="167">
        <v>43245.537210648145</v>
      </c>
      <c r="B189" s="174" t="s">
        <v>3</v>
      </c>
      <c r="C189" s="164"/>
      <c r="D189" s="174" t="s">
        <v>2</v>
      </c>
      <c r="E189" s="165" t="s">
        <v>637</v>
      </c>
      <c r="F189" s="165" t="s">
        <v>20</v>
      </c>
      <c r="G189" s="165" t="s">
        <v>0</v>
      </c>
      <c r="H189" s="168">
        <v>4690</v>
      </c>
      <c r="I189" s="165">
        <v>0.18</v>
      </c>
      <c r="J189" s="165">
        <v>77</v>
      </c>
      <c r="K189" s="271"/>
    </row>
    <row r="190" spans="1:11" s="181" customFormat="1" x14ac:dyDescent="0.25">
      <c r="A190" s="167">
        <v>43245.537893518522</v>
      </c>
      <c r="B190" s="174" t="s">
        <v>3</v>
      </c>
      <c r="C190" s="164"/>
      <c r="D190" s="174" t="s">
        <v>2</v>
      </c>
      <c r="E190" s="165" t="s">
        <v>637</v>
      </c>
      <c r="F190" s="165" t="s">
        <v>20</v>
      </c>
      <c r="G190" s="165" t="s">
        <v>0</v>
      </c>
      <c r="H190" s="168">
        <v>4080</v>
      </c>
      <c r="I190" s="165">
        <v>0.18</v>
      </c>
      <c r="J190" s="165">
        <v>77</v>
      </c>
      <c r="K190" s="271"/>
    </row>
    <row r="191" spans="1:11" s="181" customFormat="1" x14ac:dyDescent="0.25">
      <c r="A191" s="167">
        <v>43245.538043981483</v>
      </c>
      <c r="B191" s="174" t="s">
        <v>3</v>
      </c>
      <c r="C191" s="164"/>
      <c r="D191" s="174" t="s">
        <v>2</v>
      </c>
      <c r="E191" s="165" t="s">
        <v>637</v>
      </c>
      <c r="F191" s="165" t="s">
        <v>20</v>
      </c>
      <c r="G191" s="165" t="s">
        <v>0</v>
      </c>
      <c r="H191" s="168">
        <v>4090</v>
      </c>
      <c r="I191" s="165">
        <v>0.18</v>
      </c>
      <c r="J191" s="165">
        <v>77</v>
      </c>
      <c r="K191" s="271"/>
    </row>
    <row r="192" spans="1:11" s="181" customFormat="1" x14ac:dyDescent="0.25">
      <c r="A192" s="167">
        <v>43245.538194444445</v>
      </c>
      <c r="B192" s="174" t="s">
        <v>3</v>
      </c>
      <c r="C192" s="164"/>
      <c r="D192" s="174" t="s">
        <v>2</v>
      </c>
      <c r="E192" s="165" t="s">
        <v>637</v>
      </c>
      <c r="F192" s="165" t="s">
        <v>20</v>
      </c>
      <c r="G192" s="165" t="s">
        <v>0</v>
      </c>
      <c r="H192" s="168">
        <v>4100</v>
      </c>
      <c r="I192" s="165">
        <v>0.18</v>
      </c>
      <c r="J192" s="165">
        <v>77</v>
      </c>
      <c r="K192" s="271"/>
    </row>
    <row r="193" spans="1:11" s="181" customFormat="1" x14ac:dyDescent="0.25">
      <c r="A193" s="167">
        <v>43245.53869212963</v>
      </c>
      <c r="B193" s="174" t="s">
        <v>3</v>
      </c>
      <c r="C193" s="164"/>
      <c r="D193" s="174" t="s">
        <v>2</v>
      </c>
      <c r="E193" s="165" t="s">
        <v>637</v>
      </c>
      <c r="F193" s="165" t="s">
        <v>20</v>
      </c>
      <c r="G193" s="165" t="s">
        <v>0</v>
      </c>
      <c r="H193" s="165">
        <v>4130</v>
      </c>
      <c r="I193" s="165">
        <v>0.18</v>
      </c>
      <c r="J193" s="165">
        <v>77</v>
      </c>
      <c r="K193" s="271"/>
    </row>
    <row r="194" spans="1:11" s="181" customFormat="1" x14ac:dyDescent="0.25">
      <c r="A194" s="167">
        <v>43245.538854166669</v>
      </c>
      <c r="B194" s="174" t="s">
        <v>3</v>
      </c>
      <c r="C194" s="164"/>
      <c r="D194" s="174" t="s">
        <v>2</v>
      </c>
      <c r="E194" s="165" t="s">
        <v>637</v>
      </c>
      <c r="F194" s="165" t="s">
        <v>20</v>
      </c>
      <c r="G194" s="165" t="s">
        <v>0</v>
      </c>
      <c r="H194" s="165">
        <v>4120</v>
      </c>
      <c r="I194" s="165">
        <v>0.18</v>
      </c>
      <c r="J194" s="165">
        <v>77</v>
      </c>
      <c r="K194" s="271"/>
    </row>
    <row r="195" spans="1:11" s="181" customFormat="1" x14ac:dyDescent="0.25">
      <c r="A195" s="167">
        <v>43245.539004629631</v>
      </c>
      <c r="B195" s="174" t="s">
        <v>3</v>
      </c>
      <c r="C195" s="164"/>
      <c r="D195" s="174" t="s">
        <v>2</v>
      </c>
      <c r="E195" s="165" t="s">
        <v>637</v>
      </c>
      <c r="F195" s="165" t="s">
        <v>20</v>
      </c>
      <c r="G195" s="165" t="s">
        <v>0</v>
      </c>
      <c r="H195" s="168">
        <v>3520</v>
      </c>
      <c r="I195" s="165">
        <v>0.18</v>
      </c>
      <c r="J195" s="165">
        <v>77</v>
      </c>
      <c r="K195" s="272"/>
    </row>
    <row r="196" spans="1:11" s="181" customFormat="1" x14ac:dyDescent="0.25">
      <c r="A196" s="170">
        <v>43245.54011574074</v>
      </c>
      <c r="B196" s="175" t="s">
        <v>3</v>
      </c>
      <c r="C196" s="175" t="s">
        <v>2</v>
      </c>
      <c r="D196" s="164"/>
      <c r="E196" s="166" t="s">
        <v>636</v>
      </c>
      <c r="F196" s="166" t="s">
        <v>20</v>
      </c>
      <c r="G196" s="166" t="s">
        <v>1111</v>
      </c>
      <c r="H196" s="169">
        <v>480</v>
      </c>
      <c r="I196" s="166">
        <v>0.18</v>
      </c>
      <c r="J196" s="166">
        <v>77</v>
      </c>
      <c r="K196" s="268">
        <f>AVERAGE(H217:H219)</f>
        <v>4010</v>
      </c>
    </row>
    <row r="197" spans="1:11" s="181" customFormat="1" x14ac:dyDescent="0.25">
      <c r="A197" s="170">
        <v>43245.540277777778</v>
      </c>
      <c r="B197" s="175" t="s">
        <v>3</v>
      </c>
      <c r="C197" s="175" t="s">
        <v>2</v>
      </c>
      <c r="D197" s="164"/>
      <c r="E197" s="166" t="s">
        <v>636</v>
      </c>
      <c r="F197" s="166" t="s">
        <v>20</v>
      </c>
      <c r="G197" s="166" t="s">
        <v>1111</v>
      </c>
      <c r="H197" s="169">
        <v>350</v>
      </c>
      <c r="I197" s="166">
        <v>0.18</v>
      </c>
      <c r="J197" s="166">
        <v>77</v>
      </c>
      <c r="K197" s="268"/>
    </row>
    <row r="198" spans="1:11" s="181" customFormat="1" x14ac:dyDescent="0.25">
      <c r="A198" s="170">
        <v>43245.54042824074</v>
      </c>
      <c r="B198" s="175" t="s">
        <v>3</v>
      </c>
      <c r="C198" s="175" t="s">
        <v>2</v>
      </c>
      <c r="D198" s="164"/>
      <c r="E198" s="166" t="s">
        <v>636</v>
      </c>
      <c r="F198" s="166" t="s">
        <v>20</v>
      </c>
      <c r="G198" s="166" t="s">
        <v>1111</v>
      </c>
      <c r="H198" s="169">
        <v>2720</v>
      </c>
      <c r="I198" s="166">
        <v>0.18</v>
      </c>
      <c r="J198" s="166">
        <v>77</v>
      </c>
      <c r="K198" s="268"/>
    </row>
    <row r="199" spans="1:11" s="181" customFormat="1" x14ac:dyDescent="0.25">
      <c r="A199" s="170">
        <v>43245.542245370372</v>
      </c>
      <c r="B199" s="175" t="s">
        <v>3</v>
      </c>
      <c r="C199" s="175" t="s">
        <v>2</v>
      </c>
      <c r="D199" s="164"/>
      <c r="E199" s="166" t="s">
        <v>636</v>
      </c>
      <c r="F199" s="166" t="s">
        <v>20</v>
      </c>
      <c r="G199" s="166" t="s">
        <v>1111</v>
      </c>
      <c r="H199" s="169">
        <v>3230</v>
      </c>
      <c r="I199" s="166">
        <v>0.18</v>
      </c>
      <c r="J199" s="166">
        <v>77</v>
      </c>
      <c r="K199" s="268"/>
    </row>
    <row r="200" spans="1:11" s="181" customFormat="1" x14ac:dyDescent="0.25">
      <c r="A200" s="170">
        <v>43245.542395833334</v>
      </c>
      <c r="B200" s="175" t="s">
        <v>3</v>
      </c>
      <c r="C200" s="175" t="s">
        <v>2</v>
      </c>
      <c r="D200" s="164"/>
      <c r="E200" s="166" t="s">
        <v>636</v>
      </c>
      <c r="F200" s="166" t="s">
        <v>20</v>
      </c>
      <c r="G200" s="166" t="s">
        <v>1111</v>
      </c>
      <c r="H200" s="169">
        <v>3230</v>
      </c>
      <c r="I200" s="166">
        <v>0.18</v>
      </c>
      <c r="J200" s="166">
        <v>77</v>
      </c>
      <c r="K200" s="268"/>
    </row>
    <row r="201" spans="1:11" s="181" customFormat="1" x14ac:dyDescent="0.25">
      <c r="A201" s="170">
        <v>43245.542546296296</v>
      </c>
      <c r="B201" s="175" t="s">
        <v>3</v>
      </c>
      <c r="C201" s="175" t="s">
        <v>2</v>
      </c>
      <c r="D201" s="164"/>
      <c r="E201" s="166" t="s">
        <v>636</v>
      </c>
      <c r="F201" s="166" t="s">
        <v>20</v>
      </c>
      <c r="G201" s="166" t="s">
        <v>1111</v>
      </c>
      <c r="H201" s="169">
        <v>3180</v>
      </c>
      <c r="I201" s="166">
        <v>0.18</v>
      </c>
      <c r="J201" s="166">
        <v>77</v>
      </c>
      <c r="K201" s="268"/>
    </row>
    <row r="202" spans="1:11" s="181" customFormat="1" x14ac:dyDescent="0.25">
      <c r="A202" s="170">
        <v>43245.543437499997</v>
      </c>
      <c r="B202" s="175" t="s">
        <v>3</v>
      </c>
      <c r="C202" s="175" t="s">
        <v>2</v>
      </c>
      <c r="D202" s="164"/>
      <c r="E202" s="166" t="s">
        <v>636</v>
      </c>
      <c r="F202" s="166" t="s">
        <v>20</v>
      </c>
      <c r="G202" s="166" t="s">
        <v>1111</v>
      </c>
      <c r="H202" s="169">
        <v>3970</v>
      </c>
      <c r="I202" s="166">
        <v>0.18</v>
      </c>
      <c r="J202" s="166">
        <v>77</v>
      </c>
      <c r="K202" s="268"/>
    </row>
    <row r="203" spans="1:11" s="181" customFormat="1" x14ac:dyDescent="0.25">
      <c r="A203" s="170">
        <v>43245.543587962966</v>
      </c>
      <c r="B203" s="175" t="s">
        <v>3</v>
      </c>
      <c r="C203" s="175" t="s">
        <v>2</v>
      </c>
      <c r="D203" s="164"/>
      <c r="E203" s="166" t="s">
        <v>636</v>
      </c>
      <c r="F203" s="166" t="s">
        <v>20</v>
      </c>
      <c r="G203" s="166" t="s">
        <v>1111</v>
      </c>
      <c r="H203" s="169">
        <v>3970</v>
      </c>
      <c r="I203" s="166">
        <v>0.18</v>
      </c>
      <c r="J203" s="166">
        <v>77</v>
      </c>
      <c r="K203" s="268"/>
    </row>
    <row r="204" spans="1:11" s="181" customFormat="1" x14ac:dyDescent="0.25">
      <c r="A204" s="170">
        <v>43245.543738425928</v>
      </c>
      <c r="B204" s="175" t="s">
        <v>3</v>
      </c>
      <c r="C204" s="175" t="s">
        <v>2</v>
      </c>
      <c r="D204" s="164"/>
      <c r="E204" s="166" t="s">
        <v>636</v>
      </c>
      <c r="F204" s="166" t="s">
        <v>20</v>
      </c>
      <c r="G204" s="166" t="s">
        <v>1111</v>
      </c>
      <c r="H204" s="169">
        <v>3960</v>
      </c>
      <c r="I204" s="166">
        <v>0.18</v>
      </c>
      <c r="J204" s="166">
        <v>77</v>
      </c>
      <c r="K204" s="268"/>
    </row>
    <row r="205" spans="1:11" s="181" customFormat="1" x14ac:dyDescent="0.25">
      <c r="A205" s="170">
        <v>43245.544351851851</v>
      </c>
      <c r="B205" s="175" t="s">
        <v>3</v>
      </c>
      <c r="C205" s="175" t="s">
        <v>2</v>
      </c>
      <c r="D205" s="164"/>
      <c r="E205" s="166" t="s">
        <v>636</v>
      </c>
      <c r="F205" s="166" t="s">
        <v>20</v>
      </c>
      <c r="G205" s="166" t="s">
        <v>1111</v>
      </c>
      <c r="H205" s="169">
        <v>560</v>
      </c>
      <c r="I205" s="166">
        <v>0.18</v>
      </c>
      <c r="J205" s="166">
        <v>77</v>
      </c>
      <c r="K205" s="268"/>
    </row>
    <row r="206" spans="1:11" s="181" customFormat="1" x14ac:dyDescent="0.25">
      <c r="A206" s="170">
        <v>43245.544502314813</v>
      </c>
      <c r="B206" s="175" t="s">
        <v>3</v>
      </c>
      <c r="C206" s="175" t="s">
        <v>2</v>
      </c>
      <c r="D206" s="164"/>
      <c r="E206" s="166" t="s">
        <v>636</v>
      </c>
      <c r="F206" s="166" t="s">
        <v>20</v>
      </c>
      <c r="G206" s="166" t="s">
        <v>1111</v>
      </c>
      <c r="H206" s="169">
        <v>2960</v>
      </c>
      <c r="I206" s="166">
        <v>0.18</v>
      </c>
      <c r="J206" s="166">
        <v>77</v>
      </c>
      <c r="K206" s="268"/>
    </row>
    <row r="207" spans="1:11" s="181" customFormat="1" x14ac:dyDescent="0.25">
      <c r="A207" s="170">
        <v>43245.544652777775</v>
      </c>
      <c r="B207" s="175" t="s">
        <v>3</v>
      </c>
      <c r="C207" s="175" t="s">
        <v>2</v>
      </c>
      <c r="D207" s="164"/>
      <c r="E207" s="166" t="s">
        <v>636</v>
      </c>
      <c r="F207" s="166" t="s">
        <v>20</v>
      </c>
      <c r="G207" s="166" t="s">
        <v>1111</v>
      </c>
      <c r="H207" s="169">
        <v>3070</v>
      </c>
      <c r="I207" s="166">
        <v>0.18</v>
      </c>
      <c r="J207" s="166">
        <v>79</v>
      </c>
      <c r="K207" s="268"/>
    </row>
    <row r="208" spans="1:11" s="181" customFormat="1" x14ac:dyDescent="0.25">
      <c r="A208" s="170">
        <v>43245.545208333337</v>
      </c>
      <c r="B208" s="175" t="s">
        <v>3</v>
      </c>
      <c r="C208" s="175" t="s">
        <v>2</v>
      </c>
      <c r="D208" s="164"/>
      <c r="E208" s="166" t="s">
        <v>636</v>
      </c>
      <c r="F208" s="166" t="s">
        <v>20</v>
      </c>
      <c r="G208" s="166" t="s">
        <v>1111</v>
      </c>
      <c r="H208" s="169">
        <v>3130</v>
      </c>
      <c r="I208" s="166">
        <v>0.18</v>
      </c>
      <c r="J208" s="166">
        <v>77</v>
      </c>
      <c r="K208" s="268"/>
    </row>
    <row r="209" spans="1:11" s="181" customFormat="1" x14ac:dyDescent="0.25">
      <c r="A209" s="170">
        <v>43245.545347222222</v>
      </c>
      <c r="B209" s="175" t="s">
        <v>3</v>
      </c>
      <c r="C209" s="175" t="s">
        <v>2</v>
      </c>
      <c r="D209" s="164"/>
      <c r="E209" s="166" t="s">
        <v>636</v>
      </c>
      <c r="F209" s="166" t="s">
        <v>20</v>
      </c>
      <c r="G209" s="166" t="s">
        <v>1111</v>
      </c>
      <c r="H209" s="169">
        <v>3470</v>
      </c>
      <c r="I209" s="166">
        <v>0.18</v>
      </c>
      <c r="J209" s="166">
        <v>77</v>
      </c>
      <c r="K209" s="268"/>
    </row>
    <row r="210" spans="1:11" s="181" customFormat="1" x14ac:dyDescent="0.25">
      <c r="A210" s="170">
        <v>43245.545486111114</v>
      </c>
      <c r="B210" s="175" t="s">
        <v>3</v>
      </c>
      <c r="C210" s="175" t="s">
        <v>2</v>
      </c>
      <c r="D210" s="164"/>
      <c r="E210" s="166" t="s">
        <v>636</v>
      </c>
      <c r="F210" s="166" t="s">
        <v>20</v>
      </c>
      <c r="G210" s="166" t="s">
        <v>1111</v>
      </c>
      <c r="H210" s="169">
        <v>350</v>
      </c>
      <c r="I210" s="166">
        <v>0.18</v>
      </c>
      <c r="J210" s="166">
        <v>79</v>
      </c>
      <c r="K210" s="268"/>
    </row>
    <row r="211" spans="1:11" s="181" customFormat="1" x14ac:dyDescent="0.25">
      <c r="A211" s="170">
        <v>43245.54614583333</v>
      </c>
      <c r="B211" s="175" t="s">
        <v>3</v>
      </c>
      <c r="C211" s="175" t="s">
        <v>2</v>
      </c>
      <c r="D211" s="164"/>
      <c r="E211" s="166" t="s">
        <v>636</v>
      </c>
      <c r="F211" s="166" t="s">
        <v>20</v>
      </c>
      <c r="G211" s="166" t="s">
        <v>1111</v>
      </c>
      <c r="H211" s="169">
        <v>330</v>
      </c>
      <c r="I211" s="166">
        <v>0.18</v>
      </c>
      <c r="J211" s="166">
        <v>79</v>
      </c>
      <c r="K211" s="268"/>
    </row>
    <row r="212" spans="1:11" s="181" customFormat="1" x14ac:dyDescent="0.25">
      <c r="A212" s="170">
        <v>43245.546284722222</v>
      </c>
      <c r="B212" s="175" t="s">
        <v>3</v>
      </c>
      <c r="C212" s="175" t="s">
        <v>2</v>
      </c>
      <c r="D212" s="164"/>
      <c r="E212" s="166" t="s">
        <v>636</v>
      </c>
      <c r="F212" s="166" t="s">
        <v>20</v>
      </c>
      <c r="G212" s="166" t="s">
        <v>1111</v>
      </c>
      <c r="H212" s="169">
        <v>370</v>
      </c>
      <c r="I212" s="166">
        <v>0.18</v>
      </c>
      <c r="J212" s="166">
        <v>79</v>
      </c>
      <c r="K212" s="268"/>
    </row>
    <row r="213" spans="1:11" s="181" customFormat="1" x14ac:dyDescent="0.25">
      <c r="A213" s="170">
        <v>43245.546435185184</v>
      </c>
      <c r="B213" s="175" t="s">
        <v>3</v>
      </c>
      <c r="C213" s="175" t="s">
        <v>2</v>
      </c>
      <c r="D213" s="164"/>
      <c r="E213" s="166" t="s">
        <v>636</v>
      </c>
      <c r="F213" s="166" t="s">
        <v>20</v>
      </c>
      <c r="G213" s="166" t="s">
        <v>1111</v>
      </c>
      <c r="H213" s="169">
        <v>3540</v>
      </c>
      <c r="I213" s="166">
        <v>0.18</v>
      </c>
      <c r="J213" s="166">
        <v>79</v>
      </c>
      <c r="K213" s="268"/>
    </row>
    <row r="214" spans="1:11" s="181" customFormat="1" x14ac:dyDescent="0.25">
      <c r="A214" s="170">
        <v>43245.546863425923</v>
      </c>
      <c r="B214" s="175" t="s">
        <v>3</v>
      </c>
      <c r="C214" s="164"/>
      <c r="D214" s="175" t="s">
        <v>2</v>
      </c>
      <c r="E214" s="166" t="s">
        <v>637</v>
      </c>
      <c r="F214" s="166" t="s">
        <v>20</v>
      </c>
      <c r="G214" s="166" t="s">
        <v>1111</v>
      </c>
      <c r="H214" s="169">
        <v>420</v>
      </c>
      <c r="I214" s="166">
        <v>0.18</v>
      </c>
      <c r="J214" s="166">
        <v>79</v>
      </c>
      <c r="K214" s="268"/>
    </row>
    <row r="215" spans="1:11" s="181" customFormat="1" x14ac:dyDescent="0.25">
      <c r="A215" s="170">
        <v>43245.547013888892</v>
      </c>
      <c r="B215" s="175" t="s">
        <v>3</v>
      </c>
      <c r="C215" s="164"/>
      <c r="D215" s="175" t="s">
        <v>2</v>
      </c>
      <c r="E215" s="166" t="s">
        <v>637</v>
      </c>
      <c r="F215" s="166" t="s">
        <v>20</v>
      </c>
      <c r="G215" s="166" t="s">
        <v>1111</v>
      </c>
      <c r="H215" s="169">
        <v>410</v>
      </c>
      <c r="I215" s="166">
        <v>0.18</v>
      </c>
      <c r="J215" s="166">
        <v>79</v>
      </c>
      <c r="K215" s="268"/>
    </row>
    <row r="216" spans="1:11" s="181" customFormat="1" x14ac:dyDescent="0.25">
      <c r="A216" s="170">
        <v>43245.547164351854</v>
      </c>
      <c r="B216" s="175" t="s">
        <v>3</v>
      </c>
      <c r="C216" s="164"/>
      <c r="D216" s="175" t="s">
        <v>2</v>
      </c>
      <c r="E216" s="166" t="s">
        <v>637</v>
      </c>
      <c r="F216" s="166" t="s">
        <v>20</v>
      </c>
      <c r="G216" s="166" t="s">
        <v>1111</v>
      </c>
      <c r="H216" s="169">
        <v>460</v>
      </c>
      <c r="I216" s="166">
        <v>0.18</v>
      </c>
      <c r="J216" s="166">
        <v>79</v>
      </c>
      <c r="K216" s="268"/>
    </row>
    <row r="217" spans="1:11" s="181" customFormat="1" x14ac:dyDescent="0.25">
      <c r="A217" s="170">
        <v>43245.547650462962</v>
      </c>
      <c r="B217" s="175" t="s">
        <v>3</v>
      </c>
      <c r="C217" s="164"/>
      <c r="D217" s="175" t="s">
        <v>2</v>
      </c>
      <c r="E217" s="166" t="s">
        <v>637</v>
      </c>
      <c r="F217" s="166" t="s">
        <v>20</v>
      </c>
      <c r="G217" s="166" t="s">
        <v>1111</v>
      </c>
      <c r="H217" s="166">
        <v>4000</v>
      </c>
      <c r="I217" s="166">
        <v>0.18</v>
      </c>
      <c r="J217" s="166">
        <v>79</v>
      </c>
      <c r="K217" s="268"/>
    </row>
    <row r="218" spans="1:11" s="181" customFormat="1" x14ac:dyDescent="0.25">
      <c r="A218" s="170">
        <v>43245.547800925924</v>
      </c>
      <c r="B218" s="175" t="s">
        <v>3</v>
      </c>
      <c r="C218" s="164"/>
      <c r="D218" s="175" t="s">
        <v>2</v>
      </c>
      <c r="E218" s="166" t="s">
        <v>637</v>
      </c>
      <c r="F218" s="166" t="s">
        <v>20</v>
      </c>
      <c r="G218" s="166" t="s">
        <v>1111</v>
      </c>
      <c r="H218" s="166">
        <v>4010</v>
      </c>
      <c r="I218" s="166">
        <v>0.18</v>
      </c>
      <c r="J218" s="166">
        <v>79</v>
      </c>
      <c r="K218" s="268"/>
    </row>
    <row r="219" spans="1:11" s="181" customFormat="1" x14ac:dyDescent="0.25">
      <c r="A219" s="170">
        <v>43245.547951388886</v>
      </c>
      <c r="B219" s="175" t="s">
        <v>3</v>
      </c>
      <c r="C219" s="164"/>
      <c r="D219" s="175" t="s">
        <v>2</v>
      </c>
      <c r="E219" s="166" t="s">
        <v>637</v>
      </c>
      <c r="F219" s="166" t="s">
        <v>20</v>
      </c>
      <c r="G219" s="166" t="s">
        <v>1111</v>
      </c>
      <c r="H219" s="166">
        <v>4020</v>
      </c>
      <c r="I219" s="166">
        <v>0.18</v>
      </c>
      <c r="J219" s="166">
        <v>79</v>
      </c>
      <c r="K219" s="269"/>
    </row>
    <row r="220" spans="1:11" s="187" customFormat="1" x14ac:dyDescent="0.25">
      <c r="A220" s="167">
        <v>43245.548541666663</v>
      </c>
      <c r="B220" s="174" t="s">
        <v>3</v>
      </c>
      <c r="C220" s="174" t="s">
        <v>2</v>
      </c>
      <c r="D220" s="164"/>
      <c r="E220" s="165" t="s">
        <v>636</v>
      </c>
      <c r="F220" s="165" t="s">
        <v>21</v>
      </c>
      <c r="G220" s="165" t="s">
        <v>0</v>
      </c>
      <c r="H220" s="168">
        <v>410</v>
      </c>
      <c r="I220" s="165">
        <v>0.18</v>
      </c>
      <c r="J220" s="165">
        <v>79</v>
      </c>
      <c r="K220" s="278">
        <f>AVERAGE(H229:H231)</f>
        <v>3843.3333333333335</v>
      </c>
    </row>
    <row r="221" spans="1:11" s="187" customFormat="1" x14ac:dyDescent="0.25">
      <c r="A221" s="167">
        <v>43245.548692129632</v>
      </c>
      <c r="B221" s="174" t="s">
        <v>3</v>
      </c>
      <c r="C221" s="174" t="s">
        <v>2</v>
      </c>
      <c r="D221" s="164"/>
      <c r="E221" s="165" t="s">
        <v>636</v>
      </c>
      <c r="F221" s="165" t="s">
        <v>21</v>
      </c>
      <c r="G221" s="165" t="s">
        <v>0</v>
      </c>
      <c r="H221" s="168">
        <v>3750</v>
      </c>
      <c r="I221" s="165">
        <v>0.18</v>
      </c>
      <c r="J221" s="165">
        <v>79</v>
      </c>
      <c r="K221" s="278"/>
    </row>
    <row r="222" spans="1:11" s="187" customFormat="1" x14ac:dyDescent="0.25">
      <c r="A222" s="167">
        <v>43245.548831018517</v>
      </c>
      <c r="B222" s="174" t="s">
        <v>3</v>
      </c>
      <c r="C222" s="174" t="s">
        <v>2</v>
      </c>
      <c r="D222" s="164"/>
      <c r="E222" s="165" t="s">
        <v>636</v>
      </c>
      <c r="F222" s="165" t="s">
        <v>21</v>
      </c>
      <c r="G222" s="165" t="s">
        <v>0</v>
      </c>
      <c r="H222" s="168">
        <v>3730</v>
      </c>
      <c r="I222" s="165">
        <v>0.18</v>
      </c>
      <c r="J222" s="165">
        <v>79</v>
      </c>
      <c r="K222" s="278"/>
    </row>
    <row r="223" spans="1:11" s="187" customFormat="1" x14ac:dyDescent="0.25">
      <c r="A223" s="167">
        <v>43245.549363425926</v>
      </c>
      <c r="B223" s="174" t="s">
        <v>3</v>
      </c>
      <c r="C223" s="174" t="s">
        <v>2</v>
      </c>
      <c r="D223" s="164"/>
      <c r="E223" s="165" t="s">
        <v>636</v>
      </c>
      <c r="F223" s="165" t="s">
        <v>21</v>
      </c>
      <c r="G223" s="165" t="s">
        <v>0</v>
      </c>
      <c r="H223" s="168">
        <v>3650</v>
      </c>
      <c r="I223" s="165">
        <v>0.18</v>
      </c>
      <c r="J223" s="165">
        <v>79</v>
      </c>
      <c r="K223" s="278"/>
    </row>
    <row r="224" spans="1:11" s="187" customFormat="1" x14ac:dyDescent="0.25">
      <c r="A224" s="167">
        <v>43245.549525462964</v>
      </c>
      <c r="B224" s="174" t="s">
        <v>3</v>
      </c>
      <c r="C224" s="174" t="s">
        <v>2</v>
      </c>
      <c r="D224" s="164"/>
      <c r="E224" s="165" t="s">
        <v>636</v>
      </c>
      <c r="F224" s="165" t="s">
        <v>21</v>
      </c>
      <c r="G224" s="165" t="s">
        <v>0</v>
      </c>
      <c r="H224" s="168">
        <v>3640</v>
      </c>
      <c r="I224" s="165">
        <v>0.18</v>
      </c>
      <c r="J224" s="165">
        <v>79</v>
      </c>
      <c r="K224" s="278"/>
    </row>
    <row r="225" spans="1:11" s="187" customFormat="1" x14ac:dyDescent="0.25">
      <c r="A225" s="167">
        <v>43245.549675925926</v>
      </c>
      <c r="B225" s="174" t="s">
        <v>3</v>
      </c>
      <c r="C225" s="174" t="s">
        <v>2</v>
      </c>
      <c r="D225" s="164"/>
      <c r="E225" s="165" t="s">
        <v>636</v>
      </c>
      <c r="F225" s="165" t="s">
        <v>21</v>
      </c>
      <c r="G225" s="165" t="s">
        <v>0</v>
      </c>
      <c r="H225" s="168">
        <v>3720</v>
      </c>
      <c r="I225" s="165">
        <v>0.18</v>
      </c>
      <c r="J225" s="165">
        <v>79</v>
      </c>
      <c r="K225" s="278"/>
    </row>
    <row r="226" spans="1:11" s="187" customFormat="1" x14ac:dyDescent="0.25">
      <c r="A226" s="167">
        <v>43245.550879629627</v>
      </c>
      <c r="B226" s="174" t="s">
        <v>3</v>
      </c>
      <c r="C226" s="164"/>
      <c r="D226" s="174" t="s">
        <v>2</v>
      </c>
      <c r="E226" s="165" t="s">
        <v>637</v>
      </c>
      <c r="F226" s="165" t="s">
        <v>21</v>
      </c>
      <c r="G226" s="165" t="s">
        <v>0</v>
      </c>
      <c r="H226" s="168">
        <v>3870</v>
      </c>
      <c r="I226" s="165">
        <v>0.18</v>
      </c>
      <c r="J226" s="165">
        <v>79</v>
      </c>
      <c r="K226" s="278"/>
    </row>
    <row r="227" spans="1:11" s="187" customFormat="1" x14ac:dyDescent="0.25">
      <c r="A227" s="167">
        <v>43245.551030092596</v>
      </c>
      <c r="B227" s="174" t="s">
        <v>3</v>
      </c>
      <c r="C227" s="164"/>
      <c r="D227" s="174" t="s">
        <v>2</v>
      </c>
      <c r="E227" s="165" t="s">
        <v>637</v>
      </c>
      <c r="F227" s="165" t="s">
        <v>21</v>
      </c>
      <c r="G227" s="165" t="s">
        <v>0</v>
      </c>
      <c r="H227" s="168">
        <v>450</v>
      </c>
      <c r="I227" s="165">
        <v>0.18</v>
      </c>
      <c r="J227" s="165">
        <v>79</v>
      </c>
      <c r="K227" s="278"/>
    </row>
    <row r="228" spans="1:11" s="187" customFormat="1" x14ac:dyDescent="0.25">
      <c r="A228" s="167">
        <v>43245.551180555558</v>
      </c>
      <c r="B228" s="174" t="s">
        <v>3</v>
      </c>
      <c r="C228" s="164"/>
      <c r="D228" s="174" t="s">
        <v>2</v>
      </c>
      <c r="E228" s="165" t="s">
        <v>637</v>
      </c>
      <c r="F228" s="165" t="s">
        <v>21</v>
      </c>
      <c r="G228" s="165" t="s">
        <v>0</v>
      </c>
      <c r="H228" s="168">
        <v>3430</v>
      </c>
      <c r="I228" s="165">
        <v>0.18</v>
      </c>
      <c r="J228" s="165">
        <v>79</v>
      </c>
      <c r="K228" s="278"/>
    </row>
    <row r="229" spans="1:11" s="187" customFormat="1" x14ac:dyDescent="0.25">
      <c r="A229" s="167">
        <v>43245.551759259259</v>
      </c>
      <c r="B229" s="174" t="s">
        <v>3</v>
      </c>
      <c r="C229" s="164"/>
      <c r="D229" s="174" t="s">
        <v>2</v>
      </c>
      <c r="E229" s="165" t="s">
        <v>637</v>
      </c>
      <c r="F229" s="165" t="s">
        <v>21</v>
      </c>
      <c r="G229" s="165" t="s">
        <v>0</v>
      </c>
      <c r="H229" s="165">
        <v>3840</v>
      </c>
      <c r="I229" s="165">
        <v>0.18</v>
      </c>
      <c r="J229" s="165">
        <v>79</v>
      </c>
      <c r="K229" s="278"/>
    </row>
    <row r="230" spans="1:11" s="187" customFormat="1" x14ac:dyDescent="0.25">
      <c r="A230" s="167">
        <v>43245.55190972222</v>
      </c>
      <c r="B230" s="174" t="s">
        <v>3</v>
      </c>
      <c r="C230" s="164"/>
      <c r="D230" s="174" t="s">
        <v>2</v>
      </c>
      <c r="E230" s="165" t="s">
        <v>637</v>
      </c>
      <c r="F230" s="165" t="s">
        <v>21</v>
      </c>
      <c r="G230" s="165" t="s">
        <v>0</v>
      </c>
      <c r="H230" s="165">
        <v>3850</v>
      </c>
      <c r="I230" s="165">
        <v>0.18</v>
      </c>
      <c r="J230" s="165">
        <v>79</v>
      </c>
      <c r="K230" s="278"/>
    </row>
    <row r="231" spans="1:11" s="187" customFormat="1" x14ac:dyDescent="0.25">
      <c r="A231" s="167">
        <v>43245.552071759259</v>
      </c>
      <c r="B231" s="174" t="s">
        <v>3</v>
      </c>
      <c r="C231" s="164"/>
      <c r="D231" s="174" t="s">
        <v>2</v>
      </c>
      <c r="E231" s="165" t="s">
        <v>637</v>
      </c>
      <c r="F231" s="165" t="s">
        <v>21</v>
      </c>
      <c r="G231" s="165" t="s">
        <v>0</v>
      </c>
      <c r="H231" s="165">
        <v>3840</v>
      </c>
      <c r="I231" s="165">
        <v>0.18</v>
      </c>
      <c r="J231" s="165">
        <v>79</v>
      </c>
      <c r="K231" s="278"/>
    </row>
    <row r="232" spans="1:11" s="187" customFormat="1" x14ac:dyDescent="0.25">
      <c r="A232" s="170">
        <v>43245.552951388891</v>
      </c>
      <c r="B232" s="175" t="s">
        <v>3</v>
      </c>
      <c r="C232" s="175" t="s">
        <v>2</v>
      </c>
      <c r="D232" s="164"/>
      <c r="E232" s="166" t="s">
        <v>636</v>
      </c>
      <c r="F232" s="166" t="s">
        <v>22</v>
      </c>
      <c r="G232" s="166" t="s">
        <v>0</v>
      </c>
      <c r="H232" s="166">
        <v>3820</v>
      </c>
      <c r="I232" s="166">
        <v>0.18</v>
      </c>
      <c r="J232" s="166">
        <v>79</v>
      </c>
      <c r="K232" s="268">
        <f>AVERAGE(H232:H237)</f>
        <v>4086.6666666666665</v>
      </c>
    </row>
    <row r="233" spans="1:11" s="187" customFormat="1" x14ac:dyDescent="0.25">
      <c r="A233" s="170">
        <v>43245.553124999999</v>
      </c>
      <c r="B233" s="175" t="s">
        <v>3</v>
      </c>
      <c r="C233" s="175" t="s">
        <v>2</v>
      </c>
      <c r="D233" s="164"/>
      <c r="E233" s="166" t="s">
        <v>636</v>
      </c>
      <c r="F233" s="166" t="s">
        <v>22</v>
      </c>
      <c r="G233" s="166" t="s">
        <v>0</v>
      </c>
      <c r="H233" s="166">
        <v>3820</v>
      </c>
      <c r="I233" s="166">
        <v>0.18</v>
      </c>
      <c r="J233" s="166">
        <v>79</v>
      </c>
      <c r="K233" s="268"/>
    </row>
    <row r="234" spans="1:11" s="187" customFormat="1" x14ac:dyDescent="0.25">
      <c r="A234" s="170">
        <v>43245.55327546296</v>
      </c>
      <c r="B234" s="175" t="s">
        <v>3</v>
      </c>
      <c r="C234" s="175" t="s">
        <v>2</v>
      </c>
      <c r="D234" s="164"/>
      <c r="E234" s="166" t="s">
        <v>636</v>
      </c>
      <c r="F234" s="166" t="s">
        <v>22</v>
      </c>
      <c r="G234" s="166" t="s">
        <v>0</v>
      </c>
      <c r="H234" s="166">
        <v>3870</v>
      </c>
      <c r="I234" s="166">
        <v>0.18</v>
      </c>
      <c r="J234" s="166">
        <v>79</v>
      </c>
      <c r="K234" s="268"/>
    </row>
    <row r="235" spans="1:11" s="187" customFormat="1" x14ac:dyDescent="0.25">
      <c r="A235" s="170">
        <v>43245.554537037038</v>
      </c>
      <c r="B235" s="175" t="s">
        <v>3</v>
      </c>
      <c r="C235" s="164"/>
      <c r="D235" s="175" t="s">
        <v>2</v>
      </c>
      <c r="E235" s="166" t="s">
        <v>637</v>
      </c>
      <c r="F235" s="166" t="s">
        <v>22</v>
      </c>
      <c r="G235" s="166" t="s">
        <v>0</v>
      </c>
      <c r="H235" s="166">
        <v>4320</v>
      </c>
      <c r="I235" s="166">
        <v>0.18</v>
      </c>
      <c r="J235" s="166">
        <v>79</v>
      </c>
      <c r="K235" s="268"/>
    </row>
    <row r="236" spans="1:11" s="187" customFormat="1" x14ac:dyDescent="0.25">
      <c r="A236" s="170">
        <v>43245.5546875</v>
      </c>
      <c r="B236" s="175" t="s">
        <v>3</v>
      </c>
      <c r="C236" s="164"/>
      <c r="D236" s="175" t="s">
        <v>2</v>
      </c>
      <c r="E236" s="166" t="s">
        <v>637</v>
      </c>
      <c r="F236" s="166" t="s">
        <v>22</v>
      </c>
      <c r="G236" s="166" t="s">
        <v>0</v>
      </c>
      <c r="H236" s="166">
        <v>4340</v>
      </c>
      <c r="I236" s="166">
        <v>0.18</v>
      </c>
      <c r="J236" s="166">
        <v>79</v>
      </c>
      <c r="K236" s="268"/>
    </row>
    <row r="237" spans="1:11" s="187" customFormat="1" x14ac:dyDescent="0.25">
      <c r="A237" s="170">
        <v>43245.554837962962</v>
      </c>
      <c r="B237" s="175" t="s">
        <v>3</v>
      </c>
      <c r="C237" s="164"/>
      <c r="D237" s="175" t="s">
        <v>2</v>
      </c>
      <c r="E237" s="166" t="s">
        <v>637</v>
      </c>
      <c r="F237" s="166" t="s">
        <v>22</v>
      </c>
      <c r="G237" s="166" t="s">
        <v>0</v>
      </c>
      <c r="H237" s="166">
        <v>4350</v>
      </c>
      <c r="I237" s="166">
        <v>0.18</v>
      </c>
      <c r="J237" s="166">
        <v>79</v>
      </c>
      <c r="K237" s="269"/>
    </row>
    <row r="238" spans="1:11" s="181" customFormat="1" x14ac:dyDescent="0.25">
      <c r="A238" s="191">
        <v>43245.555555555555</v>
      </c>
      <c r="B238" s="174" t="s">
        <v>3</v>
      </c>
      <c r="C238" s="174" t="s">
        <v>2</v>
      </c>
      <c r="D238" s="164"/>
      <c r="E238" s="165" t="s">
        <v>636</v>
      </c>
      <c r="F238" s="165" t="s">
        <v>23</v>
      </c>
      <c r="G238" s="165" t="s">
        <v>0</v>
      </c>
      <c r="H238" s="165">
        <v>3340</v>
      </c>
      <c r="I238" s="165">
        <v>0.18</v>
      </c>
      <c r="J238" s="165">
        <v>79</v>
      </c>
      <c r="K238" s="271">
        <f>AVERAGE(H238:H244,H246)</f>
        <v>3448.75</v>
      </c>
    </row>
    <row r="239" spans="1:11" s="181" customFormat="1" x14ac:dyDescent="0.25">
      <c r="A239" s="191">
        <v>43245.555706018517</v>
      </c>
      <c r="B239" s="174" t="s">
        <v>3</v>
      </c>
      <c r="C239" s="174" t="s">
        <v>2</v>
      </c>
      <c r="D239" s="164"/>
      <c r="E239" s="165" t="s">
        <v>636</v>
      </c>
      <c r="F239" s="165" t="s">
        <v>23</v>
      </c>
      <c r="G239" s="165" t="s">
        <v>0</v>
      </c>
      <c r="H239" s="165">
        <v>3250</v>
      </c>
      <c r="I239" s="165">
        <v>0.18</v>
      </c>
      <c r="J239" s="165">
        <v>79</v>
      </c>
      <c r="K239" s="271"/>
    </row>
    <row r="240" spans="1:11" s="181" customFormat="1" x14ac:dyDescent="0.25">
      <c r="A240" s="191">
        <v>43245.555856481478</v>
      </c>
      <c r="B240" s="174" t="s">
        <v>3</v>
      </c>
      <c r="C240" s="174" t="s">
        <v>2</v>
      </c>
      <c r="D240" s="164"/>
      <c r="E240" s="165" t="s">
        <v>636</v>
      </c>
      <c r="F240" s="165" t="s">
        <v>23</v>
      </c>
      <c r="G240" s="165" t="s">
        <v>0</v>
      </c>
      <c r="H240" s="165">
        <v>3380</v>
      </c>
      <c r="I240" s="165">
        <v>0.18</v>
      </c>
      <c r="J240" s="165">
        <v>79</v>
      </c>
      <c r="K240" s="271"/>
    </row>
    <row r="241" spans="1:11" s="181" customFormat="1" x14ac:dyDescent="0.25">
      <c r="A241" s="191">
        <v>43245.557893518519</v>
      </c>
      <c r="B241" s="174" t="s">
        <v>3</v>
      </c>
      <c r="C241" s="164"/>
      <c r="D241" s="174" t="s">
        <v>2</v>
      </c>
      <c r="E241" s="165" t="s">
        <v>637</v>
      </c>
      <c r="F241" s="165" t="s">
        <v>23</v>
      </c>
      <c r="G241" s="165" t="s">
        <v>0</v>
      </c>
      <c r="H241" s="165">
        <v>3510</v>
      </c>
      <c r="I241" s="165">
        <v>0.18</v>
      </c>
      <c r="J241" s="165">
        <v>79</v>
      </c>
      <c r="K241" s="271"/>
    </row>
    <row r="242" spans="1:11" s="181" customFormat="1" x14ac:dyDescent="0.25">
      <c r="A242" s="191">
        <v>43245.55804398148</v>
      </c>
      <c r="B242" s="174" t="s">
        <v>3</v>
      </c>
      <c r="C242" s="164"/>
      <c r="D242" s="174" t="s">
        <v>2</v>
      </c>
      <c r="E242" s="165" t="s">
        <v>637</v>
      </c>
      <c r="F242" s="165" t="s">
        <v>23</v>
      </c>
      <c r="G242" s="165" t="s">
        <v>0</v>
      </c>
      <c r="H242" s="165">
        <v>3520</v>
      </c>
      <c r="I242" s="165">
        <v>0.18</v>
      </c>
      <c r="J242" s="165">
        <v>79</v>
      </c>
      <c r="K242" s="271"/>
    </row>
    <row r="243" spans="1:11" s="181" customFormat="1" x14ac:dyDescent="0.25">
      <c r="A243" s="191">
        <v>43245.558194444442</v>
      </c>
      <c r="B243" s="174" t="s">
        <v>3</v>
      </c>
      <c r="C243" s="164"/>
      <c r="D243" s="174" t="s">
        <v>2</v>
      </c>
      <c r="E243" s="165" t="s">
        <v>637</v>
      </c>
      <c r="F243" s="165" t="s">
        <v>23</v>
      </c>
      <c r="G243" s="165" t="s">
        <v>0</v>
      </c>
      <c r="H243" s="165">
        <v>3660</v>
      </c>
      <c r="I243" s="165">
        <v>0.18</v>
      </c>
      <c r="J243" s="165">
        <v>79</v>
      </c>
      <c r="K243" s="271"/>
    </row>
    <row r="244" spans="1:11" s="181" customFormat="1" x14ac:dyDescent="0.25">
      <c r="A244" s="191">
        <v>43245.558587962965</v>
      </c>
      <c r="B244" s="174" t="s">
        <v>3</v>
      </c>
      <c r="C244" s="164"/>
      <c r="D244" s="174" t="s">
        <v>2</v>
      </c>
      <c r="E244" s="165" t="s">
        <v>637</v>
      </c>
      <c r="F244" s="165" t="s">
        <v>23</v>
      </c>
      <c r="G244" s="165" t="s">
        <v>0</v>
      </c>
      <c r="H244" s="165">
        <v>3290</v>
      </c>
      <c r="I244" s="165">
        <v>0.18</v>
      </c>
      <c r="J244" s="165">
        <v>79</v>
      </c>
      <c r="K244" s="271"/>
    </row>
    <row r="245" spans="1:11" s="181" customFormat="1" x14ac:dyDescent="0.25">
      <c r="A245" s="191">
        <v>43245.558738425927</v>
      </c>
      <c r="B245" s="174" t="s">
        <v>3</v>
      </c>
      <c r="C245" s="164"/>
      <c r="D245" s="174" t="s">
        <v>2</v>
      </c>
      <c r="E245" s="165" t="s">
        <v>637</v>
      </c>
      <c r="F245" s="165" t="s">
        <v>23</v>
      </c>
      <c r="G245" s="165" t="s">
        <v>0</v>
      </c>
      <c r="H245" s="168">
        <v>400</v>
      </c>
      <c r="I245" s="165">
        <v>0.18</v>
      </c>
      <c r="J245" s="165">
        <v>79</v>
      </c>
      <c r="K245" s="271"/>
    </row>
    <row r="246" spans="1:11" s="181" customFormat="1" x14ac:dyDescent="0.25">
      <c r="A246" s="191">
        <v>43245.558888888889</v>
      </c>
      <c r="B246" s="174" t="s">
        <v>3</v>
      </c>
      <c r="C246" s="164"/>
      <c r="D246" s="174" t="s">
        <v>2</v>
      </c>
      <c r="E246" s="165" t="s">
        <v>637</v>
      </c>
      <c r="F246" s="165" t="s">
        <v>23</v>
      </c>
      <c r="G246" s="165" t="s">
        <v>0</v>
      </c>
      <c r="H246" s="165">
        <v>3640</v>
      </c>
      <c r="I246" s="165">
        <v>0.18</v>
      </c>
      <c r="J246" s="165">
        <v>79</v>
      </c>
      <c r="K246" s="272"/>
    </row>
    <row r="247" spans="1:11" s="181" customFormat="1" x14ac:dyDescent="0.25">
      <c r="A247" s="194">
        <v>43245.559537037036</v>
      </c>
      <c r="B247" s="47" t="s">
        <v>3</v>
      </c>
      <c r="C247" s="47" t="s">
        <v>2</v>
      </c>
      <c r="D247" s="164"/>
      <c r="E247" s="24" t="s">
        <v>636</v>
      </c>
      <c r="F247" s="24" t="s">
        <v>25</v>
      </c>
      <c r="G247" s="24" t="s">
        <v>0</v>
      </c>
      <c r="H247" s="24">
        <v>4240</v>
      </c>
      <c r="I247" s="24">
        <v>0.18</v>
      </c>
      <c r="J247" s="24">
        <v>79</v>
      </c>
      <c r="K247" s="268">
        <f>AVERAGE(H247:H248,H250:H261)</f>
        <v>3865.7142857142858</v>
      </c>
    </row>
    <row r="248" spans="1:11" s="181" customFormat="1" x14ac:dyDescent="0.25">
      <c r="A248" s="194">
        <v>43245.559687499997</v>
      </c>
      <c r="B248" s="47" t="s">
        <v>3</v>
      </c>
      <c r="C248" s="47" t="s">
        <v>2</v>
      </c>
      <c r="D248" s="164"/>
      <c r="E248" s="24" t="s">
        <v>636</v>
      </c>
      <c r="F248" s="24" t="s">
        <v>25</v>
      </c>
      <c r="G248" s="24" t="s">
        <v>0</v>
      </c>
      <c r="H248" s="24">
        <v>4230</v>
      </c>
      <c r="I248" s="24">
        <v>0.18</v>
      </c>
      <c r="J248" s="24">
        <v>77</v>
      </c>
      <c r="K248" s="268"/>
    </row>
    <row r="249" spans="1:11" s="181" customFormat="1" x14ac:dyDescent="0.25">
      <c r="A249" s="194">
        <v>43245.559837962966</v>
      </c>
      <c r="B249" s="47" t="s">
        <v>3</v>
      </c>
      <c r="C249" s="47" t="s">
        <v>2</v>
      </c>
      <c r="D249" s="164"/>
      <c r="E249" s="24" t="s">
        <v>636</v>
      </c>
      <c r="F249" s="24" t="s">
        <v>25</v>
      </c>
      <c r="G249" s="24" t="s">
        <v>0</v>
      </c>
      <c r="H249" s="169">
        <v>690</v>
      </c>
      <c r="I249" s="24">
        <v>0.18</v>
      </c>
      <c r="J249" s="24">
        <v>79</v>
      </c>
      <c r="K249" s="268"/>
    </row>
    <row r="250" spans="1:11" s="181" customFormat="1" x14ac:dyDescent="0.25">
      <c r="A250" s="194">
        <v>43245.56046296296</v>
      </c>
      <c r="B250" s="47" t="s">
        <v>3</v>
      </c>
      <c r="C250" s="47" t="s">
        <v>2</v>
      </c>
      <c r="D250" s="164"/>
      <c r="E250" s="24" t="s">
        <v>636</v>
      </c>
      <c r="F250" s="24" t="s">
        <v>25</v>
      </c>
      <c r="G250" s="24" t="s">
        <v>0</v>
      </c>
      <c r="H250" s="24">
        <v>3830</v>
      </c>
      <c r="I250" s="24">
        <v>0.18</v>
      </c>
      <c r="J250" s="24">
        <v>79</v>
      </c>
      <c r="K250" s="268"/>
    </row>
    <row r="251" spans="1:11" s="181" customFormat="1" x14ac:dyDescent="0.25">
      <c r="A251" s="194">
        <v>43245.560613425929</v>
      </c>
      <c r="B251" s="47" t="s">
        <v>3</v>
      </c>
      <c r="C251" s="47" t="s">
        <v>2</v>
      </c>
      <c r="D251" s="164"/>
      <c r="E251" s="24" t="s">
        <v>636</v>
      </c>
      <c r="F251" s="24" t="s">
        <v>25</v>
      </c>
      <c r="G251" s="24" t="s">
        <v>0</v>
      </c>
      <c r="H251" s="24">
        <v>3990</v>
      </c>
      <c r="I251" s="24">
        <v>0.18</v>
      </c>
      <c r="J251" s="24">
        <v>79</v>
      </c>
      <c r="K251" s="268"/>
    </row>
    <row r="252" spans="1:11" s="181" customFormat="1" x14ac:dyDescent="0.25">
      <c r="A252" s="194">
        <v>43245.560763888891</v>
      </c>
      <c r="B252" s="47" t="s">
        <v>3</v>
      </c>
      <c r="C252" s="47" t="s">
        <v>2</v>
      </c>
      <c r="D252" s="164"/>
      <c r="E252" s="24" t="s">
        <v>636</v>
      </c>
      <c r="F252" s="24" t="s">
        <v>25</v>
      </c>
      <c r="G252" s="24" t="s">
        <v>0</v>
      </c>
      <c r="H252" s="24">
        <v>3880</v>
      </c>
      <c r="I252" s="24">
        <v>0.18</v>
      </c>
      <c r="J252" s="24">
        <v>77</v>
      </c>
      <c r="K252" s="268"/>
    </row>
    <row r="253" spans="1:11" s="181" customFormat="1" x14ac:dyDescent="0.25">
      <c r="A253" s="194">
        <v>43245.561539351853</v>
      </c>
      <c r="B253" s="47" t="s">
        <v>3</v>
      </c>
      <c r="C253" s="47" t="s">
        <v>2</v>
      </c>
      <c r="D253" s="164"/>
      <c r="E253" s="24" t="s">
        <v>636</v>
      </c>
      <c r="F253" s="24" t="s">
        <v>25</v>
      </c>
      <c r="G253" s="24" t="s">
        <v>0</v>
      </c>
      <c r="H253" s="24">
        <v>4180</v>
      </c>
      <c r="I253" s="24">
        <v>0.18</v>
      </c>
      <c r="J253" s="24">
        <v>77</v>
      </c>
      <c r="K253" s="268"/>
    </row>
    <row r="254" spans="1:11" s="181" customFormat="1" x14ac:dyDescent="0.25">
      <c r="A254" s="194">
        <v>43245.561689814815</v>
      </c>
      <c r="B254" s="47" t="s">
        <v>3</v>
      </c>
      <c r="C254" s="47" t="s">
        <v>2</v>
      </c>
      <c r="D254" s="164"/>
      <c r="E254" s="24" t="s">
        <v>636</v>
      </c>
      <c r="F254" s="24" t="s">
        <v>25</v>
      </c>
      <c r="G254" s="24" t="s">
        <v>0</v>
      </c>
      <c r="H254" s="24">
        <v>3500</v>
      </c>
      <c r="I254" s="24">
        <v>0.18</v>
      </c>
      <c r="J254" s="24">
        <v>77</v>
      </c>
      <c r="K254" s="268"/>
    </row>
    <row r="255" spans="1:11" s="181" customFormat="1" x14ac:dyDescent="0.25">
      <c r="A255" s="194">
        <v>43245.561840277776</v>
      </c>
      <c r="B255" s="47" t="s">
        <v>3</v>
      </c>
      <c r="C255" s="47" t="s">
        <v>2</v>
      </c>
      <c r="D255" s="164"/>
      <c r="E255" s="24" t="s">
        <v>636</v>
      </c>
      <c r="F255" s="24" t="s">
        <v>25</v>
      </c>
      <c r="G255" s="24" t="s">
        <v>0</v>
      </c>
      <c r="H255" s="24">
        <v>4000</v>
      </c>
      <c r="I255" s="24">
        <v>0.18</v>
      </c>
      <c r="J255" s="24">
        <v>77</v>
      </c>
      <c r="K255" s="268"/>
    </row>
    <row r="256" spans="1:11" s="181" customFormat="1" x14ac:dyDescent="0.25">
      <c r="A256" s="194">
        <v>43245.562314814815</v>
      </c>
      <c r="B256" s="47" t="s">
        <v>3</v>
      </c>
      <c r="C256" s="47" t="s">
        <v>2</v>
      </c>
      <c r="D256" s="164"/>
      <c r="E256" s="24" t="s">
        <v>636</v>
      </c>
      <c r="F256" s="24" t="s">
        <v>25</v>
      </c>
      <c r="G256" s="24" t="s">
        <v>0</v>
      </c>
      <c r="H256" s="24">
        <v>3610</v>
      </c>
      <c r="I256" s="24">
        <v>0.18</v>
      </c>
      <c r="J256" s="24">
        <v>77</v>
      </c>
      <c r="K256" s="268"/>
    </row>
    <row r="257" spans="1:11" s="181" customFormat="1" x14ac:dyDescent="0.25">
      <c r="A257" s="194">
        <v>43245.562465277777</v>
      </c>
      <c r="B257" s="47" t="s">
        <v>3</v>
      </c>
      <c r="C257" s="47" t="s">
        <v>2</v>
      </c>
      <c r="D257" s="164"/>
      <c r="E257" s="24" t="s">
        <v>636</v>
      </c>
      <c r="F257" s="24" t="s">
        <v>25</v>
      </c>
      <c r="G257" s="24" t="s">
        <v>0</v>
      </c>
      <c r="H257" s="24">
        <v>3610</v>
      </c>
      <c r="I257" s="24">
        <v>0.18</v>
      </c>
      <c r="J257" s="24">
        <v>77</v>
      </c>
      <c r="K257" s="268"/>
    </row>
    <row r="258" spans="1:11" s="181" customFormat="1" x14ac:dyDescent="0.25">
      <c r="A258" s="194">
        <v>43245.562615740739</v>
      </c>
      <c r="B258" s="47" t="s">
        <v>3</v>
      </c>
      <c r="C258" s="47" t="s">
        <v>2</v>
      </c>
      <c r="D258" s="164"/>
      <c r="E258" s="24" t="s">
        <v>636</v>
      </c>
      <c r="F258" s="24" t="s">
        <v>25</v>
      </c>
      <c r="G258" s="24" t="s">
        <v>0</v>
      </c>
      <c r="H258" s="24">
        <v>3590</v>
      </c>
      <c r="I258" s="24">
        <v>0.18</v>
      </c>
      <c r="J258" s="24">
        <v>77</v>
      </c>
      <c r="K258" s="268"/>
    </row>
    <row r="259" spans="1:11" s="181" customFormat="1" x14ac:dyDescent="0.25">
      <c r="A259" s="194">
        <v>43245.563657407409</v>
      </c>
      <c r="B259" s="47" t="s">
        <v>3</v>
      </c>
      <c r="C259" s="164"/>
      <c r="D259" s="47" t="s">
        <v>2</v>
      </c>
      <c r="E259" s="24" t="s">
        <v>637</v>
      </c>
      <c r="F259" s="24" t="s">
        <v>25</v>
      </c>
      <c r="G259" s="24" t="s">
        <v>0</v>
      </c>
      <c r="H259" s="24">
        <v>3830</v>
      </c>
      <c r="I259" s="24">
        <v>0.18</v>
      </c>
      <c r="J259" s="24">
        <v>79</v>
      </c>
      <c r="K259" s="268"/>
    </row>
    <row r="260" spans="1:11" s="181" customFormat="1" x14ac:dyDescent="0.25">
      <c r="A260" s="194">
        <v>43245.563819444447</v>
      </c>
      <c r="B260" s="47" t="s">
        <v>3</v>
      </c>
      <c r="C260" s="164"/>
      <c r="D260" s="47" t="s">
        <v>2</v>
      </c>
      <c r="E260" s="24" t="s">
        <v>637</v>
      </c>
      <c r="F260" s="24" t="s">
        <v>25</v>
      </c>
      <c r="G260" s="24" t="s">
        <v>0</v>
      </c>
      <c r="H260" s="24">
        <v>3820</v>
      </c>
      <c r="I260" s="24">
        <v>0.18</v>
      </c>
      <c r="J260" s="24">
        <v>79</v>
      </c>
      <c r="K260" s="268"/>
    </row>
    <row r="261" spans="1:11" s="181" customFormat="1" x14ac:dyDescent="0.25">
      <c r="A261" s="194">
        <v>43245.563969907409</v>
      </c>
      <c r="B261" s="47" t="s">
        <v>3</v>
      </c>
      <c r="C261" s="164"/>
      <c r="D261" s="47" t="s">
        <v>2</v>
      </c>
      <c r="E261" s="24" t="s">
        <v>637</v>
      </c>
      <c r="F261" s="24" t="s">
        <v>25</v>
      </c>
      <c r="G261" s="24" t="s">
        <v>0</v>
      </c>
      <c r="H261" s="24">
        <v>3810</v>
      </c>
      <c r="I261" s="24">
        <v>0.18</v>
      </c>
      <c r="J261" s="24">
        <v>79</v>
      </c>
      <c r="K261" s="269"/>
    </row>
    <row r="262" spans="1:11" s="181" customFormat="1" x14ac:dyDescent="0.25">
      <c r="A262" s="167">
        <v>43245.492384259262</v>
      </c>
      <c r="B262" s="174" t="s">
        <v>3</v>
      </c>
      <c r="C262" s="174" t="s">
        <v>2</v>
      </c>
      <c r="D262" s="164"/>
      <c r="E262" s="165" t="s">
        <v>637</v>
      </c>
      <c r="F262" s="165" t="s">
        <v>6</v>
      </c>
      <c r="G262" s="165" t="s">
        <v>1112</v>
      </c>
      <c r="H262" s="165">
        <v>3900</v>
      </c>
      <c r="I262" s="165">
        <v>0.18</v>
      </c>
      <c r="J262" s="165">
        <v>77</v>
      </c>
      <c r="K262" s="270"/>
    </row>
    <row r="263" spans="1:11" s="181" customFormat="1" x14ac:dyDescent="0.25">
      <c r="A263" s="167">
        <v>43245.492546296293</v>
      </c>
      <c r="B263" s="174" t="s">
        <v>3</v>
      </c>
      <c r="C263" s="174" t="s">
        <v>2</v>
      </c>
      <c r="D263" s="164"/>
      <c r="E263" s="165" t="s">
        <v>637</v>
      </c>
      <c r="F263" s="165" t="s">
        <v>6</v>
      </c>
      <c r="G263" s="165" t="s">
        <v>1112</v>
      </c>
      <c r="H263" s="165">
        <v>3910</v>
      </c>
      <c r="I263" s="165">
        <v>0.18</v>
      </c>
      <c r="J263" s="165">
        <v>77</v>
      </c>
      <c r="K263" s="271"/>
    </row>
    <row r="264" spans="1:11" s="181" customFormat="1" x14ac:dyDescent="0.25">
      <c r="A264" s="167">
        <v>43245.492696759262</v>
      </c>
      <c r="B264" s="174" t="s">
        <v>3</v>
      </c>
      <c r="C264" s="174" t="s">
        <v>2</v>
      </c>
      <c r="D264" s="164"/>
      <c r="E264" s="165" t="s">
        <v>637</v>
      </c>
      <c r="F264" s="165" t="s">
        <v>6</v>
      </c>
      <c r="G264" s="165" t="s">
        <v>1112</v>
      </c>
      <c r="H264" s="165">
        <v>3910</v>
      </c>
      <c r="I264" s="165">
        <v>0.18</v>
      </c>
      <c r="J264" s="165">
        <v>77</v>
      </c>
      <c r="K264" s="271"/>
    </row>
    <row r="265" spans="1:11" s="181" customFormat="1" x14ac:dyDescent="0.25">
      <c r="A265" s="167">
        <v>43245.493043981478</v>
      </c>
      <c r="B265" s="174" t="s">
        <v>3</v>
      </c>
      <c r="C265" s="164"/>
      <c r="D265" s="174" t="s">
        <v>2</v>
      </c>
      <c r="E265" s="165" t="s">
        <v>637</v>
      </c>
      <c r="F265" s="165" t="s">
        <v>6</v>
      </c>
      <c r="G265" s="165" t="s">
        <v>1112</v>
      </c>
      <c r="H265" s="165">
        <v>3900</v>
      </c>
      <c r="I265" s="165">
        <v>0.18</v>
      </c>
      <c r="J265" s="165">
        <v>77</v>
      </c>
      <c r="K265" s="271"/>
    </row>
    <row r="266" spans="1:11" s="181" customFormat="1" x14ac:dyDescent="0.25">
      <c r="A266" s="167">
        <v>43245.493194444447</v>
      </c>
      <c r="B266" s="174" t="s">
        <v>3</v>
      </c>
      <c r="C266" s="164"/>
      <c r="D266" s="174" t="s">
        <v>2</v>
      </c>
      <c r="E266" s="165" t="s">
        <v>637</v>
      </c>
      <c r="F266" s="165" t="s">
        <v>6</v>
      </c>
      <c r="G266" s="165" t="s">
        <v>1112</v>
      </c>
      <c r="H266" s="165">
        <v>3900</v>
      </c>
      <c r="I266" s="165">
        <v>0.18</v>
      </c>
      <c r="J266" s="165">
        <v>77</v>
      </c>
      <c r="K266" s="271"/>
    </row>
    <row r="267" spans="1:11" s="181" customFormat="1" x14ac:dyDescent="0.25">
      <c r="A267" s="167">
        <v>43245.493356481478</v>
      </c>
      <c r="B267" s="174" t="s">
        <v>3</v>
      </c>
      <c r="C267" s="164"/>
      <c r="D267" s="174" t="s">
        <v>2</v>
      </c>
      <c r="E267" s="165" t="s">
        <v>637</v>
      </c>
      <c r="F267" s="165" t="s">
        <v>6</v>
      </c>
      <c r="G267" s="165" t="s">
        <v>1112</v>
      </c>
      <c r="H267" s="165">
        <v>3640</v>
      </c>
      <c r="I267" s="165">
        <v>0.18</v>
      </c>
      <c r="J267" s="165">
        <v>77</v>
      </c>
      <c r="K267" s="272"/>
    </row>
    <row r="268" spans="1:11" s="181" customFormat="1" x14ac:dyDescent="0.25">
      <c r="A268" s="170">
        <v>43245.498611111114</v>
      </c>
      <c r="B268" s="175" t="s">
        <v>3</v>
      </c>
      <c r="C268" s="175" t="s">
        <v>2</v>
      </c>
      <c r="D268" s="164"/>
      <c r="E268" s="166" t="s">
        <v>636</v>
      </c>
      <c r="F268" s="166" t="s">
        <v>26</v>
      </c>
      <c r="G268" s="166" t="s">
        <v>0</v>
      </c>
      <c r="H268" s="166">
        <v>4120</v>
      </c>
      <c r="I268" s="166">
        <v>0.18</v>
      </c>
      <c r="J268" s="166">
        <v>77</v>
      </c>
      <c r="K268" s="267">
        <f>AVERAGE(H268:H279)</f>
        <v>4255</v>
      </c>
    </row>
    <row r="269" spans="1:11" s="181" customFormat="1" x14ac:dyDescent="0.25">
      <c r="A269" s="170">
        <v>43245.498761574076</v>
      </c>
      <c r="B269" s="175" t="s">
        <v>3</v>
      </c>
      <c r="C269" s="175" t="s">
        <v>2</v>
      </c>
      <c r="D269" s="164"/>
      <c r="E269" s="166" t="s">
        <v>636</v>
      </c>
      <c r="F269" s="166" t="s">
        <v>26</v>
      </c>
      <c r="G269" s="166" t="s">
        <v>0</v>
      </c>
      <c r="H269" s="166">
        <v>4130</v>
      </c>
      <c r="I269" s="166">
        <v>0.18</v>
      </c>
      <c r="J269" s="166">
        <v>77</v>
      </c>
      <c r="K269" s="268"/>
    </row>
    <row r="270" spans="1:11" s="181" customFormat="1" x14ac:dyDescent="0.25">
      <c r="A270" s="170">
        <v>43245.498912037037</v>
      </c>
      <c r="B270" s="175" t="s">
        <v>3</v>
      </c>
      <c r="C270" s="175" t="s">
        <v>2</v>
      </c>
      <c r="D270" s="164"/>
      <c r="E270" s="166" t="s">
        <v>636</v>
      </c>
      <c r="F270" s="166" t="s">
        <v>26</v>
      </c>
      <c r="G270" s="166" t="s">
        <v>0</v>
      </c>
      <c r="H270" s="166">
        <v>4100</v>
      </c>
      <c r="I270" s="166">
        <v>0.18</v>
      </c>
      <c r="J270" s="166">
        <v>77</v>
      </c>
      <c r="K270" s="268"/>
    </row>
    <row r="271" spans="1:11" s="181" customFormat="1" x14ac:dyDescent="0.25">
      <c r="A271" s="170">
        <v>43245.498611111114</v>
      </c>
      <c r="B271" s="175" t="s">
        <v>3</v>
      </c>
      <c r="C271" s="164"/>
      <c r="D271" s="175" t="s">
        <v>2</v>
      </c>
      <c r="E271" s="166" t="s">
        <v>637</v>
      </c>
      <c r="F271" s="166" t="s">
        <v>26</v>
      </c>
      <c r="G271" s="166" t="s">
        <v>0</v>
      </c>
      <c r="H271" s="166">
        <v>4120</v>
      </c>
      <c r="I271" s="166">
        <v>0.18</v>
      </c>
      <c r="J271" s="166">
        <v>77</v>
      </c>
      <c r="K271" s="268"/>
    </row>
    <row r="272" spans="1:11" s="181" customFormat="1" x14ac:dyDescent="0.25">
      <c r="A272" s="170">
        <v>43245.498611111114</v>
      </c>
      <c r="B272" s="175" t="s">
        <v>3</v>
      </c>
      <c r="C272" s="164"/>
      <c r="D272" s="175" t="s">
        <v>2</v>
      </c>
      <c r="E272" s="166" t="s">
        <v>637</v>
      </c>
      <c r="F272" s="166" t="s">
        <v>26</v>
      </c>
      <c r="G272" s="166" t="s">
        <v>0</v>
      </c>
      <c r="H272" s="166">
        <v>4120</v>
      </c>
      <c r="I272" s="166">
        <v>0.18</v>
      </c>
      <c r="J272" s="166">
        <v>77</v>
      </c>
      <c r="K272" s="268"/>
    </row>
    <row r="273" spans="1:11" s="181" customFormat="1" x14ac:dyDescent="0.25">
      <c r="A273" s="170">
        <v>43245.499942129631</v>
      </c>
      <c r="B273" s="175" t="s">
        <v>3</v>
      </c>
      <c r="C273" s="164"/>
      <c r="D273" s="175" t="s">
        <v>2</v>
      </c>
      <c r="E273" s="166" t="s">
        <v>637</v>
      </c>
      <c r="F273" s="166" t="s">
        <v>26</v>
      </c>
      <c r="G273" s="166" t="s">
        <v>0</v>
      </c>
      <c r="H273" s="166">
        <v>4430</v>
      </c>
      <c r="I273" s="166">
        <v>0.18</v>
      </c>
      <c r="J273" s="166">
        <v>79</v>
      </c>
      <c r="K273" s="268"/>
    </row>
    <row r="274" spans="1:11" s="181" customFormat="1" x14ac:dyDescent="0.25">
      <c r="A274" s="170">
        <v>43245.498611111114</v>
      </c>
      <c r="B274" s="175" t="s">
        <v>3</v>
      </c>
      <c r="C274" s="164"/>
      <c r="D274" s="175" t="s">
        <v>2</v>
      </c>
      <c r="E274" s="166" t="s">
        <v>637</v>
      </c>
      <c r="F274" s="166" t="s">
        <v>26</v>
      </c>
      <c r="G274" s="166" t="s">
        <v>0</v>
      </c>
      <c r="H274" s="166">
        <v>4120</v>
      </c>
      <c r="I274" s="166">
        <v>0.18</v>
      </c>
      <c r="J274" s="166">
        <v>77</v>
      </c>
      <c r="K274" s="268"/>
    </row>
    <row r="275" spans="1:11" s="181" customFormat="1" x14ac:dyDescent="0.25">
      <c r="A275" s="170">
        <v>43245.498611111114</v>
      </c>
      <c r="B275" s="175" t="s">
        <v>3</v>
      </c>
      <c r="C275" s="164"/>
      <c r="D275" s="175" t="s">
        <v>2</v>
      </c>
      <c r="E275" s="166" t="s">
        <v>637</v>
      </c>
      <c r="F275" s="166" t="s">
        <v>26</v>
      </c>
      <c r="G275" s="166" t="s">
        <v>0</v>
      </c>
      <c r="H275" s="166">
        <v>4120</v>
      </c>
      <c r="I275" s="166">
        <v>0.18</v>
      </c>
      <c r="J275" s="166">
        <v>77</v>
      </c>
      <c r="K275" s="268"/>
    </row>
    <row r="276" spans="1:11" s="181" customFormat="1" x14ac:dyDescent="0.25">
      <c r="A276" s="170">
        <v>43245.501261574071</v>
      </c>
      <c r="B276" s="175" t="s">
        <v>3</v>
      </c>
      <c r="C276" s="164"/>
      <c r="D276" s="175" t="s">
        <v>2</v>
      </c>
      <c r="E276" s="166" t="s">
        <v>637</v>
      </c>
      <c r="F276" s="166" t="s">
        <v>26</v>
      </c>
      <c r="G276" s="166" t="s">
        <v>0</v>
      </c>
      <c r="H276" s="166">
        <v>4440</v>
      </c>
      <c r="I276" s="166">
        <v>0.18</v>
      </c>
      <c r="J276" s="166">
        <v>75</v>
      </c>
      <c r="K276" s="268"/>
    </row>
    <row r="277" spans="1:11" s="181" customFormat="1" x14ac:dyDescent="0.25">
      <c r="A277" s="170">
        <v>43245.504293981481</v>
      </c>
      <c r="B277" s="175" t="s">
        <v>3</v>
      </c>
      <c r="C277" s="164"/>
      <c r="D277" s="175" t="s">
        <v>2</v>
      </c>
      <c r="E277" s="166" t="s">
        <v>637</v>
      </c>
      <c r="F277" s="166" t="s">
        <v>26</v>
      </c>
      <c r="G277" s="166" t="s">
        <v>0</v>
      </c>
      <c r="H277" s="166">
        <v>4450</v>
      </c>
      <c r="I277" s="166">
        <v>0.18</v>
      </c>
      <c r="J277" s="166">
        <v>77</v>
      </c>
      <c r="K277" s="268"/>
    </row>
    <row r="278" spans="1:11" s="181" customFormat="1" x14ac:dyDescent="0.25">
      <c r="A278" s="170">
        <v>43245.504444444443</v>
      </c>
      <c r="B278" s="175" t="s">
        <v>3</v>
      </c>
      <c r="C278" s="164"/>
      <c r="D278" s="175" t="s">
        <v>2</v>
      </c>
      <c r="E278" s="166" t="s">
        <v>637</v>
      </c>
      <c r="F278" s="166" t="s">
        <v>26</v>
      </c>
      <c r="G278" s="166" t="s">
        <v>0</v>
      </c>
      <c r="H278" s="166">
        <v>4460</v>
      </c>
      <c r="I278" s="166">
        <v>0.18</v>
      </c>
      <c r="J278" s="166">
        <v>75</v>
      </c>
      <c r="K278" s="268"/>
    </row>
    <row r="279" spans="1:11" s="181" customFormat="1" x14ac:dyDescent="0.25">
      <c r="A279" s="170">
        <v>43245.504594907405</v>
      </c>
      <c r="B279" s="175" t="s">
        <v>3</v>
      </c>
      <c r="C279" s="164"/>
      <c r="D279" s="175" t="s">
        <v>2</v>
      </c>
      <c r="E279" s="166" t="s">
        <v>637</v>
      </c>
      <c r="F279" s="166" t="s">
        <v>26</v>
      </c>
      <c r="G279" s="166" t="s">
        <v>0</v>
      </c>
      <c r="H279" s="166">
        <v>4450</v>
      </c>
      <c r="I279" s="166">
        <v>0.18</v>
      </c>
      <c r="J279" s="166">
        <v>75</v>
      </c>
      <c r="K279" s="269"/>
    </row>
    <row r="280" spans="1:11" s="181" customFormat="1" x14ac:dyDescent="0.25">
      <c r="A280" s="167">
        <v>43245.505798611113</v>
      </c>
      <c r="B280" s="174" t="s">
        <v>3</v>
      </c>
      <c r="C280" s="174" t="s">
        <v>2</v>
      </c>
      <c r="D280" s="164"/>
      <c r="E280" s="165" t="s">
        <v>636</v>
      </c>
      <c r="F280" s="165" t="s">
        <v>23</v>
      </c>
      <c r="G280" s="165" t="s">
        <v>1112</v>
      </c>
      <c r="H280" s="165">
        <v>3510</v>
      </c>
      <c r="I280" s="165">
        <v>0.18</v>
      </c>
      <c r="J280" s="165">
        <v>75</v>
      </c>
      <c r="K280" s="293">
        <f>AVERAGE(H280:H282,H284,H287:H291)</f>
        <v>3812.2222222222222</v>
      </c>
    </row>
    <row r="281" spans="1:11" s="181" customFormat="1" x14ac:dyDescent="0.25">
      <c r="A281" s="167">
        <v>43245.505960648145</v>
      </c>
      <c r="B281" s="174" t="s">
        <v>3</v>
      </c>
      <c r="C281" s="174" t="s">
        <v>2</v>
      </c>
      <c r="D281" s="164"/>
      <c r="E281" s="165" t="s">
        <v>636</v>
      </c>
      <c r="F281" s="165" t="s">
        <v>23</v>
      </c>
      <c r="G281" s="165" t="s">
        <v>1112</v>
      </c>
      <c r="H281" s="165">
        <v>3490</v>
      </c>
      <c r="I281" s="165">
        <v>0.18</v>
      </c>
      <c r="J281" s="165">
        <v>75</v>
      </c>
      <c r="K281" s="294"/>
    </row>
    <row r="282" spans="1:11" s="181" customFormat="1" x14ac:dyDescent="0.25">
      <c r="A282" s="167">
        <v>43245.506111111114</v>
      </c>
      <c r="B282" s="174" t="s">
        <v>3</v>
      </c>
      <c r="C282" s="174" t="s">
        <v>2</v>
      </c>
      <c r="D282" s="164"/>
      <c r="E282" s="165" t="s">
        <v>636</v>
      </c>
      <c r="F282" s="165" t="s">
        <v>23</v>
      </c>
      <c r="G282" s="165" t="s">
        <v>1112</v>
      </c>
      <c r="H282" s="165">
        <v>3450</v>
      </c>
      <c r="I282" s="165">
        <v>0.18</v>
      </c>
      <c r="J282" s="165">
        <v>75</v>
      </c>
      <c r="K282" s="294"/>
    </row>
    <row r="283" spans="1:11" s="181" customFormat="1" x14ac:dyDescent="0.25">
      <c r="A283" s="167">
        <v>43245.50644675926</v>
      </c>
      <c r="B283" s="174" t="s">
        <v>3</v>
      </c>
      <c r="C283" s="174" t="s">
        <v>2</v>
      </c>
      <c r="D283" s="164"/>
      <c r="E283" s="165" t="s">
        <v>636</v>
      </c>
      <c r="F283" s="165" t="s">
        <v>23</v>
      </c>
      <c r="G283" s="165" t="s">
        <v>1112</v>
      </c>
      <c r="H283" s="168">
        <v>3350</v>
      </c>
      <c r="I283" s="165">
        <v>0.18</v>
      </c>
      <c r="J283" s="165">
        <v>75</v>
      </c>
      <c r="K283" s="294"/>
    </row>
    <row r="284" spans="1:11" s="181" customFormat="1" x14ac:dyDescent="0.25">
      <c r="A284" s="167">
        <v>43245.506597222222</v>
      </c>
      <c r="B284" s="174" t="s">
        <v>3</v>
      </c>
      <c r="C284" s="174" t="s">
        <v>2</v>
      </c>
      <c r="D284" s="164"/>
      <c r="E284" s="165" t="s">
        <v>636</v>
      </c>
      <c r="F284" s="165" t="s">
        <v>23</v>
      </c>
      <c r="G284" s="165" t="s">
        <v>1112</v>
      </c>
      <c r="H284" s="165">
        <v>3430</v>
      </c>
      <c r="I284" s="165">
        <v>0.18</v>
      </c>
      <c r="J284" s="165">
        <v>75</v>
      </c>
      <c r="K284" s="294"/>
    </row>
    <row r="285" spans="1:11" s="181" customFormat="1" x14ac:dyDescent="0.25">
      <c r="A285" s="167">
        <v>43245.506747685184</v>
      </c>
      <c r="B285" s="174" t="s">
        <v>3</v>
      </c>
      <c r="C285" s="174" t="s">
        <v>2</v>
      </c>
      <c r="D285" s="164"/>
      <c r="E285" s="165" t="s">
        <v>636</v>
      </c>
      <c r="F285" s="165" t="s">
        <v>23</v>
      </c>
      <c r="G285" s="165" t="s">
        <v>1112</v>
      </c>
      <c r="H285" s="168">
        <v>2990</v>
      </c>
      <c r="I285" s="165">
        <v>0.18</v>
      </c>
      <c r="J285" s="165">
        <v>75</v>
      </c>
      <c r="K285" s="294"/>
    </row>
    <row r="286" spans="1:11" s="181" customFormat="1" x14ac:dyDescent="0.25">
      <c r="A286" s="167">
        <v>43245.507303240738</v>
      </c>
      <c r="B286" s="174" t="s">
        <v>3</v>
      </c>
      <c r="C286" s="164"/>
      <c r="D286" s="174" t="s">
        <v>2</v>
      </c>
      <c r="E286" s="165" t="s">
        <v>637</v>
      </c>
      <c r="F286" s="165" t="s">
        <v>23</v>
      </c>
      <c r="G286" s="165" t="s">
        <v>1112</v>
      </c>
      <c r="H286" s="168">
        <v>4040</v>
      </c>
      <c r="I286" s="165">
        <v>0.18</v>
      </c>
      <c r="J286" s="165">
        <v>75</v>
      </c>
      <c r="K286" s="294"/>
    </row>
    <row r="287" spans="1:11" s="181" customFormat="1" x14ac:dyDescent="0.25">
      <c r="A287" s="167">
        <v>43245.507465277777</v>
      </c>
      <c r="B287" s="174" t="s">
        <v>3</v>
      </c>
      <c r="C287" s="164"/>
      <c r="D287" s="174" t="s">
        <v>2</v>
      </c>
      <c r="E287" s="165" t="s">
        <v>637</v>
      </c>
      <c r="F287" s="165" t="s">
        <v>23</v>
      </c>
      <c r="G287" s="165" t="s">
        <v>1112</v>
      </c>
      <c r="H287" s="165">
        <v>4080</v>
      </c>
      <c r="I287" s="165">
        <v>0.18</v>
      </c>
      <c r="J287" s="165">
        <v>77</v>
      </c>
      <c r="K287" s="294"/>
    </row>
    <row r="288" spans="1:11" s="181" customFormat="1" x14ac:dyDescent="0.25">
      <c r="A288" s="167">
        <v>43245.507615740738</v>
      </c>
      <c r="B288" s="174" t="s">
        <v>3</v>
      </c>
      <c r="C288" s="164"/>
      <c r="D288" s="174" t="s">
        <v>2</v>
      </c>
      <c r="E288" s="165" t="s">
        <v>637</v>
      </c>
      <c r="F288" s="165" t="s">
        <v>23</v>
      </c>
      <c r="G288" s="165" t="s">
        <v>1112</v>
      </c>
      <c r="H288" s="165">
        <v>4080</v>
      </c>
      <c r="I288" s="165">
        <v>0.18</v>
      </c>
      <c r="J288" s="165">
        <v>75</v>
      </c>
      <c r="K288" s="294"/>
    </row>
    <row r="289" spans="1:11" s="181" customFormat="1" x14ac:dyDescent="0.25">
      <c r="A289" s="167">
        <v>43245.508217592593</v>
      </c>
      <c r="B289" s="174" t="s">
        <v>3</v>
      </c>
      <c r="C289" s="164"/>
      <c r="D289" s="174" t="s">
        <v>2</v>
      </c>
      <c r="E289" s="165" t="s">
        <v>637</v>
      </c>
      <c r="F289" s="165" t="s">
        <v>23</v>
      </c>
      <c r="G289" s="165" t="s">
        <v>1112</v>
      </c>
      <c r="H289" s="165">
        <v>4080</v>
      </c>
      <c r="I289" s="165">
        <v>0.18</v>
      </c>
      <c r="J289" s="165">
        <v>77</v>
      </c>
      <c r="K289" s="294"/>
    </row>
    <row r="290" spans="1:11" s="181" customFormat="1" x14ac:dyDescent="0.25">
      <c r="A290" s="167">
        <v>43245.508368055554</v>
      </c>
      <c r="B290" s="174" t="s">
        <v>3</v>
      </c>
      <c r="C290" s="164"/>
      <c r="D290" s="174" t="s">
        <v>2</v>
      </c>
      <c r="E290" s="165" t="s">
        <v>637</v>
      </c>
      <c r="F290" s="165" t="s">
        <v>23</v>
      </c>
      <c r="G290" s="165" t="s">
        <v>1112</v>
      </c>
      <c r="H290" s="165">
        <v>4100</v>
      </c>
      <c r="I290" s="165">
        <v>0.18</v>
      </c>
      <c r="J290" s="165">
        <v>75</v>
      </c>
      <c r="K290" s="294"/>
    </row>
    <row r="291" spans="1:11" s="181" customFormat="1" x14ac:dyDescent="0.25">
      <c r="A291" s="167">
        <v>43245.508518518516</v>
      </c>
      <c r="B291" s="174" t="s">
        <v>3</v>
      </c>
      <c r="C291" s="164"/>
      <c r="D291" s="174" t="s">
        <v>2</v>
      </c>
      <c r="E291" s="165" t="s">
        <v>637</v>
      </c>
      <c r="F291" s="165" t="s">
        <v>23</v>
      </c>
      <c r="G291" s="165" t="s">
        <v>1112</v>
      </c>
      <c r="H291" s="165">
        <v>4090</v>
      </c>
      <c r="I291" s="165">
        <v>0.18</v>
      </c>
      <c r="J291" s="165">
        <v>77</v>
      </c>
      <c r="K291" s="295"/>
    </row>
    <row r="292" spans="1:11" s="181" customFormat="1" x14ac:dyDescent="0.25">
      <c r="A292" s="170">
        <v>43245.509293981479</v>
      </c>
      <c r="B292" s="175" t="s">
        <v>3</v>
      </c>
      <c r="C292" s="175" t="s">
        <v>2</v>
      </c>
      <c r="D292" s="164"/>
      <c r="E292" s="166" t="s">
        <v>636</v>
      </c>
      <c r="F292" s="166" t="s">
        <v>27</v>
      </c>
      <c r="G292" s="166" t="s">
        <v>0</v>
      </c>
      <c r="H292" s="166">
        <v>4330</v>
      </c>
      <c r="I292" s="166">
        <v>0.18</v>
      </c>
      <c r="J292" s="166">
        <v>75</v>
      </c>
      <c r="K292" s="267">
        <f>AVERAGE(H292:H297)</f>
        <v>4356.666666666667</v>
      </c>
    </row>
    <row r="293" spans="1:11" s="181" customFormat="1" x14ac:dyDescent="0.25">
      <c r="A293" s="170">
        <v>43245.509444444448</v>
      </c>
      <c r="B293" s="175" t="s">
        <v>3</v>
      </c>
      <c r="C293" s="175" t="s">
        <v>2</v>
      </c>
      <c r="D293" s="164"/>
      <c r="E293" s="166" t="s">
        <v>636</v>
      </c>
      <c r="F293" s="166" t="s">
        <v>27</v>
      </c>
      <c r="G293" s="166" t="s">
        <v>0</v>
      </c>
      <c r="H293" s="166">
        <v>4300</v>
      </c>
      <c r="I293" s="166">
        <v>0.18</v>
      </c>
      <c r="J293" s="166">
        <v>75</v>
      </c>
      <c r="K293" s="268"/>
    </row>
    <row r="294" spans="1:11" s="181" customFormat="1" x14ac:dyDescent="0.25">
      <c r="A294" s="170">
        <v>43245.509594907409</v>
      </c>
      <c r="B294" s="175" t="s">
        <v>3</v>
      </c>
      <c r="C294" s="175" t="s">
        <v>2</v>
      </c>
      <c r="D294" s="164"/>
      <c r="E294" s="166" t="s">
        <v>636</v>
      </c>
      <c r="F294" s="166" t="s">
        <v>27</v>
      </c>
      <c r="G294" s="166" t="s">
        <v>0</v>
      </c>
      <c r="H294" s="166">
        <v>4310</v>
      </c>
      <c r="I294" s="166">
        <v>0.18</v>
      </c>
      <c r="J294" s="166">
        <v>77</v>
      </c>
      <c r="K294" s="268"/>
    </row>
    <row r="295" spans="1:11" s="181" customFormat="1" x14ac:dyDescent="0.25">
      <c r="A295" s="170">
        <v>43245.510763888888</v>
      </c>
      <c r="B295" s="175" t="s">
        <v>3</v>
      </c>
      <c r="C295" s="164"/>
      <c r="D295" s="175" t="s">
        <v>2</v>
      </c>
      <c r="E295" s="166" t="s">
        <v>637</v>
      </c>
      <c r="F295" s="166" t="s">
        <v>27</v>
      </c>
      <c r="G295" s="166" t="s">
        <v>0</v>
      </c>
      <c r="H295" s="166">
        <v>4420</v>
      </c>
      <c r="I295" s="166">
        <v>0.18</v>
      </c>
      <c r="J295" s="166">
        <v>77</v>
      </c>
      <c r="K295" s="268"/>
    </row>
    <row r="296" spans="1:11" s="181" customFormat="1" x14ac:dyDescent="0.25">
      <c r="A296" s="170">
        <v>43245.510914351849</v>
      </c>
      <c r="B296" s="175" t="s">
        <v>3</v>
      </c>
      <c r="C296" s="164"/>
      <c r="D296" s="175" t="s">
        <v>2</v>
      </c>
      <c r="E296" s="166" t="s">
        <v>637</v>
      </c>
      <c r="F296" s="166" t="s">
        <v>27</v>
      </c>
      <c r="G296" s="166" t="s">
        <v>0</v>
      </c>
      <c r="H296" s="166">
        <v>4390</v>
      </c>
      <c r="I296" s="166">
        <v>0.18</v>
      </c>
      <c r="J296" s="166">
        <v>77</v>
      </c>
      <c r="K296" s="268"/>
    </row>
    <row r="297" spans="1:11" s="181" customFormat="1" x14ac:dyDescent="0.25">
      <c r="A297" s="170">
        <v>43245.511064814818</v>
      </c>
      <c r="B297" s="175" t="s">
        <v>3</v>
      </c>
      <c r="C297" s="164"/>
      <c r="D297" s="175" t="s">
        <v>2</v>
      </c>
      <c r="E297" s="166" t="s">
        <v>637</v>
      </c>
      <c r="F297" s="166" t="s">
        <v>27</v>
      </c>
      <c r="G297" s="166" t="s">
        <v>0</v>
      </c>
      <c r="H297" s="166">
        <v>4390</v>
      </c>
      <c r="I297" s="166">
        <v>0.18</v>
      </c>
      <c r="J297" s="166">
        <v>77</v>
      </c>
      <c r="K297" s="269"/>
    </row>
    <row r="298" spans="1:11" s="181" customFormat="1" x14ac:dyDescent="0.25">
      <c r="A298" s="167">
        <v>43245.51222222222</v>
      </c>
      <c r="B298" s="174" t="s">
        <v>3</v>
      </c>
      <c r="C298" s="174" t="s">
        <v>2</v>
      </c>
      <c r="D298" s="164"/>
      <c r="E298" s="165" t="s">
        <v>636</v>
      </c>
      <c r="F298" s="165" t="s">
        <v>28</v>
      </c>
      <c r="G298" s="165" t="s">
        <v>0</v>
      </c>
      <c r="H298" s="168">
        <v>4820</v>
      </c>
      <c r="I298" s="165">
        <v>0.18</v>
      </c>
      <c r="J298" s="165">
        <v>77</v>
      </c>
      <c r="K298" s="270">
        <f>AVERAGE(H299:H300,H304:H306)</f>
        <v>5118</v>
      </c>
    </row>
    <row r="299" spans="1:11" s="181" customFormat="1" x14ac:dyDescent="0.25">
      <c r="A299" s="167">
        <v>43245.512372685182</v>
      </c>
      <c r="B299" s="174" t="s">
        <v>3</v>
      </c>
      <c r="C299" s="174" t="s">
        <v>2</v>
      </c>
      <c r="D299" s="164"/>
      <c r="E299" s="165" t="s">
        <v>636</v>
      </c>
      <c r="F299" s="165" t="s">
        <v>28</v>
      </c>
      <c r="G299" s="165" t="s">
        <v>0</v>
      </c>
      <c r="H299" s="165">
        <v>4850</v>
      </c>
      <c r="I299" s="165">
        <v>0.18</v>
      </c>
      <c r="J299" s="165">
        <v>77</v>
      </c>
      <c r="K299" s="271"/>
    </row>
    <row r="300" spans="1:11" s="181" customFormat="1" x14ac:dyDescent="0.25">
      <c r="A300" s="167">
        <v>43245.51253472222</v>
      </c>
      <c r="B300" s="174" t="s">
        <v>3</v>
      </c>
      <c r="C300" s="174" t="s">
        <v>2</v>
      </c>
      <c r="D300" s="164"/>
      <c r="E300" s="165" t="s">
        <v>636</v>
      </c>
      <c r="F300" s="165" t="s">
        <v>28</v>
      </c>
      <c r="G300" s="165" t="s">
        <v>0</v>
      </c>
      <c r="H300" s="165">
        <v>4820</v>
      </c>
      <c r="I300" s="165">
        <v>0.18</v>
      </c>
      <c r="J300" s="165">
        <v>77</v>
      </c>
      <c r="K300" s="271"/>
    </row>
    <row r="301" spans="1:11" s="181" customFormat="1" x14ac:dyDescent="0.25">
      <c r="A301" s="167">
        <v>43245.513043981482</v>
      </c>
      <c r="B301" s="174" t="s">
        <v>3</v>
      </c>
      <c r="C301" s="164"/>
      <c r="D301" s="174" t="s">
        <v>2</v>
      </c>
      <c r="E301" s="165" t="s">
        <v>637</v>
      </c>
      <c r="F301" s="165" t="s">
        <v>28</v>
      </c>
      <c r="G301" s="165" t="s">
        <v>0</v>
      </c>
      <c r="H301" s="168">
        <v>5320</v>
      </c>
      <c r="I301" s="165">
        <v>0.18</v>
      </c>
      <c r="J301" s="165">
        <v>77</v>
      </c>
      <c r="K301" s="271"/>
    </row>
    <row r="302" spans="1:11" s="181" customFormat="1" x14ac:dyDescent="0.25">
      <c r="A302" s="167">
        <v>43245.513206018521</v>
      </c>
      <c r="B302" s="174" t="s">
        <v>3</v>
      </c>
      <c r="C302" s="164"/>
      <c r="D302" s="174" t="s">
        <v>2</v>
      </c>
      <c r="E302" s="165" t="s">
        <v>637</v>
      </c>
      <c r="F302" s="165" t="s">
        <v>28</v>
      </c>
      <c r="G302" s="165" t="s">
        <v>0</v>
      </c>
      <c r="H302" s="168">
        <v>5290</v>
      </c>
      <c r="I302" s="165">
        <v>0.18</v>
      </c>
      <c r="J302" s="165">
        <v>77</v>
      </c>
      <c r="K302" s="271"/>
    </row>
    <row r="303" spans="1:11" s="181" customFormat="1" x14ac:dyDescent="0.25">
      <c r="A303" s="167">
        <v>43245.513356481482</v>
      </c>
      <c r="B303" s="174" t="s">
        <v>3</v>
      </c>
      <c r="C303" s="164"/>
      <c r="D303" s="174" t="s">
        <v>2</v>
      </c>
      <c r="E303" s="165" t="s">
        <v>637</v>
      </c>
      <c r="F303" s="165" t="s">
        <v>28</v>
      </c>
      <c r="G303" s="165" t="s">
        <v>0</v>
      </c>
      <c r="H303" s="168">
        <v>5300</v>
      </c>
      <c r="I303" s="165">
        <v>0.18</v>
      </c>
      <c r="J303" s="165">
        <v>77</v>
      </c>
      <c r="K303" s="271"/>
    </row>
    <row r="304" spans="1:11" s="181" customFormat="1" x14ac:dyDescent="0.25">
      <c r="A304" s="167">
        <v>43245.513657407406</v>
      </c>
      <c r="B304" s="174" t="s">
        <v>3</v>
      </c>
      <c r="C304" s="164"/>
      <c r="D304" s="174" t="s">
        <v>2</v>
      </c>
      <c r="E304" s="165" t="s">
        <v>637</v>
      </c>
      <c r="F304" s="165" t="s">
        <v>28</v>
      </c>
      <c r="G304" s="165" t="s">
        <v>0</v>
      </c>
      <c r="H304" s="165">
        <v>5310</v>
      </c>
      <c r="I304" s="165">
        <v>0.18</v>
      </c>
      <c r="J304" s="165">
        <v>77</v>
      </c>
      <c r="K304" s="271"/>
    </row>
    <row r="305" spans="1:11" s="181" customFormat="1" x14ac:dyDescent="0.25">
      <c r="A305" s="167">
        <v>43245.513819444444</v>
      </c>
      <c r="B305" s="174" t="s">
        <v>3</v>
      </c>
      <c r="C305" s="164"/>
      <c r="D305" s="174" t="s">
        <v>2</v>
      </c>
      <c r="E305" s="165" t="s">
        <v>637</v>
      </c>
      <c r="F305" s="165" t="s">
        <v>28</v>
      </c>
      <c r="G305" s="165" t="s">
        <v>0</v>
      </c>
      <c r="H305" s="165">
        <v>5300</v>
      </c>
      <c r="I305" s="165">
        <v>0.18</v>
      </c>
      <c r="J305" s="165">
        <v>77</v>
      </c>
      <c r="K305" s="271"/>
    </row>
    <row r="306" spans="1:11" s="181" customFormat="1" x14ac:dyDescent="0.25">
      <c r="A306" s="167">
        <v>43245.513981481483</v>
      </c>
      <c r="B306" s="174" t="s">
        <v>3</v>
      </c>
      <c r="C306" s="164"/>
      <c r="D306" s="174" t="s">
        <v>2</v>
      </c>
      <c r="E306" s="165" t="s">
        <v>637</v>
      </c>
      <c r="F306" s="165" t="s">
        <v>28</v>
      </c>
      <c r="G306" s="165" t="s">
        <v>0</v>
      </c>
      <c r="H306" s="165">
        <v>5310</v>
      </c>
      <c r="I306" s="165">
        <v>0.18</v>
      </c>
      <c r="J306" s="165">
        <v>77</v>
      </c>
      <c r="K306" s="272"/>
    </row>
    <row r="307" spans="1:11" s="181" customFormat="1" x14ac:dyDescent="0.25">
      <c r="A307" s="170">
        <v>43245.515567129631</v>
      </c>
      <c r="B307" s="175" t="s">
        <v>3</v>
      </c>
      <c r="C307" s="175" t="s">
        <v>2</v>
      </c>
      <c r="D307" s="164"/>
      <c r="E307" s="166" t="s">
        <v>636</v>
      </c>
      <c r="F307" s="166" t="s">
        <v>28</v>
      </c>
      <c r="G307" s="166" t="s">
        <v>1109</v>
      </c>
      <c r="H307" s="166">
        <v>4300</v>
      </c>
      <c r="I307" s="166">
        <v>0.18</v>
      </c>
      <c r="J307" s="166">
        <v>77</v>
      </c>
      <c r="K307" s="267">
        <f>AVERAGE(H307:H315)</f>
        <v>4158.8888888888887</v>
      </c>
    </row>
    <row r="308" spans="1:11" s="181" customFormat="1" x14ac:dyDescent="0.25">
      <c r="A308" s="170">
        <v>43245.515717592592</v>
      </c>
      <c r="B308" s="175" t="s">
        <v>3</v>
      </c>
      <c r="C308" s="175" t="s">
        <v>2</v>
      </c>
      <c r="D308" s="164"/>
      <c r="E308" s="166" t="s">
        <v>636</v>
      </c>
      <c r="F308" s="166" t="s">
        <v>28</v>
      </c>
      <c r="G308" s="166" t="s">
        <v>1109</v>
      </c>
      <c r="H308" s="166">
        <v>4290</v>
      </c>
      <c r="I308" s="166">
        <v>0.18</v>
      </c>
      <c r="J308" s="166">
        <v>75</v>
      </c>
      <c r="K308" s="268"/>
    </row>
    <row r="309" spans="1:11" s="181" customFormat="1" x14ac:dyDescent="0.25">
      <c r="A309" s="170">
        <v>43245.515868055554</v>
      </c>
      <c r="B309" s="175" t="s">
        <v>3</v>
      </c>
      <c r="C309" s="175" t="s">
        <v>2</v>
      </c>
      <c r="D309" s="164"/>
      <c r="E309" s="166" t="s">
        <v>636</v>
      </c>
      <c r="F309" s="166" t="s">
        <v>28</v>
      </c>
      <c r="G309" s="166" t="s">
        <v>1109</v>
      </c>
      <c r="H309" s="166">
        <v>4280</v>
      </c>
      <c r="I309" s="166">
        <v>0.18</v>
      </c>
      <c r="J309" s="166">
        <v>77</v>
      </c>
      <c r="K309" s="268"/>
    </row>
    <row r="310" spans="1:11" s="181" customFormat="1" x14ac:dyDescent="0.25">
      <c r="A310" s="170">
        <v>43245.516157407408</v>
      </c>
      <c r="B310" s="175" t="s">
        <v>3</v>
      </c>
      <c r="C310" s="175" t="s">
        <v>2</v>
      </c>
      <c r="D310" s="164"/>
      <c r="E310" s="166" t="s">
        <v>636</v>
      </c>
      <c r="F310" s="166" t="s">
        <v>28</v>
      </c>
      <c r="G310" s="166" t="s">
        <v>1109</v>
      </c>
      <c r="H310" s="166">
        <v>4290</v>
      </c>
      <c r="I310" s="166">
        <v>0.18</v>
      </c>
      <c r="J310" s="166">
        <v>77</v>
      </c>
      <c r="K310" s="268"/>
    </row>
    <row r="311" spans="1:11" s="181" customFormat="1" x14ac:dyDescent="0.25">
      <c r="A311" s="170">
        <v>43245.51630787037</v>
      </c>
      <c r="B311" s="175" t="s">
        <v>3</v>
      </c>
      <c r="C311" s="175" t="s">
        <v>2</v>
      </c>
      <c r="D311" s="164"/>
      <c r="E311" s="166" t="s">
        <v>636</v>
      </c>
      <c r="F311" s="166" t="s">
        <v>28</v>
      </c>
      <c r="G311" s="166" t="s">
        <v>1109</v>
      </c>
      <c r="H311" s="166">
        <v>4250</v>
      </c>
      <c r="I311" s="166">
        <v>0.18</v>
      </c>
      <c r="J311" s="166">
        <v>77</v>
      </c>
      <c r="K311" s="268"/>
    </row>
    <row r="312" spans="1:11" s="181" customFormat="1" x14ac:dyDescent="0.25">
      <c r="A312" s="170">
        <v>43245.516458333332</v>
      </c>
      <c r="B312" s="175" t="s">
        <v>3</v>
      </c>
      <c r="C312" s="175" t="s">
        <v>2</v>
      </c>
      <c r="D312" s="164"/>
      <c r="E312" s="166" t="s">
        <v>636</v>
      </c>
      <c r="F312" s="166" t="s">
        <v>28</v>
      </c>
      <c r="G312" s="166" t="s">
        <v>1109</v>
      </c>
      <c r="H312" s="166">
        <v>4240</v>
      </c>
      <c r="I312" s="166">
        <v>0.18</v>
      </c>
      <c r="J312" s="166">
        <v>77</v>
      </c>
      <c r="K312" s="268"/>
    </row>
    <row r="313" spans="1:11" s="181" customFormat="1" x14ac:dyDescent="0.25">
      <c r="A313" s="170">
        <v>43245.516932870371</v>
      </c>
      <c r="B313" s="175" t="s">
        <v>3</v>
      </c>
      <c r="C313" s="164"/>
      <c r="D313" s="175" t="s">
        <v>2</v>
      </c>
      <c r="E313" s="166" t="s">
        <v>637</v>
      </c>
      <c r="F313" s="166" t="s">
        <v>28</v>
      </c>
      <c r="G313" s="166" t="s">
        <v>1109</v>
      </c>
      <c r="H313" s="166">
        <v>3930</v>
      </c>
      <c r="I313" s="166">
        <v>0.18</v>
      </c>
      <c r="J313" s="166">
        <v>77</v>
      </c>
      <c r="K313" s="268"/>
    </row>
    <row r="314" spans="1:11" s="181" customFormat="1" x14ac:dyDescent="0.25">
      <c r="A314" s="170">
        <v>43245.517071759263</v>
      </c>
      <c r="B314" s="175" t="s">
        <v>3</v>
      </c>
      <c r="C314" s="164"/>
      <c r="D314" s="175" t="s">
        <v>2</v>
      </c>
      <c r="E314" s="166" t="s">
        <v>637</v>
      </c>
      <c r="F314" s="166" t="s">
        <v>28</v>
      </c>
      <c r="G314" s="166" t="s">
        <v>1109</v>
      </c>
      <c r="H314" s="166">
        <v>3930</v>
      </c>
      <c r="I314" s="166">
        <v>0.18</v>
      </c>
      <c r="J314" s="166">
        <v>77</v>
      </c>
      <c r="K314" s="268"/>
    </row>
    <row r="315" spans="1:11" s="181" customFormat="1" x14ac:dyDescent="0.25">
      <c r="A315" s="170">
        <v>43245.517222222225</v>
      </c>
      <c r="B315" s="175" t="s">
        <v>3</v>
      </c>
      <c r="C315" s="164"/>
      <c r="D315" s="175" t="s">
        <v>2</v>
      </c>
      <c r="E315" s="166" t="s">
        <v>637</v>
      </c>
      <c r="F315" s="166" t="s">
        <v>28</v>
      </c>
      <c r="G315" s="166" t="s">
        <v>1109</v>
      </c>
      <c r="H315" s="166">
        <v>3920</v>
      </c>
      <c r="I315" s="166">
        <v>0.18</v>
      </c>
      <c r="J315" s="166">
        <v>77</v>
      </c>
      <c r="K315" s="269"/>
    </row>
    <row r="316" spans="1:11" s="181" customFormat="1" x14ac:dyDescent="0.25">
      <c r="A316" s="167">
        <v>43245.518611111111</v>
      </c>
      <c r="B316" s="174" t="s">
        <v>3</v>
      </c>
      <c r="C316" s="174" t="s">
        <v>2</v>
      </c>
      <c r="D316" s="164"/>
      <c r="E316" s="165" t="s">
        <v>636</v>
      </c>
      <c r="F316" s="165" t="s">
        <v>29</v>
      </c>
      <c r="G316" s="165" t="s">
        <v>0</v>
      </c>
      <c r="H316" s="165">
        <v>5100</v>
      </c>
      <c r="I316" s="165">
        <v>0.18</v>
      </c>
      <c r="J316" s="165">
        <v>77</v>
      </c>
      <c r="K316" s="270">
        <f>AVERAGE(H316:H321)</f>
        <v>4943.333333333333</v>
      </c>
    </row>
    <row r="317" spans="1:11" s="181" customFormat="1" x14ac:dyDescent="0.25">
      <c r="A317" s="167">
        <v>43245.518761574072</v>
      </c>
      <c r="B317" s="174" t="s">
        <v>3</v>
      </c>
      <c r="C317" s="174" t="s">
        <v>2</v>
      </c>
      <c r="D317" s="164"/>
      <c r="E317" s="165" t="s">
        <v>636</v>
      </c>
      <c r="F317" s="165" t="s">
        <v>29</v>
      </c>
      <c r="G317" s="165" t="s">
        <v>0</v>
      </c>
      <c r="H317" s="165">
        <v>5110</v>
      </c>
      <c r="I317" s="165">
        <v>0.18</v>
      </c>
      <c r="J317" s="165">
        <v>77</v>
      </c>
      <c r="K317" s="271"/>
    </row>
    <row r="318" spans="1:11" s="181" customFormat="1" x14ac:dyDescent="0.25">
      <c r="A318" s="167">
        <v>43245.518923611111</v>
      </c>
      <c r="B318" s="174" t="s">
        <v>3</v>
      </c>
      <c r="C318" s="174" t="s">
        <v>2</v>
      </c>
      <c r="D318" s="164"/>
      <c r="E318" s="165" t="s">
        <v>636</v>
      </c>
      <c r="F318" s="165" t="s">
        <v>29</v>
      </c>
      <c r="G318" s="165" t="s">
        <v>0</v>
      </c>
      <c r="H318" s="165">
        <v>5110</v>
      </c>
      <c r="I318" s="165">
        <v>0.18</v>
      </c>
      <c r="J318" s="165">
        <v>75</v>
      </c>
      <c r="K318" s="271"/>
    </row>
    <row r="319" spans="1:11" s="181" customFormat="1" x14ac:dyDescent="0.25">
      <c r="A319" s="167">
        <v>43245.519502314812</v>
      </c>
      <c r="B319" s="174" t="s">
        <v>3</v>
      </c>
      <c r="C319" s="164"/>
      <c r="D319" s="174" t="s">
        <v>2</v>
      </c>
      <c r="E319" s="165" t="s">
        <v>637</v>
      </c>
      <c r="F319" s="165" t="s">
        <v>29</v>
      </c>
      <c r="G319" s="165" t="s">
        <v>0</v>
      </c>
      <c r="H319" s="165">
        <v>4790</v>
      </c>
      <c r="I319" s="165">
        <v>0.18</v>
      </c>
      <c r="J319" s="165">
        <v>77</v>
      </c>
      <c r="K319" s="271"/>
    </row>
    <row r="320" spans="1:11" s="181" customFormat="1" x14ac:dyDescent="0.25">
      <c r="A320" s="167">
        <v>43245.519652777781</v>
      </c>
      <c r="B320" s="174" t="s">
        <v>3</v>
      </c>
      <c r="C320" s="164"/>
      <c r="D320" s="174" t="s">
        <v>2</v>
      </c>
      <c r="E320" s="165" t="s">
        <v>637</v>
      </c>
      <c r="F320" s="165" t="s">
        <v>29</v>
      </c>
      <c r="G320" s="165" t="s">
        <v>0</v>
      </c>
      <c r="H320" s="165">
        <v>4770</v>
      </c>
      <c r="I320" s="165">
        <v>0.18</v>
      </c>
      <c r="J320" s="165">
        <v>77</v>
      </c>
      <c r="K320" s="271"/>
    </row>
    <row r="321" spans="1:11" s="181" customFormat="1" x14ac:dyDescent="0.25">
      <c r="A321" s="167">
        <v>43245.519803240742</v>
      </c>
      <c r="B321" s="174" t="s">
        <v>3</v>
      </c>
      <c r="C321" s="164"/>
      <c r="D321" s="174" t="s">
        <v>2</v>
      </c>
      <c r="E321" s="165" t="s">
        <v>637</v>
      </c>
      <c r="F321" s="165" t="s">
        <v>29</v>
      </c>
      <c r="G321" s="165" t="s">
        <v>0</v>
      </c>
      <c r="H321" s="165">
        <v>4780</v>
      </c>
      <c r="I321" s="165">
        <v>0.18</v>
      </c>
      <c r="J321" s="165">
        <v>77</v>
      </c>
      <c r="K321" s="272"/>
    </row>
    <row r="322" spans="1:11" s="181" customFormat="1" x14ac:dyDescent="0.25">
      <c r="A322" s="170">
        <v>43245.520428240743</v>
      </c>
      <c r="B322" s="175" t="s">
        <v>3</v>
      </c>
      <c r="C322" s="175" t="s">
        <v>2</v>
      </c>
      <c r="D322" s="164"/>
      <c r="E322" s="166" t="s">
        <v>636</v>
      </c>
      <c r="F322" s="166" t="s">
        <v>29</v>
      </c>
      <c r="G322" s="166" t="s">
        <v>1110</v>
      </c>
      <c r="H322" s="166">
        <v>4390</v>
      </c>
      <c r="I322" s="166">
        <v>0.18</v>
      </c>
      <c r="J322" s="166">
        <v>77</v>
      </c>
      <c r="K322" s="267">
        <f>AVERAGE(H322:H324,H328:H330)</f>
        <v>4360</v>
      </c>
    </row>
    <row r="323" spans="1:11" s="181" customFormat="1" x14ac:dyDescent="0.25">
      <c r="A323" s="170">
        <v>43245.520590277774</v>
      </c>
      <c r="B323" s="175" t="s">
        <v>3</v>
      </c>
      <c r="C323" s="175" t="s">
        <v>2</v>
      </c>
      <c r="D323" s="164"/>
      <c r="E323" s="166" t="s">
        <v>636</v>
      </c>
      <c r="F323" s="166" t="s">
        <v>29</v>
      </c>
      <c r="G323" s="166" t="s">
        <v>1110</v>
      </c>
      <c r="H323" s="166">
        <v>4430</v>
      </c>
      <c r="I323" s="166">
        <v>0.18</v>
      </c>
      <c r="J323" s="166">
        <v>77</v>
      </c>
      <c r="K323" s="268"/>
    </row>
    <row r="324" spans="1:11" s="181" customFormat="1" x14ac:dyDescent="0.25">
      <c r="A324" s="170">
        <v>43245.520740740743</v>
      </c>
      <c r="B324" s="175" t="s">
        <v>3</v>
      </c>
      <c r="C324" s="175" t="s">
        <v>2</v>
      </c>
      <c r="D324" s="164"/>
      <c r="E324" s="166" t="s">
        <v>636</v>
      </c>
      <c r="F324" s="166" t="s">
        <v>29</v>
      </c>
      <c r="G324" s="166" t="s">
        <v>1110</v>
      </c>
      <c r="H324" s="166">
        <v>4400</v>
      </c>
      <c r="I324" s="166">
        <v>0.18</v>
      </c>
      <c r="J324" s="166">
        <v>77</v>
      </c>
      <c r="K324" s="268"/>
    </row>
    <row r="325" spans="1:11" s="181" customFormat="1" x14ac:dyDescent="0.25">
      <c r="A325" s="170">
        <v>43245.521180555559</v>
      </c>
      <c r="B325" s="175" t="s">
        <v>3</v>
      </c>
      <c r="C325" s="164"/>
      <c r="D325" s="175" t="s">
        <v>2</v>
      </c>
      <c r="E325" s="166" t="s">
        <v>637</v>
      </c>
      <c r="F325" s="166" t="s">
        <v>29</v>
      </c>
      <c r="G325" s="166" t="s">
        <v>1110</v>
      </c>
      <c r="H325" s="169">
        <v>4230</v>
      </c>
      <c r="I325" s="166">
        <v>0.18</v>
      </c>
      <c r="J325" s="166">
        <v>75</v>
      </c>
      <c r="K325" s="268"/>
    </row>
    <row r="326" spans="1:11" s="181" customFormat="1" x14ac:dyDescent="0.25">
      <c r="A326" s="170">
        <v>43245.52134259259</v>
      </c>
      <c r="B326" s="175" t="s">
        <v>3</v>
      </c>
      <c r="C326" s="164"/>
      <c r="D326" s="175" t="s">
        <v>2</v>
      </c>
      <c r="E326" s="166" t="s">
        <v>637</v>
      </c>
      <c r="F326" s="166" t="s">
        <v>29</v>
      </c>
      <c r="G326" s="166" t="s">
        <v>1110</v>
      </c>
      <c r="H326" s="169">
        <v>4210</v>
      </c>
      <c r="I326" s="166">
        <v>0.18</v>
      </c>
      <c r="J326" s="166">
        <v>77</v>
      </c>
      <c r="K326" s="268"/>
    </row>
    <row r="327" spans="1:11" s="181" customFormat="1" x14ac:dyDescent="0.25">
      <c r="A327" s="170">
        <v>43245.521493055552</v>
      </c>
      <c r="B327" s="175" t="s">
        <v>3</v>
      </c>
      <c r="C327" s="164"/>
      <c r="D327" s="175" t="s">
        <v>2</v>
      </c>
      <c r="E327" s="166" t="s">
        <v>637</v>
      </c>
      <c r="F327" s="166" t="s">
        <v>29</v>
      </c>
      <c r="G327" s="166" t="s">
        <v>1110</v>
      </c>
      <c r="H327" s="169">
        <v>4270</v>
      </c>
      <c r="I327" s="166">
        <v>0.18</v>
      </c>
      <c r="J327" s="166">
        <v>75</v>
      </c>
      <c r="K327" s="268"/>
    </row>
    <row r="328" spans="1:11" s="181" customFormat="1" x14ac:dyDescent="0.25">
      <c r="A328" s="170">
        <v>43245.521840277775</v>
      </c>
      <c r="B328" s="175" t="s">
        <v>3</v>
      </c>
      <c r="C328" s="164"/>
      <c r="D328" s="175" t="s">
        <v>2</v>
      </c>
      <c r="E328" s="166" t="s">
        <v>637</v>
      </c>
      <c r="F328" s="166" t="s">
        <v>29</v>
      </c>
      <c r="G328" s="166" t="s">
        <v>1110</v>
      </c>
      <c r="H328" s="166">
        <v>4330</v>
      </c>
      <c r="I328" s="166">
        <v>0.18</v>
      </c>
      <c r="J328" s="166">
        <v>77</v>
      </c>
      <c r="K328" s="268"/>
    </row>
    <row r="329" spans="1:11" s="181" customFormat="1" x14ac:dyDescent="0.25">
      <c r="A329" s="170">
        <v>43245.521990740737</v>
      </c>
      <c r="B329" s="175" t="s">
        <v>3</v>
      </c>
      <c r="C329" s="164"/>
      <c r="D329" s="175" t="s">
        <v>2</v>
      </c>
      <c r="E329" s="166" t="s">
        <v>637</v>
      </c>
      <c r="F329" s="166" t="s">
        <v>29</v>
      </c>
      <c r="G329" s="166" t="s">
        <v>1110</v>
      </c>
      <c r="H329" s="166">
        <v>4300</v>
      </c>
      <c r="I329" s="166">
        <v>0.18</v>
      </c>
      <c r="J329" s="166">
        <v>77</v>
      </c>
      <c r="K329" s="268"/>
    </row>
    <row r="330" spans="1:11" s="181" customFormat="1" x14ac:dyDescent="0.25">
      <c r="A330" s="170">
        <v>43245.522152777776</v>
      </c>
      <c r="B330" s="175" t="s">
        <v>3</v>
      </c>
      <c r="C330" s="164"/>
      <c r="D330" s="175" t="s">
        <v>2</v>
      </c>
      <c r="E330" s="166" t="s">
        <v>637</v>
      </c>
      <c r="F330" s="166" t="s">
        <v>29</v>
      </c>
      <c r="G330" s="166" t="s">
        <v>1110</v>
      </c>
      <c r="H330" s="166">
        <v>4310</v>
      </c>
      <c r="I330" s="166">
        <v>0.18</v>
      </c>
      <c r="J330" s="166">
        <v>77</v>
      </c>
      <c r="K330" s="269"/>
    </row>
    <row r="331" spans="1:11" s="181" customFormat="1" x14ac:dyDescent="0.25">
      <c r="A331" s="167">
        <v>43245.522835648146</v>
      </c>
      <c r="B331" s="174" t="s">
        <v>3</v>
      </c>
      <c r="C331" s="174" t="s">
        <v>2</v>
      </c>
      <c r="D331" s="164"/>
      <c r="E331" s="165" t="s">
        <v>636</v>
      </c>
      <c r="F331" s="165" t="s">
        <v>30</v>
      </c>
      <c r="G331" s="165" t="s">
        <v>0</v>
      </c>
      <c r="H331" s="165">
        <v>4680</v>
      </c>
      <c r="I331" s="165">
        <v>0.18</v>
      </c>
      <c r="J331" s="165">
        <v>77</v>
      </c>
      <c r="K331" s="270">
        <f>AVERAGE(H331:H336)</f>
        <v>4636.666666666667</v>
      </c>
    </row>
    <row r="332" spans="1:11" s="181" customFormat="1" x14ac:dyDescent="0.25">
      <c r="A332" s="167">
        <v>43245.522986111115</v>
      </c>
      <c r="B332" s="174" t="s">
        <v>3</v>
      </c>
      <c r="C332" s="174" t="s">
        <v>2</v>
      </c>
      <c r="D332" s="164"/>
      <c r="E332" s="165" t="s">
        <v>636</v>
      </c>
      <c r="F332" s="165" t="s">
        <v>30</v>
      </c>
      <c r="G332" s="165" t="s">
        <v>0</v>
      </c>
      <c r="H332" s="165">
        <v>4710</v>
      </c>
      <c r="I332" s="165">
        <v>0.18</v>
      </c>
      <c r="J332" s="165">
        <v>77</v>
      </c>
      <c r="K332" s="271"/>
    </row>
    <row r="333" spans="1:11" s="181" customFormat="1" x14ac:dyDescent="0.25">
      <c r="A333" s="167">
        <v>43245.523148148146</v>
      </c>
      <c r="B333" s="174" t="s">
        <v>3</v>
      </c>
      <c r="C333" s="174" t="s">
        <v>2</v>
      </c>
      <c r="D333" s="164"/>
      <c r="E333" s="165" t="s">
        <v>636</v>
      </c>
      <c r="F333" s="165" t="s">
        <v>30</v>
      </c>
      <c r="G333" s="165" t="s">
        <v>0</v>
      </c>
      <c r="H333" s="165">
        <v>4690</v>
      </c>
      <c r="I333" s="165">
        <v>0.18</v>
      </c>
      <c r="J333" s="165">
        <v>77</v>
      </c>
      <c r="K333" s="271"/>
    </row>
    <row r="334" spans="1:11" s="181" customFormat="1" x14ac:dyDescent="0.25">
      <c r="A334" s="167">
        <v>43245.5237037037</v>
      </c>
      <c r="B334" s="174" t="s">
        <v>3</v>
      </c>
      <c r="C334" s="164"/>
      <c r="D334" s="175" t="s">
        <v>2</v>
      </c>
      <c r="E334" s="165" t="s">
        <v>637</v>
      </c>
      <c r="F334" s="165" t="s">
        <v>30</v>
      </c>
      <c r="G334" s="165" t="s">
        <v>0</v>
      </c>
      <c r="H334" s="165">
        <v>4590</v>
      </c>
      <c r="I334" s="165">
        <v>0.18</v>
      </c>
      <c r="J334" s="165">
        <v>77</v>
      </c>
      <c r="K334" s="271"/>
    </row>
    <row r="335" spans="1:11" s="181" customFormat="1" x14ac:dyDescent="0.25">
      <c r="A335" s="167">
        <v>43245.523842592593</v>
      </c>
      <c r="B335" s="174" t="s">
        <v>3</v>
      </c>
      <c r="C335" s="164"/>
      <c r="D335" s="174" t="s">
        <v>2</v>
      </c>
      <c r="E335" s="165" t="s">
        <v>637</v>
      </c>
      <c r="F335" s="165" t="s">
        <v>30</v>
      </c>
      <c r="G335" s="165" t="s">
        <v>0</v>
      </c>
      <c r="H335" s="165">
        <v>4580</v>
      </c>
      <c r="I335" s="165">
        <v>0.18</v>
      </c>
      <c r="J335" s="165">
        <v>79</v>
      </c>
      <c r="K335" s="271"/>
    </row>
    <row r="336" spans="1:11" s="181" customFormat="1" x14ac:dyDescent="0.25">
      <c r="A336" s="167">
        <v>43245.523993055554</v>
      </c>
      <c r="B336" s="174" t="s">
        <v>3</v>
      </c>
      <c r="C336" s="164"/>
      <c r="D336" s="174" t="s">
        <v>2</v>
      </c>
      <c r="E336" s="165" t="s">
        <v>637</v>
      </c>
      <c r="F336" s="165" t="s">
        <v>30</v>
      </c>
      <c r="G336" s="165" t="s">
        <v>0</v>
      </c>
      <c r="H336" s="165">
        <v>4570</v>
      </c>
      <c r="I336" s="165">
        <v>0.18</v>
      </c>
      <c r="J336" s="165">
        <v>77</v>
      </c>
      <c r="K336" s="272"/>
    </row>
    <row r="337" spans="1:11" s="181" customFormat="1" x14ac:dyDescent="0.25">
      <c r="A337" s="194">
        <v>43245.524641203701</v>
      </c>
      <c r="B337" s="47" t="s">
        <v>3</v>
      </c>
      <c r="C337" s="47" t="s">
        <v>2</v>
      </c>
      <c r="D337" s="164"/>
      <c r="E337" s="24" t="s">
        <v>636</v>
      </c>
      <c r="F337" s="24" t="s">
        <v>31</v>
      </c>
      <c r="G337" s="24" t="s">
        <v>0</v>
      </c>
      <c r="H337" s="24">
        <v>4730</v>
      </c>
      <c r="I337" s="24">
        <v>0.18</v>
      </c>
      <c r="J337" s="24">
        <v>77</v>
      </c>
      <c r="K337" s="243">
        <f>AVERAGE(H337:H342)</f>
        <v>4745</v>
      </c>
    </row>
    <row r="338" spans="1:11" s="181" customFormat="1" x14ac:dyDescent="0.25">
      <c r="A338" s="194">
        <v>43245.524791666663</v>
      </c>
      <c r="B338" s="47" t="s">
        <v>3</v>
      </c>
      <c r="C338" s="47" t="s">
        <v>2</v>
      </c>
      <c r="D338" s="164"/>
      <c r="E338" s="24" t="s">
        <v>636</v>
      </c>
      <c r="F338" s="24" t="s">
        <v>31</v>
      </c>
      <c r="G338" s="24" t="s">
        <v>0</v>
      </c>
      <c r="H338" s="24">
        <v>4720</v>
      </c>
      <c r="I338" s="24">
        <v>0.18</v>
      </c>
      <c r="J338" s="24">
        <v>77</v>
      </c>
      <c r="K338" s="244"/>
    </row>
    <row r="339" spans="1:11" s="181" customFormat="1" x14ac:dyDescent="0.25">
      <c r="A339" s="194">
        <v>43245.524953703702</v>
      </c>
      <c r="B339" s="47" t="s">
        <v>3</v>
      </c>
      <c r="C339" s="47" t="s">
        <v>2</v>
      </c>
      <c r="D339" s="164"/>
      <c r="E339" s="24" t="s">
        <v>636</v>
      </c>
      <c r="F339" s="24" t="s">
        <v>31</v>
      </c>
      <c r="G339" s="24" t="s">
        <v>0</v>
      </c>
      <c r="H339" s="24">
        <v>4710</v>
      </c>
      <c r="I339" s="24">
        <v>0.18</v>
      </c>
      <c r="J339" s="24">
        <v>77</v>
      </c>
      <c r="K339" s="244"/>
    </row>
    <row r="340" spans="1:11" s="181" customFormat="1" x14ac:dyDescent="0.25">
      <c r="A340" s="194">
        <v>43245.525555555556</v>
      </c>
      <c r="B340" s="47" t="s">
        <v>3</v>
      </c>
      <c r="C340" s="164"/>
      <c r="D340" s="47" t="s">
        <v>2</v>
      </c>
      <c r="E340" s="24" t="s">
        <v>637</v>
      </c>
      <c r="F340" s="24" t="s">
        <v>31</v>
      </c>
      <c r="G340" s="24" t="s">
        <v>0</v>
      </c>
      <c r="H340" s="24">
        <v>4790</v>
      </c>
      <c r="I340" s="24">
        <v>0.18</v>
      </c>
      <c r="J340" s="24">
        <v>77</v>
      </c>
      <c r="K340" s="244"/>
    </row>
    <row r="341" spans="1:11" s="181" customFormat="1" x14ac:dyDescent="0.25">
      <c r="A341" s="194">
        <v>43245.525717592594</v>
      </c>
      <c r="B341" s="47" t="s">
        <v>3</v>
      </c>
      <c r="C341" s="164"/>
      <c r="D341" s="47" t="s">
        <v>2</v>
      </c>
      <c r="E341" s="24" t="s">
        <v>637</v>
      </c>
      <c r="F341" s="24" t="s">
        <v>31</v>
      </c>
      <c r="G341" s="24" t="s">
        <v>0</v>
      </c>
      <c r="H341" s="24">
        <v>4740</v>
      </c>
      <c r="I341" s="24">
        <v>0.18</v>
      </c>
      <c r="J341" s="24">
        <v>77</v>
      </c>
      <c r="K341" s="244"/>
    </row>
    <row r="342" spans="1:11" s="181" customFormat="1" x14ac:dyDescent="0.25">
      <c r="A342" s="194">
        <v>43245.525868055556</v>
      </c>
      <c r="B342" s="47" t="s">
        <v>3</v>
      </c>
      <c r="C342" s="164"/>
      <c r="D342" s="47" t="s">
        <v>2</v>
      </c>
      <c r="E342" s="24" t="s">
        <v>637</v>
      </c>
      <c r="F342" s="24" t="s">
        <v>31</v>
      </c>
      <c r="G342" s="24" t="s">
        <v>0</v>
      </c>
      <c r="H342" s="24">
        <v>4780</v>
      </c>
      <c r="I342" s="24">
        <v>0.18</v>
      </c>
      <c r="J342" s="24">
        <v>77</v>
      </c>
      <c r="K342" s="245"/>
    </row>
  </sheetData>
  <autoFilter ref="F1:F303"/>
  <mergeCells count="44">
    <mergeCell ref="K2:K3"/>
    <mergeCell ref="A1:K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46:K54"/>
    <mergeCell ref="K196:K219"/>
    <mergeCell ref="K220:K231"/>
    <mergeCell ref="K232:K237"/>
    <mergeCell ref="K160:K165"/>
    <mergeCell ref="K166:K171"/>
    <mergeCell ref="K172:K180"/>
    <mergeCell ref="K181:K195"/>
    <mergeCell ref="K91:K111"/>
    <mergeCell ref="K112:K138"/>
    <mergeCell ref="K139:K144"/>
    <mergeCell ref="K55:K63"/>
    <mergeCell ref="K64:K69"/>
    <mergeCell ref="K70:K75"/>
    <mergeCell ref="K76:K90"/>
    <mergeCell ref="K4:K12"/>
    <mergeCell ref="K13:K21"/>
    <mergeCell ref="K22:K30"/>
    <mergeCell ref="K31:K36"/>
    <mergeCell ref="K37:K45"/>
    <mergeCell ref="K337:K342"/>
    <mergeCell ref="K145:K159"/>
    <mergeCell ref="K292:K297"/>
    <mergeCell ref="K298:K306"/>
    <mergeCell ref="K307:K315"/>
    <mergeCell ref="K316:K321"/>
    <mergeCell ref="K322:K330"/>
    <mergeCell ref="K331:K336"/>
    <mergeCell ref="K238:K246"/>
    <mergeCell ref="K247:K261"/>
    <mergeCell ref="K262:K267"/>
    <mergeCell ref="K268:K279"/>
    <mergeCell ref="K280:K291"/>
  </mergeCells>
  <pageMargins left="0.7" right="0.7" top="0.75" bottom="0.75" header="0.3" footer="0.3"/>
  <ignoredErrors>
    <ignoredError sqref="K4 K31 K37 K55 K64 K70 K139 K160 K166 K196 K220 K337 K331 K316 K307 K292 K268 K232" formulaRange="1"/>
    <ignoredError sqref="K46" formula="1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459"/>
  <sheetViews>
    <sheetView showGridLines="0" workbookViewId="0">
      <selection activeCell="Q33" sqref="Q33"/>
    </sheetView>
  </sheetViews>
  <sheetFormatPr defaultRowHeight="15" x14ac:dyDescent="0.25"/>
  <cols>
    <col min="1" max="1" width="16.42578125" style="98" bestFit="1" customWidth="1"/>
    <col min="2" max="2" width="7" style="98" bestFit="1" customWidth="1"/>
    <col min="3" max="3" width="11.140625" style="98" bestFit="1" customWidth="1"/>
    <col min="4" max="4" width="10.42578125" style="98" bestFit="1" customWidth="1"/>
    <col min="5" max="5" width="8.7109375" style="98" bestFit="1" customWidth="1"/>
    <col min="6" max="6" width="8.28515625" style="98" bestFit="1" customWidth="1"/>
    <col min="7" max="7" width="11" style="98" bestFit="1" customWidth="1"/>
    <col min="8" max="8" width="11.42578125" style="98" bestFit="1" customWidth="1"/>
    <col min="9" max="9" width="13.85546875" style="98" bestFit="1" customWidth="1"/>
    <col min="10" max="10" width="14.140625" style="98" bestFit="1" customWidth="1"/>
    <col min="11" max="11" width="16.140625" style="98" bestFit="1" customWidth="1"/>
    <col min="12" max="12" width="2.7109375" style="98" customWidth="1"/>
    <col min="13" max="13" width="5.42578125" style="98" bestFit="1" customWidth="1"/>
    <col min="14" max="14" width="11" style="98" bestFit="1" customWidth="1"/>
    <col min="15" max="15" width="8" style="98" bestFit="1" customWidth="1"/>
    <col min="16" max="16384" width="9.140625" style="98"/>
  </cols>
  <sheetData>
    <row r="1" spans="1:15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83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  <c r="L2" s="172"/>
      <c r="M2" s="172"/>
      <c r="N2" s="172"/>
      <c r="O2" s="172"/>
    </row>
    <row r="3" spans="1:15" x14ac:dyDescent="0.25">
      <c r="A3" s="251"/>
      <c r="B3" s="253"/>
      <c r="C3" s="162" t="s">
        <v>33</v>
      </c>
      <c r="D3" s="163" t="s">
        <v>32</v>
      </c>
      <c r="E3" s="281"/>
      <c r="F3" s="284"/>
      <c r="G3" s="251"/>
      <c r="H3" s="284"/>
      <c r="I3" s="284"/>
      <c r="J3" s="284"/>
      <c r="K3" s="282"/>
    </row>
    <row r="4" spans="1:15" x14ac:dyDescent="0.25">
      <c r="A4" s="171">
        <v>43252.348483796297</v>
      </c>
      <c r="B4" s="175" t="s">
        <v>3</v>
      </c>
      <c r="C4" s="175" t="s">
        <v>2</v>
      </c>
      <c r="D4" s="62"/>
      <c r="E4" s="173" t="s">
        <v>636</v>
      </c>
      <c r="F4" s="173" t="s">
        <v>19</v>
      </c>
      <c r="G4" s="173" t="s">
        <v>0</v>
      </c>
      <c r="H4" s="180">
        <v>420</v>
      </c>
      <c r="I4" s="173">
        <v>0.18</v>
      </c>
      <c r="J4" s="173">
        <v>73</v>
      </c>
      <c r="K4" s="267">
        <f>AVERAGE(H6:H14,H16:H21)</f>
        <v>3807.3333333333335</v>
      </c>
      <c r="M4" s="174" t="s">
        <v>19</v>
      </c>
      <c r="N4" s="174" t="s">
        <v>0</v>
      </c>
      <c r="O4" s="184">
        <f>K4</f>
        <v>3807.3333333333335</v>
      </c>
    </row>
    <row r="5" spans="1:15" x14ac:dyDescent="0.25">
      <c r="A5" s="171">
        <v>43252.348634259259</v>
      </c>
      <c r="B5" s="175" t="s">
        <v>3</v>
      </c>
      <c r="C5" s="175" t="s">
        <v>2</v>
      </c>
      <c r="D5" s="62"/>
      <c r="E5" s="173" t="s">
        <v>636</v>
      </c>
      <c r="F5" s="173" t="s">
        <v>19</v>
      </c>
      <c r="G5" s="173" t="s">
        <v>0</v>
      </c>
      <c r="H5" s="180">
        <v>420</v>
      </c>
      <c r="I5" s="173">
        <v>0.18</v>
      </c>
      <c r="J5" s="173">
        <v>72</v>
      </c>
      <c r="K5" s="268"/>
      <c r="M5" s="175" t="s">
        <v>20</v>
      </c>
      <c r="N5" s="175" t="s">
        <v>0</v>
      </c>
      <c r="O5" s="185">
        <f>K220</f>
        <v>4097.5</v>
      </c>
    </row>
    <row r="6" spans="1:15" x14ac:dyDescent="0.25">
      <c r="A6" s="171">
        <v>43252.34878472222</v>
      </c>
      <c r="B6" s="175" t="s">
        <v>3</v>
      </c>
      <c r="C6" s="175" t="s">
        <v>2</v>
      </c>
      <c r="D6" s="62"/>
      <c r="E6" s="173" t="s">
        <v>636</v>
      </c>
      <c r="F6" s="173" t="s">
        <v>19</v>
      </c>
      <c r="G6" s="173" t="s">
        <v>0</v>
      </c>
      <c r="H6" s="173">
        <v>3740</v>
      </c>
      <c r="I6" s="173">
        <v>0.18</v>
      </c>
      <c r="J6" s="173">
        <v>72</v>
      </c>
      <c r="K6" s="268"/>
      <c r="M6" s="174" t="s">
        <v>20</v>
      </c>
      <c r="N6" s="174" t="s">
        <v>8</v>
      </c>
      <c r="O6" s="184">
        <f>K235</f>
        <v>3665</v>
      </c>
    </row>
    <row r="7" spans="1:15" x14ac:dyDescent="0.25">
      <c r="A7" s="171">
        <v>43252.349212962959</v>
      </c>
      <c r="B7" s="175" t="s">
        <v>3</v>
      </c>
      <c r="C7" s="175" t="s">
        <v>2</v>
      </c>
      <c r="D7" s="62"/>
      <c r="E7" s="173" t="s">
        <v>636</v>
      </c>
      <c r="F7" s="173" t="s">
        <v>19</v>
      </c>
      <c r="G7" s="173" t="s">
        <v>0</v>
      </c>
      <c r="H7" s="173">
        <v>3440</v>
      </c>
      <c r="I7" s="173">
        <v>0.18</v>
      </c>
      <c r="J7" s="173">
        <v>73</v>
      </c>
      <c r="K7" s="268"/>
      <c r="M7" s="175" t="s">
        <v>21</v>
      </c>
      <c r="N7" s="175" t="s">
        <v>0</v>
      </c>
      <c r="O7" s="185">
        <f>K262</f>
        <v>4055.8333333333335</v>
      </c>
    </row>
    <row r="8" spans="1:15" x14ac:dyDescent="0.25">
      <c r="A8" s="171">
        <v>43252.349363425928</v>
      </c>
      <c r="B8" s="175" t="s">
        <v>3</v>
      </c>
      <c r="C8" s="175" t="s">
        <v>2</v>
      </c>
      <c r="D8" s="62"/>
      <c r="E8" s="173" t="s">
        <v>636</v>
      </c>
      <c r="F8" s="173" t="s">
        <v>19</v>
      </c>
      <c r="G8" s="173" t="s">
        <v>0</v>
      </c>
      <c r="H8" s="173">
        <v>3460</v>
      </c>
      <c r="I8" s="173">
        <v>0.18</v>
      </c>
      <c r="J8" s="173">
        <v>72</v>
      </c>
      <c r="K8" s="268"/>
      <c r="M8" s="174" t="s">
        <v>22</v>
      </c>
      <c r="N8" s="174" t="s">
        <v>0</v>
      </c>
      <c r="O8" s="184">
        <f>K274</f>
        <v>4315</v>
      </c>
    </row>
    <row r="9" spans="1:15" x14ac:dyDescent="0.25">
      <c r="A9" s="171">
        <v>43252.34951388889</v>
      </c>
      <c r="B9" s="175" t="s">
        <v>3</v>
      </c>
      <c r="C9" s="175" t="s">
        <v>2</v>
      </c>
      <c r="D9" s="62"/>
      <c r="E9" s="173" t="s">
        <v>636</v>
      </c>
      <c r="F9" s="173" t="s">
        <v>19</v>
      </c>
      <c r="G9" s="173" t="s">
        <v>0</v>
      </c>
      <c r="H9" s="173">
        <v>3400</v>
      </c>
      <c r="I9" s="173">
        <v>0.18</v>
      </c>
      <c r="J9" s="173">
        <v>72</v>
      </c>
      <c r="K9" s="268"/>
      <c r="M9" s="175" t="s">
        <v>23</v>
      </c>
      <c r="N9" s="175" t="s">
        <v>0</v>
      </c>
      <c r="O9" s="185">
        <f>K286</f>
        <v>3660</v>
      </c>
    </row>
    <row r="10" spans="1:15" x14ac:dyDescent="0.25">
      <c r="A10" s="171">
        <v>43252.349699074075</v>
      </c>
      <c r="B10" s="175" t="s">
        <v>3</v>
      </c>
      <c r="C10" s="45" t="s">
        <v>2</v>
      </c>
      <c r="D10" s="62"/>
      <c r="E10" s="173" t="s">
        <v>636</v>
      </c>
      <c r="F10" s="173" t="s">
        <v>19</v>
      </c>
      <c r="G10" s="173" t="s">
        <v>0</v>
      </c>
      <c r="H10" s="173">
        <v>3390</v>
      </c>
      <c r="I10" s="173">
        <v>0.18</v>
      </c>
      <c r="J10" s="173">
        <v>72</v>
      </c>
      <c r="K10" s="268"/>
      <c r="M10" s="174" t="s">
        <v>23</v>
      </c>
      <c r="N10" s="174" t="s">
        <v>5</v>
      </c>
      <c r="O10" s="184">
        <f>K316</f>
        <v>3700</v>
      </c>
    </row>
    <row r="11" spans="1:15" x14ac:dyDescent="0.25">
      <c r="A11" s="171">
        <v>43252.349861111114</v>
      </c>
      <c r="B11" s="175" t="s">
        <v>3</v>
      </c>
      <c r="C11" s="45" t="s">
        <v>2</v>
      </c>
      <c r="D11" s="62"/>
      <c r="E11" s="173" t="s">
        <v>636</v>
      </c>
      <c r="F11" s="173" t="s">
        <v>19</v>
      </c>
      <c r="G11" s="173" t="s">
        <v>0</v>
      </c>
      <c r="H11" s="173">
        <v>3380</v>
      </c>
      <c r="I11" s="173">
        <v>0.18</v>
      </c>
      <c r="J11" s="173">
        <v>72</v>
      </c>
      <c r="K11" s="268"/>
      <c r="M11" s="175" t="s">
        <v>25</v>
      </c>
      <c r="N11" s="175" t="s">
        <v>0</v>
      </c>
      <c r="O11" s="185">
        <f>K340</f>
        <v>3998.3333333333335</v>
      </c>
    </row>
    <row r="12" spans="1:15" x14ac:dyDescent="0.25">
      <c r="A12" s="171">
        <v>43252.350011574075</v>
      </c>
      <c r="B12" s="175" t="s">
        <v>3</v>
      </c>
      <c r="C12" s="45" t="s">
        <v>2</v>
      </c>
      <c r="D12" s="62"/>
      <c r="E12" s="173" t="s">
        <v>636</v>
      </c>
      <c r="F12" s="173" t="s">
        <v>19</v>
      </c>
      <c r="G12" s="173" t="s">
        <v>0</v>
      </c>
      <c r="H12" s="173">
        <v>3380</v>
      </c>
      <c r="I12" s="173">
        <v>0.18</v>
      </c>
      <c r="J12" s="173">
        <v>73</v>
      </c>
      <c r="K12" s="268"/>
      <c r="M12" s="174" t="s">
        <v>31</v>
      </c>
      <c r="N12" s="174" t="s">
        <v>0</v>
      </c>
      <c r="O12" s="184">
        <f>K436</f>
        <v>4730.909090909091</v>
      </c>
    </row>
    <row r="13" spans="1:15" x14ac:dyDescent="0.25">
      <c r="A13" s="171">
        <v>43252.351886574077</v>
      </c>
      <c r="B13" s="175" t="s">
        <v>3</v>
      </c>
      <c r="C13" s="175" t="s">
        <v>2</v>
      </c>
      <c r="D13" s="62"/>
      <c r="E13" s="173" t="s">
        <v>636</v>
      </c>
      <c r="F13" s="173" t="s">
        <v>19</v>
      </c>
      <c r="G13" s="173" t="s">
        <v>0</v>
      </c>
      <c r="H13" s="173">
        <v>3910</v>
      </c>
      <c r="I13" s="173">
        <v>0.18</v>
      </c>
      <c r="J13" s="173">
        <v>72</v>
      </c>
      <c r="K13" s="268"/>
      <c r="M13" s="175" t="s">
        <v>30</v>
      </c>
      <c r="N13" s="175" t="s">
        <v>0</v>
      </c>
      <c r="O13" s="185">
        <f>K427</f>
        <v>4567.5</v>
      </c>
    </row>
    <row r="14" spans="1:15" x14ac:dyDescent="0.25">
      <c r="A14" s="171">
        <v>43252.352037037039</v>
      </c>
      <c r="B14" s="175" t="s">
        <v>3</v>
      </c>
      <c r="C14" s="175" t="s">
        <v>2</v>
      </c>
      <c r="D14" s="62"/>
      <c r="E14" s="173" t="s">
        <v>636</v>
      </c>
      <c r="F14" s="173" t="s">
        <v>19</v>
      </c>
      <c r="G14" s="173" t="s">
        <v>0</v>
      </c>
      <c r="H14" s="173">
        <v>3950</v>
      </c>
      <c r="I14" s="173">
        <v>0.18</v>
      </c>
      <c r="J14" s="173">
        <v>72</v>
      </c>
      <c r="K14" s="268"/>
      <c r="M14" s="174" t="s">
        <v>29</v>
      </c>
      <c r="N14" s="174" t="s">
        <v>0</v>
      </c>
      <c r="O14" s="184">
        <f>K394</f>
        <v>5061.1111111111113</v>
      </c>
    </row>
    <row r="15" spans="1:15" x14ac:dyDescent="0.25">
      <c r="A15" s="171">
        <v>43252.352199074077</v>
      </c>
      <c r="B15" s="175" t="s">
        <v>3</v>
      </c>
      <c r="C15" s="175" t="s">
        <v>2</v>
      </c>
      <c r="D15" s="62"/>
      <c r="E15" s="166" t="s">
        <v>636</v>
      </c>
      <c r="F15" s="166" t="s">
        <v>19</v>
      </c>
      <c r="G15" s="166" t="s">
        <v>0</v>
      </c>
      <c r="H15" s="169">
        <v>3750</v>
      </c>
      <c r="I15" s="166">
        <v>0.18</v>
      </c>
      <c r="J15" s="166">
        <v>72</v>
      </c>
      <c r="K15" s="268"/>
      <c r="M15" s="175" t="s">
        <v>29</v>
      </c>
      <c r="N15" s="175" t="s">
        <v>12</v>
      </c>
      <c r="O15" s="185">
        <f>K406</f>
        <v>4206</v>
      </c>
    </row>
    <row r="16" spans="1:15" x14ac:dyDescent="0.25">
      <c r="A16" s="171">
        <v>43252.353275462963</v>
      </c>
      <c r="B16" s="175" t="s">
        <v>3</v>
      </c>
      <c r="C16" s="164"/>
      <c r="D16" s="45" t="s">
        <v>2</v>
      </c>
      <c r="E16" s="166" t="s">
        <v>637</v>
      </c>
      <c r="F16" s="166" t="s">
        <v>19</v>
      </c>
      <c r="G16" s="166" t="s">
        <v>0</v>
      </c>
      <c r="H16" s="166">
        <v>4180</v>
      </c>
      <c r="I16" s="166">
        <v>0.18</v>
      </c>
      <c r="J16" s="166">
        <v>72</v>
      </c>
      <c r="K16" s="268"/>
      <c r="M16" s="174" t="s">
        <v>28</v>
      </c>
      <c r="N16" s="174" t="s">
        <v>0</v>
      </c>
      <c r="O16" s="184">
        <f>K364</f>
        <v>4856.363636363636</v>
      </c>
    </row>
    <row r="17" spans="1:15" x14ac:dyDescent="0.25">
      <c r="A17" s="171">
        <v>43252.353425925925</v>
      </c>
      <c r="B17" s="175" t="s">
        <v>3</v>
      </c>
      <c r="C17" s="164"/>
      <c r="D17" s="45" t="s">
        <v>2</v>
      </c>
      <c r="E17" s="166" t="s">
        <v>637</v>
      </c>
      <c r="F17" s="166" t="s">
        <v>19</v>
      </c>
      <c r="G17" s="166" t="s">
        <v>0</v>
      </c>
      <c r="H17" s="166">
        <v>4190</v>
      </c>
      <c r="I17" s="166">
        <v>0.18</v>
      </c>
      <c r="J17" s="166">
        <v>72</v>
      </c>
      <c r="K17" s="268"/>
      <c r="M17" s="175" t="s">
        <v>28</v>
      </c>
      <c r="N17" s="175" t="s">
        <v>16</v>
      </c>
      <c r="O17" s="185">
        <f>K385</f>
        <v>4267.7777777777774</v>
      </c>
    </row>
    <row r="18" spans="1:15" x14ac:dyDescent="0.25">
      <c r="A18" s="171">
        <v>43252.353576388887</v>
      </c>
      <c r="B18" s="175" t="s">
        <v>3</v>
      </c>
      <c r="C18" s="164"/>
      <c r="D18" s="45" t="s">
        <v>2</v>
      </c>
      <c r="E18" s="166" t="s">
        <v>637</v>
      </c>
      <c r="F18" s="166" t="s">
        <v>19</v>
      </c>
      <c r="G18" s="166" t="s">
        <v>0</v>
      </c>
      <c r="H18" s="166">
        <v>4180</v>
      </c>
      <c r="I18" s="166">
        <v>0.18</v>
      </c>
      <c r="J18" s="166">
        <v>72</v>
      </c>
      <c r="K18" s="268"/>
      <c r="M18" s="174" t="s">
        <v>27</v>
      </c>
      <c r="N18" s="174" t="s">
        <v>0</v>
      </c>
      <c r="O18" s="184">
        <f>K358</f>
        <v>4765</v>
      </c>
    </row>
    <row r="19" spans="1:15" x14ac:dyDescent="0.25">
      <c r="A19" s="171">
        <v>43252.354490740741</v>
      </c>
      <c r="B19" s="175" t="s">
        <v>3</v>
      </c>
      <c r="C19" s="164"/>
      <c r="D19" s="45" t="s">
        <v>2</v>
      </c>
      <c r="E19" s="166" t="s">
        <v>637</v>
      </c>
      <c r="F19" s="166" t="s">
        <v>19</v>
      </c>
      <c r="G19" s="166" t="s">
        <v>0</v>
      </c>
      <c r="H19" s="166">
        <v>4160</v>
      </c>
      <c r="I19" s="166">
        <v>0.18</v>
      </c>
      <c r="J19" s="166">
        <v>72</v>
      </c>
      <c r="K19" s="268"/>
      <c r="M19" s="175" t="s">
        <v>26</v>
      </c>
      <c r="N19" s="175" t="s">
        <v>0</v>
      </c>
      <c r="O19" s="185">
        <f>K349</f>
        <v>4770</v>
      </c>
    </row>
    <row r="20" spans="1:15" x14ac:dyDescent="0.25">
      <c r="A20" s="171">
        <v>43252.35465277778</v>
      </c>
      <c r="B20" s="175" t="s">
        <v>3</v>
      </c>
      <c r="C20" s="164"/>
      <c r="D20" s="45" t="s">
        <v>2</v>
      </c>
      <c r="E20" s="166" t="s">
        <v>637</v>
      </c>
      <c r="F20" s="166" t="s">
        <v>19</v>
      </c>
      <c r="G20" s="166" t="s">
        <v>0</v>
      </c>
      <c r="H20" s="166">
        <v>4170</v>
      </c>
      <c r="I20" s="166">
        <v>0.18</v>
      </c>
      <c r="J20" s="166">
        <v>72</v>
      </c>
      <c r="K20" s="268"/>
      <c r="M20" s="174" t="s">
        <v>18</v>
      </c>
      <c r="N20" s="174" t="s">
        <v>0</v>
      </c>
      <c r="O20" s="184">
        <f>K22</f>
        <v>4360</v>
      </c>
    </row>
    <row r="21" spans="1:15" x14ac:dyDescent="0.25">
      <c r="A21" s="171">
        <v>43252.354803240742</v>
      </c>
      <c r="B21" s="175" t="s">
        <v>3</v>
      </c>
      <c r="C21" s="164"/>
      <c r="D21" s="45" t="s">
        <v>2</v>
      </c>
      <c r="E21" s="166" t="s">
        <v>637</v>
      </c>
      <c r="F21" s="166" t="s">
        <v>19</v>
      </c>
      <c r="G21" s="166" t="s">
        <v>0</v>
      </c>
      <c r="H21" s="166">
        <v>4180</v>
      </c>
      <c r="I21" s="166">
        <v>0.18</v>
      </c>
      <c r="J21" s="166">
        <v>72</v>
      </c>
      <c r="K21" s="269"/>
      <c r="M21" s="175" t="s">
        <v>17</v>
      </c>
      <c r="N21" s="175" t="s">
        <v>0</v>
      </c>
      <c r="O21" s="185">
        <f>K31</f>
        <v>4642</v>
      </c>
    </row>
    <row r="22" spans="1:15" s="187" customFormat="1" x14ac:dyDescent="0.25">
      <c r="A22" s="167">
        <v>43252.412291666667</v>
      </c>
      <c r="B22" s="174" t="s">
        <v>3</v>
      </c>
      <c r="C22" s="174" t="s">
        <v>2</v>
      </c>
      <c r="D22" s="62"/>
      <c r="E22" s="165" t="s">
        <v>636</v>
      </c>
      <c r="F22" s="165" t="s">
        <v>18</v>
      </c>
      <c r="G22" s="165" t="s">
        <v>0</v>
      </c>
      <c r="H22" s="168">
        <v>350</v>
      </c>
      <c r="I22" s="165">
        <v>0.18</v>
      </c>
      <c r="J22" s="165">
        <v>77</v>
      </c>
      <c r="K22" s="270">
        <f>AVERAGE(H23:H26,H28:H30)</f>
        <v>4360</v>
      </c>
      <c r="M22" s="174" t="s">
        <v>17</v>
      </c>
      <c r="N22" s="174" t="s">
        <v>16</v>
      </c>
      <c r="O22" s="184">
        <f>K55</f>
        <v>4556.666666666667</v>
      </c>
    </row>
    <row r="23" spans="1:15" s="187" customFormat="1" x14ac:dyDescent="0.25">
      <c r="A23" s="167">
        <v>43252.412465277775</v>
      </c>
      <c r="B23" s="174" t="s">
        <v>3</v>
      </c>
      <c r="C23" s="174" t="s">
        <v>2</v>
      </c>
      <c r="D23" s="62"/>
      <c r="E23" s="165" t="s">
        <v>636</v>
      </c>
      <c r="F23" s="165" t="s">
        <v>18</v>
      </c>
      <c r="G23" s="165" t="s">
        <v>0</v>
      </c>
      <c r="H23" s="165">
        <v>4030</v>
      </c>
      <c r="I23" s="165">
        <v>0.18</v>
      </c>
      <c r="J23" s="165">
        <v>77</v>
      </c>
      <c r="K23" s="271"/>
      <c r="M23" s="175" t="s">
        <v>15</v>
      </c>
      <c r="N23" s="175" t="s">
        <v>0</v>
      </c>
      <c r="O23" s="185">
        <f>K61</f>
        <v>4500</v>
      </c>
    </row>
    <row r="24" spans="1:15" s="187" customFormat="1" x14ac:dyDescent="0.25">
      <c r="A24" s="167">
        <v>43252.412615740737</v>
      </c>
      <c r="B24" s="174" t="s">
        <v>3</v>
      </c>
      <c r="C24" s="174" t="s">
        <v>2</v>
      </c>
      <c r="D24" s="62"/>
      <c r="E24" s="165" t="s">
        <v>636</v>
      </c>
      <c r="F24" s="165" t="s">
        <v>18</v>
      </c>
      <c r="G24" s="165" t="s">
        <v>0</v>
      </c>
      <c r="H24" s="165">
        <v>4040</v>
      </c>
      <c r="I24" s="165">
        <v>0.18</v>
      </c>
      <c r="J24" s="165">
        <v>77</v>
      </c>
      <c r="K24" s="271"/>
      <c r="M24" s="174" t="s">
        <v>14</v>
      </c>
      <c r="N24" s="174" t="s">
        <v>0</v>
      </c>
      <c r="O24" s="184">
        <f>K67</f>
        <v>4773.333333333333</v>
      </c>
    </row>
    <row r="25" spans="1:15" s="187" customFormat="1" x14ac:dyDescent="0.25">
      <c r="A25" s="167">
        <v>43252.413229166668</v>
      </c>
      <c r="B25" s="174" t="s">
        <v>3</v>
      </c>
      <c r="C25" s="174" t="s">
        <v>2</v>
      </c>
      <c r="D25" s="62"/>
      <c r="E25" s="165" t="s">
        <v>636</v>
      </c>
      <c r="F25" s="165" t="s">
        <v>18</v>
      </c>
      <c r="G25" s="165" t="s">
        <v>0</v>
      </c>
      <c r="H25" s="165">
        <v>4070</v>
      </c>
      <c r="I25" s="165">
        <v>0.18</v>
      </c>
      <c r="J25" s="165">
        <v>75</v>
      </c>
      <c r="K25" s="271"/>
      <c r="M25" s="175" t="s">
        <v>13</v>
      </c>
      <c r="N25" s="175" t="s">
        <v>0</v>
      </c>
      <c r="O25" s="185">
        <f>K85</f>
        <v>4676.666666666667</v>
      </c>
    </row>
    <row r="26" spans="1:15" s="187" customFormat="1" x14ac:dyDescent="0.25">
      <c r="A26" s="167">
        <v>43252.41337962963</v>
      </c>
      <c r="B26" s="174" t="s">
        <v>3</v>
      </c>
      <c r="C26" s="174" t="s">
        <v>2</v>
      </c>
      <c r="D26" s="62"/>
      <c r="E26" s="165" t="s">
        <v>636</v>
      </c>
      <c r="F26" s="165" t="s">
        <v>18</v>
      </c>
      <c r="G26" s="165" t="s">
        <v>0</v>
      </c>
      <c r="H26" s="165">
        <v>4080</v>
      </c>
      <c r="I26" s="165">
        <v>0.18</v>
      </c>
      <c r="J26" s="165">
        <v>75</v>
      </c>
      <c r="K26" s="271"/>
      <c r="M26" s="174" t="s">
        <v>13</v>
      </c>
      <c r="N26" s="174" t="s">
        <v>12</v>
      </c>
      <c r="O26" s="184">
        <f>K73</f>
        <v>4752</v>
      </c>
    </row>
    <row r="27" spans="1:15" s="187" customFormat="1" x14ac:dyDescent="0.25">
      <c r="A27" s="167">
        <v>43252.413530092592</v>
      </c>
      <c r="B27" s="174" t="s">
        <v>3</v>
      </c>
      <c r="C27" s="174" t="s">
        <v>2</v>
      </c>
      <c r="D27" s="62"/>
      <c r="E27" s="165" t="s">
        <v>636</v>
      </c>
      <c r="F27" s="165" t="s">
        <v>18</v>
      </c>
      <c r="G27" s="165" t="s">
        <v>0</v>
      </c>
      <c r="H27" s="168">
        <v>390</v>
      </c>
      <c r="I27" s="165">
        <v>0.18</v>
      </c>
      <c r="J27" s="165">
        <v>75</v>
      </c>
      <c r="K27" s="271"/>
      <c r="M27" s="175" t="s">
        <v>11</v>
      </c>
      <c r="N27" s="175" t="s">
        <v>0</v>
      </c>
      <c r="O27" s="185">
        <f>K91</f>
        <v>4449.166666666667</v>
      </c>
    </row>
    <row r="28" spans="1:15" s="187" customFormat="1" x14ac:dyDescent="0.25">
      <c r="A28" s="167">
        <v>43252.413981481484</v>
      </c>
      <c r="B28" s="174" t="s">
        <v>3</v>
      </c>
      <c r="C28" s="164"/>
      <c r="D28" s="43" t="s">
        <v>2</v>
      </c>
      <c r="E28" s="165" t="s">
        <v>637</v>
      </c>
      <c r="F28" s="165" t="s">
        <v>18</v>
      </c>
      <c r="G28" s="165" t="s">
        <v>0</v>
      </c>
      <c r="H28" s="165">
        <v>4790</v>
      </c>
      <c r="I28" s="165">
        <v>0.18</v>
      </c>
      <c r="J28" s="165">
        <v>75</v>
      </c>
      <c r="K28" s="271"/>
      <c r="M28" s="174" t="s">
        <v>1</v>
      </c>
      <c r="N28" s="174" t="s">
        <v>0</v>
      </c>
      <c r="O28" s="184">
        <f>K199</f>
        <v>4695.5555555555557</v>
      </c>
    </row>
    <row r="29" spans="1:15" s="187" customFormat="1" x14ac:dyDescent="0.25">
      <c r="A29" s="167">
        <v>43252.414131944446</v>
      </c>
      <c r="B29" s="174" t="s">
        <v>3</v>
      </c>
      <c r="C29" s="164"/>
      <c r="D29" s="43" t="s">
        <v>2</v>
      </c>
      <c r="E29" s="165" t="s">
        <v>637</v>
      </c>
      <c r="F29" s="165" t="s">
        <v>18</v>
      </c>
      <c r="G29" s="165" t="s">
        <v>0</v>
      </c>
      <c r="H29" s="165">
        <v>4740</v>
      </c>
      <c r="I29" s="165">
        <v>0.18</v>
      </c>
      <c r="J29" s="165">
        <v>75</v>
      </c>
      <c r="K29" s="271"/>
      <c r="M29" s="175" t="s">
        <v>4</v>
      </c>
      <c r="N29" s="175" t="s">
        <v>0</v>
      </c>
      <c r="O29" s="185">
        <f>K181</f>
        <v>4817.8571428571431</v>
      </c>
    </row>
    <row r="30" spans="1:15" s="187" customFormat="1" x14ac:dyDescent="0.25">
      <c r="A30" s="167">
        <v>43252.414282407408</v>
      </c>
      <c r="B30" s="174" t="s">
        <v>3</v>
      </c>
      <c r="C30" s="164"/>
      <c r="D30" s="43" t="s">
        <v>2</v>
      </c>
      <c r="E30" s="165" t="s">
        <v>637</v>
      </c>
      <c r="F30" s="165" t="s">
        <v>18</v>
      </c>
      <c r="G30" s="165" t="s">
        <v>0</v>
      </c>
      <c r="H30" s="165">
        <v>4770</v>
      </c>
      <c r="I30" s="165">
        <v>0.18</v>
      </c>
      <c r="J30" s="165">
        <v>75</v>
      </c>
      <c r="K30" s="272"/>
      <c r="M30" s="174" t="s">
        <v>6</v>
      </c>
      <c r="N30" s="174" t="s">
        <v>0</v>
      </c>
      <c r="O30" s="184">
        <f>K163</f>
        <v>4640</v>
      </c>
    </row>
    <row r="31" spans="1:15" s="187" customFormat="1" x14ac:dyDescent="0.25">
      <c r="A31" s="171">
        <v>43252.414849537039</v>
      </c>
      <c r="B31" s="175" t="s">
        <v>3</v>
      </c>
      <c r="C31" s="175" t="s">
        <v>2</v>
      </c>
      <c r="D31" s="164"/>
      <c r="E31" s="173" t="s">
        <v>636</v>
      </c>
      <c r="F31" s="173" t="s">
        <v>17</v>
      </c>
      <c r="G31" s="173" t="s">
        <v>0</v>
      </c>
      <c r="H31" s="173">
        <v>4850</v>
      </c>
      <c r="I31" s="173">
        <v>0.18</v>
      </c>
      <c r="J31" s="173">
        <v>75</v>
      </c>
      <c r="K31" s="267">
        <f>AVERAGE(H31,H34:H42,H44:H45,H52:H54)</f>
        <v>4642</v>
      </c>
      <c r="M31" s="175" t="s">
        <v>6</v>
      </c>
      <c r="N31" s="175" t="s">
        <v>5</v>
      </c>
      <c r="O31" s="185">
        <f>K172</f>
        <v>4320</v>
      </c>
    </row>
    <row r="32" spans="1:15" s="187" customFormat="1" x14ac:dyDescent="0.25">
      <c r="A32" s="171">
        <v>43252.415000000001</v>
      </c>
      <c r="B32" s="175" t="s">
        <v>3</v>
      </c>
      <c r="C32" s="175" t="s">
        <v>2</v>
      </c>
      <c r="D32" s="164"/>
      <c r="E32" s="173" t="s">
        <v>636</v>
      </c>
      <c r="F32" s="173" t="s">
        <v>17</v>
      </c>
      <c r="G32" s="173" t="s">
        <v>0</v>
      </c>
      <c r="H32" s="180">
        <v>4840</v>
      </c>
      <c r="I32" s="173">
        <v>0.18</v>
      </c>
      <c r="J32" s="173">
        <v>75</v>
      </c>
      <c r="K32" s="268"/>
      <c r="M32" s="174" t="s">
        <v>7</v>
      </c>
      <c r="N32" s="174" t="s">
        <v>0</v>
      </c>
      <c r="O32" s="184">
        <f>K142</f>
        <v>4587.5</v>
      </c>
    </row>
    <row r="33" spans="1:15" s="187" customFormat="1" x14ac:dyDescent="0.25">
      <c r="A33" s="171">
        <v>43252.415150462963</v>
      </c>
      <c r="B33" s="175" t="s">
        <v>3</v>
      </c>
      <c r="C33" s="175" t="s">
        <v>2</v>
      </c>
      <c r="D33" s="164"/>
      <c r="E33" s="173" t="s">
        <v>636</v>
      </c>
      <c r="F33" s="173" t="s">
        <v>17</v>
      </c>
      <c r="G33" s="173" t="s">
        <v>0</v>
      </c>
      <c r="H33" s="180">
        <v>4850</v>
      </c>
      <c r="I33" s="173">
        <v>0.18</v>
      </c>
      <c r="J33" s="173">
        <v>75</v>
      </c>
      <c r="K33" s="268"/>
      <c r="M33" s="175" t="s">
        <v>7</v>
      </c>
      <c r="N33" s="175" t="s">
        <v>8</v>
      </c>
      <c r="O33" s="185">
        <f>K148</f>
        <v>3878.8888888888887</v>
      </c>
    </row>
    <row r="34" spans="1:15" s="187" customFormat="1" x14ac:dyDescent="0.25">
      <c r="A34" s="171">
        <v>43252.415937500002</v>
      </c>
      <c r="B34" s="175" t="s">
        <v>3</v>
      </c>
      <c r="C34" s="175" t="s">
        <v>2</v>
      </c>
      <c r="D34" s="164"/>
      <c r="E34" s="173" t="s">
        <v>636</v>
      </c>
      <c r="F34" s="173" t="s">
        <v>17</v>
      </c>
      <c r="G34" s="173" t="s">
        <v>0</v>
      </c>
      <c r="H34" s="173">
        <v>4790</v>
      </c>
      <c r="I34" s="173">
        <v>0.18</v>
      </c>
      <c r="J34" s="173">
        <v>75</v>
      </c>
      <c r="K34" s="268"/>
      <c r="M34" s="174" t="s">
        <v>9</v>
      </c>
      <c r="N34" s="174" t="s">
        <v>0</v>
      </c>
      <c r="O34" s="184">
        <f>K112</f>
        <v>4652.5</v>
      </c>
    </row>
    <row r="35" spans="1:15" s="187" customFormat="1" x14ac:dyDescent="0.25">
      <c r="A35" s="171">
        <v>43252.416087962964</v>
      </c>
      <c r="B35" s="175" t="s">
        <v>3</v>
      </c>
      <c r="C35" s="175" t="s">
        <v>2</v>
      </c>
      <c r="D35" s="164"/>
      <c r="E35" s="173" t="s">
        <v>636</v>
      </c>
      <c r="F35" s="173" t="s">
        <v>17</v>
      </c>
      <c r="G35" s="173" t="s">
        <v>0</v>
      </c>
      <c r="H35" s="173">
        <v>4810</v>
      </c>
      <c r="I35" s="173">
        <v>0.18</v>
      </c>
      <c r="J35" s="173">
        <v>73</v>
      </c>
      <c r="K35" s="268"/>
      <c r="M35" s="175" t="s">
        <v>10</v>
      </c>
      <c r="N35" s="175" t="s">
        <v>0</v>
      </c>
      <c r="O35" s="185">
        <f>K106</f>
        <v>4805</v>
      </c>
    </row>
    <row r="36" spans="1:15" s="187" customFormat="1" x14ac:dyDescent="0.25">
      <c r="A36" s="171">
        <v>43252.416238425925</v>
      </c>
      <c r="B36" s="175" t="s">
        <v>3</v>
      </c>
      <c r="C36" s="175" t="s">
        <v>2</v>
      </c>
      <c r="D36" s="164"/>
      <c r="E36" s="173" t="s">
        <v>636</v>
      </c>
      <c r="F36" s="173" t="s">
        <v>17</v>
      </c>
      <c r="G36" s="173" t="s">
        <v>0</v>
      </c>
      <c r="H36" s="173">
        <v>4800</v>
      </c>
      <c r="I36" s="173">
        <v>0.18</v>
      </c>
      <c r="J36" s="173">
        <v>75</v>
      </c>
      <c r="K36" s="268"/>
    </row>
    <row r="37" spans="1:15" s="187" customFormat="1" x14ac:dyDescent="0.25">
      <c r="A37" s="171">
        <v>43252.416747685187</v>
      </c>
      <c r="B37" s="175" t="s">
        <v>3</v>
      </c>
      <c r="C37" s="175" t="s">
        <v>2</v>
      </c>
      <c r="D37" s="164"/>
      <c r="E37" s="173" t="s">
        <v>636</v>
      </c>
      <c r="F37" s="173" t="s">
        <v>17</v>
      </c>
      <c r="G37" s="173" t="s">
        <v>0</v>
      </c>
      <c r="H37" s="173">
        <v>4310</v>
      </c>
      <c r="I37" s="173">
        <v>0.18</v>
      </c>
      <c r="J37" s="173">
        <v>75</v>
      </c>
      <c r="K37" s="268"/>
    </row>
    <row r="38" spans="1:15" s="187" customFormat="1" x14ac:dyDescent="0.25">
      <c r="A38" s="171">
        <v>43252.416909722226</v>
      </c>
      <c r="B38" s="175" t="s">
        <v>3</v>
      </c>
      <c r="C38" s="175" t="s">
        <v>2</v>
      </c>
      <c r="D38" s="164"/>
      <c r="E38" s="173" t="s">
        <v>636</v>
      </c>
      <c r="F38" s="173" t="s">
        <v>17</v>
      </c>
      <c r="G38" s="173" t="s">
        <v>0</v>
      </c>
      <c r="H38" s="173">
        <v>4320</v>
      </c>
      <c r="I38" s="173">
        <v>0.18</v>
      </c>
      <c r="J38" s="173">
        <v>75</v>
      </c>
      <c r="K38" s="268"/>
    </row>
    <row r="39" spans="1:15" s="187" customFormat="1" x14ac:dyDescent="0.25">
      <c r="A39" s="171">
        <v>43252.417060185187</v>
      </c>
      <c r="B39" s="175" t="s">
        <v>3</v>
      </c>
      <c r="C39" s="175" t="s">
        <v>2</v>
      </c>
      <c r="D39" s="164"/>
      <c r="E39" s="173" t="s">
        <v>636</v>
      </c>
      <c r="F39" s="173" t="s">
        <v>17</v>
      </c>
      <c r="G39" s="173" t="s">
        <v>0</v>
      </c>
      <c r="H39" s="173">
        <v>4330</v>
      </c>
      <c r="I39" s="173">
        <v>0.18</v>
      </c>
      <c r="J39" s="173">
        <v>73</v>
      </c>
      <c r="K39" s="268"/>
      <c r="O39" s="16"/>
    </row>
    <row r="40" spans="1:15" s="187" customFormat="1" x14ac:dyDescent="0.25">
      <c r="A40" s="171">
        <v>43252.417743055557</v>
      </c>
      <c r="B40" s="175" t="s">
        <v>3</v>
      </c>
      <c r="C40" s="175" t="s">
        <v>2</v>
      </c>
      <c r="D40" s="164"/>
      <c r="E40" s="173" t="s">
        <v>636</v>
      </c>
      <c r="F40" s="173" t="s">
        <v>17</v>
      </c>
      <c r="G40" s="173" t="s">
        <v>0</v>
      </c>
      <c r="H40" s="173">
        <v>4740</v>
      </c>
      <c r="I40" s="173">
        <v>0.18</v>
      </c>
      <c r="J40" s="173">
        <v>75</v>
      </c>
      <c r="K40" s="268"/>
    </row>
    <row r="41" spans="1:15" s="187" customFormat="1" x14ac:dyDescent="0.25">
      <c r="A41" s="171">
        <v>43252.417905092596</v>
      </c>
      <c r="B41" s="175" t="s">
        <v>3</v>
      </c>
      <c r="C41" s="175" t="s">
        <v>2</v>
      </c>
      <c r="D41" s="164"/>
      <c r="E41" s="173" t="s">
        <v>636</v>
      </c>
      <c r="F41" s="173" t="s">
        <v>17</v>
      </c>
      <c r="G41" s="173" t="s">
        <v>0</v>
      </c>
      <c r="H41" s="173">
        <v>4750</v>
      </c>
      <c r="I41" s="173">
        <v>0.18</v>
      </c>
      <c r="J41" s="173">
        <v>73</v>
      </c>
      <c r="K41" s="268"/>
    </row>
    <row r="42" spans="1:15" s="187" customFormat="1" x14ac:dyDescent="0.25">
      <c r="A42" s="171">
        <v>43252.418055555558</v>
      </c>
      <c r="B42" s="175" t="s">
        <v>3</v>
      </c>
      <c r="C42" s="175" t="s">
        <v>2</v>
      </c>
      <c r="D42" s="164"/>
      <c r="E42" s="173" t="s">
        <v>636</v>
      </c>
      <c r="F42" s="173" t="s">
        <v>17</v>
      </c>
      <c r="G42" s="173" t="s">
        <v>0</v>
      </c>
      <c r="H42" s="173">
        <v>4750</v>
      </c>
      <c r="I42" s="173">
        <v>0.18</v>
      </c>
      <c r="J42" s="173">
        <v>75</v>
      </c>
      <c r="K42" s="268"/>
    </row>
    <row r="43" spans="1:15" s="187" customFormat="1" x14ac:dyDescent="0.25">
      <c r="A43" s="171">
        <v>43252.41915509259</v>
      </c>
      <c r="B43" s="175" t="s">
        <v>3</v>
      </c>
      <c r="C43" s="175" t="s">
        <v>2</v>
      </c>
      <c r="D43" s="164"/>
      <c r="E43" s="173" t="s">
        <v>636</v>
      </c>
      <c r="F43" s="173" t="s">
        <v>17</v>
      </c>
      <c r="G43" s="173" t="s">
        <v>0</v>
      </c>
      <c r="H43" s="180">
        <v>4620</v>
      </c>
      <c r="I43" s="173">
        <v>0.18</v>
      </c>
      <c r="J43" s="173">
        <v>75</v>
      </c>
      <c r="K43" s="268"/>
    </row>
    <row r="44" spans="1:15" s="187" customFormat="1" x14ac:dyDescent="0.25">
      <c r="A44" s="171">
        <v>43252.419305555559</v>
      </c>
      <c r="B44" s="175" t="s">
        <v>3</v>
      </c>
      <c r="C44" s="175" t="s">
        <v>2</v>
      </c>
      <c r="D44" s="164"/>
      <c r="E44" s="173" t="s">
        <v>636</v>
      </c>
      <c r="F44" s="173" t="s">
        <v>17</v>
      </c>
      <c r="G44" s="173" t="s">
        <v>0</v>
      </c>
      <c r="H44" s="173">
        <v>4660</v>
      </c>
      <c r="I44" s="173">
        <v>0.18</v>
      </c>
      <c r="J44" s="173">
        <v>75</v>
      </c>
      <c r="K44" s="268"/>
    </row>
    <row r="45" spans="1:15" s="187" customFormat="1" x14ac:dyDescent="0.25">
      <c r="A45" s="171">
        <v>43252.41946759259</v>
      </c>
      <c r="B45" s="175" t="s">
        <v>3</v>
      </c>
      <c r="C45" s="175" t="s">
        <v>2</v>
      </c>
      <c r="D45" s="164"/>
      <c r="E45" s="173" t="s">
        <v>636</v>
      </c>
      <c r="F45" s="173" t="s">
        <v>17</v>
      </c>
      <c r="G45" s="173" t="s">
        <v>0</v>
      </c>
      <c r="H45" s="173">
        <v>4620</v>
      </c>
      <c r="I45" s="173">
        <v>0.18</v>
      </c>
      <c r="J45" s="173">
        <v>75</v>
      </c>
      <c r="K45" s="268"/>
    </row>
    <row r="46" spans="1:15" s="187" customFormat="1" x14ac:dyDescent="0.25">
      <c r="A46" s="171">
        <v>43252.420729166668</v>
      </c>
      <c r="B46" s="175" t="s">
        <v>3</v>
      </c>
      <c r="C46" s="175" t="s">
        <v>2</v>
      </c>
      <c r="D46" s="164"/>
      <c r="E46" s="173" t="s">
        <v>636</v>
      </c>
      <c r="F46" s="173" t="s">
        <v>17</v>
      </c>
      <c r="G46" s="173" t="s">
        <v>0</v>
      </c>
      <c r="H46" s="180">
        <v>4690</v>
      </c>
      <c r="I46" s="173">
        <v>0.18</v>
      </c>
      <c r="J46" s="173">
        <v>75</v>
      </c>
      <c r="K46" s="268"/>
    </row>
    <row r="47" spans="1:15" s="187" customFormat="1" x14ac:dyDescent="0.25">
      <c r="A47" s="171">
        <v>43252.420891203707</v>
      </c>
      <c r="B47" s="175" t="s">
        <v>3</v>
      </c>
      <c r="C47" s="175" t="s">
        <v>2</v>
      </c>
      <c r="D47" s="164"/>
      <c r="E47" s="173" t="s">
        <v>636</v>
      </c>
      <c r="F47" s="173" t="s">
        <v>17</v>
      </c>
      <c r="G47" s="173" t="s">
        <v>0</v>
      </c>
      <c r="H47" s="180">
        <v>4720</v>
      </c>
      <c r="I47" s="173">
        <v>0.18</v>
      </c>
      <c r="J47" s="173">
        <v>75</v>
      </c>
      <c r="K47" s="268"/>
    </row>
    <row r="48" spans="1:15" s="187" customFormat="1" x14ac:dyDescent="0.25">
      <c r="A48" s="171">
        <v>43252.421041666668</v>
      </c>
      <c r="B48" s="175" t="s">
        <v>3</v>
      </c>
      <c r="C48" s="175" t="s">
        <v>2</v>
      </c>
      <c r="D48" s="164"/>
      <c r="E48" s="173" t="s">
        <v>636</v>
      </c>
      <c r="F48" s="173" t="s">
        <v>17</v>
      </c>
      <c r="G48" s="173" t="s">
        <v>0</v>
      </c>
      <c r="H48" s="180">
        <v>4770</v>
      </c>
      <c r="I48" s="173">
        <v>0.18</v>
      </c>
      <c r="J48" s="173">
        <v>75</v>
      </c>
      <c r="K48" s="268"/>
    </row>
    <row r="49" spans="1:11" s="187" customFormat="1" x14ac:dyDescent="0.25">
      <c r="A49" s="171">
        <v>43252.427569444444</v>
      </c>
      <c r="B49" s="175" t="s">
        <v>3</v>
      </c>
      <c r="C49" s="175" t="s">
        <v>2</v>
      </c>
      <c r="D49" s="164"/>
      <c r="E49" s="173" t="s">
        <v>636</v>
      </c>
      <c r="F49" s="173" t="s">
        <v>17</v>
      </c>
      <c r="G49" s="173" t="s">
        <v>0</v>
      </c>
      <c r="H49" s="180">
        <v>4760</v>
      </c>
      <c r="I49" s="173">
        <v>0.18</v>
      </c>
      <c r="J49" s="173">
        <v>73</v>
      </c>
      <c r="K49" s="268"/>
    </row>
    <row r="50" spans="1:11" s="187" customFormat="1" x14ac:dyDescent="0.25">
      <c r="A50" s="171">
        <v>43252.427719907406</v>
      </c>
      <c r="B50" s="175" t="s">
        <v>3</v>
      </c>
      <c r="C50" s="175" t="s">
        <v>2</v>
      </c>
      <c r="D50" s="164"/>
      <c r="E50" s="173" t="s">
        <v>636</v>
      </c>
      <c r="F50" s="173" t="s">
        <v>17</v>
      </c>
      <c r="G50" s="173" t="s">
        <v>0</v>
      </c>
      <c r="H50" s="180">
        <v>4780</v>
      </c>
      <c r="I50" s="173">
        <v>0.18</v>
      </c>
      <c r="J50" s="173">
        <v>75</v>
      </c>
      <c r="K50" s="268"/>
    </row>
    <row r="51" spans="1:11" s="187" customFormat="1" x14ac:dyDescent="0.25">
      <c r="A51" s="171">
        <v>43252.427870370368</v>
      </c>
      <c r="B51" s="175" t="s">
        <v>3</v>
      </c>
      <c r="C51" s="175" t="s">
        <v>2</v>
      </c>
      <c r="D51" s="164"/>
      <c r="E51" s="173" t="s">
        <v>636</v>
      </c>
      <c r="F51" s="173" t="s">
        <v>17</v>
      </c>
      <c r="G51" s="173" t="s">
        <v>0</v>
      </c>
      <c r="H51" s="180">
        <v>4730</v>
      </c>
      <c r="I51" s="173">
        <v>0.18</v>
      </c>
      <c r="J51" s="173">
        <v>75</v>
      </c>
      <c r="K51" s="268"/>
    </row>
    <row r="52" spans="1:11" s="187" customFormat="1" x14ac:dyDescent="0.25">
      <c r="A52" s="171">
        <v>43252.428310185183</v>
      </c>
      <c r="B52" s="175" t="s">
        <v>3</v>
      </c>
      <c r="C52" s="164"/>
      <c r="D52" s="175" t="s">
        <v>2</v>
      </c>
      <c r="E52" s="173" t="s">
        <v>637</v>
      </c>
      <c r="F52" s="173" t="s">
        <v>17</v>
      </c>
      <c r="G52" s="173" t="s">
        <v>0</v>
      </c>
      <c r="H52" s="173">
        <v>4610</v>
      </c>
      <c r="I52" s="173">
        <v>0.18</v>
      </c>
      <c r="J52" s="173">
        <v>73</v>
      </c>
      <c r="K52" s="268"/>
    </row>
    <row r="53" spans="1:11" s="187" customFormat="1" x14ac:dyDescent="0.25">
      <c r="A53" s="171">
        <v>43252.428460648145</v>
      </c>
      <c r="B53" s="175" t="s">
        <v>3</v>
      </c>
      <c r="C53" s="164"/>
      <c r="D53" s="175" t="s">
        <v>2</v>
      </c>
      <c r="E53" s="173" t="s">
        <v>637</v>
      </c>
      <c r="F53" s="173" t="s">
        <v>17</v>
      </c>
      <c r="G53" s="173" t="s">
        <v>0</v>
      </c>
      <c r="H53" s="173">
        <v>4670</v>
      </c>
      <c r="I53" s="173">
        <v>0.18</v>
      </c>
      <c r="J53" s="173">
        <v>75</v>
      </c>
      <c r="K53" s="268"/>
    </row>
    <row r="54" spans="1:11" s="187" customFormat="1" x14ac:dyDescent="0.25">
      <c r="A54" s="171">
        <v>43252.428611111114</v>
      </c>
      <c r="B54" s="182" t="s">
        <v>3</v>
      </c>
      <c r="C54" s="164"/>
      <c r="D54" s="175" t="s">
        <v>2</v>
      </c>
      <c r="E54" s="147" t="s">
        <v>637</v>
      </c>
      <c r="F54" s="173" t="s">
        <v>17</v>
      </c>
      <c r="G54" s="173" t="s">
        <v>0</v>
      </c>
      <c r="H54" s="173">
        <v>4620</v>
      </c>
      <c r="I54" s="173">
        <v>0.18</v>
      </c>
      <c r="J54" s="173">
        <v>75</v>
      </c>
      <c r="K54" s="269"/>
    </row>
    <row r="55" spans="1:11" s="187" customFormat="1" x14ac:dyDescent="0.25">
      <c r="A55" s="167">
        <v>43252.4299537037</v>
      </c>
      <c r="B55" s="174" t="s">
        <v>3</v>
      </c>
      <c r="C55" s="174" t="s">
        <v>2</v>
      </c>
      <c r="D55" s="62"/>
      <c r="E55" s="165" t="s">
        <v>636</v>
      </c>
      <c r="F55" s="165" t="s">
        <v>17</v>
      </c>
      <c r="G55" s="165" t="s">
        <v>16</v>
      </c>
      <c r="H55" s="165">
        <v>4530</v>
      </c>
      <c r="I55" s="165">
        <v>0.18</v>
      </c>
      <c r="J55" s="165">
        <v>75</v>
      </c>
      <c r="K55" s="270">
        <f>AVERAGE(H55:H60)</f>
        <v>4556.666666666667</v>
      </c>
    </row>
    <row r="56" spans="1:11" s="187" customFormat="1" x14ac:dyDescent="0.25">
      <c r="A56" s="167">
        <v>43252.430115740739</v>
      </c>
      <c r="B56" s="174" t="s">
        <v>3</v>
      </c>
      <c r="C56" s="174" t="s">
        <v>2</v>
      </c>
      <c r="D56" s="62"/>
      <c r="E56" s="165" t="s">
        <v>636</v>
      </c>
      <c r="F56" s="165" t="s">
        <v>17</v>
      </c>
      <c r="G56" s="165" t="s">
        <v>16</v>
      </c>
      <c r="H56" s="165">
        <v>4580</v>
      </c>
      <c r="I56" s="165">
        <v>0.18</v>
      </c>
      <c r="J56" s="165">
        <v>73</v>
      </c>
      <c r="K56" s="271"/>
    </row>
    <row r="57" spans="1:11" s="187" customFormat="1" x14ac:dyDescent="0.25">
      <c r="A57" s="167">
        <v>43252.430266203701</v>
      </c>
      <c r="B57" s="174" t="s">
        <v>3</v>
      </c>
      <c r="C57" s="174" t="s">
        <v>2</v>
      </c>
      <c r="D57" s="192"/>
      <c r="E57" s="165" t="s">
        <v>636</v>
      </c>
      <c r="F57" s="165" t="s">
        <v>17</v>
      </c>
      <c r="G57" s="165" t="s">
        <v>16</v>
      </c>
      <c r="H57" s="165">
        <v>4590</v>
      </c>
      <c r="I57" s="165">
        <v>0.18</v>
      </c>
      <c r="J57" s="165">
        <v>75</v>
      </c>
      <c r="K57" s="271"/>
    </row>
    <row r="58" spans="1:11" s="187" customFormat="1" x14ac:dyDescent="0.25">
      <c r="A58" s="167">
        <v>43252.431030092594</v>
      </c>
      <c r="B58" s="174" t="s">
        <v>3</v>
      </c>
      <c r="C58" s="63"/>
      <c r="D58" s="174" t="s">
        <v>2</v>
      </c>
      <c r="E58" s="165" t="s">
        <v>636</v>
      </c>
      <c r="F58" s="165" t="s">
        <v>17</v>
      </c>
      <c r="G58" s="165" t="s">
        <v>16</v>
      </c>
      <c r="H58" s="165">
        <v>4600</v>
      </c>
      <c r="I58" s="165">
        <v>0.18</v>
      </c>
      <c r="J58" s="165">
        <v>73</v>
      </c>
      <c r="K58" s="271"/>
    </row>
    <row r="59" spans="1:11" s="187" customFormat="1" x14ac:dyDescent="0.25">
      <c r="A59" s="167">
        <v>43252.431192129632</v>
      </c>
      <c r="B59" s="174" t="s">
        <v>3</v>
      </c>
      <c r="C59" s="62"/>
      <c r="D59" s="174" t="s">
        <v>2</v>
      </c>
      <c r="E59" s="165" t="s">
        <v>636</v>
      </c>
      <c r="F59" s="165" t="s">
        <v>17</v>
      </c>
      <c r="G59" s="165" t="s">
        <v>16</v>
      </c>
      <c r="H59" s="165">
        <v>4520</v>
      </c>
      <c r="I59" s="165">
        <v>0.18</v>
      </c>
      <c r="J59" s="165">
        <v>73</v>
      </c>
      <c r="K59" s="271"/>
    </row>
    <row r="60" spans="1:11" s="187" customFormat="1" x14ac:dyDescent="0.25">
      <c r="A60" s="167">
        <v>43252.431342592594</v>
      </c>
      <c r="B60" s="174" t="s">
        <v>3</v>
      </c>
      <c r="C60" s="62"/>
      <c r="D60" s="174" t="s">
        <v>2</v>
      </c>
      <c r="E60" s="165" t="s">
        <v>636</v>
      </c>
      <c r="F60" s="165" t="s">
        <v>17</v>
      </c>
      <c r="G60" s="165" t="s">
        <v>16</v>
      </c>
      <c r="H60" s="165">
        <v>4520</v>
      </c>
      <c r="I60" s="165">
        <v>0.18</v>
      </c>
      <c r="J60" s="165">
        <v>75</v>
      </c>
      <c r="K60" s="272"/>
    </row>
    <row r="61" spans="1:11" s="187" customFormat="1" x14ac:dyDescent="0.25">
      <c r="A61" s="171">
        <v>43252.432754629626</v>
      </c>
      <c r="B61" s="183" t="s">
        <v>3</v>
      </c>
      <c r="C61" s="175" t="s">
        <v>2</v>
      </c>
      <c r="D61" s="63"/>
      <c r="E61" s="158" t="s">
        <v>636</v>
      </c>
      <c r="F61" s="173" t="s">
        <v>15</v>
      </c>
      <c r="G61" s="173" t="s">
        <v>0</v>
      </c>
      <c r="H61" s="173">
        <v>4840</v>
      </c>
      <c r="I61" s="173">
        <v>0.18</v>
      </c>
      <c r="J61" s="173">
        <v>73</v>
      </c>
      <c r="K61" s="267">
        <f>AVERAGE(H61:H66)</f>
        <v>4500</v>
      </c>
    </row>
    <row r="62" spans="1:11" s="187" customFormat="1" x14ac:dyDescent="0.25">
      <c r="A62" s="171">
        <v>43252.432905092595</v>
      </c>
      <c r="B62" s="175" t="s">
        <v>3</v>
      </c>
      <c r="C62" s="175" t="s">
        <v>2</v>
      </c>
      <c r="D62" s="62"/>
      <c r="E62" s="173" t="s">
        <v>636</v>
      </c>
      <c r="F62" s="173" t="s">
        <v>15</v>
      </c>
      <c r="G62" s="173" t="s">
        <v>0</v>
      </c>
      <c r="H62" s="173">
        <v>4850</v>
      </c>
      <c r="I62" s="173">
        <v>0.18</v>
      </c>
      <c r="J62" s="173">
        <v>73</v>
      </c>
      <c r="K62" s="268"/>
    </row>
    <row r="63" spans="1:11" s="187" customFormat="1" x14ac:dyDescent="0.25">
      <c r="A63" s="171">
        <v>43252.433055555557</v>
      </c>
      <c r="B63" s="175" t="s">
        <v>3</v>
      </c>
      <c r="C63" s="175" t="s">
        <v>2</v>
      </c>
      <c r="D63" s="62"/>
      <c r="E63" s="173" t="s">
        <v>636</v>
      </c>
      <c r="F63" s="173" t="s">
        <v>15</v>
      </c>
      <c r="G63" s="173" t="s">
        <v>0</v>
      </c>
      <c r="H63" s="173">
        <v>4830</v>
      </c>
      <c r="I63" s="173">
        <v>0.18</v>
      </c>
      <c r="J63" s="173">
        <v>73</v>
      </c>
      <c r="K63" s="268"/>
    </row>
    <row r="64" spans="1:11" s="187" customFormat="1" x14ac:dyDescent="0.25">
      <c r="A64" s="171">
        <v>43252.436145833337</v>
      </c>
      <c r="B64" s="175" t="s">
        <v>3</v>
      </c>
      <c r="C64" s="164"/>
      <c r="D64" s="45" t="s">
        <v>2</v>
      </c>
      <c r="E64" s="173" t="s">
        <v>637</v>
      </c>
      <c r="F64" s="173" t="s">
        <v>15</v>
      </c>
      <c r="G64" s="173" t="s">
        <v>0</v>
      </c>
      <c r="H64" s="173">
        <v>4190</v>
      </c>
      <c r="I64" s="173">
        <v>0.18</v>
      </c>
      <c r="J64" s="173">
        <v>73</v>
      </c>
      <c r="K64" s="268"/>
    </row>
    <row r="65" spans="1:11" s="187" customFormat="1" x14ac:dyDescent="0.25">
      <c r="A65" s="171">
        <v>43252.436296296299</v>
      </c>
      <c r="B65" s="175" t="s">
        <v>3</v>
      </c>
      <c r="C65" s="164"/>
      <c r="D65" s="45" t="s">
        <v>2</v>
      </c>
      <c r="E65" s="173" t="s">
        <v>637</v>
      </c>
      <c r="F65" s="173" t="s">
        <v>15</v>
      </c>
      <c r="G65" s="173" t="s">
        <v>0</v>
      </c>
      <c r="H65" s="173">
        <v>4150</v>
      </c>
      <c r="I65" s="173">
        <v>0.18</v>
      </c>
      <c r="J65" s="173">
        <v>73</v>
      </c>
      <c r="K65" s="268"/>
    </row>
    <row r="66" spans="1:11" s="187" customFormat="1" x14ac:dyDescent="0.25">
      <c r="A66" s="171">
        <v>43252.43644675926</v>
      </c>
      <c r="B66" s="175" t="s">
        <v>3</v>
      </c>
      <c r="C66" s="164"/>
      <c r="D66" s="45" t="s">
        <v>2</v>
      </c>
      <c r="E66" s="173" t="s">
        <v>637</v>
      </c>
      <c r="F66" s="173" t="s">
        <v>15</v>
      </c>
      <c r="G66" s="173" t="s">
        <v>0</v>
      </c>
      <c r="H66" s="173">
        <v>4140</v>
      </c>
      <c r="I66" s="173">
        <v>0.18</v>
      </c>
      <c r="J66" s="173">
        <v>73</v>
      </c>
      <c r="K66" s="269"/>
    </row>
    <row r="67" spans="1:11" s="187" customFormat="1" x14ac:dyDescent="0.25">
      <c r="A67" s="167">
        <v>43252.437604166669</v>
      </c>
      <c r="B67" s="174" t="s">
        <v>3</v>
      </c>
      <c r="C67" s="43" t="s">
        <v>2</v>
      </c>
      <c r="D67" s="164"/>
      <c r="E67" s="165" t="s">
        <v>636</v>
      </c>
      <c r="F67" s="165" t="s">
        <v>14</v>
      </c>
      <c r="G67" s="165" t="s">
        <v>0</v>
      </c>
      <c r="H67" s="165">
        <v>4810</v>
      </c>
      <c r="I67" s="165">
        <v>0.18</v>
      </c>
      <c r="J67" s="165">
        <v>73</v>
      </c>
      <c r="K67" s="270">
        <f>AVERAGE(H67:H72)</f>
        <v>4773.333333333333</v>
      </c>
    </row>
    <row r="68" spans="1:11" s="187" customFormat="1" x14ac:dyDescent="0.25">
      <c r="A68" s="167">
        <v>43252.437754629631</v>
      </c>
      <c r="B68" s="174" t="s">
        <v>3</v>
      </c>
      <c r="C68" s="43" t="s">
        <v>2</v>
      </c>
      <c r="D68" s="164"/>
      <c r="E68" s="165" t="s">
        <v>636</v>
      </c>
      <c r="F68" s="165" t="s">
        <v>14</v>
      </c>
      <c r="G68" s="165" t="s">
        <v>0</v>
      </c>
      <c r="H68" s="165">
        <v>4800</v>
      </c>
      <c r="I68" s="165">
        <v>0.18</v>
      </c>
      <c r="J68" s="165">
        <v>73</v>
      </c>
      <c r="K68" s="271"/>
    </row>
    <row r="69" spans="1:11" s="187" customFormat="1" x14ac:dyDescent="0.25">
      <c r="A69" s="167">
        <v>43252.437916666669</v>
      </c>
      <c r="B69" s="174" t="s">
        <v>3</v>
      </c>
      <c r="C69" s="43" t="s">
        <v>2</v>
      </c>
      <c r="D69" s="164"/>
      <c r="E69" s="165" t="s">
        <v>636</v>
      </c>
      <c r="F69" s="165" t="s">
        <v>14</v>
      </c>
      <c r="G69" s="165" t="s">
        <v>0</v>
      </c>
      <c r="H69" s="165">
        <v>4810</v>
      </c>
      <c r="I69" s="165">
        <v>0.18</v>
      </c>
      <c r="J69" s="165">
        <v>73</v>
      </c>
      <c r="K69" s="271"/>
    </row>
    <row r="70" spans="1:11" s="187" customFormat="1" x14ac:dyDescent="0.25">
      <c r="A70" s="167">
        <v>43252.440150462964</v>
      </c>
      <c r="B70" s="174" t="s">
        <v>3</v>
      </c>
      <c r="C70" s="164"/>
      <c r="D70" s="43" t="s">
        <v>2</v>
      </c>
      <c r="E70" s="165" t="s">
        <v>637</v>
      </c>
      <c r="F70" s="165" t="s">
        <v>14</v>
      </c>
      <c r="G70" s="165" t="s">
        <v>0</v>
      </c>
      <c r="H70" s="165">
        <v>4730</v>
      </c>
      <c r="I70" s="165">
        <v>0.18</v>
      </c>
      <c r="J70" s="165">
        <v>73</v>
      </c>
      <c r="K70" s="271"/>
    </row>
    <row r="71" spans="1:11" s="187" customFormat="1" x14ac:dyDescent="0.25">
      <c r="A71" s="167">
        <v>43252.440300925926</v>
      </c>
      <c r="B71" s="174" t="s">
        <v>3</v>
      </c>
      <c r="C71" s="164"/>
      <c r="D71" s="43" t="s">
        <v>2</v>
      </c>
      <c r="E71" s="165" t="s">
        <v>637</v>
      </c>
      <c r="F71" s="165" t="s">
        <v>14</v>
      </c>
      <c r="G71" s="165" t="s">
        <v>0</v>
      </c>
      <c r="H71" s="165">
        <v>4750</v>
      </c>
      <c r="I71" s="165">
        <v>0.18</v>
      </c>
      <c r="J71" s="165">
        <v>73</v>
      </c>
      <c r="K71" s="271"/>
    </row>
    <row r="72" spans="1:11" s="187" customFormat="1" x14ac:dyDescent="0.25">
      <c r="A72" s="167">
        <v>43252.440462962964</v>
      </c>
      <c r="B72" s="174" t="s">
        <v>3</v>
      </c>
      <c r="C72" s="164"/>
      <c r="D72" s="43" t="s">
        <v>2</v>
      </c>
      <c r="E72" s="165" t="s">
        <v>637</v>
      </c>
      <c r="F72" s="165" t="s">
        <v>14</v>
      </c>
      <c r="G72" s="165" t="s">
        <v>0</v>
      </c>
      <c r="H72" s="165">
        <v>4740</v>
      </c>
      <c r="I72" s="165">
        <v>0.18</v>
      </c>
      <c r="J72" s="165">
        <v>73</v>
      </c>
      <c r="K72" s="272"/>
    </row>
    <row r="73" spans="1:11" s="187" customFormat="1" x14ac:dyDescent="0.25">
      <c r="A73" s="171">
        <v>43252.441168981481</v>
      </c>
      <c r="B73" s="175" t="s">
        <v>3</v>
      </c>
      <c r="C73" s="45" t="s">
        <v>2</v>
      </c>
      <c r="D73" s="62"/>
      <c r="E73" s="173" t="s">
        <v>636</v>
      </c>
      <c r="F73" s="173" t="s">
        <v>13</v>
      </c>
      <c r="G73" s="175" t="s">
        <v>12</v>
      </c>
      <c r="H73" s="180">
        <v>4480</v>
      </c>
      <c r="I73" s="173">
        <v>0.18</v>
      </c>
      <c r="J73" s="173">
        <v>73</v>
      </c>
      <c r="K73" s="267">
        <f>AVERAGE(H74,H76:H84)</f>
        <v>4752</v>
      </c>
    </row>
    <row r="74" spans="1:11" s="187" customFormat="1" x14ac:dyDescent="0.25">
      <c r="A74" s="171">
        <v>43252.441319444442</v>
      </c>
      <c r="B74" s="175" t="s">
        <v>3</v>
      </c>
      <c r="C74" s="45" t="s">
        <v>2</v>
      </c>
      <c r="D74" s="62"/>
      <c r="E74" s="173" t="s">
        <v>636</v>
      </c>
      <c r="F74" s="173" t="s">
        <v>13</v>
      </c>
      <c r="G74" s="175" t="s">
        <v>12</v>
      </c>
      <c r="H74" s="173">
        <v>4460</v>
      </c>
      <c r="I74" s="173">
        <v>0.18</v>
      </c>
      <c r="J74" s="173">
        <v>73</v>
      </c>
      <c r="K74" s="268"/>
    </row>
    <row r="75" spans="1:11" s="187" customFormat="1" x14ac:dyDescent="0.25">
      <c r="A75" s="171">
        <v>43252.441481481481</v>
      </c>
      <c r="B75" s="175" t="s">
        <v>3</v>
      </c>
      <c r="C75" s="45" t="s">
        <v>2</v>
      </c>
      <c r="D75" s="62"/>
      <c r="E75" s="173" t="s">
        <v>636</v>
      </c>
      <c r="F75" s="173" t="s">
        <v>13</v>
      </c>
      <c r="G75" s="175" t="s">
        <v>12</v>
      </c>
      <c r="H75" s="180">
        <v>4430</v>
      </c>
      <c r="I75" s="173">
        <v>0.18</v>
      </c>
      <c r="J75" s="173">
        <v>73</v>
      </c>
      <c r="K75" s="268"/>
    </row>
    <row r="76" spans="1:11" s="187" customFormat="1" x14ac:dyDescent="0.25">
      <c r="A76" s="171">
        <v>43252.442673611113</v>
      </c>
      <c r="B76" s="175" t="s">
        <v>3</v>
      </c>
      <c r="C76" s="62"/>
      <c r="D76" s="175" t="s">
        <v>2</v>
      </c>
      <c r="E76" s="173" t="s">
        <v>637</v>
      </c>
      <c r="F76" s="173" t="s">
        <v>13</v>
      </c>
      <c r="G76" s="175" t="s">
        <v>12</v>
      </c>
      <c r="H76" s="173">
        <v>4960</v>
      </c>
      <c r="I76" s="173">
        <v>0.18</v>
      </c>
      <c r="J76" s="173">
        <v>73</v>
      </c>
      <c r="K76" s="268"/>
    </row>
    <row r="77" spans="1:11" s="187" customFormat="1" x14ac:dyDescent="0.25">
      <c r="A77" s="171">
        <v>43252.442824074074</v>
      </c>
      <c r="B77" s="175" t="s">
        <v>3</v>
      </c>
      <c r="C77" s="62"/>
      <c r="D77" s="175" t="s">
        <v>2</v>
      </c>
      <c r="E77" s="173" t="s">
        <v>637</v>
      </c>
      <c r="F77" s="173" t="s">
        <v>13</v>
      </c>
      <c r="G77" s="175" t="s">
        <v>12</v>
      </c>
      <c r="H77" s="173">
        <v>4990</v>
      </c>
      <c r="I77" s="173">
        <v>0.18</v>
      </c>
      <c r="J77" s="173">
        <v>73</v>
      </c>
      <c r="K77" s="268"/>
    </row>
    <row r="78" spans="1:11" s="187" customFormat="1" x14ac:dyDescent="0.25">
      <c r="A78" s="171">
        <v>43252.442974537036</v>
      </c>
      <c r="B78" s="175" t="s">
        <v>3</v>
      </c>
      <c r="C78" s="62"/>
      <c r="D78" s="175" t="s">
        <v>2</v>
      </c>
      <c r="E78" s="173" t="s">
        <v>637</v>
      </c>
      <c r="F78" s="173" t="s">
        <v>13</v>
      </c>
      <c r="G78" s="175" t="s">
        <v>12</v>
      </c>
      <c r="H78" s="173">
        <v>4990</v>
      </c>
      <c r="I78" s="173">
        <v>0.18</v>
      </c>
      <c r="J78" s="173">
        <v>73</v>
      </c>
      <c r="K78" s="268"/>
    </row>
    <row r="79" spans="1:11" s="187" customFormat="1" x14ac:dyDescent="0.25">
      <c r="A79" s="171">
        <v>43252.444131944445</v>
      </c>
      <c r="B79" s="175" t="s">
        <v>3</v>
      </c>
      <c r="C79" s="62"/>
      <c r="D79" s="175" t="s">
        <v>2</v>
      </c>
      <c r="E79" s="173" t="s">
        <v>637</v>
      </c>
      <c r="F79" s="173" t="s">
        <v>13</v>
      </c>
      <c r="G79" s="175" t="s">
        <v>12</v>
      </c>
      <c r="H79" s="173">
        <v>4460</v>
      </c>
      <c r="I79" s="173">
        <v>0.18</v>
      </c>
      <c r="J79" s="173">
        <v>73</v>
      </c>
      <c r="K79" s="268"/>
    </row>
    <row r="80" spans="1:11" s="187" customFormat="1" x14ac:dyDescent="0.25">
      <c r="A80" s="171">
        <v>43252.444282407407</v>
      </c>
      <c r="B80" s="175" t="s">
        <v>3</v>
      </c>
      <c r="C80" s="62"/>
      <c r="D80" s="175" t="s">
        <v>2</v>
      </c>
      <c r="E80" s="173" t="s">
        <v>637</v>
      </c>
      <c r="F80" s="173" t="s">
        <v>13</v>
      </c>
      <c r="G80" s="175" t="s">
        <v>12</v>
      </c>
      <c r="H80" s="173">
        <v>4490</v>
      </c>
      <c r="I80" s="173">
        <v>0.18</v>
      </c>
      <c r="J80" s="173">
        <v>73</v>
      </c>
      <c r="K80" s="268"/>
    </row>
    <row r="81" spans="1:11" s="187" customFormat="1" x14ac:dyDescent="0.25">
      <c r="A81" s="171">
        <v>43252.444432870368</v>
      </c>
      <c r="B81" s="175" t="s">
        <v>3</v>
      </c>
      <c r="C81" s="62"/>
      <c r="D81" s="175" t="s">
        <v>2</v>
      </c>
      <c r="E81" s="173" t="s">
        <v>637</v>
      </c>
      <c r="F81" s="173" t="s">
        <v>13</v>
      </c>
      <c r="G81" s="175" t="s">
        <v>12</v>
      </c>
      <c r="H81" s="173">
        <v>4490</v>
      </c>
      <c r="I81" s="173">
        <v>0.18</v>
      </c>
      <c r="J81" s="173">
        <v>73</v>
      </c>
      <c r="K81" s="268"/>
    </row>
    <row r="82" spans="1:11" s="187" customFormat="1" x14ac:dyDescent="0.25">
      <c r="A82" s="171">
        <v>43252.4453125</v>
      </c>
      <c r="B82" s="175" t="s">
        <v>3</v>
      </c>
      <c r="C82" s="62"/>
      <c r="D82" s="175" t="s">
        <v>2</v>
      </c>
      <c r="E82" s="173" t="s">
        <v>637</v>
      </c>
      <c r="F82" s="173" t="s">
        <v>13</v>
      </c>
      <c r="G82" s="175" t="s">
        <v>12</v>
      </c>
      <c r="H82" s="173">
        <v>4890</v>
      </c>
      <c r="I82" s="173">
        <v>0.18</v>
      </c>
      <c r="J82" s="173">
        <v>73</v>
      </c>
      <c r="K82" s="268"/>
    </row>
    <row r="83" spans="1:11" s="187" customFormat="1" x14ac:dyDescent="0.25">
      <c r="A83" s="171">
        <v>43252.445474537039</v>
      </c>
      <c r="B83" s="175" t="s">
        <v>3</v>
      </c>
      <c r="C83" s="62"/>
      <c r="D83" s="175" t="s">
        <v>2</v>
      </c>
      <c r="E83" s="173" t="s">
        <v>637</v>
      </c>
      <c r="F83" s="173" t="s">
        <v>13</v>
      </c>
      <c r="G83" s="175" t="s">
        <v>12</v>
      </c>
      <c r="H83" s="173">
        <v>4890</v>
      </c>
      <c r="I83" s="173">
        <v>0.18</v>
      </c>
      <c r="J83" s="173">
        <v>73</v>
      </c>
      <c r="K83" s="268"/>
    </row>
    <row r="84" spans="1:11" s="187" customFormat="1" x14ac:dyDescent="0.25">
      <c r="A84" s="171">
        <v>43252.445625</v>
      </c>
      <c r="B84" s="175" t="s">
        <v>3</v>
      </c>
      <c r="C84" s="62"/>
      <c r="D84" s="175" t="s">
        <v>2</v>
      </c>
      <c r="E84" s="173" t="s">
        <v>637</v>
      </c>
      <c r="F84" s="173" t="s">
        <v>13</v>
      </c>
      <c r="G84" s="175" t="s">
        <v>12</v>
      </c>
      <c r="H84" s="173">
        <v>4900</v>
      </c>
      <c r="I84" s="173">
        <v>0.18</v>
      </c>
      <c r="J84" s="173">
        <v>73</v>
      </c>
      <c r="K84" s="269"/>
    </row>
    <row r="85" spans="1:11" s="187" customFormat="1" x14ac:dyDescent="0.25">
      <c r="A85" s="167">
        <v>43252.446863425925</v>
      </c>
      <c r="B85" s="174" t="s">
        <v>3</v>
      </c>
      <c r="C85" s="174" t="s">
        <v>2</v>
      </c>
      <c r="D85" s="62"/>
      <c r="E85" s="165" t="s">
        <v>636</v>
      </c>
      <c r="F85" s="165" t="s">
        <v>13</v>
      </c>
      <c r="G85" s="165" t="s">
        <v>0</v>
      </c>
      <c r="H85" s="165">
        <v>4680</v>
      </c>
      <c r="I85" s="165">
        <v>0.18</v>
      </c>
      <c r="J85" s="165">
        <v>73</v>
      </c>
      <c r="K85" s="270">
        <f>AVERAGE(H85:H87)</f>
        <v>4676.666666666667</v>
      </c>
    </row>
    <row r="86" spans="1:11" s="187" customFormat="1" x14ac:dyDescent="0.25">
      <c r="A86" s="167">
        <v>43252.447025462963</v>
      </c>
      <c r="B86" s="174" t="s">
        <v>3</v>
      </c>
      <c r="C86" s="174" t="s">
        <v>2</v>
      </c>
      <c r="D86" s="62"/>
      <c r="E86" s="165" t="s">
        <v>636</v>
      </c>
      <c r="F86" s="165" t="s">
        <v>13</v>
      </c>
      <c r="G86" s="165" t="s">
        <v>0</v>
      </c>
      <c r="H86" s="165">
        <v>4670</v>
      </c>
      <c r="I86" s="165">
        <v>0.18</v>
      </c>
      <c r="J86" s="165">
        <v>75</v>
      </c>
      <c r="K86" s="271"/>
    </row>
    <row r="87" spans="1:11" s="187" customFormat="1" x14ac:dyDescent="0.25">
      <c r="A87" s="167">
        <v>43252.447175925925</v>
      </c>
      <c r="B87" s="174" t="s">
        <v>3</v>
      </c>
      <c r="C87" s="174" t="s">
        <v>2</v>
      </c>
      <c r="D87" s="62"/>
      <c r="E87" s="165" t="s">
        <v>636</v>
      </c>
      <c r="F87" s="165" t="s">
        <v>13</v>
      </c>
      <c r="G87" s="165" t="s">
        <v>0</v>
      </c>
      <c r="H87" s="165">
        <v>4680</v>
      </c>
      <c r="I87" s="165">
        <v>0.18</v>
      </c>
      <c r="J87" s="165">
        <v>75</v>
      </c>
      <c r="K87" s="271"/>
    </row>
    <row r="88" spans="1:11" s="187" customFormat="1" x14ac:dyDescent="0.25">
      <c r="A88" s="167">
        <v>43252.448171296295</v>
      </c>
      <c r="B88" s="174" t="s">
        <v>3</v>
      </c>
      <c r="C88" s="164"/>
      <c r="D88" s="43" t="s">
        <v>2</v>
      </c>
      <c r="E88" s="165" t="s">
        <v>637</v>
      </c>
      <c r="F88" s="165" t="s">
        <v>13</v>
      </c>
      <c r="G88" s="165" t="s">
        <v>0</v>
      </c>
      <c r="H88" s="168">
        <v>4480</v>
      </c>
      <c r="I88" s="165">
        <v>0.18</v>
      </c>
      <c r="J88" s="165">
        <v>75</v>
      </c>
      <c r="K88" s="271"/>
    </row>
    <row r="89" spans="1:11" s="187" customFormat="1" x14ac:dyDescent="0.25">
      <c r="A89" s="167">
        <v>43252.448321759257</v>
      </c>
      <c r="B89" s="174" t="s">
        <v>3</v>
      </c>
      <c r="C89" s="164"/>
      <c r="D89" s="43" t="s">
        <v>2</v>
      </c>
      <c r="E89" s="165" t="s">
        <v>637</v>
      </c>
      <c r="F89" s="165" t="s">
        <v>13</v>
      </c>
      <c r="G89" s="165" t="s">
        <v>0</v>
      </c>
      <c r="H89" s="168">
        <v>4470</v>
      </c>
      <c r="I89" s="165">
        <v>0.18</v>
      </c>
      <c r="J89" s="165">
        <v>75</v>
      </c>
      <c r="K89" s="271"/>
    </row>
    <row r="90" spans="1:11" s="187" customFormat="1" x14ac:dyDescent="0.25">
      <c r="A90" s="167">
        <v>43252.448472222219</v>
      </c>
      <c r="B90" s="174" t="s">
        <v>3</v>
      </c>
      <c r="C90" s="164"/>
      <c r="D90" s="43" t="s">
        <v>2</v>
      </c>
      <c r="E90" s="165" t="s">
        <v>637</v>
      </c>
      <c r="F90" s="165" t="s">
        <v>13</v>
      </c>
      <c r="G90" s="165" t="s">
        <v>0</v>
      </c>
      <c r="H90" s="168">
        <v>4460</v>
      </c>
      <c r="I90" s="165">
        <v>0.18</v>
      </c>
      <c r="J90" s="165">
        <v>75</v>
      </c>
      <c r="K90" s="272"/>
    </row>
    <row r="91" spans="1:11" s="187" customFormat="1" x14ac:dyDescent="0.25">
      <c r="A91" s="171">
        <v>43252.449328703704</v>
      </c>
      <c r="B91" s="175" t="s">
        <v>3</v>
      </c>
      <c r="C91" s="45" t="s">
        <v>2</v>
      </c>
      <c r="D91" s="62"/>
      <c r="E91" s="173" t="s">
        <v>636</v>
      </c>
      <c r="F91" s="173" t="s">
        <v>11</v>
      </c>
      <c r="G91" s="173" t="s">
        <v>0</v>
      </c>
      <c r="H91" s="173">
        <v>4120</v>
      </c>
      <c r="I91" s="173">
        <v>0.18</v>
      </c>
      <c r="J91" s="173">
        <v>75</v>
      </c>
      <c r="K91" s="267">
        <f>AVERAGE(H91:H102)</f>
        <v>4449.166666666667</v>
      </c>
    </row>
    <row r="92" spans="1:11" s="187" customFormat="1" x14ac:dyDescent="0.25">
      <c r="A92" s="171">
        <v>43252.449479166666</v>
      </c>
      <c r="B92" s="175" t="s">
        <v>3</v>
      </c>
      <c r="C92" s="45" t="s">
        <v>2</v>
      </c>
      <c r="D92" s="62"/>
      <c r="E92" s="173" t="s">
        <v>636</v>
      </c>
      <c r="F92" s="173" t="s">
        <v>11</v>
      </c>
      <c r="G92" s="173" t="s">
        <v>0</v>
      </c>
      <c r="H92" s="173">
        <v>4130</v>
      </c>
      <c r="I92" s="173">
        <v>0.18</v>
      </c>
      <c r="J92" s="173">
        <v>75</v>
      </c>
      <c r="K92" s="268"/>
    </row>
    <row r="93" spans="1:11" s="187" customFormat="1" x14ac:dyDescent="0.25">
      <c r="A93" s="171">
        <v>43252.449629629627</v>
      </c>
      <c r="B93" s="175" t="s">
        <v>3</v>
      </c>
      <c r="C93" s="45" t="s">
        <v>2</v>
      </c>
      <c r="D93" s="62"/>
      <c r="E93" s="173" t="s">
        <v>636</v>
      </c>
      <c r="F93" s="173" t="s">
        <v>11</v>
      </c>
      <c r="G93" s="173" t="s">
        <v>0</v>
      </c>
      <c r="H93" s="173">
        <v>4130</v>
      </c>
      <c r="I93" s="173">
        <v>0.18</v>
      </c>
      <c r="J93" s="173">
        <v>75</v>
      </c>
      <c r="K93" s="268"/>
    </row>
    <row r="94" spans="1:11" s="187" customFormat="1" x14ac:dyDescent="0.25">
      <c r="A94" s="171">
        <v>43252.450509259259</v>
      </c>
      <c r="B94" s="175" t="s">
        <v>3</v>
      </c>
      <c r="C94" s="45" t="s">
        <v>2</v>
      </c>
      <c r="D94" s="62"/>
      <c r="E94" s="173" t="s">
        <v>636</v>
      </c>
      <c r="F94" s="173" t="s">
        <v>11</v>
      </c>
      <c r="G94" s="173" t="s">
        <v>0</v>
      </c>
      <c r="H94" s="173">
        <v>4610</v>
      </c>
      <c r="I94" s="173">
        <v>0.18</v>
      </c>
      <c r="J94" s="173">
        <v>75</v>
      </c>
      <c r="K94" s="268"/>
    </row>
    <row r="95" spans="1:11" s="187" customFormat="1" x14ac:dyDescent="0.25">
      <c r="A95" s="171">
        <v>43252.450659722221</v>
      </c>
      <c r="B95" s="175" t="s">
        <v>3</v>
      </c>
      <c r="C95" s="45" t="s">
        <v>2</v>
      </c>
      <c r="D95" s="62"/>
      <c r="E95" s="173" t="s">
        <v>636</v>
      </c>
      <c r="F95" s="173" t="s">
        <v>11</v>
      </c>
      <c r="G95" s="173" t="s">
        <v>0</v>
      </c>
      <c r="H95" s="173">
        <v>4560</v>
      </c>
      <c r="I95" s="173">
        <v>0.18</v>
      </c>
      <c r="J95" s="173">
        <v>75</v>
      </c>
      <c r="K95" s="268"/>
    </row>
    <row r="96" spans="1:11" s="187" customFormat="1" x14ac:dyDescent="0.25">
      <c r="A96" s="171">
        <v>43252.450810185182</v>
      </c>
      <c r="B96" s="175" t="s">
        <v>3</v>
      </c>
      <c r="C96" s="45" t="s">
        <v>2</v>
      </c>
      <c r="D96" s="62"/>
      <c r="E96" s="173" t="s">
        <v>636</v>
      </c>
      <c r="F96" s="173" t="s">
        <v>11</v>
      </c>
      <c r="G96" s="173" t="s">
        <v>0</v>
      </c>
      <c r="H96" s="173">
        <v>4600</v>
      </c>
      <c r="I96" s="173">
        <v>0.18</v>
      </c>
      <c r="J96" s="173">
        <v>73</v>
      </c>
      <c r="K96" s="268"/>
    </row>
    <row r="97" spans="1:11" s="187" customFormat="1" x14ac:dyDescent="0.25">
      <c r="A97" s="171">
        <v>43252.451504629629</v>
      </c>
      <c r="B97" s="175" t="s">
        <v>3</v>
      </c>
      <c r="C97" s="175" t="s">
        <v>2</v>
      </c>
      <c r="D97" s="62"/>
      <c r="E97" s="173" t="s">
        <v>636</v>
      </c>
      <c r="F97" s="173" t="s">
        <v>11</v>
      </c>
      <c r="G97" s="173" t="s">
        <v>0</v>
      </c>
      <c r="H97" s="173">
        <v>4280</v>
      </c>
      <c r="I97" s="173">
        <v>0.18</v>
      </c>
      <c r="J97" s="173">
        <v>75</v>
      </c>
      <c r="K97" s="268"/>
    </row>
    <row r="98" spans="1:11" s="187" customFormat="1" x14ac:dyDescent="0.25">
      <c r="A98" s="171">
        <v>43252.451655092591</v>
      </c>
      <c r="B98" s="175" t="s">
        <v>3</v>
      </c>
      <c r="C98" s="175" t="s">
        <v>2</v>
      </c>
      <c r="D98" s="62"/>
      <c r="E98" s="173" t="s">
        <v>636</v>
      </c>
      <c r="F98" s="173" t="s">
        <v>11</v>
      </c>
      <c r="G98" s="173" t="s">
        <v>0</v>
      </c>
      <c r="H98" s="173">
        <v>4270</v>
      </c>
      <c r="I98" s="173">
        <v>0.18</v>
      </c>
      <c r="J98" s="173">
        <v>75</v>
      </c>
      <c r="K98" s="268"/>
    </row>
    <row r="99" spans="1:11" s="187" customFormat="1" x14ac:dyDescent="0.25">
      <c r="A99" s="171">
        <v>43252.451817129629</v>
      </c>
      <c r="B99" s="175" t="s">
        <v>3</v>
      </c>
      <c r="C99" s="175" t="s">
        <v>2</v>
      </c>
      <c r="D99" s="62"/>
      <c r="E99" s="173" t="s">
        <v>636</v>
      </c>
      <c r="F99" s="173" t="s">
        <v>11</v>
      </c>
      <c r="G99" s="173" t="s">
        <v>0</v>
      </c>
      <c r="H99" s="173">
        <v>4260</v>
      </c>
      <c r="I99" s="173">
        <v>0.18</v>
      </c>
      <c r="J99" s="173">
        <v>75</v>
      </c>
      <c r="K99" s="268"/>
    </row>
    <row r="100" spans="1:11" s="187" customFormat="1" x14ac:dyDescent="0.25">
      <c r="A100" s="171">
        <v>43252.458020833335</v>
      </c>
      <c r="B100" s="175" t="s">
        <v>3</v>
      </c>
      <c r="C100" s="164"/>
      <c r="D100" s="45" t="s">
        <v>2</v>
      </c>
      <c r="E100" s="173" t="s">
        <v>637</v>
      </c>
      <c r="F100" s="173" t="s">
        <v>11</v>
      </c>
      <c r="G100" s="173" t="s">
        <v>0</v>
      </c>
      <c r="H100" s="173">
        <v>4790</v>
      </c>
      <c r="I100" s="173">
        <v>0.18</v>
      </c>
      <c r="J100" s="173">
        <v>75</v>
      </c>
      <c r="K100" s="268"/>
    </row>
    <row r="101" spans="1:11" s="187" customFormat="1" x14ac:dyDescent="0.25">
      <c r="A101" s="171">
        <v>43252.458171296297</v>
      </c>
      <c r="B101" s="175" t="s">
        <v>3</v>
      </c>
      <c r="C101" s="164"/>
      <c r="D101" s="45" t="s">
        <v>2</v>
      </c>
      <c r="E101" s="173" t="s">
        <v>637</v>
      </c>
      <c r="F101" s="173" t="s">
        <v>11</v>
      </c>
      <c r="G101" s="173" t="s">
        <v>0</v>
      </c>
      <c r="H101" s="173">
        <v>4800</v>
      </c>
      <c r="I101" s="173">
        <v>0.18</v>
      </c>
      <c r="J101" s="173">
        <v>75</v>
      </c>
      <c r="K101" s="268"/>
    </row>
    <row r="102" spans="1:11" s="187" customFormat="1" x14ac:dyDescent="0.25">
      <c r="A102" s="171">
        <v>43252.458321759259</v>
      </c>
      <c r="B102" s="175" t="s">
        <v>3</v>
      </c>
      <c r="C102" s="164"/>
      <c r="D102" s="45" t="s">
        <v>2</v>
      </c>
      <c r="E102" s="173" t="s">
        <v>637</v>
      </c>
      <c r="F102" s="173" t="s">
        <v>11</v>
      </c>
      <c r="G102" s="173" t="s">
        <v>0</v>
      </c>
      <c r="H102" s="173">
        <v>4840</v>
      </c>
      <c r="I102" s="173">
        <v>0.18</v>
      </c>
      <c r="J102" s="173">
        <v>75</v>
      </c>
      <c r="K102" s="268"/>
    </row>
    <row r="103" spans="1:11" s="187" customFormat="1" x14ac:dyDescent="0.25">
      <c r="A103" s="171">
        <v>43252.458993055552</v>
      </c>
      <c r="B103" s="175" t="s">
        <v>3</v>
      </c>
      <c r="C103" s="164"/>
      <c r="D103" s="45" t="s">
        <v>2</v>
      </c>
      <c r="E103" s="173" t="s">
        <v>637</v>
      </c>
      <c r="F103" s="173" t="s">
        <v>11</v>
      </c>
      <c r="G103" s="173" t="s">
        <v>0</v>
      </c>
      <c r="H103" s="180">
        <v>4280</v>
      </c>
      <c r="I103" s="173">
        <v>0.18</v>
      </c>
      <c r="J103" s="173">
        <v>75</v>
      </c>
      <c r="K103" s="268"/>
    </row>
    <row r="104" spans="1:11" s="187" customFormat="1" x14ac:dyDescent="0.25">
      <c r="A104" s="171">
        <v>43252.459143518521</v>
      </c>
      <c r="B104" s="175" t="s">
        <v>3</v>
      </c>
      <c r="C104" s="164"/>
      <c r="D104" s="45" t="s">
        <v>2</v>
      </c>
      <c r="E104" s="173" t="s">
        <v>637</v>
      </c>
      <c r="F104" s="173" t="s">
        <v>11</v>
      </c>
      <c r="G104" s="173" t="s">
        <v>0</v>
      </c>
      <c r="H104" s="180">
        <v>4250</v>
      </c>
      <c r="I104" s="173">
        <v>0.18</v>
      </c>
      <c r="J104" s="173">
        <v>75</v>
      </c>
      <c r="K104" s="268"/>
    </row>
    <row r="105" spans="1:11" s="187" customFormat="1" x14ac:dyDescent="0.25">
      <c r="A105" s="171">
        <v>43252.459293981483</v>
      </c>
      <c r="B105" s="175" t="s">
        <v>3</v>
      </c>
      <c r="C105" s="164"/>
      <c r="D105" s="45" t="s">
        <v>2</v>
      </c>
      <c r="E105" s="173" t="s">
        <v>637</v>
      </c>
      <c r="F105" s="173" t="s">
        <v>11</v>
      </c>
      <c r="G105" s="173" t="s">
        <v>0</v>
      </c>
      <c r="H105" s="180">
        <v>4260</v>
      </c>
      <c r="I105" s="173">
        <v>0.18</v>
      </c>
      <c r="J105" s="173">
        <v>75</v>
      </c>
      <c r="K105" s="269"/>
    </row>
    <row r="106" spans="1:11" s="187" customFormat="1" x14ac:dyDescent="0.25">
      <c r="A106" s="167">
        <v>43252.461076388892</v>
      </c>
      <c r="B106" s="174" t="s">
        <v>3</v>
      </c>
      <c r="C106" s="43" t="s">
        <v>2</v>
      </c>
      <c r="D106" s="164"/>
      <c r="E106" s="165" t="s">
        <v>636</v>
      </c>
      <c r="F106" s="165" t="s">
        <v>10</v>
      </c>
      <c r="G106" s="165" t="s">
        <v>0</v>
      </c>
      <c r="H106" s="165">
        <v>4710</v>
      </c>
      <c r="I106" s="165">
        <v>0.18</v>
      </c>
      <c r="J106" s="165">
        <v>75</v>
      </c>
      <c r="K106" s="270">
        <f>AVERAGE(H106:H111)</f>
        <v>4805</v>
      </c>
    </row>
    <row r="107" spans="1:11" s="187" customFormat="1" x14ac:dyDescent="0.25">
      <c r="A107" s="167">
        <v>43252.461226851854</v>
      </c>
      <c r="B107" s="174" t="s">
        <v>3</v>
      </c>
      <c r="C107" s="43" t="s">
        <v>2</v>
      </c>
      <c r="D107" s="164"/>
      <c r="E107" s="165" t="s">
        <v>636</v>
      </c>
      <c r="F107" s="165" t="s">
        <v>10</v>
      </c>
      <c r="G107" s="165" t="s">
        <v>0</v>
      </c>
      <c r="H107" s="165">
        <v>4710</v>
      </c>
      <c r="I107" s="165">
        <v>0.18</v>
      </c>
      <c r="J107" s="165">
        <v>75</v>
      </c>
      <c r="K107" s="271"/>
    </row>
    <row r="108" spans="1:11" s="187" customFormat="1" x14ac:dyDescent="0.25">
      <c r="A108" s="167">
        <v>43252.461377314816</v>
      </c>
      <c r="B108" s="174" t="s">
        <v>3</v>
      </c>
      <c r="C108" s="43" t="s">
        <v>2</v>
      </c>
      <c r="D108" s="164"/>
      <c r="E108" s="165" t="s">
        <v>636</v>
      </c>
      <c r="F108" s="165" t="s">
        <v>10</v>
      </c>
      <c r="G108" s="165" t="s">
        <v>0</v>
      </c>
      <c r="H108" s="165">
        <v>4700</v>
      </c>
      <c r="I108" s="165">
        <v>0.18</v>
      </c>
      <c r="J108" s="165">
        <v>75</v>
      </c>
      <c r="K108" s="271"/>
    </row>
    <row r="109" spans="1:11" s="187" customFormat="1" x14ac:dyDescent="0.25">
      <c r="A109" s="167">
        <v>43252.462291666663</v>
      </c>
      <c r="B109" s="174" t="s">
        <v>3</v>
      </c>
      <c r="C109" s="164"/>
      <c r="D109" s="43" t="s">
        <v>2</v>
      </c>
      <c r="E109" s="165" t="s">
        <v>637</v>
      </c>
      <c r="F109" s="165" t="s">
        <v>10</v>
      </c>
      <c r="G109" s="165" t="s">
        <v>0</v>
      </c>
      <c r="H109" s="165">
        <v>4910</v>
      </c>
      <c r="I109" s="165">
        <v>0.18</v>
      </c>
      <c r="J109" s="165">
        <v>73</v>
      </c>
      <c r="K109" s="271"/>
    </row>
    <row r="110" spans="1:11" s="187" customFormat="1" x14ac:dyDescent="0.25">
      <c r="A110" s="167">
        <v>43252.462442129632</v>
      </c>
      <c r="B110" s="174" t="s">
        <v>3</v>
      </c>
      <c r="C110" s="164"/>
      <c r="D110" s="43" t="s">
        <v>2</v>
      </c>
      <c r="E110" s="165" t="s">
        <v>637</v>
      </c>
      <c r="F110" s="165" t="s">
        <v>10</v>
      </c>
      <c r="G110" s="165" t="s">
        <v>0</v>
      </c>
      <c r="H110" s="165">
        <v>4890</v>
      </c>
      <c r="I110" s="165">
        <v>0.18</v>
      </c>
      <c r="J110" s="165">
        <v>73</v>
      </c>
      <c r="K110" s="271"/>
    </row>
    <row r="111" spans="1:11" s="187" customFormat="1" x14ac:dyDescent="0.25">
      <c r="A111" s="167">
        <v>43252.462592592594</v>
      </c>
      <c r="B111" s="174" t="s">
        <v>3</v>
      </c>
      <c r="C111" s="164"/>
      <c r="D111" s="43" t="s">
        <v>2</v>
      </c>
      <c r="E111" s="165" t="s">
        <v>637</v>
      </c>
      <c r="F111" s="165" t="s">
        <v>10</v>
      </c>
      <c r="G111" s="165" t="s">
        <v>0</v>
      </c>
      <c r="H111" s="165">
        <v>4910</v>
      </c>
      <c r="I111" s="165">
        <v>0.18</v>
      </c>
      <c r="J111" s="165">
        <v>75</v>
      </c>
      <c r="K111" s="272"/>
    </row>
    <row r="112" spans="1:11" s="187" customFormat="1" x14ac:dyDescent="0.25">
      <c r="A112" s="171">
        <v>43252.463634259257</v>
      </c>
      <c r="B112" s="175" t="s">
        <v>3</v>
      </c>
      <c r="C112" s="45" t="s">
        <v>2</v>
      </c>
      <c r="D112" s="62"/>
      <c r="E112" s="173" t="s">
        <v>636</v>
      </c>
      <c r="F112" s="173" t="s">
        <v>9</v>
      </c>
      <c r="G112" s="173" t="s">
        <v>0</v>
      </c>
      <c r="H112" s="173">
        <v>4730</v>
      </c>
      <c r="I112" s="173">
        <v>0.18</v>
      </c>
      <c r="J112" s="173">
        <v>75</v>
      </c>
      <c r="K112" s="267">
        <f>AVERAGE(H112,H114:H120,H126:H132,H137:H141)</f>
        <v>4652.5</v>
      </c>
    </row>
    <row r="113" spans="1:11" s="187" customFormat="1" x14ac:dyDescent="0.25">
      <c r="A113" s="171">
        <v>43252.463784722226</v>
      </c>
      <c r="B113" s="175" t="s">
        <v>3</v>
      </c>
      <c r="C113" s="45" t="s">
        <v>2</v>
      </c>
      <c r="D113" s="62"/>
      <c r="E113" s="173" t="s">
        <v>636</v>
      </c>
      <c r="F113" s="173" t="s">
        <v>9</v>
      </c>
      <c r="G113" s="173" t="s">
        <v>0</v>
      </c>
      <c r="H113" s="180">
        <v>4750</v>
      </c>
      <c r="I113" s="173">
        <v>0.18</v>
      </c>
      <c r="J113" s="173">
        <v>75</v>
      </c>
      <c r="K113" s="268"/>
    </row>
    <row r="114" spans="1:11" s="187" customFormat="1" x14ac:dyDescent="0.25">
      <c r="A114" s="171">
        <v>43252.463946759257</v>
      </c>
      <c r="B114" s="175" t="s">
        <v>3</v>
      </c>
      <c r="C114" s="45" t="s">
        <v>2</v>
      </c>
      <c r="D114" s="62"/>
      <c r="E114" s="173" t="s">
        <v>636</v>
      </c>
      <c r="F114" s="173" t="s">
        <v>9</v>
      </c>
      <c r="G114" s="173" t="s">
        <v>0</v>
      </c>
      <c r="H114" s="173">
        <v>4730</v>
      </c>
      <c r="I114" s="173">
        <v>0.18</v>
      </c>
      <c r="J114" s="173">
        <v>75</v>
      </c>
      <c r="K114" s="268"/>
    </row>
    <row r="115" spans="1:11" s="187" customFormat="1" x14ac:dyDescent="0.25">
      <c r="A115" s="171">
        <v>43252.465196759258</v>
      </c>
      <c r="B115" s="175" t="s">
        <v>3</v>
      </c>
      <c r="C115" s="45" t="s">
        <v>2</v>
      </c>
      <c r="D115" s="62"/>
      <c r="E115" s="173" t="s">
        <v>636</v>
      </c>
      <c r="F115" s="173" t="s">
        <v>9</v>
      </c>
      <c r="G115" s="173" t="s">
        <v>0</v>
      </c>
      <c r="H115" s="173">
        <v>4800</v>
      </c>
      <c r="I115" s="173">
        <v>0.18</v>
      </c>
      <c r="J115" s="173">
        <v>75</v>
      </c>
      <c r="K115" s="268"/>
    </row>
    <row r="116" spans="1:11" s="187" customFormat="1" x14ac:dyDescent="0.25">
      <c r="A116" s="171">
        <v>43252.46534722222</v>
      </c>
      <c r="B116" s="175" t="s">
        <v>3</v>
      </c>
      <c r="C116" s="45" t="s">
        <v>2</v>
      </c>
      <c r="D116" s="62"/>
      <c r="E116" s="173" t="s">
        <v>636</v>
      </c>
      <c r="F116" s="173" t="s">
        <v>9</v>
      </c>
      <c r="G116" s="173" t="s">
        <v>0</v>
      </c>
      <c r="H116" s="173">
        <v>4800</v>
      </c>
      <c r="I116" s="173">
        <v>0.18</v>
      </c>
      <c r="J116" s="173">
        <v>75</v>
      </c>
      <c r="K116" s="268"/>
    </row>
    <row r="117" spans="1:11" s="187" customFormat="1" x14ac:dyDescent="0.25">
      <c r="A117" s="171">
        <v>43252.465509259258</v>
      </c>
      <c r="B117" s="175" t="s">
        <v>3</v>
      </c>
      <c r="C117" s="45" t="s">
        <v>2</v>
      </c>
      <c r="D117" s="62"/>
      <c r="E117" s="173" t="s">
        <v>636</v>
      </c>
      <c r="F117" s="173" t="s">
        <v>9</v>
      </c>
      <c r="G117" s="173" t="s">
        <v>0</v>
      </c>
      <c r="H117" s="173">
        <v>4820</v>
      </c>
      <c r="I117" s="173">
        <v>0.18</v>
      </c>
      <c r="J117" s="173">
        <v>75</v>
      </c>
      <c r="K117" s="268"/>
    </row>
    <row r="118" spans="1:11" s="187" customFormat="1" x14ac:dyDescent="0.25">
      <c r="A118" s="171">
        <v>43252.465937499997</v>
      </c>
      <c r="B118" s="175" t="s">
        <v>3</v>
      </c>
      <c r="C118" s="45" t="s">
        <v>2</v>
      </c>
      <c r="D118" s="62"/>
      <c r="E118" s="173" t="s">
        <v>636</v>
      </c>
      <c r="F118" s="173" t="s">
        <v>9</v>
      </c>
      <c r="G118" s="173" t="s">
        <v>0</v>
      </c>
      <c r="H118" s="173">
        <v>4390</v>
      </c>
      <c r="I118" s="173">
        <v>0.18</v>
      </c>
      <c r="J118" s="173">
        <v>75</v>
      </c>
      <c r="K118" s="268"/>
    </row>
    <row r="119" spans="1:11" s="187" customFormat="1" x14ac:dyDescent="0.25">
      <c r="A119" s="171">
        <v>43252.466087962966</v>
      </c>
      <c r="B119" s="175" t="s">
        <v>3</v>
      </c>
      <c r="C119" s="45" t="s">
        <v>2</v>
      </c>
      <c r="D119" s="62"/>
      <c r="E119" s="173" t="s">
        <v>636</v>
      </c>
      <c r="F119" s="173" t="s">
        <v>9</v>
      </c>
      <c r="G119" s="173" t="s">
        <v>0</v>
      </c>
      <c r="H119" s="173">
        <v>4350</v>
      </c>
      <c r="I119" s="173">
        <v>0.18</v>
      </c>
      <c r="J119" s="173">
        <v>75</v>
      </c>
      <c r="K119" s="268"/>
    </row>
    <row r="120" spans="1:11" s="187" customFormat="1" x14ac:dyDescent="0.25">
      <c r="A120" s="171">
        <v>43252.466238425928</v>
      </c>
      <c r="B120" s="175" t="s">
        <v>3</v>
      </c>
      <c r="C120" s="45" t="s">
        <v>2</v>
      </c>
      <c r="D120" s="62"/>
      <c r="E120" s="173" t="s">
        <v>636</v>
      </c>
      <c r="F120" s="173" t="s">
        <v>9</v>
      </c>
      <c r="G120" s="173" t="s">
        <v>0</v>
      </c>
      <c r="H120" s="173">
        <v>4330</v>
      </c>
      <c r="I120" s="173">
        <v>0.18</v>
      </c>
      <c r="J120" s="173">
        <v>75</v>
      </c>
      <c r="K120" s="268"/>
    </row>
    <row r="121" spans="1:11" s="187" customFormat="1" x14ac:dyDescent="0.25">
      <c r="A121" s="171">
        <v>43252.467106481483</v>
      </c>
      <c r="B121" s="175" t="s">
        <v>3</v>
      </c>
      <c r="C121" s="45" t="s">
        <v>2</v>
      </c>
      <c r="D121" s="62"/>
      <c r="E121" s="173" t="s">
        <v>636</v>
      </c>
      <c r="F121" s="173" t="s">
        <v>9</v>
      </c>
      <c r="G121" s="173" t="s">
        <v>0</v>
      </c>
      <c r="H121" s="180">
        <v>4470</v>
      </c>
      <c r="I121" s="173">
        <v>0.18</v>
      </c>
      <c r="J121" s="173">
        <v>75</v>
      </c>
      <c r="K121" s="268"/>
    </row>
    <row r="122" spans="1:11" s="187" customFormat="1" x14ac:dyDescent="0.25">
      <c r="A122" s="171">
        <v>43252.467256944445</v>
      </c>
      <c r="B122" s="175" t="s">
        <v>3</v>
      </c>
      <c r="C122" s="45" t="s">
        <v>2</v>
      </c>
      <c r="D122" s="62"/>
      <c r="E122" s="173" t="s">
        <v>636</v>
      </c>
      <c r="F122" s="173" t="s">
        <v>9</v>
      </c>
      <c r="G122" s="173" t="s">
        <v>0</v>
      </c>
      <c r="H122" s="180">
        <v>4490</v>
      </c>
      <c r="I122" s="173">
        <v>0.18</v>
      </c>
      <c r="J122" s="173">
        <v>75</v>
      </c>
      <c r="K122" s="268"/>
    </row>
    <row r="123" spans="1:11" s="187" customFormat="1" x14ac:dyDescent="0.25">
      <c r="A123" s="171">
        <v>43252.467407407406</v>
      </c>
      <c r="B123" s="175" t="s">
        <v>3</v>
      </c>
      <c r="C123" s="45" t="s">
        <v>2</v>
      </c>
      <c r="D123" s="62"/>
      <c r="E123" s="173" t="s">
        <v>636</v>
      </c>
      <c r="F123" s="173" t="s">
        <v>9</v>
      </c>
      <c r="G123" s="173" t="s">
        <v>0</v>
      </c>
      <c r="H123" s="180">
        <v>4480</v>
      </c>
      <c r="I123" s="173">
        <v>0.18</v>
      </c>
      <c r="J123" s="173">
        <v>75</v>
      </c>
      <c r="K123" s="268"/>
    </row>
    <row r="124" spans="1:11" s="187" customFormat="1" x14ac:dyDescent="0.25">
      <c r="A124" s="171">
        <v>43252.468831018516</v>
      </c>
      <c r="B124" s="175" t="s">
        <v>3</v>
      </c>
      <c r="C124" s="175" t="s">
        <v>2</v>
      </c>
      <c r="D124" s="62"/>
      <c r="E124" s="173" t="s">
        <v>636</v>
      </c>
      <c r="F124" s="173" t="s">
        <v>9</v>
      </c>
      <c r="G124" s="173" t="s">
        <v>0</v>
      </c>
      <c r="H124" s="180">
        <v>4480</v>
      </c>
      <c r="I124" s="173">
        <v>0.18</v>
      </c>
      <c r="J124" s="173">
        <v>75</v>
      </c>
      <c r="K124" s="268"/>
    </row>
    <row r="125" spans="1:11" s="187" customFormat="1" x14ac:dyDescent="0.25">
      <c r="A125" s="171">
        <v>43252.468993055554</v>
      </c>
      <c r="B125" s="175" t="s">
        <v>3</v>
      </c>
      <c r="C125" s="175" t="s">
        <v>2</v>
      </c>
      <c r="D125" s="62"/>
      <c r="E125" s="173" t="s">
        <v>636</v>
      </c>
      <c r="F125" s="173" t="s">
        <v>9</v>
      </c>
      <c r="G125" s="173" t="s">
        <v>0</v>
      </c>
      <c r="H125" s="180">
        <v>4480</v>
      </c>
      <c r="I125" s="173">
        <v>0.18</v>
      </c>
      <c r="J125" s="173">
        <v>75</v>
      </c>
      <c r="K125" s="268"/>
    </row>
    <row r="126" spans="1:11" s="187" customFormat="1" x14ac:dyDescent="0.25">
      <c r="A126" s="171">
        <v>43252.469143518516</v>
      </c>
      <c r="B126" s="175" t="s">
        <v>3</v>
      </c>
      <c r="C126" s="175" t="s">
        <v>2</v>
      </c>
      <c r="D126" s="62"/>
      <c r="E126" s="173" t="s">
        <v>636</v>
      </c>
      <c r="F126" s="173" t="s">
        <v>9</v>
      </c>
      <c r="G126" s="173" t="s">
        <v>0</v>
      </c>
      <c r="H126" s="173">
        <v>4480</v>
      </c>
      <c r="I126" s="173">
        <v>0.18</v>
      </c>
      <c r="J126" s="173">
        <v>75</v>
      </c>
      <c r="K126" s="268"/>
    </row>
    <row r="127" spans="1:11" s="187" customFormat="1" x14ac:dyDescent="0.25">
      <c r="A127" s="171">
        <v>43252.471666666665</v>
      </c>
      <c r="B127" s="175" t="s">
        <v>3</v>
      </c>
      <c r="C127" s="45" t="s">
        <v>2</v>
      </c>
      <c r="D127" s="62"/>
      <c r="E127" s="173" t="s">
        <v>636</v>
      </c>
      <c r="F127" s="173" t="s">
        <v>9</v>
      </c>
      <c r="G127" s="173" t="s">
        <v>0</v>
      </c>
      <c r="H127" s="173">
        <v>4900</v>
      </c>
      <c r="I127" s="173">
        <v>0.18</v>
      </c>
      <c r="J127" s="173">
        <v>75</v>
      </c>
      <c r="K127" s="268"/>
    </row>
    <row r="128" spans="1:11" s="187" customFormat="1" x14ac:dyDescent="0.25">
      <c r="A128" s="171">
        <v>43252.471817129626</v>
      </c>
      <c r="B128" s="175" t="s">
        <v>3</v>
      </c>
      <c r="C128" s="45" t="s">
        <v>2</v>
      </c>
      <c r="D128" s="62"/>
      <c r="E128" s="173" t="s">
        <v>636</v>
      </c>
      <c r="F128" s="173" t="s">
        <v>9</v>
      </c>
      <c r="G128" s="173" t="s">
        <v>0</v>
      </c>
      <c r="H128" s="173">
        <v>4910</v>
      </c>
      <c r="I128" s="173">
        <v>0.18</v>
      </c>
      <c r="J128" s="173">
        <v>75</v>
      </c>
      <c r="K128" s="268"/>
    </row>
    <row r="129" spans="1:11" s="187" customFormat="1" x14ac:dyDescent="0.25">
      <c r="A129" s="171">
        <v>43252.471979166665</v>
      </c>
      <c r="B129" s="175" t="s">
        <v>3</v>
      </c>
      <c r="C129" s="45" t="s">
        <v>2</v>
      </c>
      <c r="D129" s="62"/>
      <c r="E129" s="173" t="s">
        <v>636</v>
      </c>
      <c r="F129" s="173" t="s">
        <v>9</v>
      </c>
      <c r="G129" s="173" t="s">
        <v>0</v>
      </c>
      <c r="H129" s="173">
        <v>4890</v>
      </c>
      <c r="I129" s="173">
        <v>0.18</v>
      </c>
      <c r="J129" s="173">
        <v>75</v>
      </c>
      <c r="K129" s="268"/>
    </row>
    <row r="130" spans="1:11" s="187" customFormat="1" x14ac:dyDescent="0.25">
      <c r="A130" s="171">
        <v>43252.473287037035</v>
      </c>
      <c r="B130" s="175" t="s">
        <v>3</v>
      </c>
      <c r="C130" s="175" t="s">
        <v>2</v>
      </c>
      <c r="D130" s="62"/>
      <c r="E130" s="173" t="s">
        <v>636</v>
      </c>
      <c r="F130" s="173" t="s">
        <v>9</v>
      </c>
      <c r="G130" s="173" t="s">
        <v>0</v>
      </c>
      <c r="H130" s="173">
        <v>4830</v>
      </c>
      <c r="I130" s="173">
        <v>0.18</v>
      </c>
      <c r="J130" s="173">
        <v>75</v>
      </c>
      <c r="K130" s="268"/>
    </row>
    <row r="131" spans="1:11" s="187" customFormat="1" x14ac:dyDescent="0.25">
      <c r="A131" s="171">
        <v>43252.473437499997</v>
      </c>
      <c r="B131" s="175" t="s">
        <v>3</v>
      </c>
      <c r="C131" s="175" t="s">
        <v>2</v>
      </c>
      <c r="D131" s="62"/>
      <c r="E131" s="173" t="s">
        <v>636</v>
      </c>
      <c r="F131" s="173" t="s">
        <v>9</v>
      </c>
      <c r="G131" s="173" t="s">
        <v>0</v>
      </c>
      <c r="H131" s="173">
        <v>4790</v>
      </c>
      <c r="I131" s="173">
        <v>0.18</v>
      </c>
      <c r="J131" s="173">
        <v>75</v>
      </c>
      <c r="K131" s="268"/>
    </row>
    <row r="132" spans="1:11" s="187" customFormat="1" x14ac:dyDescent="0.25">
      <c r="A132" s="171">
        <v>43252.473587962966</v>
      </c>
      <c r="B132" s="175" t="s">
        <v>3</v>
      </c>
      <c r="C132" s="175" t="s">
        <v>2</v>
      </c>
      <c r="D132" s="62"/>
      <c r="E132" s="173" t="s">
        <v>636</v>
      </c>
      <c r="F132" s="173" t="s">
        <v>9</v>
      </c>
      <c r="G132" s="173" t="s">
        <v>0</v>
      </c>
      <c r="H132" s="173">
        <v>4800</v>
      </c>
      <c r="I132" s="173">
        <v>0.18</v>
      </c>
      <c r="J132" s="173">
        <v>75</v>
      </c>
      <c r="K132" s="268"/>
    </row>
    <row r="133" spans="1:11" s="187" customFormat="1" x14ac:dyDescent="0.25">
      <c r="A133" s="171">
        <v>43252.476736111108</v>
      </c>
      <c r="B133" s="175" t="s">
        <v>3</v>
      </c>
      <c r="C133" s="175" t="s">
        <v>2</v>
      </c>
      <c r="D133" s="62"/>
      <c r="E133" s="173" t="s">
        <v>636</v>
      </c>
      <c r="F133" s="173" t="s">
        <v>9</v>
      </c>
      <c r="G133" s="173" t="s">
        <v>0</v>
      </c>
      <c r="H133" s="180">
        <v>4740</v>
      </c>
      <c r="I133" s="173">
        <v>0.18</v>
      </c>
      <c r="J133" s="173">
        <v>75</v>
      </c>
      <c r="K133" s="268"/>
    </row>
    <row r="134" spans="1:11" s="187" customFormat="1" x14ac:dyDescent="0.25">
      <c r="A134" s="171">
        <v>43252.476898148147</v>
      </c>
      <c r="B134" s="175" t="s">
        <v>3</v>
      </c>
      <c r="C134" s="175" t="s">
        <v>2</v>
      </c>
      <c r="D134" s="62"/>
      <c r="E134" s="173" t="s">
        <v>636</v>
      </c>
      <c r="F134" s="173" t="s">
        <v>9</v>
      </c>
      <c r="G134" s="173" t="s">
        <v>0</v>
      </c>
      <c r="H134" s="180">
        <v>4710</v>
      </c>
      <c r="I134" s="173">
        <v>0.18</v>
      </c>
      <c r="J134" s="173">
        <v>75</v>
      </c>
      <c r="K134" s="268"/>
    </row>
    <row r="135" spans="1:11" s="187" customFormat="1" x14ac:dyDescent="0.25">
      <c r="A135" s="171">
        <v>43252.477048611108</v>
      </c>
      <c r="B135" s="175" t="s">
        <v>3</v>
      </c>
      <c r="C135" s="175" t="s">
        <v>2</v>
      </c>
      <c r="D135" s="62"/>
      <c r="E135" s="173" t="s">
        <v>636</v>
      </c>
      <c r="F135" s="173" t="s">
        <v>9</v>
      </c>
      <c r="G135" s="173" t="s">
        <v>0</v>
      </c>
      <c r="H135" s="180">
        <v>4690</v>
      </c>
      <c r="I135" s="173">
        <v>0.18</v>
      </c>
      <c r="J135" s="173">
        <v>75</v>
      </c>
      <c r="K135" s="268"/>
    </row>
    <row r="136" spans="1:11" s="187" customFormat="1" x14ac:dyDescent="0.25">
      <c r="A136" s="171">
        <v>43252.541238425925</v>
      </c>
      <c r="B136" s="175" t="s">
        <v>3</v>
      </c>
      <c r="C136" s="45" t="s">
        <v>2</v>
      </c>
      <c r="D136" s="62"/>
      <c r="E136" s="173" t="s">
        <v>636</v>
      </c>
      <c r="F136" s="173" t="s">
        <v>9</v>
      </c>
      <c r="G136" s="173" t="s">
        <v>0</v>
      </c>
      <c r="H136" s="180">
        <v>3740</v>
      </c>
      <c r="I136" s="173">
        <v>0.18</v>
      </c>
      <c r="J136" s="173">
        <v>81</v>
      </c>
      <c r="K136" s="268"/>
    </row>
    <row r="137" spans="1:11" s="187" customFormat="1" x14ac:dyDescent="0.25">
      <c r="A137" s="171">
        <v>43252.541400462964</v>
      </c>
      <c r="B137" s="175" t="s">
        <v>3</v>
      </c>
      <c r="C137" s="45" t="s">
        <v>2</v>
      </c>
      <c r="D137" s="62"/>
      <c r="E137" s="173" t="s">
        <v>636</v>
      </c>
      <c r="F137" s="173" t="s">
        <v>9</v>
      </c>
      <c r="G137" s="173" t="s">
        <v>0</v>
      </c>
      <c r="H137" s="173">
        <v>4390</v>
      </c>
      <c r="I137" s="173">
        <v>0.18</v>
      </c>
      <c r="J137" s="173">
        <v>81</v>
      </c>
      <c r="K137" s="268"/>
    </row>
    <row r="138" spans="1:11" s="187" customFormat="1" x14ac:dyDescent="0.25">
      <c r="A138" s="171">
        <v>43252.541550925926</v>
      </c>
      <c r="B138" s="175" t="s">
        <v>3</v>
      </c>
      <c r="C138" s="45" t="s">
        <v>2</v>
      </c>
      <c r="D138" s="62"/>
      <c r="E138" s="173" t="s">
        <v>636</v>
      </c>
      <c r="F138" s="173" t="s">
        <v>9</v>
      </c>
      <c r="G138" s="173" t="s">
        <v>0</v>
      </c>
      <c r="H138" s="173">
        <v>4400</v>
      </c>
      <c r="I138" s="173">
        <v>0.18</v>
      </c>
      <c r="J138" s="173">
        <v>81</v>
      </c>
      <c r="K138" s="268"/>
    </row>
    <row r="139" spans="1:11" s="187" customFormat="1" x14ac:dyDescent="0.25">
      <c r="A139" s="171">
        <v>43252.54215277778</v>
      </c>
      <c r="B139" s="175" t="s">
        <v>3</v>
      </c>
      <c r="C139" s="164"/>
      <c r="D139" s="45" t="s">
        <v>2</v>
      </c>
      <c r="E139" s="173" t="s">
        <v>637</v>
      </c>
      <c r="F139" s="173" t="s">
        <v>9</v>
      </c>
      <c r="G139" s="173" t="s">
        <v>0</v>
      </c>
      <c r="H139" s="173">
        <v>4560</v>
      </c>
      <c r="I139" s="173">
        <v>0.18</v>
      </c>
      <c r="J139" s="173">
        <v>79</v>
      </c>
      <c r="K139" s="268"/>
    </row>
    <row r="140" spans="1:11" s="187" customFormat="1" x14ac:dyDescent="0.25">
      <c r="A140" s="171">
        <v>43252.542314814818</v>
      </c>
      <c r="B140" s="175" t="s">
        <v>3</v>
      </c>
      <c r="C140" s="164"/>
      <c r="D140" s="45" t="s">
        <v>2</v>
      </c>
      <c r="E140" s="173" t="s">
        <v>637</v>
      </c>
      <c r="F140" s="173" t="s">
        <v>9</v>
      </c>
      <c r="G140" s="173" t="s">
        <v>0</v>
      </c>
      <c r="H140" s="173">
        <v>4560</v>
      </c>
      <c r="I140" s="173">
        <v>0.18</v>
      </c>
      <c r="J140" s="173">
        <v>79</v>
      </c>
      <c r="K140" s="268"/>
    </row>
    <row r="141" spans="1:11" s="187" customFormat="1" x14ac:dyDescent="0.25">
      <c r="A141" s="171">
        <v>43252.54246527778</v>
      </c>
      <c r="B141" s="175" t="s">
        <v>3</v>
      </c>
      <c r="C141" s="164"/>
      <c r="D141" s="45" t="s">
        <v>2</v>
      </c>
      <c r="E141" s="173" t="s">
        <v>637</v>
      </c>
      <c r="F141" s="173" t="s">
        <v>9</v>
      </c>
      <c r="G141" s="173" t="s">
        <v>0</v>
      </c>
      <c r="H141" s="173">
        <v>4590</v>
      </c>
      <c r="I141" s="173">
        <v>0.18</v>
      </c>
      <c r="J141" s="173">
        <v>79</v>
      </c>
      <c r="K141" s="269"/>
    </row>
    <row r="142" spans="1:11" s="187" customFormat="1" x14ac:dyDescent="0.25">
      <c r="A142" s="167">
        <v>43252.543437499997</v>
      </c>
      <c r="B142" s="174" t="s">
        <v>3</v>
      </c>
      <c r="C142" s="43" t="s">
        <v>2</v>
      </c>
      <c r="D142" s="164"/>
      <c r="E142" s="165" t="s">
        <v>636</v>
      </c>
      <c r="F142" s="165" t="s">
        <v>7</v>
      </c>
      <c r="G142" s="165" t="s">
        <v>0</v>
      </c>
      <c r="H142" s="165">
        <v>4580</v>
      </c>
      <c r="I142" s="165">
        <v>0.18</v>
      </c>
      <c r="J142" s="165">
        <v>79</v>
      </c>
      <c r="K142" s="270">
        <f>AVERAGE(H142:H143,H146:H147)</f>
        <v>4587.5</v>
      </c>
    </row>
    <row r="143" spans="1:11" s="187" customFormat="1" x14ac:dyDescent="0.25">
      <c r="A143" s="167">
        <v>43252.543587962966</v>
      </c>
      <c r="B143" s="174" t="s">
        <v>3</v>
      </c>
      <c r="C143" s="43" t="s">
        <v>2</v>
      </c>
      <c r="D143" s="164"/>
      <c r="E143" s="165" t="s">
        <v>636</v>
      </c>
      <c r="F143" s="165" t="s">
        <v>7</v>
      </c>
      <c r="G143" s="165" t="s">
        <v>0</v>
      </c>
      <c r="H143" s="165">
        <v>4600</v>
      </c>
      <c r="I143" s="165">
        <v>0.18</v>
      </c>
      <c r="J143" s="165">
        <v>79</v>
      </c>
      <c r="K143" s="271"/>
    </row>
    <row r="144" spans="1:11" s="187" customFormat="1" x14ac:dyDescent="0.25">
      <c r="A144" s="167">
        <v>43252.543738425928</v>
      </c>
      <c r="B144" s="174" t="s">
        <v>3</v>
      </c>
      <c r="C144" s="43" t="s">
        <v>2</v>
      </c>
      <c r="D144" s="164"/>
      <c r="E144" s="165" t="s">
        <v>636</v>
      </c>
      <c r="F144" s="165" t="s">
        <v>7</v>
      </c>
      <c r="G144" s="165" t="s">
        <v>0</v>
      </c>
      <c r="H144" s="168">
        <v>3860</v>
      </c>
      <c r="I144" s="165">
        <v>0.18</v>
      </c>
      <c r="J144" s="165">
        <v>79</v>
      </c>
      <c r="K144" s="271"/>
    </row>
    <row r="145" spans="1:11" s="187" customFormat="1" x14ac:dyDescent="0.25">
      <c r="A145" s="167">
        <v>43252.544317129628</v>
      </c>
      <c r="B145" s="174" t="s">
        <v>3</v>
      </c>
      <c r="C145" s="164"/>
      <c r="D145" s="174" t="s">
        <v>2</v>
      </c>
      <c r="E145" s="165" t="s">
        <v>636</v>
      </c>
      <c r="F145" s="165" t="s">
        <v>7</v>
      </c>
      <c r="G145" s="165" t="s">
        <v>0</v>
      </c>
      <c r="H145" s="168">
        <v>4090</v>
      </c>
      <c r="I145" s="165">
        <v>0.18</v>
      </c>
      <c r="J145" s="165">
        <v>79</v>
      </c>
      <c r="K145" s="271"/>
    </row>
    <row r="146" spans="1:11" s="187" customFormat="1" x14ac:dyDescent="0.25">
      <c r="A146" s="167">
        <v>43252.54446759259</v>
      </c>
      <c r="B146" s="174" t="s">
        <v>3</v>
      </c>
      <c r="C146" s="164"/>
      <c r="D146" s="174" t="s">
        <v>2</v>
      </c>
      <c r="E146" s="165" t="s">
        <v>636</v>
      </c>
      <c r="F146" s="165" t="s">
        <v>7</v>
      </c>
      <c r="G146" s="165" t="s">
        <v>0</v>
      </c>
      <c r="H146" s="165">
        <v>4590</v>
      </c>
      <c r="I146" s="165">
        <v>0.18</v>
      </c>
      <c r="J146" s="165">
        <v>79</v>
      </c>
      <c r="K146" s="271"/>
    </row>
    <row r="147" spans="1:11" s="187" customFormat="1" x14ac:dyDescent="0.25">
      <c r="A147" s="167">
        <v>43252.544618055559</v>
      </c>
      <c r="B147" s="174" t="s">
        <v>3</v>
      </c>
      <c r="C147" s="164"/>
      <c r="D147" s="174" t="s">
        <v>2</v>
      </c>
      <c r="E147" s="165" t="s">
        <v>636</v>
      </c>
      <c r="F147" s="165" t="s">
        <v>7</v>
      </c>
      <c r="G147" s="165" t="s">
        <v>0</v>
      </c>
      <c r="H147" s="165">
        <v>4580</v>
      </c>
      <c r="I147" s="165">
        <v>0.18</v>
      </c>
      <c r="J147" s="165">
        <v>79</v>
      </c>
      <c r="K147" s="272"/>
    </row>
    <row r="148" spans="1:11" s="187" customFormat="1" x14ac:dyDescent="0.25">
      <c r="A148" s="171">
        <v>43252.545868055553</v>
      </c>
      <c r="B148" s="175" t="s">
        <v>3</v>
      </c>
      <c r="C148" s="45" t="s">
        <v>2</v>
      </c>
      <c r="D148" s="62"/>
      <c r="E148" s="173" t="s">
        <v>636</v>
      </c>
      <c r="F148" s="173" t="s">
        <v>7</v>
      </c>
      <c r="G148" s="173" t="s">
        <v>8</v>
      </c>
      <c r="H148" s="173">
        <v>3570</v>
      </c>
      <c r="I148" s="173">
        <v>0.18</v>
      </c>
      <c r="J148" s="173">
        <v>79</v>
      </c>
      <c r="K148" s="267">
        <f>AVERAGE(H148:H150,H153:H155,H158:H159,H161)</f>
        <v>3878.8888888888887</v>
      </c>
    </row>
    <row r="149" spans="1:11" s="187" customFormat="1" x14ac:dyDescent="0.25">
      <c r="A149" s="171">
        <v>43252.546018518522</v>
      </c>
      <c r="B149" s="175" t="s">
        <v>3</v>
      </c>
      <c r="C149" s="45" t="s">
        <v>2</v>
      </c>
      <c r="D149" s="62"/>
      <c r="E149" s="173" t="s">
        <v>636</v>
      </c>
      <c r="F149" s="173" t="s">
        <v>7</v>
      </c>
      <c r="G149" s="173" t="s">
        <v>8</v>
      </c>
      <c r="H149" s="173">
        <v>3580</v>
      </c>
      <c r="I149" s="173">
        <v>0.18</v>
      </c>
      <c r="J149" s="173">
        <v>79</v>
      </c>
      <c r="K149" s="268"/>
    </row>
    <row r="150" spans="1:11" s="187" customFormat="1" x14ac:dyDescent="0.25">
      <c r="A150" s="171">
        <v>43252.546168981484</v>
      </c>
      <c r="B150" s="175" t="s">
        <v>3</v>
      </c>
      <c r="C150" s="45" t="s">
        <v>2</v>
      </c>
      <c r="D150" s="62"/>
      <c r="E150" s="173" t="s">
        <v>636</v>
      </c>
      <c r="F150" s="173" t="s">
        <v>7</v>
      </c>
      <c r="G150" s="173" t="s">
        <v>8</v>
      </c>
      <c r="H150" s="173">
        <v>3560</v>
      </c>
      <c r="I150" s="173">
        <v>0.18</v>
      </c>
      <c r="J150" s="173">
        <v>77</v>
      </c>
      <c r="K150" s="268"/>
    </row>
    <row r="151" spans="1:11" s="187" customFormat="1" x14ac:dyDescent="0.25">
      <c r="A151" s="171">
        <v>43252.546990740739</v>
      </c>
      <c r="B151" s="175" t="s">
        <v>3</v>
      </c>
      <c r="C151" s="175" t="s">
        <v>2</v>
      </c>
      <c r="D151" s="62"/>
      <c r="E151" s="173" t="s">
        <v>636</v>
      </c>
      <c r="F151" s="173" t="s">
        <v>7</v>
      </c>
      <c r="G151" s="173" t="s">
        <v>8</v>
      </c>
      <c r="H151" s="180">
        <v>4170</v>
      </c>
      <c r="I151" s="173">
        <v>0.18</v>
      </c>
      <c r="J151" s="173">
        <v>77</v>
      </c>
      <c r="K151" s="268"/>
    </row>
    <row r="152" spans="1:11" s="187" customFormat="1" x14ac:dyDescent="0.25">
      <c r="A152" s="171">
        <v>43252.5471412037</v>
      </c>
      <c r="B152" s="175" t="s">
        <v>3</v>
      </c>
      <c r="C152" s="175" t="s">
        <v>2</v>
      </c>
      <c r="D152" s="62"/>
      <c r="E152" s="173" t="s">
        <v>636</v>
      </c>
      <c r="F152" s="173" t="s">
        <v>7</v>
      </c>
      <c r="G152" s="173" t="s">
        <v>8</v>
      </c>
      <c r="H152" s="180">
        <v>4140</v>
      </c>
      <c r="I152" s="173">
        <v>0.18</v>
      </c>
      <c r="J152" s="173">
        <v>77</v>
      </c>
      <c r="K152" s="268"/>
    </row>
    <row r="153" spans="1:11" s="187" customFormat="1" x14ac:dyDescent="0.25">
      <c r="A153" s="171">
        <v>43252.547291666669</v>
      </c>
      <c r="B153" s="175" t="s">
        <v>3</v>
      </c>
      <c r="C153" s="175" t="s">
        <v>2</v>
      </c>
      <c r="D153" s="62"/>
      <c r="E153" s="173" t="s">
        <v>636</v>
      </c>
      <c r="F153" s="173" t="s">
        <v>7</v>
      </c>
      <c r="G153" s="173" t="s">
        <v>8</v>
      </c>
      <c r="H153" s="173">
        <v>4140</v>
      </c>
      <c r="I153" s="173">
        <v>0.18</v>
      </c>
      <c r="J153" s="173">
        <v>77</v>
      </c>
      <c r="K153" s="268"/>
    </row>
    <row r="154" spans="1:11" s="187" customFormat="1" x14ac:dyDescent="0.25">
      <c r="A154" s="171">
        <v>43252.547534722224</v>
      </c>
      <c r="B154" s="175" t="s">
        <v>3</v>
      </c>
      <c r="C154" s="45" t="s">
        <v>2</v>
      </c>
      <c r="D154" s="62"/>
      <c r="E154" s="173" t="s">
        <v>636</v>
      </c>
      <c r="F154" s="173" t="s">
        <v>7</v>
      </c>
      <c r="G154" s="173" t="s">
        <v>8</v>
      </c>
      <c r="H154" s="173">
        <v>4110</v>
      </c>
      <c r="I154" s="173">
        <v>0.18</v>
      </c>
      <c r="J154" s="173">
        <v>77</v>
      </c>
      <c r="K154" s="268"/>
    </row>
    <row r="155" spans="1:11" s="187" customFormat="1" x14ac:dyDescent="0.25">
      <c r="A155" s="171">
        <v>43252.547685185185</v>
      </c>
      <c r="B155" s="175" t="s">
        <v>3</v>
      </c>
      <c r="C155" s="45" t="s">
        <v>2</v>
      </c>
      <c r="D155" s="62"/>
      <c r="E155" s="173" t="s">
        <v>636</v>
      </c>
      <c r="F155" s="173" t="s">
        <v>7</v>
      </c>
      <c r="G155" s="173" t="s">
        <v>8</v>
      </c>
      <c r="H155" s="173">
        <v>4100</v>
      </c>
      <c r="I155" s="173">
        <v>0.18</v>
      </c>
      <c r="J155" s="173">
        <v>77</v>
      </c>
      <c r="K155" s="268"/>
    </row>
    <row r="156" spans="1:11" s="187" customFormat="1" x14ac:dyDescent="0.25">
      <c r="A156" s="171">
        <v>43252.547835648147</v>
      </c>
      <c r="B156" s="175" t="s">
        <v>3</v>
      </c>
      <c r="C156" s="45" t="s">
        <v>2</v>
      </c>
      <c r="D156" s="62"/>
      <c r="E156" s="173" t="s">
        <v>636</v>
      </c>
      <c r="F156" s="173" t="s">
        <v>7</v>
      </c>
      <c r="G156" s="173" t="s">
        <v>8</v>
      </c>
      <c r="H156" s="180">
        <v>4110</v>
      </c>
      <c r="I156" s="173">
        <v>0.18</v>
      </c>
      <c r="J156" s="173">
        <v>77</v>
      </c>
      <c r="K156" s="268"/>
    </row>
    <row r="157" spans="1:11" s="187" customFormat="1" x14ac:dyDescent="0.25">
      <c r="A157" s="171">
        <v>43252.548645833333</v>
      </c>
      <c r="B157" s="175" t="s">
        <v>3</v>
      </c>
      <c r="C157" s="62"/>
      <c r="D157" s="45" t="s">
        <v>2</v>
      </c>
      <c r="E157" s="173" t="s">
        <v>637</v>
      </c>
      <c r="F157" s="173" t="s">
        <v>7</v>
      </c>
      <c r="G157" s="173" t="s">
        <v>8</v>
      </c>
      <c r="H157" s="180">
        <v>3880</v>
      </c>
      <c r="I157" s="173">
        <v>0.18</v>
      </c>
      <c r="J157" s="173">
        <v>77</v>
      </c>
      <c r="K157" s="268"/>
    </row>
    <row r="158" spans="1:11" s="187" customFormat="1" x14ac:dyDescent="0.25">
      <c r="A158" s="171">
        <v>43252.548796296294</v>
      </c>
      <c r="B158" s="175" t="s">
        <v>3</v>
      </c>
      <c r="C158" s="62"/>
      <c r="D158" s="45" t="s">
        <v>2</v>
      </c>
      <c r="E158" s="173" t="s">
        <v>637</v>
      </c>
      <c r="F158" s="173" t="s">
        <v>7</v>
      </c>
      <c r="G158" s="173" t="s">
        <v>8</v>
      </c>
      <c r="H158" s="173">
        <v>3970</v>
      </c>
      <c r="I158" s="173">
        <v>0.18</v>
      </c>
      <c r="J158" s="173">
        <v>77</v>
      </c>
      <c r="K158" s="268"/>
    </row>
    <row r="159" spans="1:11" s="187" customFormat="1" x14ac:dyDescent="0.25">
      <c r="A159" s="171">
        <v>43252.548946759256</v>
      </c>
      <c r="B159" s="175" t="s">
        <v>3</v>
      </c>
      <c r="C159" s="62"/>
      <c r="D159" s="45" t="s">
        <v>2</v>
      </c>
      <c r="E159" s="173" t="s">
        <v>637</v>
      </c>
      <c r="F159" s="173" t="s">
        <v>7</v>
      </c>
      <c r="G159" s="173" t="s">
        <v>8</v>
      </c>
      <c r="H159" s="173">
        <v>3960</v>
      </c>
      <c r="I159" s="173">
        <v>0.18</v>
      </c>
      <c r="J159" s="173">
        <v>77</v>
      </c>
      <c r="K159" s="268"/>
    </row>
    <row r="160" spans="1:11" s="187" customFormat="1" x14ac:dyDescent="0.25">
      <c r="A160" s="171">
        <v>43252.549479166664</v>
      </c>
      <c r="B160" s="175" t="s">
        <v>3</v>
      </c>
      <c r="C160" s="62"/>
      <c r="D160" s="45" t="s">
        <v>2</v>
      </c>
      <c r="E160" s="173" t="s">
        <v>637</v>
      </c>
      <c r="F160" s="173" t="s">
        <v>7</v>
      </c>
      <c r="G160" s="173" t="s">
        <v>8</v>
      </c>
      <c r="H160" s="180">
        <v>3530</v>
      </c>
      <c r="I160" s="173">
        <v>0.18</v>
      </c>
      <c r="J160" s="173">
        <v>77</v>
      </c>
      <c r="K160" s="268"/>
    </row>
    <row r="161" spans="1:11" s="187" customFormat="1" x14ac:dyDescent="0.25">
      <c r="A161" s="171">
        <v>43252.549629629626</v>
      </c>
      <c r="B161" s="175" t="s">
        <v>3</v>
      </c>
      <c r="C161" s="62"/>
      <c r="D161" s="45" t="s">
        <v>2</v>
      </c>
      <c r="E161" s="173" t="s">
        <v>637</v>
      </c>
      <c r="F161" s="173" t="s">
        <v>7</v>
      </c>
      <c r="G161" s="173" t="s">
        <v>8</v>
      </c>
      <c r="H161" s="173">
        <v>3920</v>
      </c>
      <c r="I161" s="173">
        <v>0.18</v>
      </c>
      <c r="J161" s="173">
        <v>77</v>
      </c>
      <c r="K161" s="268"/>
    </row>
    <row r="162" spans="1:11" s="187" customFormat="1" x14ac:dyDescent="0.25">
      <c r="A162" s="171">
        <v>43252.549791666665</v>
      </c>
      <c r="B162" s="175" t="s">
        <v>3</v>
      </c>
      <c r="C162" s="62"/>
      <c r="D162" s="45" t="s">
        <v>2</v>
      </c>
      <c r="E162" s="173" t="s">
        <v>637</v>
      </c>
      <c r="F162" s="173" t="s">
        <v>7</v>
      </c>
      <c r="G162" s="173" t="s">
        <v>8</v>
      </c>
      <c r="H162" s="180">
        <v>3490</v>
      </c>
      <c r="I162" s="173">
        <v>0.18</v>
      </c>
      <c r="J162" s="173">
        <v>77</v>
      </c>
      <c r="K162" s="269"/>
    </row>
    <row r="163" spans="1:11" s="187" customFormat="1" x14ac:dyDescent="0.25">
      <c r="A163" s="167">
        <v>43252.551111111112</v>
      </c>
      <c r="B163" s="174" t="s">
        <v>3</v>
      </c>
      <c r="C163" s="174" t="s">
        <v>2</v>
      </c>
      <c r="D163" s="62"/>
      <c r="E163" s="165" t="s">
        <v>636</v>
      </c>
      <c r="F163" s="165" t="s">
        <v>6</v>
      </c>
      <c r="G163" s="165" t="s">
        <v>0</v>
      </c>
      <c r="H163" s="165">
        <v>4630</v>
      </c>
      <c r="I163" s="165">
        <v>0.18</v>
      </c>
      <c r="J163" s="165">
        <v>77</v>
      </c>
      <c r="K163" s="270">
        <f>AVERAGE(H163:H165,H169:H171)</f>
        <v>4640</v>
      </c>
    </row>
    <row r="164" spans="1:11" s="187" customFormat="1" x14ac:dyDescent="0.25">
      <c r="A164" s="167">
        <v>43252.551261574074</v>
      </c>
      <c r="B164" s="174" t="s">
        <v>3</v>
      </c>
      <c r="C164" s="174" t="s">
        <v>2</v>
      </c>
      <c r="D164" s="62"/>
      <c r="E164" s="165" t="s">
        <v>636</v>
      </c>
      <c r="F164" s="165" t="s">
        <v>6</v>
      </c>
      <c r="G164" s="165" t="s">
        <v>0</v>
      </c>
      <c r="H164" s="165">
        <v>4640</v>
      </c>
      <c r="I164" s="165">
        <v>0.18</v>
      </c>
      <c r="J164" s="165">
        <v>77</v>
      </c>
      <c r="K164" s="271"/>
    </row>
    <row r="165" spans="1:11" s="187" customFormat="1" x14ac:dyDescent="0.25">
      <c r="A165" s="167">
        <v>43252.551412037035</v>
      </c>
      <c r="B165" s="174" t="s">
        <v>3</v>
      </c>
      <c r="C165" s="174" t="s">
        <v>2</v>
      </c>
      <c r="D165" s="62"/>
      <c r="E165" s="165" t="s">
        <v>636</v>
      </c>
      <c r="F165" s="165" t="s">
        <v>6</v>
      </c>
      <c r="G165" s="165" t="s">
        <v>0</v>
      </c>
      <c r="H165" s="165">
        <v>4640</v>
      </c>
      <c r="I165" s="165">
        <v>0.18</v>
      </c>
      <c r="J165" s="165">
        <v>77</v>
      </c>
      <c r="K165" s="271"/>
    </row>
    <row r="166" spans="1:11" s="187" customFormat="1" x14ac:dyDescent="0.25">
      <c r="A166" s="167">
        <v>43252.551782407405</v>
      </c>
      <c r="B166" s="174" t="s">
        <v>3</v>
      </c>
      <c r="C166" s="62"/>
      <c r="D166" s="43" t="s">
        <v>2</v>
      </c>
      <c r="E166" s="165" t="s">
        <v>637</v>
      </c>
      <c r="F166" s="165" t="s">
        <v>6</v>
      </c>
      <c r="G166" s="165" t="s">
        <v>0</v>
      </c>
      <c r="H166" s="168">
        <v>5130</v>
      </c>
      <c r="I166" s="165">
        <v>0.18</v>
      </c>
      <c r="J166" s="165">
        <v>77</v>
      </c>
      <c r="K166" s="271"/>
    </row>
    <row r="167" spans="1:11" s="187" customFormat="1" x14ac:dyDescent="0.25">
      <c r="A167" s="167">
        <v>43252.551932870374</v>
      </c>
      <c r="B167" s="174" t="s">
        <v>3</v>
      </c>
      <c r="C167" s="62"/>
      <c r="D167" s="43" t="s">
        <v>2</v>
      </c>
      <c r="E167" s="165" t="s">
        <v>637</v>
      </c>
      <c r="F167" s="165" t="s">
        <v>6</v>
      </c>
      <c r="G167" s="165" t="s">
        <v>0</v>
      </c>
      <c r="H167" s="168">
        <v>760</v>
      </c>
      <c r="I167" s="165">
        <v>0.18</v>
      </c>
      <c r="J167" s="165">
        <v>77</v>
      </c>
      <c r="K167" s="271"/>
    </row>
    <row r="168" spans="1:11" s="187" customFormat="1" x14ac:dyDescent="0.25">
      <c r="A168" s="167">
        <v>43252.552083333336</v>
      </c>
      <c r="B168" s="174" t="s">
        <v>3</v>
      </c>
      <c r="C168" s="62"/>
      <c r="D168" s="43" t="s">
        <v>2</v>
      </c>
      <c r="E168" s="165" t="s">
        <v>637</v>
      </c>
      <c r="F168" s="165" t="s">
        <v>6</v>
      </c>
      <c r="G168" s="165" t="s">
        <v>0</v>
      </c>
      <c r="H168" s="168">
        <v>600</v>
      </c>
      <c r="I168" s="165">
        <v>0.18</v>
      </c>
      <c r="J168" s="165">
        <v>77</v>
      </c>
      <c r="K168" s="271"/>
    </row>
    <row r="169" spans="1:11" s="187" customFormat="1" x14ac:dyDescent="0.25">
      <c r="A169" s="167">
        <v>43252.552488425928</v>
      </c>
      <c r="B169" s="174" t="s">
        <v>3</v>
      </c>
      <c r="C169" s="62"/>
      <c r="D169" s="43" t="s">
        <v>2</v>
      </c>
      <c r="E169" s="165" t="s">
        <v>637</v>
      </c>
      <c r="F169" s="165" t="s">
        <v>6</v>
      </c>
      <c r="G169" s="165" t="s">
        <v>0</v>
      </c>
      <c r="H169" s="165">
        <v>4650</v>
      </c>
      <c r="I169" s="165">
        <v>0.18</v>
      </c>
      <c r="J169" s="165">
        <v>77</v>
      </c>
      <c r="K169" s="271"/>
    </row>
    <row r="170" spans="1:11" s="187" customFormat="1" x14ac:dyDescent="0.25">
      <c r="A170" s="167">
        <v>43252.55263888889</v>
      </c>
      <c r="B170" s="174" t="s">
        <v>3</v>
      </c>
      <c r="C170" s="62"/>
      <c r="D170" s="43" t="s">
        <v>2</v>
      </c>
      <c r="E170" s="165" t="s">
        <v>637</v>
      </c>
      <c r="F170" s="165" t="s">
        <v>6</v>
      </c>
      <c r="G170" s="165" t="s">
        <v>0</v>
      </c>
      <c r="H170" s="165">
        <v>4640</v>
      </c>
      <c r="I170" s="165">
        <v>0.18</v>
      </c>
      <c r="J170" s="165">
        <v>77</v>
      </c>
      <c r="K170" s="271"/>
    </row>
    <row r="171" spans="1:11" s="187" customFormat="1" x14ac:dyDescent="0.25">
      <c r="A171" s="167">
        <v>43252.552789351852</v>
      </c>
      <c r="B171" s="174" t="s">
        <v>3</v>
      </c>
      <c r="C171" s="62"/>
      <c r="D171" s="43" t="s">
        <v>2</v>
      </c>
      <c r="E171" s="165" t="s">
        <v>637</v>
      </c>
      <c r="F171" s="165" t="s">
        <v>6</v>
      </c>
      <c r="G171" s="165" t="s">
        <v>0</v>
      </c>
      <c r="H171" s="165">
        <v>4640</v>
      </c>
      <c r="I171" s="165">
        <v>0.18</v>
      </c>
      <c r="J171" s="165">
        <v>77</v>
      </c>
      <c r="K171" s="272"/>
    </row>
    <row r="172" spans="1:11" s="187" customFormat="1" x14ac:dyDescent="0.25">
      <c r="A172" s="171">
        <v>43252.553460648145</v>
      </c>
      <c r="B172" s="175" t="s">
        <v>3</v>
      </c>
      <c r="C172" s="45" t="s">
        <v>2</v>
      </c>
      <c r="D172" s="62"/>
      <c r="E172" s="173" t="s">
        <v>636</v>
      </c>
      <c r="F172" s="173" t="s">
        <v>6</v>
      </c>
      <c r="G172" s="173" t="s">
        <v>5</v>
      </c>
      <c r="H172" s="173">
        <v>4100</v>
      </c>
      <c r="I172" s="173">
        <v>0.18</v>
      </c>
      <c r="J172" s="173">
        <v>77</v>
      </c>
      <c r="K172" s="267">
        <f>AVERAGE(H172:H174,H177:H179)</f>
        <v>4320</v>
      </c>
    </row>
    <row r="173" spans="1:11" s="187" customFormat="1" x14ac:dyDescent="0.25">
      <c r="A173" s="171">
        <v>43252.553611111114</v>
      </c>
      <c r="B173" s="175" t="s">
        <v>3</v>
      </c>
      <c r="C173" s="45" t="s">
        <v>2</v>
      </c>
      <c r="D173" s="62"/>
      <c r="E173" s="173" t="s">
        <v>636</v>
      </c>
      <c r="F173" s="173" t="s">
        <v>6</v>
      </c>
      <c r="G173" s="173" t="s">
        <v>5</v>
      </c>
      <c r="H173" s="173">
        <v>4030</v>
      </c>
      <c r="I173" s="173">
        <v>0.18</v>
      </c>
      <c r="J173" s="173">
        <v>77</v>
      </c>
      <c r="K173" s="268"/>
    </row>
    <row r="174" spans="1:11" s="187" customFormat="1" x14ac:dyDescent="0.25">
      <c r="A174" s="171">
        <v>43252.553761574076</v>
      </c>
      <c r="B174" s="175" t="s">
        <v>3</v>
      </c>
      <c r="C174" s="45" t="s">
        <v>2</v>
      </c>
      <c r="D174" s="62"/>
      <c r="E174" s="173" t="s">
        <v>636</v>
      </c>
      <c r="F174" s="173" t="s">
        <v>6</v>
      </c>
      <c r="G174" s="173" t="s">
        <v>5</v>
      </c>
      <c r="H174" s="173">
        <v>4050</v>
      </c>
      <c r="I174" s="173">
        <v>0.18</v>
      </c>
      <c r="J174" s="173">
        <v>77</v>
      </c>
      <c r="K174" s="268"/>
    </row>
    <row r="175" spans="1:11" s="187" customFormat="1" x14ac:dyDescent="0.25">
      <c r="A175" s="171">
        <v>43252.554594907408</v>
      </c>
      <c r="B175" s="175" t="s">
        <v>3</v>
      </c>
      <c r="C175" s="62"/>
      <c r="D175" s="45" t="s">
        <v>2</v>
      </c>
      <c r="E175" s="173" t="s">
        <v>637</v>
      </c>
      <c r="F175" s="173" t="s">
        <v>6</v>
      </c>
      <c r="G175" s="173" t="s">
        <v>5</v>
      </c>
      <c r="H175" s="180">
        <v>400</v>
      </c>
      <c r="I175" s="173">
        <v>0.18</v>
      </c>
      <c r="J175" s="173">
        <v>77</v>
      </c>
      <c r="K175" s="268"/>
    </row>
    <row r="176" spans="1:11" s="187" customFormat="1" x14ac:dyDescent="0.25">
      <c r="A176" s="171">
        <v>43252.554745370369</v>
      </c>
      <c r="B176" s="175" t="s">
        <v>3</v>
      </c>
      <c r="C176" s="62"/>
      <c r="D176" s="45" t="s">
        <v>2</v>
      </c>
      <c r="E176" s="173" t="s">
        <v>637</v>
      </c>
      <c r="F176" s="173" t="s">
        <v>6</v>
      </c>
      <c r="G176" s="173" t="s">
        <v>5</v>
      </c>
      <c r="H176" s="180">
        <v>4550</v>
      </c>
      <c r="I176" s="173">
        <v>0.18</v>
      </c>
      <c r="J176" s="173">
        <v>77</v>
      </c>
      <c r="K176" s="268"/>
    </row>
    <row r="177" spans="1:11" s="187" customFormat="1" x14ac:dyDescent="0.25">
      <c r="A177" s="171">
        <v>43252.554895833331</v>
      </c>
      <c r="B177" s="175" t="s">
        <v>3</v>
      </c>
      <c r="C177" s="62"/>
      <c r="D177" s="45" t="s">
        <v>2</v>
      </c>
      <c r="E177" s="173" t="s">
        <v>637</v>
      </c>
      <c r="F177" s="173" t="s">
        <v>6</v>
      </c>
      <c r="G177" s="173" t="s">
        <v>5</v>
      </c>
      <c r="H177" s="173">
        <v>4570</v>
      </c>
      <c r="I177" s="173">
        <v>0.18</v>
      </c>
      <c r="J177" s="173">
        <v>77</v>
      </c>
      <c r="K177" s="268"/>
    </row>
    <row r="178" spans="1:11" s="187" customFormat="1" x14ac:dyDescent="0.25">
      <c r="A178" s="171">
        <v>43252.55574074074</v>
      </c>
      <c r="B178" s="175" t="s">
        <v>3</v>
      </c>
      <c r="C178" s="62"/>
      <c r="D178" s="45" t="s">
        <v>2</v>
      </c>
      <c r="E178" s="173" t="s">
        <v>637</v>
      </c>
      <c r="F178" s="173" t="s">
        <v>6</v>
      </c>
      <c r="G178" s="173" t="s">
        <v>5</v>
      </c>
      <c r="H178" s="173">
        <v>4580</v>
      </c>
      <c r="I178" s="173">
        <v>0.18</v>
      </c>
      <c r="J178" s="173">
        <v>77</v>
      </c>
      <c r="K178" s="268"/>
    </row>
    <row r="179" spans="1:11" s="187" customFormat="1" x14ac:dyDescent="0.25">
      <c r="A179" s="171">
        <v>43252.555891203701</v>
      </c>
      <c r="B179" s="175" t="s">
        <v>3</v>
      </c>
      <c r="C179" s="62"/>
      <c r="D179" s="45" t="s">
        <v>2</v>
      </c>
      <c r="E179" s="173" t="s">
        <v>637</v>
      </c>
      <c r="F179" s="173" t="s">
        <v>6</v>
      </c>
      <c r="G179" s="173" t="s">
        <v>5</v>
      </c>
      <c r="H179" s="173">
        <v>4590</v>
      </c>
      <c r="I179" s="173">
        <v>0.18</v>
      </c>
      <c r="J179" s="173">
        <v>77</v>
      </c>
      <c r="K179" s="268"/>
    </row>
    <row r="180" spans="1:11" s="187" customFormat="1" x14ac:dyDescent="0.25">
      <c r="A180" s="171">
        <v>43252.556041666663</v>
      </c>
      <c r="B180" s="175" t="s">
        <v>3</v>
      </c>
      <c r="C180" s="62"/>
      <c r="D180" s="45" t="s">
        <v>2</v>
      </c>
      <c r="E180" s="173" t="s">
        <v>637</v>
      </c>
      <c r="F180" s="173" t="s">
        <v>6</v>
      </c>
      <c r="G180" s="173" t="s">
        <v>5</v>
      </c>
      <c r="H180" s="180">
        <v>4600</v>
      </c>
      <c r="I180" s="173">
        <v>0.18</v>
      </c>
      <c r="J180" s="173">
        <v>77</v>
      </c>
      <c r="K180" s="269"/>
    </row>
    <row r="181" spans="1:11" s="187" customFormat="1" x14ac:dyDescent="0.25">
      <c r="A181" s="167">
        <v>43252.557511574072</v>
      </c>
      <c r="B181" s="174" t="s">
        <v>3</v>
      </c>
      <c r="C181" s="43" t="s">
        <v>2</v>
      </c>
      <c r="D181" s="62"/>
      <c r="E181" s="165" t="s">
        <v>636</v>
      </c>
      <c r="F181" s="165" t="s">
        <v>4</v>
      </c>
      <c r="G181" s="165" t="s">
        <v>0</v>
      </c>
      <c r="H181" s="165">
        <v>4910</v>
      </c>
      <c r="I181" s="165">
        <v>0.18</v>
      </c>
      <c r="J181" s="165">
        <v>77</v>
      </c>
      <c r="K181" s="270">
        <f>AVERAGE(H181:H183,H185:H189,H193:H198)</f>
        <v>4817.8571428571431</v>
      </c>
    </row>
    <row r="182" spans="1:11" s="187" customFormat="1" x14ac:dyDescent="0.25">
      <c r="A182" s="167">
        <v>43252.557673611111</v>
      </c>
      <c r="B182" s="174" t="s">
        <v>3</v>
      </c>
      <c r="C182" s="43" t="s">
        <v>2</v>
      </c>
      <c r="D182" s="62"/>
      <c r="E182" s="165" t="s">
        <v>636</v>
      </c>
      <c r="F182" s="165" t="s">
        <v>4</v>
      </c>
      <c r="G182" s="165" t="s">
        <v>0</v>
      </c>
      <c r="H182" s="165">
        <v>4900</v>
      </c>
      <c r="I182" s="165">
        <v>0.18</v>
      </c>
      <c r="J182" s="165">
        <v>77</v>
      </c>
      <c r="K182" s="271"/>
    </row>
    <row r="183" spans="1:11" s="187" customFormat="1" x14ac:dyDescent="0.25">
      <c r="A183" s="167">
        <v>43252.557824074072</v>
      </c>
      <c r="B183" s="174" t="s">
        <v>3</v>
      </c>
      <c r="C183" s="43" t="s">
        <v>2</v>
      </c>
      <c r="D183" s="62"/>
      <c r="E183" s="165" t="s">
        <v>636</v>
      </c>
      <c r="F183" s="165" t="s">
        <v>4</v>
      </c>
      <c r="G183" s="165" t="s">
        <v>0</v>
      </c>
      <c r="H183" s="165">
        <v>4880</v>
      </c>
      <c r="I183" s="165">
        <v>0.18</v>
      </c>
      <c r="J183" s="165">
        <v>77</v>
      </c>
      <c r="K183" s="271"/>
    </row>
    <row r="184" spans="1:11" s="187" customFormat="1" x14ac:dyDescent="0.25">
      <c r="A184" s="167">
        <v>43252.558275462965</v>
      </c>
      <c r="B184" s="174" t="s">
        <v>3</v>
      </c>
      <c r="C184" s="62"/>
      <c r="D184" s="174" t="s">
        <v>2</v>
      </c>
      <c r="E184" s="165" t="s">
        <v>637</v>
      </c>
      <c r="F184" s="165" t="s">
        <v>4</v>
      </c>
      <c r="G184" s="165" t="s">
        <v>0</v>
      </c>
      <c r="H184" s="168">
        <v>4820</v>
      </c>
      <c r="I184" s="165">
        <v>0.18</v>
      </c>
      <c r="J184" s="165">
        <v>77</v>
      </c>
      <c r="K184" s="271"/>
    </row>
    <row r="185" spans="1:11" s="187" customFormat="1" x14ac:dyDescent="0.25">
      <c r="A185" s="167">
        <v>43252.558437500003</v>
      </c>
      <c r="B185" s="174" t="s">
        <v>3</v>
      </c>
      <c r="C185" s="62"/>
      <c r="D185" s="174" t="s">
        <v>2</v>
      </c>
      <c r="E185" s="165" t="s">
        <v>637</v>
      </c>
      <c r="F185" s="165" t="s">
        <v>4</v>
      </c>
      <c r="G185" s="165" t="s">
        <v>0</v>
      </c>
      <c r="H185" s="165">
        <v>4770</v>
      </c>
      <c r="I185" s="165">
        <v>0.18</v>
      </c>
      <c r="J185" s="165">
        <v>77</v>
      </c>
      <c r="K185" s="271"/>
    </row>
    <row r="186" spans="1:11" s="187" customFormat="1" x14ac:dyDescent="0.25">
      <c r="A186" s="167">
        <v>43252.558587962965</v>
      </c>
      <c r="B186" s="174" t="s">
        <v>3</v>
      </c>
      <c r="C186" s="62"/>
      <c r="D186" s="174" t="s">
        <v>2</v>
      </c>
      <c r="E186" s="165" t="s">
        <v>637</v>
      </c>
      <c r="F186" s="165" t="s">
        <v>4</v>
      </c>
      <c r="G186" s="165" t="s">
        <v>0</v>
      </c>
      <c r="H186" s="165">
        <v>4800</v>
      </c>
      <c r="I186" s="165">
        <v>0.18</v>
      </c>
      <c r="J186" s="165">
        <v>77</v>
      </c>
      <c r="K186" s="271"/>
    </row>
    <row r="187" spans="1:11" s="187" customFormat="1" x14ac:dyDescent="0.25">
      <c r="A187" s="167">
        <v>43252.559120370373</v>
      </c>
      <c r="B187" s="174" t="s">
        <v>3</v>
      </c>
      <c r="C187" s="62"/>
      <c r="D187" s="174" t="s">
        <v>2</v>
      </c>
      <c r="E187" s="165" t="s">
        <v>637</v>
      </c>
      <c r="F187" s="165" t="s">
        <v>4</v>
      </c>
      <c r="G187" s="165" t="s">
        <v>0</v>
      </c>
      <c r="H187" s="165">
        <v>4890</v>
      </c>
      <c r="I187" s="165">
        <v>0.18</v>
      </c>
      <c r="J187" s="165">
        <v>77</v>
      </c>
      <c r="K187" s="271"/>
    </row>
    <row r="188" spans="1:11" s="187" customFormat="1" x14ac:dyDescent="0.25">
      <c r="A188" s="167">
        <v>43252.559270833335</v>
      </c>
      <c r="B188" s="174" t="s">
        <v>3</v>
      </c>
      <c r="C188" s="62"/>
      <c r="D188" s="174" t="s">
        <v>2</v>
      </c>
      <c r="E188" s="165" t="s">
        <v>637</v>
      </c>
      <c r="F188" s="165" t="s">
        <v>4</v>
      </c>
      <c r="G188" s="165" t="s">
        <v>0</v>
      </c>
      <c r="H188" s="165">
        <v>4850</v>
      </c>
      <c r="I188" s="165">
        <v>0.18</v>
      </c>
      <c r="J188" s="165">
        <v>77</v>
      </c>
      <c r="K188" s="271"/>
    </row>
    <row r="189" spans="1:11" s="187" customFormat="1" x14ac:dyDescent="0.25">
      <c r="A189" s="167">
        <v>43252.559421296297</v>
      </c>
      <c r="B189" s="174" t="s">
        <v>3</v>
      </c>
      <c r="C189" s="62"/>
      <c r="D189" s="174" t="s">
        <v>2</v>
      </c>
      <c r="E189" s="165" t="s">
        <v>637</v>
      </c>
      <c r="F189" s="165" t="s">
        <v>4</v>
      </c>
      <c r="G189" s="165" t="s">
        <v>0</v>
      </c>
      <c r="H189" s="165">
        <v>4850</v>
      </c>
      <c r="I189" s="165">
        <v>0.18</v>
      </c>
      <c r="J189" s="165">
        <v>77</v>
      </c>
      <c r="K189" s="271"/>
    </row>
    <row r="190" spans="1:11" s="187" customFormat="1" x14ac:dyDescent="0.25">
      <c r="A190" s="167">
        <v>43252.560729166667</v>
      </c>
      <c r="B190" s="174" t="s">
        <v>3</v>
      </c>
      <c r="C190" s="62"/>
      <c r="D190" s="174" t="s">
        <v>2</v>
      </c>
      <c r="E190" s="165" t="s">
        <v>637</v>
      </c>
      <c r="F190" s="165" t="s">
        <v>4</v>
      </c>
      <c r="G190" s="165" t="s">
        <v>0</v>
      </c>
      <c r="H190" s="168">
        <v>5100</v>
      </c>
      <c r="I190" s="165">
        <v>0.18</v>
      </c>
      <c r="J190" s="165">
        <v>77</v>
      </c>
      <c r="K190" s="271"/>
    </row>
    <row r="191" spans="1:11" s="187" customFormat="1" x14ac:dyDescent="0.25">
      <c r="A191" s="167">
        <v>43252.560879629629</v>
      </c>
      <c r="B191" s="174" t="s">
        <v>3</v>
      </c>
      <c r="C191" s="62"/>
      <c r="D191" s="174" t="s">
        <v>2</v>
      </c>
      <c r="E191" s="165" t="s">
        <v>637</v>
      </c>
      <c r="F191" s="165" t="s">
        <v>4</v>
      </c>
      <c r="G191" s="165" t="s">
        <v>0</v>
      </c>
      <c r="H191" s="168">
        <v>5150</v>
      </c>
      <c r="I191" s="165">
        <v>0.18</v>
      </c>
      <c r="J191" s="165">
        <v>77</v>
      </c>
      <c r="K191" s="271"/>
    </row>
    <row r="192" spans="1:11" s="187" customFormat="1" x14ac:dyDescent="0.25">
      <c r="A192" s="167">
        <v>43252.561030092591</v>
      </c>
      <c r="B192" s="174" t="s">
        <v>3</v>
      </c>
      <c r="C192" s="62"/>
      <c r="D192" s="174" t="s">
        <v>2</v>
      </c>
      <c r="E192" s="165" t="s">
        <v>637</v>
      </c>
      <c r="F192" s="165" t="s">
        <v>4</v>
      </c>
      <c r="G192" s="165" t="s">
        <v>0</v>
      </c>
      <c r="H192" s="168">
        <v>5090</v>
      </c>
      <c r="I192" s="165">
        <v>0.18</v>
      </c>
      <c r="J192" s="165">
        <v>77</v>
      </c>
      <c r="K192" s="271"/>
    </row>
    <row r="193" spans="1:11" s="187" customFormat="1" x14ac:dyDescent="0.25">
      <c r="A193" s="167">
        <v>43252.562141203707</v>
      </c>
      <c r="B193" s="174" t="s">
        <v>3</v>
      </c>
      <c r="C193" s="62"/>
      <c r="D193" s="174" t="s">
        <v>2</v>
      </c>
      <c r="E193" s="165" t="s">
        <v>637</v>
      </c>
      <c r="F193" s="165" t="s">
        <v>4</v>
      </c>
      <c r="G193" s="165" t="s">
        <v>0</v>
      </c>
      <c r="H193" s="165">
        <v>5080</v>
      </c>
      <c r="I193" s="165">
        <v>0.18</v>
      </c>
      <c r="J193" s="165">
        <v>77</v>
      </c>
      <c r="K193" s="271"/>
    </row>
    <row r="194" spans="1:11" s="187" customFormat="1" x14ac:dyDescent="0.25">
      <c r="A194" s="167">
        <v>43252.562303240738</v>
      </c>
      <c r="B194" s="174" t="s">
        <v>3</v>
      </c>
      <c r="C194" s="62"/>
      <c r="D194" s="174" t="s">
        <v>2</v>
      </c>
      <c r="E194" s="165" t="s">
        <v>637</v>
      </c>
      <c r="F194" s="165" t="s">
        <v>4</v>
      </c>
      <c r="G194" s="165" t="s">
        <v>0</v>
      </c>
      <c r="H194" s="165">
        <v>5070</v>
      </c>
      <c r="I194" s="165">
        <v>0.18</v>
      </c>
      <c r="J194" s="165">
        <v>77</v>
      </c>
      <c r="K194" s="271"/>
    </row>
    <row r="195" spans="1:11" s="187" customFormat="1" x14ac:dyDescent="0.25">
      <c r="A195" s="167">
        <v>43252.5624537037</v>
      </c>
      <c r="B195" s="174" t="s">
        <v>3</v>
      </c>
      <c r="C195" s="62"/>
      <c r="D195" s="174" t="s">
        <v>2</v>
      </c>
      <c r="E195" s="165" t="s">
        <v>637</v>
      </c>
      <c r="F195" s="165" t="s">
        <v>4</v>
      </c>
      <c r="G195" s="165" t="s">
        <v>0</v>
      </c>
      <c r="H195" s="165">
        <v>5060</v>
      </c>
      <c r="I195" s="165">
        <v>0.18</v>
      </c>
      <c r="J195" s="165">
        <v>77</v>
      </c>
      <c r="K195" s="271"/>
    </row>
    <row r="196" spans="1:11" s="187" customFormat="1" x14ac:dyDescent="0.25">
      <c r="A196" s="167">
        <v>43252.563159722224</v>
      </c>
      <c r="B196" s="174" t="s">
        <v>3</v>
      </c>
      <c r="C196" s="62"/>
      <c r="D196" s="174" t="s">
        <v>2</v>
      </c>
      <c r="E196" s="165" t="s">
        <v>637</v>
      </c>
      <c r="F196" s="165" t="s">
        <v>4</v>
      </c>
      <c r="G196" s="165" t="s">
        <v>0</v>
      </c>
      <c r="H196" s="165">
        <v>4450</v>
      </c>
      <c r="I196" s="165">
        <v>0.18</v>
      </c>
      <c r="J196" s="165">
        <v>77</v>
      </c>
      <c r="K196" s="271"/>
    </row>
    <row r="197" spans="1:11" s="187" customFormat="1" x14ac:dyDescent="0.25">
      <c r="A197" s="167">
        <v>43252.563310185185</v>
      </c>
      <c r="B197" s="174" t="s">
        <v>3</v>
      </c>
      <c r="C197" s="62"/>
      <c r="D197" s="174" t="s">
        <v>2</v>
      </c>
      <c r="E197" s="165" t="s">
        <v>637</v>
      </c>
      <c r="F197" s="165" t="s">
        <v>4</v>
      </c>
      <c r="G197" s="165" t="s">
        <v>0</v>
      </c>
      <c r="H197" s="165">
        <v>4460</v>
      </c>
      <c r="I197" s="165">
        <v>0.18</v>
      </c>
      <c r="J197" s="165">
        <v>77</v>
      </c>
      <c r="K197" s="271"/>
    </row>
    <row r="198" spans="1:11" s="187" customFormat="1" x14ac:dyDescent="0.25">
      <c r="A198" s="167">
        <v>43252.563460648147</v>
      </c>
      <c r="B198" s="174" t="s">
        <v>3</v>
      </c>
      <c r="C198" s="62"/>
      <c r="D198" s="174" t="s">
        <v>2</v>
      </c>
      <c r="E198" s="165" t="s">
        <v>637</v>
      </c>
      <c r="F198" s="165" t="s">
        <v>4</v>
      </c>
      <c r="G198" s="165" t="s">
        <v>0</v>
      </c>
      <c r="H198" s="165">
        <v>4480</v>
      </c>
      <c r="I198" s="165">
        <v>0.18</v>
      </c>
      <c r="J198" s="165">
        <v>77</v>
      </c>
      <c r="K198" s="272"/>
    </row>
    <row r="199" spans="1:11" s="187" customFormat="1" x14ac:dyDescent="0.25">
      <c r="A199" s="171">
        <v>43252.565393518518</v>
      </c>
      <c r="B199" s="175" t="s">
        <v>3</v>
      </c>
      <c r="C199" s="175" t="s">
        <v>2</v>
      </c>
      <c r="D199" s="62"/>
      <c r="E199" s="173" t="s">
        <v>636</v>
      </c>
      <c r="F199" s="173" t="s">
        <v>1</v>
      </c>
      <c r="G199" s="173" t="s">
        <v>0</v>
      </c>
      <c r="H199" s="173">
        <v>5090</v>
      </c>
      <c r="I199" s="173">
        <v>0.18</v>
      </c>
      <c r="J199" s="173">
        <v>77</v>
      </c>
      <c r="K199" s="267">
        <f>AVERAGE(H199:H213,H217:H219)</f>
        <v>4695.5555555555557</v>
      </c>
    </row>
    <row r="200" spans="1:11" s="187" customFormat="1" x14ac:dyDescent="0.25">
      <c r="A200" s="171">
        <v>43252.565555555557</v>
      </c>
      <c r="B200" s="175" t="s">
        <v>3</v>
      </c>
      <c r="C200" s="175" t="s">
        <v>2</v>
      </c>
      <c r="D200" s="62"/>
      <c r="E200" s="173" t="s">
        <v>636</v>
      </c>
      <c r="F200" s="173" t="s">
        <v>1</v>
      </c>
      <c r="G200" s="173" t="s">
        <v>0</v>
      </c>
      <c r="H200" s="173">
        <v>5100</v>
      </c>
      <c r="I200" s="173">
        <v>0.18</v>
      </c>
      <c r="J200" s="173">
        <v>77</v>
      </c>
      <c r="K200" s="268"/>
    </row>
    <row r="201" spans="1:11" s="187" customFormat="1" x14ac:dyDescent="0.25">
      <c r="A201" s="171">
        <v>43252.565706018519</v>
      </c>
      <c r="B201" s="175" t="s">
        <v>3</v>
      </c>
      <c r="C201" s="175" t="s">
        <v>2</v>
      </c>
      <c r="D201" s="62"/>
      <c r="E201" s="173" t="s">
        <v>636</v>
      </c>
      <c r="F201" s="173" t="s">
        <v>1</v>
      </c>
      <c r="G201" s="173" t="s">
        <v>0</v>
      </c>
      <c r="H201" s="173">
        <v>5100</v>
      </c>
      <c r="I201" s="173">
        <v>0.18</v>
      </c>
      <c r="J201" s="173">
        <v>77</v>
      </c>
      <c r="K201" s="268"/>
    </row>
    <row r="202" spans="1:11" s="187" customFormat="1" x14ac:dyDescent="0.25">
      <c r="A202" s="171">
        <v>43252.566516203704</v>
      </c>
      <c r="B202" s="175" t="s">
        <v>3</v>
      </c>
      <c r="C202" s="175" t="s">
        <v>2</v>
      </c>
      <c r="D202" s="62"/>
      <c r="E202" s="173" t="s">
        <v>636</v>
      </c>
      <c r="F202" s="173" t="s">
        <v>1</v>
      </c>
      <c r="G202" s="173" t="s">
        <v>0</v>
      </c>
      <c r="H202" s="173">
        <v>4910</v>
      </c>
      <c r="I202" s="173">
        <v>0.18</v>
      </c>
      <c r="J202" s="173">
        <v>77</v>
      </c>
      <c r="K202" s="268"/>
    </row>
    <row r="203" spans="1:11" s="187" customFormat="1" x14ac:dyDescent="0.25">
      <c r="A203" s="171">
        <v>43252.566666666666</v>
      </c>
      <c r="B203" s="175" t="s">
        <v>3</v>
      </c>
      <c r="C203" s="175" t="s">
        <v>2</v>
      </c>
      <c r="D203" s="62"/>
      <c r="E203" s="173" t="s">
        <v>636</v>
      </c>
      <c r="F203" s="173" t="s">
        <v>1</v>
      </c>
      <c r="G203" s="173" t="s">
        <v>0</v>
      </c>
      <c r="H203" s="173">
        <v>4870</v>
      </c>
      <c r="I203" s="173">
        <v>0.18</v>
      </c>
      <c r="J203" s="173">
        <v>77</v>
      </c>
      <c r="K203" s="268"/>
    </row>
    <row r="204" spans="1:11" s="187" customFormat="1" x14ac:dyDescent="0.25">
      <c r="A204" s="171">
        <v>43252.566817129627</v>
      </c>
      <c r="B204" s="175" t="s">
        <v>3</v>
      </c>
      <c r="C204" s="175" t="s">
        <v>2</v>
      </c>
      <c r="D204" s="62"/>
      <c r="E204" s="173" t="s">
        <v>636</v>
      </c>
      <c r="F204" s="173" t="s">
        <v>1</v>
      </c>
      <c r="G204" s="173" t="s">
        <v>0</v>
      </c>
      <c r="H204" s="173">
        <v>4860</v>
      </c>
      <c r="I204" s="173">
        <v>0.18</v>
      </c>
      <c r="J204" s="173">
        <v>79</v>
      </c>
      <c r="K204" s="268"/>
    </row>
    <row r="205" spans="1:11" s="187" customFormat="1" x14ac:dyDescent="0.25">
      <c r="A205" s="171">
        <v>43252.56759259259</v>
      </c>
      <c r="B205" s="175" t="s">
        <v>3</v>
      </c>
      <c r="C205" s="175" t="s">
        <v>2</v>
      </c>
      <c r="D205" s="62"/>
      <c r="E205" s="173" t="s">
        <v>636</v>
      </c>
      <c r="F205" s="173" t="s">
        <v>1</v>
      </c>
      <c r="G205" s="173" t="s">
        <v>0</v>
      </c>
      <c r="H205" s="173">
        <v>4910</v>
      </c>
      <c r="I205" s="173">
        <v>0.18</v>
      </c>
      <c r="J205" s="173">
        <v>77</v>
      </c>
      <c r="K205" s="268"/>
    </row>
    <row r="206" spans="1:11" s="187" customFormat="1" x14ac:dyDescent="0.25">
      <c r="A206" s="171">
        <v>43252.567743055559</v>
      </c>
      <c r="B206" s="175" t="s">
        <v>3</v>
      </c>
      <c r="C206" s="175" t="s">
        <v>2</v>
      </c>
      <c r="D206" s="62"/>
      <c r="E206" s="173" t="s">
        <v>636</v>
      </c>
      <c r="F206" s="173" t="s">
        <v>1</v>
      </c>
      <c r="G206" s="173" t="s">
        <v>0</v>
      </c>
      <c r="H206" s="173">
        <v>4890</v>
      </c>
      <c r="I206" s="173">
        <v>0.18</v>
      </c>
      <c r="J206" s="173">
        <v>79</v>
      </c>
      <c r="K206" s="268"/>
    </row>
    <row r="207" spans="1:11" s="187" customFormat="1" x14ac:dyDescent="0.25">
      <c r="A207" s="171">
        <v>43252.567893518521</v>
      </c>
      <c r="B207" s="175" t="s">
        <v>3</v>
      </c>
      <c r="C207" s="175" t="s">
        <v>2</v>
      </c>
      <c r="D207" s="62"/>
      <c r="E207" s="173" t="s">
        <v>636</v>
      </c>
      <c r="F207" s="173" t="s">
        <v>1</v>
      </c>
      <c r="G207" s="173" t="s">
        <v>0</v>
      </c>
      <c r="H207" s="173">
        <v>4890</v>
      </c>
      <c r="I207" s="173">
        <v>0.18</v>
      </c>
      <c r="J207" s="173">
        <v>77</v>
      </c>
      <c r="K207" s="268"/>
    </row>
    <row r="208" spans="1:11" s="187" customFormat="1" x14ac:dyDescent="0.25">
      <c r="A208" s="171">
        <v>43252.569456018522</v>
      </c>
      <c r="B208" s="175" t="s">
        <v>3</v>
      </c>
      <c r="C208" s="175" t="s">
        <v>2</v>
      </c>
      <c r="D208" s="62"/>
      <c r="E208" s="173" t="s">
        <v>636</v>
      </c>
      <c r="F208" s="173" t="s">
        <v>1</v>
      </c>
      <c r="G208" s="173" t="s">
        <v>0</v>
      </c>
      <c r="H208" s="173">
        <v>5030</v>
      </c>
      <c r="I208" s="173">
        <v>0.18</v>
      </c>
      <c r="J208" s="173">
        <v>77</v>
      </c>
      <c r="K208" s="268"/>
    </row>
    <row r="209" spans="1:11" s="187" customFormat="1" x14ac:dyDescent="0.25">
      <c r="A209" s="171">
        <v>43252.569606481484</v>
      </c>
      <c r="B209" s="175" t="s">
        <v>3</v>
      </c>
      <c r="C209" s="175" t="s">
        <v>2</v>
      </c>
      <c r="D209" s="62"/>
      <c r="E209" s="173" t="s">
        <v>636</v>
      </c>
      <c r="F209" s="173" t="s">
        <v>1</v>
      </c>
      <c r="G209" s="173" t="s">
        <v>0</v>
      </c>
      <c r="H209" s="173">
        <v>4970</v>
      </c>
      <c r="I209" s="173">
        <v>0.18</v>
      </c>
      <c r="J209" s="173">
        <v>77</v>
      </c>
      <c r="K209" s="268"/>
    </row>
    <row r="210" spans="1:11" s="187" customFormat="1" x14ac:dyDescent="0.25">
      <c r="A210" s="171">
        <v>43252.569756944446</v>
      </c>
      <c r="B210" s="175" t="s">
        <v>3</v>
      </c>
      <c r="C210" s="175" t="s">
        <v>2</v>
      </c>
      <c r="D210" s="62"/>
      <c r="E210" s="173" t="s">
        <v>636</v>
      </c>
      <c r="F210" s="173" t="s">
        <v>1</v>
      </c>
      <c r="G210" s="173" t="s">
        <v>0</v>
      </c>
      <c r="H210" s="173">
        <v>5020</v>
      </c>
      <c r="I210" s="173">
        <v>0.18</v>
      </c>
      <c r="J210" s="173">
        <v>77</v>
      </c>
      <c r="K210" s="268"/>
    </row>
    <row r="211" spans="1:11" s="187" customFormat="1" x14ac:dyDescent="0.25">
      <c r="A211" s="171">
        <v>43252.572731481479</v>
      </c>
      <c r="B211" s="175" t="s">
        <v>3</v>
      </c>
      <c r="C211" s="175" t="s">
        <v>2</v>
      </c>
      <c r="D211" s="62"/>
      <c r="E211" s="173" t="s">
        <v>636</v>
      </c>
      <c r="F211" s="173" t="s">
        <v>1</v>
      </c>
      <c r="G211" s="173" t="s">
        <v>0</v>
      </c>
      <c r="H211" s="173">
        <v>4060</v>
      </c>
      <c r="I211" s="173">
        <v>0.18</v>
      </c>
      <c r="J211" s="173">
        <v>79</v>
      </c>
      <c r="K211" s="268"/>
    </row>
    <row r="212" spans="1:11" s="187" customFormat="1" x14ac:dyDescent="0.25">
      <c r="A212" s="171">
        <v>43252.572881944441</v>
      </c>
      <c r="B212" s="175" t="s">
        <v>3</v>
      </c>
      <c r="C212" s="175" t="s">
        <v>2</v>
      </c>
      <c r="D212" s="62"/>
      <c r="E212" s="173" t="s">
        <v>636</v>
      </c>
      <c r="F212" s="173" t="s">
        <v>1</v>
      </c>
      <c r="G212" s="173" t="s">
        <v>0</v>
      </c>
      <c r="H212" s="173">
        <v>4060</v>
      </c>
      <c r="I212" s="173">
        <v>0.18</v>
      </c>
      <c r="J212" s="173">
        <v>77</v>
      </c>
      <c r="K212" s="268"/>
    </row>
    <row r="213" spans="1:11" s="187" customFormat="1" x14ac:dyDescent="0.25">
      <c r="A213" s="171">
        <v>43252.57304398148</v>
      </c>
      <c r="B213" s="175" t="s">
        <v>3</v>
      </c>
      <c r="C213" s="175" t="s">
        <v>2</v>
      </c>
      <c r="D213" s="62"/>
      <c r="E213" s="173" t="s">
        <v>636</v>
      </c>
      <c r="F213" s="173" t="s">
        <v>1</v>
      </c>
      <c r="G213" s="173" t="s">
        <v>0</v>
      </c>
      <c r="H213" s="173">
        <v>4040</v>
      </c>
      <c r="I213" s="173">
        <v>0.18</v>
      </c>
      <c r="J213" s="173">
        <v>79</v>
      </c>
      <c r="K213" s="268"/>
    </row>
    <row r="214" spans="1:11" s="187" customFormat="1" x14ac:dyDescent="0.25">
      <c r="A214" s="171">
        <v>43252.573796296296</v>
      </c>
      <c r="B214" s="175" t="s">
        <v>3</v>
      </c>
      <c r="C214" s="175" t="s">
        <v>2</v>
      </c>
      <c r="D214" s="62"/>
      <c r="E214" s="173" t="s">
        <v>636</v>
      </c>
      <c r="F214" s="173" t="s">
        <v>1</v>
      </c>
      <c r="G214" s="173" t="s">
        <v>0</v>
      </c>
      <c r="H214" s="180">
        <v>3710</v>
      </c>
      <c r="I214" s="173">
        <v>0.18</v>
      </c>
      <c r="J214" s="173">
        <v>77</v>
      </c>
      <c r="K214" s="268"/>
    </row>
    <row r="215" spans="1:11" s="187" customFormat="1" x14ac:dyDescent="0.25">
      <c r="A215" s="171">
        <v>43252.573946759258</v>
      </c>
      <c r="B215" s="175" t="s">
        <v>3</v>
      </c>
      <c r="C215" s="175" t="s">
        <v>2</v>
      </c>
      <c r="D215" s="62"/>
      <c r="E215" s="173" t="s">
        <v>636</v>
      </c>
      <c r="F215" s="173" t="s">
        <v>1</v>
      </c>
      <c r="G215" s="173" t="s">
        <v>0</v>
      </c>
      <c r="H215" s="180">
        <v>4600</v>
      </c>
      <c r="I215" s="173">
        <v>0.18</v>
      </c>
      <c r="J215" s="173">
        <v>79</v>
      </c>
      <c r="K215" s="268"/>
    </row>
    <row r="216" spans="1:11" s="187" customFormat="1" x14ac:dyDescent="0.25">
      <c r="A216" s="171">
        <v>43252.574097222219</v>
      </c>
      <c r="B216" s="175" t="s">
        <v>3</v>
      </c>
      <c r="C216" s="175" t="s">
        <v>2</v>
      </c>
      <c r="D216" s="62"/>
      <c r="E216" s="173" t="s">
        <v>636</v>
      </c>
      <c r="F216" s="173" t="s">
        <v>1</v>
      </c>
      <c r="G216" s="173" t="s">
        <v>0</v>
      </c>
      <c r="H216" s="180">
        <v>4610</v>
      </c>
      <c r="I216" s="173">
        <v>0.18</v>
      </c>
      <c r="J216" s="173">
        <v>79</v>
      </c>
      <c r="K216" s="268"/>
    </row>
    <row r="217" spans="1:11" s="187" customFormat="1" x14ac:dyDescent="0.25">
      <c r="A217" s="171">
        <v>43252.574884259258</v>
      </c>
      <c r="B217" s="175" t="s">
        <v>3</v>
      </c>
      <c r="C217" s="175" t="s">
        <v>2</v>
      </c>
      <c r="D217" s="62"/>
      <c r="E217" s="173" t="s">
        <v>636</v>
      </c>
      <c r="F217" s="173" t="s">
        <v>1</v>
      </c>
      <c r="G217" s="173" t="s">
        <v>0</v>
      </c>
      <c r="H217" s="173">
        <v>4240</v>
      </c>
      <c r="I217" s="173">
        <v>0.18</v>
      </c>
      <c r="J217" s="173">
        <v>79</v>
      </c>
      <c r="K217" s="268"/>
    </row>
    <row r="218" spans="1:11" s="187" customFormat="1" x14ac:dyDescent="0.25">
      <c r="A218" s="171">
        <v>43252.57503472222</v>
      </c>
      <c r="B218" s="175" t="s">
        <v>3</v>
      </c>
      <c r="C218" s="175" t="s">
        <v>2</v>
      </c>
      <c r="D218" s="62"/>
      <c r="E218" s="173" t="s">
        <v>636</v>
      </c>
      <c r="F218" s="173" t="s">
        <v>1</v>
      </c>
      <c r="G218" s="173" t="s">
        <v>0</v>
      </c>
      <c r="H218" s="173">
        <v>4250</v>
      </c>
      <c r="I218" s="173">
        <v>0.18</v>
      </c>
      <c r="J218" s="173">
        <v>79</v>
      </c>
      <c r="K218" s="268"/>
    </row>
    <row r="219" spans="1:11" s="187" customFormat="1" x14ac:dyDescent="0.25">
      <c r="A219" s="171">
        <v>43252.575185185182</v>
      </c>
      <c r="B219" s="175" t="s">
        <v>3</v>
      </c>
      <c r="C219" s="175" t="s">
        <v>2</v>
      </c>
      <c r="D219" s="62"/>
      <c r="E219" s="173" t="s">
        <v>636</v>
      </c>
      <c r="F219" s="173" t="s">
        <v>1</v>
      </c>
      <c r="G219" s="173" t="s">
        <v>0</v>
      </c>
      <c r="H219" s="173">
        <v>4230</v>
      </c>
      <c r="I219" s="173">
        <v>0.18</v>
      </c>
      <c r="J219" s="173">
        <v>79</v>
      </c>
      <c r="K219" s="269"/>
    </row>
    <row r="220" spans="1:11" s="187" customFormat="1" x14ac:dyDescent="0.25">
      <c r="A220" s="167">
        <v>43252.57708333333</v>
      </c>
      <c r="B220" s="174" t="s">
        <v>3</v>
      </c>
      <c r="C220" s="174" t="s">
        <v>2</v>
      </c>
      <c r="D220" s="62"/>
      <c r="E220" s="165" t="s">
        <v>636</v>
      </c>
      <c r="F220" s="165" t="s">
        <v>20</v>
      </c>
      <c r="G220" s="165" t="s">
        <v>0</v>
      </c>
      <c r="H220" s="165">
        <v>3710</v>
      </c>
      <c r="I220" s="165">
        <v>0.18</v>
      </c>
      <c r="J220" s="165">
        <v>79</v>
      </c>
      <c r="K220" s="270">
        <f>AVERAGE(H220:H231)</f>
        <v>4097.5</v>
      </c>
    </row>
    <row r="221" spans="1:11" s="187" customFormat="1" x14ac:dyDescent="0.25">
      <c r="A221" s="167">
        <v>43252.577222222222</v>
      </c>
      <c r="B221" s="174" t="s">
        <v>3</v>
      </c>
      <c r="C221" s="174" t="s">
        <v>2</v>
      </c>
      <c r="D221" s="62"/>
      <c r="E221" s="165" t="s">
        <v>636</v>
      </c>
      <c r="F221" s="165" t="s">
        <v>20</v>
      </c>
      <c r="G221" s="165" t="s">
        <v>0</v>
      </c>
      <c r="H221" s="165">
        <v>4600</v>
      </c>
      <c r="I221" s="165">
        <v>0.18</v>
      </c>
      <c r="J221" s="165">
        <v>79</v>
      </c>
      <c r="K221" s="271"/>
    </row>
    <row r="222" spans="1:11" s="187" customFormat="1" x14ac:dyDescent="0.25">
      <c r="A222" s="167">
        <v>43252.577372685184</v>
      </c>
      <c r="B222" s="174" t="s">
        <v>3</v>
      </c>
      <c r="C222" s="174" t="s">
        <v>2</v>
      </c>
      <c r="D222" s="62"/>
      <c r="E222" s="165" t="s">
        <v>636</v>
      </c>
      <c r="F222" s="165" t="s">
        <v>20</v>
      </c>
      <c r="G222" s="165" t="s">
        <v>0</v>
      </c>
      <c r="H222" s="165">
        <v>4610</v>
      </c>
      <c r="I222" s="165">
        <v>0.18</v>
      </c>
      <c r="J222" s="165">
        <v>79</v>
      </c>
      <c r="K222" s="271"/>
    </row>
    <row r="223" spans="1:11" s="187" customFormat="1" x14ac:dyDescent="0.25">
      <c r="A223" s="167">
        <v>43252.579340277778</v>
      </c>
      <c r="B223" s="174" t="s">
        <v>3</v>
      </c>
      <c r="C223" s="174" t="s">
        <v>2</v>
      </c>
      <c r="D223" s="62"/>
      <c r="E223" s="165" t="s">
        <v>636</v>
      </c>
      <c r="F223" s="165" t="s">
        <v>20</v>
      </c>
      <c r="G223" s="165" t="s">
        <v>0</v>
      </c>
      <c r="H223" s="165">
        <v>4240</v>
      </c>
      <c r="I223" s="165">
        <v>0.18</v>
      </c>
      <c r="J223" s="165">
        <v>79</v>
      </c>
      <c r="K223" s="271"/>
    </row>
    <row r="224" spans="1:11" s="187" customFormat="1" x14ac:dyDescent="0.25">
      <c r="A224" s="167">
        <v>43252.57949074074</v>
      </c>
      <c r="B224" s="174" t="s">
        <v>3</v>
      </c>
      <c r="C224" s="174" t="s">
        <v>2</v>
      </c>
      <c r="D224" s="62"/>
      <c r="E224" s="165" t="s">
        <v>636</v>
      </c>
      <c r="F224" s="165" t="s">
        <v>20</v>
      </c>
      <c r="G224" s="165" t="s">
        <v>0</v>
      </c>
      <c r="H224" s="165">
        <v>4250</v>
      </c>
      <c r="I224" s="165">
        <v>0.18</v>
      </c>
      <c r="J224" s="165">
        <v>79</v>
      </c>
      <c r="K224" s="271"/>
    </row>
    <row r="225" spans="1:11" s="187" customFormat="1" x14ac:dyDescent="0.25">
      <c r="A225" s="167">
        <v>43252.579629629632</v>
      </c>
      <c r="B225" s="174" t="s">
        <v>3</v>
      </c>
      <c r="C225" s="174" t="s">
        <v>2</v>
      </c>
      <c r="D225" s="62"/>
      <c r="E225" s="165" t="s">
        <v>636</v>
      </c>
      <c r="F225" s="165" t="s">
        <v>20</v>
      </c>
      <c r="G225" s="165" t="s">
        <v>0</v>
      </c>
      <c r="H225" s="165">
        <v>4230</v>
      </c>
      <c r="I225" s="165">
        <v>0.18</v>
      </c>
      <c r="J225" s="165">
        <v>79</v>
      </c>
      <c r="K225" s="271"/>
    </row>
    <row r="226" spans="1:11" s="187" customFormat="1" x14ac:dyDescent="0.25">
      <c r="A226" s="167">
        <v>43252.58222222222</v>
      </c>
      <c r="B226" s="174" t="s">
        <v>3</v>
      </c>
      <c r="C226" s="62"/>
      <c r="D226" s="174" t="s">
        <v>2</v>
      </c>
      <c r="E226" s="165" t="s">
        <v>637</v>
      </c>
      <c r="F226" s="165" t="s">
        <v>20</v>
      </c>
      <c r="G226" s="165" t="s">
        <v>0</v>
      </c>
      <c r="H226" s="165">
        <v>3930</v>
      </c>
      <c r="I226" s="165">
        <v>0.18</v>
      </c>
      <c r="J226" s="165">
        <v>79</v>
      </c>
      <c r="K226" s="271"/>
    </row>
    <row r="227" spans="1:11" s="187" customFormat="1" x14ac:dyDescent="0.25">
      <c r="A227" s="167">
        <v>43252.582372685189</v>
      </c>
      <c r="B227" s="174" t="s">
        <v>3</v>
      </c>
      <c r="C227" s="62"/>
      <c r="D227" s="174" t="s">
        <v>2</v>
      </c>
      <c r="E227" s="165" t="s">
        <v>637</v>
      </c>
      <c r="F227" s="165" t="s">
        <v>20</v>
      </c>
      <c r="G227" s="165" t="s">
        <v>0</v>
      </c>
      <c r="H227" s="165">
        <v>3920</v>
      </c>
      <c r="I227" s="165">
        <v>0.18</v>
      </c>
      <c r="J227" s="165">
        <v>79</v>
      </c>
      <c r="K227" s="271"/>
    </row>
    <row r="228" spans="1:11" s="187" customFormat="1" x14ac:dyDescent="0.25">
      <c r="A228" s="167">
        <v>43252.58252314815</v>
      </c>
      <c r="B228" s="174" t="s">
        <v>3</v>
      </c>
      <c r="C228" s="62"/>
      <c r="D228" s="174" t="s">
        <v>2</v>
      </c>
      <c r="E228" s="165" t="s">
        <v>637</v>
      </c>
      <c r="F228" s="165" t="s">
        <v>20</v>
      </c>
      <c r="G228" s="165" t="s">
        <v>0</v>
      </c>
      <c r="H228" s="165">
        <v>3910</v>
      </c>
      <c r="I228" s="165">
        <v>0.18</v>
      </c>
      <c r="J228" s="165">
        <v>79</v>
      </c>
      <c r="K228" s="271"/>
    </row>
    <row r="229" spans="1:11" s="187" customFormat="1" x14ac:dyDescent="0.25">
      <c r="A229" s="167">
        <v>43252.583101851851</v>
      </c>
      <c r="B229" s="174" t="s">
        <v>3</v>
      </c>
      <c r="C229" s="62"/>
      <c r="D229" s="174" t="s">
        <v>2</v>
      </c>
      <c r="E229" s="165" t="s">
        <v>637</v>
      </c>
      <c r="F229" s="165" t="s">
        <v>20</v>
      </c>
      <c r="G229" s="165" t="s">
        <v>0</v>
      </c>
      <c r="H229" s="165">
        <v>3940</v>
      </c>
      <c r="I229" s="165">
        <v>0.18</v>
      </c>
      <c r="J229" s="165">
        <v>79</v>
      </c>
      <c r="K229" s="271"/>
    </row>
    <row r="230" spans="1:11" s="187" customFormat="1" x14ac:dyDescent="0.25">
      <c r="A230" s="167">
        <v>43252.583252314813</v>
      </c>
      <c r="B230" s="174" t="s">
        <v>3</v>
      </c>
      <c r="C230" s="62"/>
      <c r="D230" s="174" t="s">
        <v>2</v>
      </c>
      <c r="E230" s="165" t="s">
        <v>637</v>
      </c>
      <c r="F230" s="165" t="s">
        <v>20</v>
      </c>
      <c r="G230" s="165" t="s">
        <v>0</v>
      </c>
      <c r="H230" s="165">
        <v>3930</v>
      </c>
      <c r="I230" s="165">
        <v>0.18</v>
      </c>
      <c r="J230" s="165">
        <v>79</v>
      </c>
      <c r="K230" s="271"/>
    </row>
    <row r="231" spans="1:11" s="187" customFormat="1" x14ac:dyDescent="0.25">
      <c r="A231" s="167">
        <v>43252.583402777775</v>
      </c>
      <c r="B231" s="174" t="s">
        <v>3</v>
      </c>
      <c r="C231" s="62"/>
      <c r="D231" s="174" t="s">
        <v>2</v>
      </c>
      <c r="E231" s="165" t="s">
        <v>637</v>
      </c>
      <c r="F231" s="165" t="s">
        <v>20</v>
      </c>
      <c r="G231" s="165" t="s">
        <v>0</v>
      </c>
      <c r="H231" s="165">
        <v>3900</v>
      </c>
      <c r="I231" s="165">
        <v>0.18</v>
      </c>
      <c r="J231" s="165">
        <v>79</v>
      </c>
      <c r="K231" s="271"/>
    </row>
    <row r="232" spans="1:11" s="187" customFormat="1" x14ac:dyDescent="0.25">
      <c r="A232" s="167">
        <v>43252.584560185183</v>
      </c>
      <c r="B232" s="174" t="s">
        <v>3</v>
      </c>
      <c r="C232" s="62"/>
      <c r="D232" s="174" t="s">
        <v>2</v>
      </c>
      <c r="E232" s="165" t="s">
        <v>637</v>
      </c>
      <c r="F232" s="165" t="s">
        <v>20</v>
      </c>
      <c r="G232" s="165" t="s">
        <v>0</v>
      </c>
      <c r="H232" s="168">
        <v>4170</v>
      </c>
      <c r="I232" s="165">
        <v>0.18</v>
      </c>
      <c r="J232" s="165">
        <v>79</v>
      </c>
      <c r="K232" s="271"/>
    </row>
    <row r="233" spans="1:11" s="187" customFormat="1" x14ac:dyDescent="0.25">
      <c r="A233" s="167">
        <v>43252.584710648145</v>
      </c>
      <c r="B233" s="174" t="s">
        <v>3</v>
      </c>
      <c r="C233" s="62"/>
      <c r="D233" s="174" t="s">
        <v>2</v>
      </c>
      <c r="E233" s="165" t="s">
        <v>637</v>
      </c>
      <c r="F233" s="165" t="s">
        <v>20</v>
      </c>
      <c r="G233" s="165" t="s">
        <v>0</v>
      </c>
      <c r="H233" s="168">
        <v>4140</v>
      </c>
      <c r="I233" s="165">
        <v>0.18</v>
      </c>
      <c r="J233" s="165">
        <v>79</v>
      </c>
      <c r="K233" s="271"/>
    </row>
    <row r="234" spans="1:11" s="187" customFormat="1" x14ac:dyDescent="0.25">
      <c r="A234" s="167">
        <v>43252.584861111114</v>
      </c>
      <c r="B234" s="174" t="s">
        <v>3</v>
      </c>
      <c r="C234" s="62"/>
      <c r="D234" s="174" t="s">
        <v>2</v>
      </c>
      <c r="E234" s="165" t="s">
        <v>637</v>
      </c>
      <c r="F234" s="165" t="s">
        <v>20</v>
      </c>
      <c r="G234" s="165" t="s">
        <v>0</v>
      </c>
      <c r="H234" s="168">
        <v>3960</v>
      </c>
      <c r="I234" s="165">
        <v>0.18</v>
      </c>
      <c r="J234" s="165">
        <v>79</v>
      </c>
      <c r="K234" s="272"/>
    </row>
    <row r="235" spans="1:11" s="187" customFormat="1" x14ac:dyDescent="0.25">
      <c r="A235" s="171">
        <v>43252.586087962962</v>
      </c>
      <c r="B235" s="175" t="s">
        <v>3</v>
      </c>
      <c r="C235" s="175" t="s">
        <v>2</v>
      </c>
      <c r="D235" s="62"/>
      <c r="E235" s="173" t="s">
        <v>636</v>
      </c>
      <c r="F235" s="173" t="s">
        <v>20</v>
      </c>
      <c r="G235" s="173" t="s">
        <v>1111</v>
      </c>
      <c r="H235" s="180">
        <v>2730</v>
      </c>
      <c r="I235" s="173">
        <v>0.18</v>
      </c>
      <c r="J235" s="173">
        <v>79</v>
      </c>
      <c r="K235" s="267">
        <f>AVERAGE(H238:H240,H259:H261)</f>
        <v>3665</v>
      </c>
    </row>
    <row r="236" spans="1:11" s="187" customFormat="1" x14ac:dyDescent="0.25">
      <c r="A236" s="171">
        <v>43252.58625</v>
      </c>
      <c r="B236" s="175" t="s">
        <v>3</v>
      </c>
      <c r="C236" s="175" t="s">
        <v>2</v>
      </c>
      <c r="D236" s="62"/>
      <c r="E236" s="173" t="s">
        <v>636</v>
      </c>
      <c r="F236" s="173" t="s">
        <v>20</v>
      </c>
      <c r="G236" s="173" t="s">
        <v>1111</v>
      </c>
      <c r="H236" s="180">
        <v>2860</v>
      </c>
      <c r="I236" s="173">
        <v>0.18</v>
      </c>
      <c r="J236" s="173">
        <v>79</v>
      </c>
      <c r="K236" s="268"/>
    </row>
    <row r="237" spans="1:11" s="187" customFormat="1" x14ac:dyDescent="0.25">
      <c r="A237" s="171">
        <v>43252.586400462962</v>
      </c>
      <c r="B237" s="175" t="s">
        <v>3</v>
      </c>
      <c r="C237" s="175" t="s">
        <v>2</v>
      </c>
      <c r="D237" s="62"/>
      <c r="E237" s="173" t="s">
        <v>636</v>
      </c>
      <c r="F237" s="173" t="s">
        <v>20</v>
      </c>
      <c r="G237" s="173" t="s">
        <v>1111</v>
      </c>
      <c r="H237" s="180">
        <v>2930</v>
      </c>
      <c r="I237" s="173">
        <v>0.18</v>
      </c>
      <c r="J237" s="173">
        <v>79</v>
      </c>
      <c r="K237" s="268"/>
    </row>
    <row r="238" spans="1:11" s="187" customFormat="1" x14ac:dyDescent="0.25">
      <c r="A238" s="171">
        <v>43252.58693287037</v>
      </c>
      <c r="B238" s="175" t="s">
        <v>3</v>
      </c>
      <c r="C238" s="175" t="s">
        <v>2</v>
      </c>
      <c r="D238" s="62"/>
      <c r="E238" s="173" t="s">
        <v>636</v>
      </c>
      <c r="F238" s="173" t="s">
        <v>20</v>
      </c>
      <c r="G238" s="173" t="s">
        <v>1111</v>
      </c>
      <c r="H238" s="173">
        <v>3490</v>
      </c>
      <c r="I238" s="173">
        <v>0.18</v>
      </c>
      <c r="J238" s="173">
        <v>79</v>
      </c>
      <c r="K238" s="268"/>
    </row>
    <row r="239" spans="1:11" s="187" customFormat="1" x14ac:dyDescent="0.25">
      <c r="A239" s="171">
        <v>43252.587083333332</v>
      </c>
      <c r="B239" s="175" t="s">
        <v>3</v>
      </c>
      <c r="C239" s="175" t="s">
        <v>2</v>
      </c>
      <c r="D239" s="62"/>
      <c r="E239" s="173" t="s">
        <v>636</v>
      </c>
      <c r="F239" s="173" t="s">
        <v>20</v>
      </c>
      <c r="G239" s="173" t="s">
        <v>1111</v>
      </c>
      <c r="H239" s="173">
        <v>3470</v>
      </c>
      <c r="I239" s="173">
        <v>0.18</v>
      </c>
      <c r="J239" s="173">
        <v>79</v>
      </c>
      <c r="K239" s="268"/>
    </row>
    <row r="240" spans="1:11" s="187" customFormat="1" x14ac:dyDescent="0.25">
      <c r="A240" s="171">
        <v>43252.587245370371</v>
      </c>
      <c r="B240" s="175" t="s">
        <v>3</v>
      </c>
      <c r="C240" s="175" t="s">
        <v>2</v>
      </c>
      <c r="D240" s="62"/>
      <c r="E240" s="173" t="s">
        <v>636</v>
      </c>
      <c r="F240" s="173" t="s">
        <v>20</v>
      </c>
      <c r="G240" s="173" t="s">
        <v>1111</v>
      </c>
      <c r="H240" s="173">
        <v>3420</v>
      </c>
      <c r="I240" s="173">
        <v>0.18</v>
      </c>
      <c r="J240" s="173">
        <v>79</v>
      </c>
      <c r="K240" s="268"/>
    </row>
    <row r="241" spans="1:11" s="187" customFormat="1" x14ac:dyDescent="0.25">
      <c r="A241" s="171">
        <v>43252.588333333333</v>
      </c>
      <c r="B241" s="175" t="s">
        <v>3</v>
      </c>
      <c r="C241" s="175" t="s">
        <v>2</v>
      </c>
      <c r="D241" s="62"/>
      <c r="E241" s="173" t="s">
        <v>636</v>
      </c>
      <c r="F241" s="173" t="s">
        <v>20</v>
      </c>
      <c r="G241" s="173" t="s">
        <v>1111</v>
      </c>
      <c r="H241" s="180">
        <v>550</v>
      </c>
      <c r="I241" s="173">
        <v>0.18</v>
      </c>
      <c r="J241" s="173">
        <v>79</v>
      </c>
      <c r="K241" s="268"/>
    </row>
    <row r="242" spans="1:11" s="187" customFormat="1" x14ac:dyDescent="0.25">
      <c r="A242" s="171">
        <v>43252.588495370372</v>
      </c>
      <c r="B242" s="175" t="s">
        <v>3</v>
      </c>
      <c r="C242" s="175" t="s">
        <v>2</v>
      </c>
      <c r="D242" s="62"/>
      <c r="E242" s="173" t="s">
        <v>636</v>
      </c>
      <c r="F242" s="173" t="s">
        <v>20</v>
      </c>
      <c r="G242" s="173" t="s">
        <v>1111</v>
      </c>
      <c r="H242" s="180">
        <v>3280</v>
      </c>
      <c r="I242" s="173">
        <v>0.18</v>
      </c>
      <c r="J242" s="173">
        <v>79</v>
      </c>
      <c r="K242" s="268"/>
    </row>
    <row r="243" spans="1:11" s="187" customFormat="1" x14ac:dyDescent="0.25">
      <c r="A243" s="171">
        <v>43252.588645833333</v>
      </c>
      <c r="B243" s="175" t="s">
        <v>3</v>
      </c>
      <c r="C243" s="175" t="s">
        <v>2</v>
      </c>
      <c r="D243" s="62"/>
      <c r="E243" s="173" t="s">
        <v>636</v>
      </c>
      <c r="F243" s="173" t="s">
        <v>20</v>
      </c>
      <c r="G243" s="173" t="s">
        <v>1111</v>
      </c>
      <c r="H243" s="180">
        <v>590</v>
      </c>
      <c r="I243" s="173">
        <v>0.18</v>
      </c>
      <c r="J243" s="173">
        <v>79</v>
      </c>
      <c r="K243" s="268"/>
    </row>
    <row r="244" spans="1:11" s="187" customFormat="1" x14ac:dyDescent="0.25">
      <c r="A244" s="171">
        <v>43252.589224537034</v>
      </c>
      <c r="B244" s="175" t="s">
        <v>3</v>
      </c>
      <c r="C244" s="175" t="s">
        <v>2</v>
      </c>
      <c r="D244" s="62"/>
      <c r="E244" s="173" t="s">
        <v>636</v>
      </c>
      <c r="F244" s="173" t="s">
        <v>20</v>
      </c>
      <c r="G244" s="173" t="s">
        <v>1111</v>
      </c>
      <c r="H244" s="180">
        <v>2320</v>
      </c>
      <c r="I244" s="173">
        <v>0.18</v>
      </c>
      <c r="J244" s="173">
        <v>79</v>
      </c>
      <c r="K244" s="268"/>
    </row>
    <row r="245" spans="1:11" s="187" customFormat="1" x14ac:dyDescent="0.25">
      <c r="A245" s="171">
        <v>43252.589375000003</v>
      </c>
      <c r="B245" s="175" t="s">
        <v>3</v>
      </c>
      <c r="C245" s="175" t="s">
        <v>2</v>
      </c>
      <c r="D245" s="62"/>
      <c r="E245" s="173" t="s">
        <v>636</v>
      </c>
      <c r="F245" s="173" t="s">
        <v>20</v>
      </c>
      <c r="G245" s="173" t="s">
        <v>1111</v>
      </c>
      <c r="H245" s="180">
        <v>400</v>
      </c>
      <c r="I245" s="173">
        <v>0.18</v>
      </c>
      <c r="J245" s="173">
        <v>79</v>
      </c>
      <c r="K245" s="268"/>
    </row>
    <row r="246" spans="1:11" s="187" customFormat="1" x14ac:dyDescent="0.25">
      <c r="A246" s="171">
        <v>43252.589537037034</v>
      </c>
      <c r="B246" s="175" t="s">
        <v>3</v>
      </c>
      <c r="C246" s="175" t="s">
        <v>2</v>
      </c>
      <c r="D246" s="62"/>
      <c r="E246" s="173" t="s">
        <v>636</v>
      </c>
      <c r="F246" s="173" t="s">
        <v>20</v>
      </c>
      <c r="G246" s="173" t="s">
        <v>1111</v>
      </c>
      <c r="H246" s="180">
        <v>4060</v>
      </c>
      <c r="I246" s="173">
        <v>0.18</v>
      </c>
      <c r="J246" s="173">
        <v>79</v>
      </c>
      <c r="K246" s="268"/>
    </row>
    <row r="247" spans="1:11" s="187" customFormat="1" x14ac:dyDescent="0.25">
      <c r="A247" s="171">
        <v>43252.589988425927</v>
      </c>
      <c r="B247" s="175" t="s">
        <v>3</v>
      </c>
      <c r="C247" s="175" t="s">
        <v>2</v>
      </c>
      <c r="D247" s="62"/>
      <c r="E247" s="173" t="s">
        <v>636</v>
      </c>
      <c r="F247" s="173" t="s">
        <v>20</v>
      </c>
      <c r="G247" s="173" t="s">
        <v>1111</v>
      </c>
      <c r="H247" s="180">
        <v>4060</v>
      </c>
      <c r="I247" s="173">
        <v>0.18</v>
      </c>
      <c r="J247" s="173">
        <v>79</v>
      </c>
      <c r="K247" s="268"/>
    </row>
    <row r="248" spans="1:11" s="187" customFormat="1" x14ac:dyDescent="0.25">
      <c r="A248" s="171">
        <v>43252.590138888889</v>
      </c>
      <c r="B248" s="175" t="s">
        <v>3</v>
      </c>
      <c r="C248" s="175" t="s">
        <v>2</v>
      </c>
      <c r="D248" s="62"/>
      <c r="E248" s="173" t="s">
        <v>636</v>
      </c>
      <c r="F248" s="173" t="s">
        <v>20</v>
      </c>
      <c r="G248" s="173" t="s">
        <v>1111</v>
      </c>
      <c r="H248" s="180">
        <v>470</v>
      </c>
      <c r="I248" s="173">
        <v>0.18</v>
      </c>
      <c r="J248" s="173">
        <v>79</v>
      </c>
      <c r="K248" s="268"/>
    </row>
    <row r="249" spans="1:11" s="187" customFormat="1" x14ac:dyDescent="0.25">
      <c r="A249" s="171">
        <v>43252.590300925927</v>
      </c>
      <c r="B249" s="175" t="s">
        <v>3</v>
      </c>
      <c r="C249" s="175" t="s">
        <v>2</v>
      </c>
      <c r="D249" s="62"/>
      <c r="E249" s="173" t="s">
        <v>636</v>
      </c>
      <c r="F249" s="173" t="s">
        <v>20</v>
      </c>
      <c r="G249" s="173" t="s">
        <v>1111</v>
      </c>
      <c r="H249" s="180">
        <v>4030</v>
      </c>
      <c r="I249" s="173">
        <v>0.18</v>
      </c>
      <c r="J249" s="173">
        <v>79</v>
      </c>
      <c r="K249" s="268"/>
    </row>
    <row r="250" spans="1:11" s="187" customFormat="1" x14ac:dyDescent="0.25">
      <c r="A250" s="171">
        <v>43252.591145833336</v>
      </c>
      <c r="B250" s="175" t="s">
        <v>3</v>
      </c>
      <c r="C250" s="175" t="s">
        <v>2</v>
      </c>
      <c r="D250" s="62"/>
      <c r="E250" s="173" t="s">
        <v>636</v>
      </c>
      <c r="F250" s="173" t="s">
        <v>20</v>
      </c>
      <c r="G250" s="173" t="s">
        <v>1111</v>
      </c>
      <c r="H250" s="180">
        <v>2720</v>
      </c>
      <c r="I250" s="173">
        <v>0.18</v>
      </c>
      <c r="J250" s="173">
        <v>79</v>
      </c>
      <c r="K250" s="268"/>
    </row>
    <row r="251" spans="1:11" s="187" customFormat="1" x14ac:dyDescent="0.25">
      <c r="A251" s="171">
        <v>43252.591307870367</v>
      </c>
      <c r="B251" s="175" t="s">
        <v>3</v>
      </c>
      <c r="C251" s="175" t="s">
        <v>2</v>
      </c>
      <c r="D251" s="62"/>
      <c r="E251" s="173" t="s">
        <v>636</v>
      </c>
      <c r="F251" s="173" t="s">
        <v>20</v>
      </c>
      <c r="G251" s="173" t="s">
        <v>1111</v>
      </c>
      <c r="H251" s="180">
        <v>2730</v>
      </c>
      <c r="I251" s="173">
        <v>0.18</v>
      </c>
      <c r="J251" s="173">
        <v>79</v>
      </c>
      <c r="K251" s="268"/>
    </row>
    <row r="252" spans="1:11" s="187" customFormat="1" x14ac:dyDescent="0.25">
      <c r="A252" s="171">
        <v>43252.591458333336</v>
      </c>
      <c r="B252" s="175" t="s">
        <v>3</v>
      </c>
      <c r="C252" s="175" t="s">
        <v>2</v>
      </c>
      <c r="D252" s="62"/>
      <c r="E252" s="173" t="s">
        <v>636</v>
      </c>
      <c r="F252" s="173" t="s">
        <v>20</v>
      </c>
      <c r="G252" s="173" t="s">
        <v>1111</v>
      </c>
      <c r="H252" s="180">
        <v>2760</v>
      </c>
      <c r="I252" s="173">
        <v>0.18</v>
      </c>
      <c r="J252" s="173">
        <v>79</v>
      </c>
      <c r="K252" s="268"/>
    </row>
    <row r="253" spans="1:11" s="187" customFormat="1" x14ac:dyDescent="0.25">
      <c r="A253" s="171">
        <v>43252.592812499999</v>
      </c>
      <c r="B253" s="175" t="s">
        <v>3</v>
      </c>
      <c r="C253" s="175" t="s">
        <v>2</v>
      </c>
      <c r="D253" s="62"/>
      <c r="E253" s="173" t="s">
        <v>636</v>
      </c>
      <c r="F253" s="173" t="s">
        <v>20</v>
      </c>
      <c r="G253" s="173" t="s">
        <v>1111</v>
      </c>
      <c r="H253" s="180">
        <v>2880</v>
      </c>
      <c r="I253" s="173">
        <v>0.18</v>
      </c>
      <c r="J253" s="173">
        <v>79</v>
      </c>
      <c r="K253" s="268"/>
    </row>
    <row r="254" spans="1:11" s="187" customFormat="1" x14ac:dyDescent="0.25">
      <c r="A254" s="171">
        <v>43252.592974537038</v>
      </c>
      <c r="B254" s="175" t="s">
        <v>3</v>
      </c>
      <c r="C254" s="175" t="s">
        <v>2</v>
      </c>
      <c r="D254" s="62"/>
      <c r="E254" s="173" t="s">
        <v>636</v>
      </c>
      <c r="F254" s="173" t="s">
        <v>20</v>
      </c>
      <c r="G254" s="173" t="s">
        <v>1111</v>
      </c>
      <c r="H254" s="180">
        <v>2840</v>
      </c>
      <c r="I254" s="173">
        <v>0.18</v>
      </c>
      <c r="J254" s="173">
        <v>79</v>
      </c>
      <c r="K254" s="268"/>
    </row>
    <row r="255" spans="1:11" s="187" customFormat="1" x14ac:dyDescent="0.25">
      <c r="A255" s="171">
        <v>43252.593124999999</v>
      </c>
      <c r="B255" s="175" t="s">
        <v>3</v>
      </c>
      <c r="C255" s="175" t="s">
        <v>2</v>
      </c>
      <c r="D255" s="62"/>
      <c r="E255" s="173" t="s">
        <v>636</v>
      </c>
      <c r="F255" s="173" t="s">
        <v>20</v>
      </c>
      <c r="G255" s="173" t="s">
        <v>1111</v>
      </c>
      <c r="H255" s="180">
        <v>2860</v>
      </c>
      <c r="I255" s="173">
        <v>0.18</v>
      </c>
      <c r="J255" s="173">
        <v>79</v>
      </c>
      <c r="K255" s="268"/>
    </row>
    <row r="256" spans="1:11" s="187" customFormat="1" x14ac:dyDescent="0.25">
      <c r="A256" s="171">
        <v>43252.594004629631</v>
      </c>
      <c r="B256" s="175" t="s">
        <v>3</v>
      </c>
      <c r="C256" s="175" t="s">
        <v>2</v>
      </c>
      <c r="D256" s="62"/>
      <c r="E256" s="173" t="s">
        <v>636</v>
      </c>
      <c r="F256" s="173" t="s">
        <v>20</v>
      </c>
      <c r="G256" s="173" t="s">
        <v>1111</v>
      </c>
      <c r="H256" s="180">
        <v>2870</v>
      </c>
      <c r="I256" s="173">
        <v>0.18</v>
      </c>
      <c r="J256" s="173">
        <v>79</v>
      </c>
      <c r="K256" s="268"/>
    </row>
    <row r="257" spans="1:11" s="187" customFormat="1" x14ac:dyDescent="0.25">
      <c r="A257" s="171">
        <v>43252.594155092593</v>
      </c>
      <c r="B257" s="175" t="s">
        <v>3</v>
      </c>
      <c r="C257" s="175" t="s">
        <v>2</v>
      </c>
      <c r="D257" s="62"/>
      <c r="E257" s="173" t="s">
        <v>636</v>
      </c>
      <c r="F257" s="173" t="s">
        <v>20</v>
      </c>
      <c r="G257" s="173" t="s">
        <v>1111</v>
      </c>
      <c r="H257" s="180">
        <v>2810</v>
      </c>
      <c r="I257" s="173">
        <v>0.18</v>
      </c>
      <c r="J257" s="173">
        <v>79</v>
      </c>
      <c r="K257" s="268"/>
    </row>
    <row r="258" spans="1:11" s="187" customFormat="1" x14ac:dyDescent="0.25">
      <c r="A258" s="171">
        <v>43252.594305555554</v>
      </c>
      <c r="B258" s="175" t="s">
        <v>3</v>
      </c>
      <c r="C258" s="175" t="s">
        <v>2</v>
      </c>
      <c r="D258" s="62"/>
      <c r="E258" s="173" t="s">
        <v>636</v>
      </c>
      <c r="F258" s="173" t="s">
        <v>20</v>
      </c>
      <c r="G258" s="173" t="s">
        <v>1111</v>
      </c>
      <c r="H258" s="180">
        <v>2840</v>
      </c>
      <c r="I258" s="173">
        <v>0.18</v>
      </c>
      <c r="J258" s="173">
        <v>79</v>
      </c>
      <c r="K258" s="268"/>
    </row>
    <row r="259" spans="1:11" s="187" customFormat="1" x14ac:dyDescent="0.25">
      <c r="A259" s="171">
        <v>43252.594953703701</v>
      </c>
      <c r="B259" s="175" t="s">
        <v>3</v>
      </c>
      <c r="C259" s="62"/>
      <c r="D259" s="45" t="s">
        <v>2</v>
      </c>
      <c r="E259" s="173" t="s">
        <v>637</v>
      </c>
      <c r="F259" s="173" t="s">
        <v>20</v>
      </c>
      <c r="G259" s="173" t="s">
        <v>1111</v>
      </c>
      <c r="H259" s="173">
        <v>3870</v>
      </c>
      <c r="I259" s="173">
        <v>0.18</v>
      </c>
      <c r="J259" s="173">
        <v>79</v>
      </c>
      <c r="K259" s="268"/>
    </row>
    <row r="260" spans="1:11" s="187" customFormat="1" x14ac:dyDescent="0.25">
      <c r="A260" s="171">
        <v>43252.595104166663</v>
      </c>
      <c r="B260" s="175" t="s">
        <v>3</v>
      </c>
      <c r="C260" s="62"/>
      <c r="D260" s="45" t="s">
        <v>2</v>
      </c>
      <c r="E260" s="173" t="s">
        <v>637</v>
      </c>
      <c r="F260" s="173" t="s">
        <v>20</v>
      </c>
      <c r="G260" s="173" t="s">
        <v>1111</v>
      </c>
      <c r="H260" s="173">
        <v>3870</v>
      </c>
      <c r="I260" s="173">
        <v>0.18</v>
      </c>
      <c r="J260" s="173">
        <v>79</v>
      </c>
      <c r="K260" s="268"/>
    </row>
    <row r="261" spans="1:11" s="187" customFormat="1" x14ac:dyDescent="0.25">
      <c r="A261" s="171">
        <v>43252.595277777778</v>
      </c>
      <c r="B261" s="175" t="s">
        <v>3</v>
      </c>
      <c r="C261" s="62"/>
      <c r="D261" s="45" t="s">
        <v>2</v>
      </c>
      <c r="E261" s="173" t="s">
        <v>637</v>
      </c>
      <c r="F261" s="173" t="s">
        <v>20</v>
      </c>
      <c r="G261" s="173" t="s">
        <v>1111</v>
      </c>
      <c r="H261" s="173">
        <v>3870</v>
      </c>
      <c r="I261" s="173">
        <v>0.18</v>
      </c>
      <c r="J261" s="173">
        <v>79</v>
      </c>
      <c r="K261" s="269"/>
    </row>
    <row r="262" spans="1:11" s="187" customFormat="1" x14ac:dyDescent="0.25">
      <c r="A262" s="167">
        <v>43252.596979166665</v>
      </c>
      <c r="B262" s="174" t="s">
        <v>3</v>
      </c>
      <c r="C262" s="174" t="s">
        <v>2</v>
      </c>
      <c r="D262" s="62"/>
      <c r="E262" s="165" t="s">
        <v>636</v>
      </c>
      <c r="F262" s="165" t="s">
        <v>21</v>
      </c>
      <c r="G262" s="165" t="s">
        <v>0</v>
      </c>
      <c r="H262" s="165">
        <v>3790</v>
      </c>
      <c r="I262" s="165">
        <v>0.18</v>
      </c>
      <c r="J262" s="165">
        <v>79</v>
      </c>
      <c r="K262" s="270">
        <f>AVERAGE(H262:H273)</f>
        <v>4055.8333333333335</v>
      </c>
    </row>
    <row r="263" spans="1:11" s="187" customFormat="1" x14ac:dyDescent="0.25">
      <c r="A263" s="167">
        <v>43252.597141203703</v>
      </c>
      <c r="B263" s="174" t="s">
        <v>3</v>
      </c>
      <c r="C263" s="174" t="s">
        <v>2</v>
      </c>
      <c r="D263" s="62"/>
      <c r="E263" s="165" t="s">
        <v>636</v>
      </c>
      <c r="F263" s="165" t="s">
        <v>21</v>
      </c>
      <c r="G263" s="165" t="s">
        <v>0</v>
      </c>
      <c r="H263" s="165">
        <v>3760</v>
      </c>
      <c r="I263" s="165">
        <v>0.18</v>
      </c>
      <c r="J263" s="165">
        <v>79</v>
      </c>
      <c r="K263" s="271"/>
    </row>
    <row r="264" spans="1:11" s="187" customFormat="1" x14ac:dyDescent="0.25">
      <c r="A264" s="167">
        <v>43252.597291666665</v>
      </c>
      <c r="B264" s="174" t="s">
        <v>3</v>
      </c>
      <c r="C264" s="174" t="s">
        <v>2</v>
      </c>
      <c r="D264" s="62"/>
      <c r="E264" s="165" t="s">
        <v>636</v>
      </c>
      <c r="F264" s="165" t="s">
        <v>21</v>
      </c>
      <c r="G264" s="165" t="s">
        <v>0</v>
      </c>
      <c r="H264" s="165">
        <v>3760</v>
      </c>
      <c r="I264" s="165">
        <v>0.18</v>
      </c>
      <c r="J264" s="165">
        <v>79</v>
      </c>
      <c r="K264" s="271"/>
    </row>
    <row r="265" spans="1:11" s="187" customFormat="1" x14ac:dyDescent="0.25">
      <c r="A265" s="167">
        <v>43252.597673611112</v>
      </c>
      <c r="B265" s="174" t="s">
        <v>3</v>
      </c>
      <c r="C265" s="174" t="s">
        <v>2</v>
      </c>
      <c r="D265" s="62"/>
      <c r="E265" s="165" t="s">
        <v>636</v>
      </c>
      <c r="F265" s="165" t="s">
        <v>21</v>
      </c>
      <c r="G265" s="165" t="s">
        <v>0</v>
      </c>
      <c r="H265" s="165">
        <v>4290</v>
      </c>
      <c r="I265" s="165">
        <v>0.18</v>
      </c>
      <c r="J265" s="165">
        <v>79</v>
      </c>
      <c r="K265" s="271"/>
    </row>
    <row r="266" spans="1:11" s="187" customFormat="1" x14ac:dyDescent="0.25">
      <c r="A266" s="167">
        <v>43252.59783564815</v>
      </c>
      <c r="B266" s="174" t="s">
        <v>3</v>
      </c>
      <c r="C266" s="174" t="s">
        <v>2</v>
      </c>
      <c r="D266" s="62"/>
      <c r="E266" s="165" t="s">
        <v>636</v>
      </c>
      <c r="F266" s="165" t="s">
        <v>21</v>
      </c>
      <c r="G266" s="165" t="s">
        <v>0</v>
      </c>
      <c r="H266" s="165">
        <v>4310</v>
      </c>
      <c r="I266" s="165">
        <v>0.18</v>
      </c>
      <c r="J266" s="165">
        <v>79</v>
      </c>
      <c r="K266" s="271"/>
    </row>
    <row r="267" spans="1:11" s="187" customFormat="1" x14ac:dyDescent="0.25">
      <c r="A267" s="167">
        <v>43252.597986111112</v>
      </c>
      <c r="B267" s="174" t="s">
        <v>3</v>
      </c>
      <c r="C267" s="174" t="s">
        <v>2</v>
      </c>
      <c r="D267" s="62"/>
      <c r="E267" s="165" t="s">
        <v>636</v>
      </c>
      <c r="F267" s="165" t="s">
        <v>21</v>
      </c>
      <c r="G267" s="165" t="s">
        <v>0</v>
      </c>
      <c r="H267" s="165">
        <v>4320</v>
      </c>
      <c r="I267" s="165">
        <v>0.18</v>
      </c>
      <c r="J267" s="165">
        <v>79</v>
      </c>
      <c r="K267" s="271"/>
    </row>
    <row r="268" spans="1:11" s="187" customFormat="1" x14ac:dyDescent="0.25">
      <c r="A268" s="167">
        <v>43252.599085648151</v>
      </c>
      <c r="B268" s="174" t="s">
        <v>3</v>
      </c>
      <c r="C268" s="174" t="s">
        <v>2</v>
      </c>
      <c r="D268" s="62"/>
      <c r="E268" s="165" t="s">
        <v>636</v>
      </c>
      <c r="F268" s="165" t="s">
        <v>21</v>
      </c>
      <c r="G268" s="165" t="s">
        <v>0</v>
      </c>
      <c r="H268" s="165">
        <v>4150</v>
      </c>
      <c r="I268" s="165">
        <v>0.18</v>
      </c>
      <c r="J268" s="165">
        <v>79</v>
      </c>
      <c r="K268" s="271"/>
    </row>
    <row r="269" spans="1:11" s="187" customFormat="1" x14ac:dyDescent="0.25">
      <c r="A269" s="167">
        <v>43252.599247685182</v>
      </c>
      <c r="B269" s="174" t="s">
        <v>3</v>
      </c>
      <c r="C269" s="174" t="s">
        <v>2</v>
      </c>
      <c r="D269" s="62"/>
      <c r="E269" s="165" t="s">
        <v>636</v>
      </c>
      <c r="F269" s="165" t="s">
        <v>21</v>
      </c>
      <c r="G269" s="165" t="s">
        <v>0</v>
      </c>
      <c r="H269" s="165">
        <v>4180</v>
      </c>
      <c r="I269" s="165">
        <v>0.18</v>
      </c>
      <c r="J269" s="165">
        <v>79</v>
      </c>
      <c r="K269" s="271"/>
    </row>
    <row r="270" spans="1:11" s="187" customFormat="1" x14ac:dyDescent="0.25">
      <c r="A270" s="167">
        <v>43252.599398148152</v>
      </c>
      <c r="B270" s="174" t="s">
        <v>3</v>
      </c>
      <c r="C270" s="174" t="s">
        <v>2</v>
      </c>
      <c r="D270" s="62"/>
      <c r="E270" s="165" t="s">
        <v>636</v>
      </c>
      <c r="F270" s="165" t="s">
        <v>21</v>
      </c>
      <c r="G270" s="165" t="s">
        <v>0</v>
      </c>
      <c r="H270" s="165">
        <v>4160</v>
      </c>
      <c r="I270" s="165">
        <v>0.18</v>
      </c>
      <c r="J270" s="165">
        <v>79</v>
      </c>
      <c r="K270" s="271"/>
    </row>
    <row r="271" spans="1:11" s="187" customFormat="1" x14ac:dyDescent="0.25">
      <c r="A271" s="167">
        <v>43252.601006944446</v>
      </c>
      <c r="B271" s="174" t="s">
        <v>3</v>
      </c>
      <c r="C271" s="62"/>
      <c r="D271" s="174" t="s">
        <v>2</v>
      </c>
      <c r="E271" s="165" t="s">
        <v>637</v>
      </c>
      <c r="F271" s="165" t="s">
        <v>21</v>
      </c>
      <c r="G271" s="165" t="s">
        <v>0</v>
      </c>
      <c r="H271" s="165">
        <v>3980</v>
      </c>
      <c r="I271" s="165">
        <v>0.18</v>
      </c>
      <c r="J271" s="165">
        <v>79</v>
      </c>
      <c r="K271" s="271"/>
    </row>
    <row r="272" spans="1:11" s="187" customFormat="1" x14ac:dyDescent="0.25">
      <c r="A272" s="167">
        <v>43252.601157407407</v>
      </c>
      <c r="B272" s="174" t="s">
        <v>3</v>
      </c>
      <c r="C272" s="62"/>
      <c r="D272" s="174" t="s">
        <v>2</v>
      </c>
      <c r="E272" s="165" t="s">
        <v>637</v>
      </c>
      <c r="F272" s="165" t="s">
        <v>21</v>
      </c>
      <c r="G272" s="165" t="s">
        <v>0</v>
      </c>
      <c r="H272" s="165">
        <v>3970</v>
      </c>
      <c r="I272" s="165">
        <v>0.18</v>
      </c>
      <c r="J272" s="165">
        <v>79</v>
      </c>
      <c r="K272" s="271"/>
    </row>
    <row r="273" spans="1:11" s="187" customFormat="1" x14ac:dyDescent="0.25">
      <c r="A273" s="167">
        <v>43252.601319444446</v>
      </c>
      <c r="B273" s="174" t="s">
        <v>3</v>
      </c>
      <c r="C273" s="62"/>
      <c r="D273" s="174" t="s">
        <v>2</v>
      </c>
      <c r="E273" s="165" t="s">
        <v>637</v>
      </c>
      <c r="F273" s="165" t="s">
        <v>21</v>
      </c>
      <c r="G273" s="165" t="s">
        <v>0</v>
      </c>
      <c r="H273" s="165">
        <v>4000</v>
      </c>
      <c r="I273" s="165">
        <v>0.18</v>
      </c>
      <c r="J273" s="165">
        <v>79</v>
      </c>
      <c r="K273" s="272"/>
    </row>
    <row r="274" spans="1:11" s="187" customFormat="1" x14ac:dyDescent="0.25">
      <c r="A274" s="171">
        <v>43252.603506944448</v>
      </c>
      <c r="B274" s="175" t="s">
        <v>3</v>
      </c>
      <c r="C274" s="175" t="s">
        <v>2</v>
      </c>
      <c r="D274" s="62"/>
      <c r="E274" s="173" t="s">
        <v>636</v>
      </c>
      <c r="F274" s="173" t="s">
        <v>22</v>
      </c>
      <c r="G274" s="173" t="s">
        <v>0</v>
      </c>
      <c r="H274" s="173">
        <v>4120</v>
      </c>
      <c r="I274" s="173">
        <v>0.18</v>
      </c>
      <c r="J274" s="173">
        <v>79</v>
      </c>
      <c r="K274" s="267">
        <f>AVERAGE(H274:H276,H283:H285)</f>
        <v>4315</v>
      </c>
    </row>
    <row r="275" spans="1:11" s="187" customFormat="1" x14ac:dyDescent="0.25">
      <c r="A275" s="171">
        <v>43252.60365740741</v>
      </c>
      <c r="B275" s="175" t="s">
        <v>3</v>
      </c>
      <c r="C275" s="175" t="s">
        <v>2</v>
      </c>
      <c r="D275" s="62"/>
      <c r="E275" s="173" t="s">
        <v>636</v>
      </c>
      <c r="F275" s="173" t="s">
        <v>22</v>
      </c>
      <c r="G275" s="173" t="s">
        <v>0</v>
      </c>
      <c r="H275" s="173">
        <v>4130</v>
      </c>
      <c r="I275" s="173">
        <v>0.18</v>
      </c>
      <c r="J275" s="173">
        <v>79</v>
      </c>
      <c r="K275" s="268"/>
    </row>
    <row r="276" spans="1:11" s="187" customFormat="1" x14ac:dyDescent="0.25">
      <c r="A276" s="171">
        <v>43252.603819444441</v>
      </c>
      <c r="B276" s="175" t="s">
        <v>3</v>
      </c>
      <c r="C276" s="175" t="s">
        <v>2</v>
      </c>
      <c r="D276" s="62"/>
      <c r="E276" s="173" t="s">
        <v>636</v>
      </c>
      <c r="F276" s="173" t="s">
        <v>22</v>
      </c>
      <c r="G276" s="173" t="s">
        <v>0</v>
      </c>
      <c r="H276" s="173">
        <v>4160</v>
      </c>
      <c r="I276" s="173">
        <v>0.18</v>
      </c>
      <c r="J276" s="173">
        <v>79</v>
      </c>
      <c r="K276" s="268"/>
    </row>
    <row r="277" spans="1:11" s="187" customFormat="1" x14ac:dyDescent="0.25">
      <c r="A277" s="171">
        <v>43252.605231481481</v>
      </c>
      <c r="B277" s="175" t="s">
        <v>3</v>
      </c>
      <c r="C277" s="62"/>
      <c r="D277" s="45" t="s">
        <v>2</v>
      </c>
      <c r="E277" s="173" t="s">
        <v>637</v>
      </c>
      <c r="F277" s="173" t="s">
        <v>22</v>
      </c>
      <c r="G277" s="173" t="s">
        <v>0</v>
      </c>
      <c r="H277" s="180">
        <v>410</v>
      </c>
      <c r="I277" s="173">
        <v>0.18</v>
      </c>
      <c r="J277" s="173">
        <v>79</v>
      </c>
      <c r="K277" s="268"/>
    </row>
    <row r="278" spans="1:11" s="187" customFormat="1" x14ac:dyDescent="0.25">
      <c r="A278" s="171">
        <v>43252.605393518519</v>
      </c>
      <c r="B278" s="175" t="s">
        <v>3</v>
      </c>
      <c r="C278" s="62"/>
      <c r="D278" s="45" t="s">
        <v>2</v>
      </c>
      <c r="E278" s="173" t="s">
        <v>637</v>
      </c>
      <c r="F278" s="173" t="s">
        <v>22</v>
      </c>
      <c r="G278" s="173" t="s">
        <v>0</v>
      </c>
      <c r="H278" s="180">
        <v>3240</v>
      </c>
      <c r="I278" s="173">
        <v>0.18</v>
      </c>
      <c r="J278" s="173">
        <v>79</v>
      </c>
      <c r="K278" s="268"/>
    </row>
    <row r="279" spans="1:11" s="187" customFormat="1" x14ac:dyDescent="0.25">
      <c r="A279" s="171">
        <v>43252.605543981481</v>
      </c>
      <c r="B279" s="175" t="s">
        <v>3</v>
      </c>
      <c r="C279" s="62"/>
      <c r="D279" s="45" t="s">
        <v>2</v>
      </c>
      <c r="E279" s="173" t="s">
        <v>637</v>
      </c>
      <c r="F279" s="173" t="s">
        <v>22</v>
      </c>
      <c r="G279" s="173" t="s">
        <v>0</v>
      </c>
      <c r="H279" s="180">
        <v>3320</v>
      </c>
      <c r="I279" s="173">
        <v>0.18</v>
      </c>
      <c r="J279" s="173">
        <v>79</v>
      </c>
      <c r="K279" s="268"/>
    </row>
    <row r="280" spans="1:11" s="187" customFormat="1" x14ac:dyDescent="0.25">
      <c r="A280" s="171">
        <v>43252.605879629627</v>
      </c>
      <c r="B280" s="175" t="s">
        <v>3</v>
      </c>
      <c r="C280" s="62"/>
      <c r="D280" s="45" t="s">
        <v>2</v>
      </c>
      <c r="E280" s="173" t="s">
        <v>637</v>
      </c>
      <c r="F280" s="173" t="s">
        <v>22</v>
      </c>
      <c r="G280" s="173" t="s">
        <v>0</v>
      </c>
      <c r="H280" s="180">
        <v>3780</v>
      </c>
      <c r="I280" s="173">
        <v>0.18</v>
      </c>
      <c r="J280" s="173">
        <v>79</v>
      </c>
      <c r="K280" s="268"/>
    </row>
    <row r="281" spans="1:11" s="187" customFormat="1" x14ac:dyDescent="0.25">
      <c r="A281" s="171">
        <v>43252.606030092589</v>
      </c>
      <c r="B281" s="175" t="s">
        <v>3</v>
      </c>
      <c r="C281" s="62"/>
      <c r="D281" s="45" t="s">
        <v>2</v>
      </c>
      <c r="E281" s="173" t="s">
        <v>637</v>
      </c>
      <c r="F281" s="173" t="s">
        <v>22</v>
      </c>
      <c r="G281" s="173" t="s">
        <v>0</v>
      </c>
      <c r="H281" s="180">
        <v>3740</v>
      </c>
      <c r="I281" s="173">
        <v>0.18</v>
      </c>
      <c r="J281" s="173">
        <v>79</v>
      </c>
      <c r="K281" s="268"/>
    </row>
    <row r="282" spans="1:11" s="187" customFormat="1" x14ac:dyDescent="0.25">
      <c r="A282" s="171">
        <v>43252.606192129628</v>
      </c>
      <c r="B282" s="175" t="s">
        <v>3</v>
      </c>
      <c r="C282" s="62"/>
      <c r="D282" s="45" t="s">
        <v>2</v>
      </c>
      <c r="E282" s="173" t="s">
        <v>637</v>
      </c>
      <c r="F282" s="173" t="s">
        <v>22</v>
      </c>
      <c r="G282" s="173" t="s">
        <v>0</v>
      </c>
      <c r="H282" s="180">
        <v>3740</v>
      </c>
      <c r="I282" s="173">
        <v>0.18</v>
      </c>
      <c r="J282" s="173">
        <v>79</v>
      </c>
      <c r="K282" s="268"/>
    </row>
    <row r="283" spans="1:11" s="187" customFormat="1" x14ac:dyDescent="0.25">
      <c r="A283" s="171">
        <v>43252.607037037036</v>
      </c>
      <c r="B283" s="175" t="s">
        <v>3</v>
      </c>
      <c r="C283" s="62"/>
      <c r="D283" s="45" t="s">
        <v>2</v>
      </c>
      <c r="E283" s="173" t="s">
        <v>637</v>
      </c>
      <c r="F283" s="173" t="s">
        <v>22</v>
      </c>
      <c r="G283" s="173" t="s">
        <v>0</v>
      </c>
      <c r="H283" s="173">
        <v>4460</v>
      </c>
      <c r="I283" s="173">
        <v>0.18</v>
      </c>
      <c r="J283" s="173">
        <v>79</v>
      </c>
      <c r="K283" s="268"/>
    </row>
    <row r="284" spans="1:11" s="187" customFormat="1" x14ac:dyDescent="0.25">
      <c r="A284" s="171">
        <v>43252.607187499998</v>
      </c>
      <c r="B284" s="175" t="s">
        <v>3</v>
      </c>
      <c r="C284" s="62"/>
      <c r="D284" s="45" t="s">
        <v>2</v>
      </c>
      <c r="E284" s="173" t="s">
        <v>637</v>
      </c>
      <c r="F284" s="173" t="s">
        <v>22</v>
      </c>
      <c r="G284" s="173" t="s">
        <v>0</v>
      </c>
      <c r="H284" s="173">
        <v>4510</v>
      </c>
      <c r="I284" s="173">
        <v>0.18</v>
      </c>
      <c r="J284" s="173">
        <v>79</v>
      </c>
      <c r="K284" s="268"/>
    </row>
    <row r="285" spans="1:11" s="187" customFormat="1" x14ac:dyDescent="0.25">
      <c r="A285" s="171">
        <v>43252.607349537036</v>
      </c>
      <c r="B285" s="175" t="s">
        <v>3</v>
      </c>
      <c r="C285" s="62"/>
      <c r="D285" s="45" t="s">
        <v>2</v>
      </c>
      <c r="E285" s="173" t="s">
        <v>637</v>
      </c>
      <c r="F285" s="173" t="s">
        <v>22</v>
      </c>
      <c r="G285" s="173" t="s">
        <v>0</v>
      </c>
      <c r="H285" s="173">
        <v>4510</v>
      </c>
      <c r="I285" s="173">
        <v>0.18</v>
      </c>
      <c r="J285" s="173">
        <v>79</v>
      </c>
      <c r="K285" s="269"/>
    </row>
    <row r="286" spans="1:11" s="187" customFormat="1" x14ac:dyDescent="0.25">
      <c r="A286" s="167">
        <v>43252.608240740738</v>
      </c>
      <c r="B286" s="174" t="s">
        <v>3</v>
      </c>
      <c r="C286" s="174" t="s">
        <v>2</v>
      </c>
      <c r="D286" s="62"/>
      <c r="E286" s="165" t="s">
        <v>636</v>
      </c>
      <c r="F286" s="165" t="s">
        <v>23</v>
      </c>
      <c r="G286" s="165" t="s">
        <v>0</v>
      </c>
      <c r="H286" s="168">
        <v>370</v>
      </c>
      <c r="I286" s="165">
        <v>0.18</v>
      </c>
      <c r="J286" s="165">
        <v>79</v>
      </c>
      <c r="K286" s="270">
        <f>AVERAGE(H292:H306)</f>
        <v>3660</v>
      </c>
    </row>
    <row r="287" spans="1:11" s="187" customFormat="1" x14ac:dyDescent="0.25">
      <c r="A287" s="167">
        <v>43252.608391203707</v>
      </c>
      <c r="B287" s="174" t="s">
        <v>3</v>
      </c>
      <c r="C287" s="174" t="s">
        <v>2</v>
      </c>
      <c r="D287" s="62"/>
      <c r="E287" s="165" t="s">
        <v>636</v>
      </c>
      <c r="F287" s="165" t="s">
        <v>23</v>
      </c>
      <c r="G287" s="165" t="s">
        <v>0</v>
      </c>
      <c r="H287" s="168">
        <v>400</v>
      </c>
      <c r="I287" s="165">
        <v>0.18</v>
      </c>
      <c r="J287" s="165">
        <v>79</v>
      </c>
      <c r="K287" s="271"/>
    </row>
    <row r="288" spans="1:11" s="187" customFormat="1" x14ac:dyDescent="0.25">
      <c r="A288" s="167">
        <v>43252.608541666668</v>
      </c>
      <c r="B288" s="174" t="s">
        <v>3</v>
      </c>
      <c r="C288" s="174" t="s">
        <v>2</v>
      </c>
      <c r="D288" s="62"/>
      <c r="E288" s="165" t="s">
        <v>636</v>
      </c>
      <c r="F288" s="165" t="s">
        <v>23</v>
      </c>
      <c r="G288" s="165" t="s">
        <v>0</v>
      </c>
      <c r="H288" s="168">
        <v>2900</v>
      </c>
      <c r="I288" s="165">
        <v>0.18</v>
      </c>
      <c r="J288" s="165">
        <v>79</v>
      </c>
      <c r="K288" s="271"/>
    </row>
    <row r="289" spans="1:11" s="187" customFormat="1" x14ac:dyDescent="0.25">
      <c r="A289" s="167">
        <v>43252.615497685183</v>
      </c>
      <c r="B289" s="174" t="s">
        <v>3</v>
      </c>
      <c r="C289" s="43" t="s">
        <v>2</v>
      </c>
      <c r="D289" s="62"/>
      <c r="E289" s="165" t="s">
        <v>636</v>
      </c>
      <c r="F289" s="165" t="s">
        <v>23</v>
      </c>
      <c r="G289" s="165" t="s">
        <v>0</v>
      </c>
      <c r="H289" s="168">
        <v>2500</v>
      </c>
      <c r="I289" s="165">
        <v>0.18</v>
      </c>
      <c r="J289" s="165">
        <v>79</v>
      </c>
      <c r="K289" s="271"/>
    </row>
    <row r="290" spans="1:11" s="187" customFormat="1" x14ac:dyDescent="0.25">
      <c r="A290" s="167">
        <v>43252.615648148145</v>
      </c>
      <c r="B290" s="174" t="s">
        <v>3</v>
      </c>
      <c r="C290" s="43" t="s">
        <v>2</v>
      </c>
      <c r="D290" s="62"/>
      <c r="E290" s="165" t="s">
        <v>636</v>
      </c>
      <c r="F290" s="165" t="s">
        <v>23</v>
      </c>
      <c r="G290" s="165" t="s">
        <v>0</v>
      </c>
      <c r="H290" s="168">
        <v>2460</v>
      </c>
      <c r="I290" s="165">
        <v>0.18</v>
      </c>
      <c r="J290" s="165">
        <v>79</v>
      </c>
      <c r="K290" s="271"/>
    </row>
    <row r="291" spans="1:11" s="187" customFormat="1" x14ac:dyDescent="0.25">
      <c r="A291" s="167">
        <v>43252.615798611114</v>
      </c>
      <c r="B291" s="174" t="s">
        <v>3</v>
      </c>
      <c r="C291" s="43" t="s">
        <v>2</v>
      </c>
      <c r="D291" s="62"/>
      <c r="E291" s="165" t="s">
        <v>636</v>
      </c>
      <c r="F291" s="165" t="s">
        <v>23</v>
      </c>
      <c r="G291" s="165" t="s">
        <v>0</v>
      </c>
      <c r="H291" s="168">
        <v>2460</v>
      </c>
      <c r="I291" s="165">
        <v>0.18</v>
      </c>
      <c r="J291" s="165">
        <v>79</v>
      </c>
      <c r="K291" s="271"/>
    </row>
    <row r="292" spans="1:11" s="187" customFormat="1" x14ac:dyDescent="0.25">
      <c r="A292" s="167">
        <v>43252.616979166669</v>
      </c>
      <c r="B292" s="174" t="s">
        <v>3</v>
      </c>
      <c r="C292" s="174" t="s">
        <v>2</v>
      </c>
      <c r="D292" s="62"/>
      <c r="E292" s="165" t="s">
        <v>636</v>
      </c>
      <c r="F292" s="165" t="s">
        <v>23</v>
      </c>
      <c r="G292" s="165" t="s">
        <v>0</v>
      </c>
      <c r="H292" s="165">
        <v>3350</v>
      </c>
      <c r="I292" s="165">
        <v>0.18</v>
      </c>
      <c r="J292" s="165">
        <v>79</v>
      </c>
      <c r="K292" s="271"/>
    </row>
    <row r="293" spans="1:11" s="187" customFormat="1" x14ac:dyDescent="0.25">
      <c r="A293" s="167">
        <v>43252.6171412037</v>
      </c>
      <c r="B293" s="174" t="s">
        <v>3</v>
      </c>
      <c r="C293" s="174" t="s">
        <v>2</v>
      </c>
      <c r="D293" s="62"/>
      <c r="E293" s="165" t="s">
        <v>636</v>
      </c>
      <c r="F293" s="165" t="s">
        <v>23</v>
      </c>
      <c r="G293" s="165" t="s">
        <v>0</v>
      </c>
      <c r="H293" s="165">
        <v>3350</v>
      </c>
      <c r="I293" s="165">
        <v>0.18</v>
      </c>
      <c r="J293" s="165">
        <v>79</v>
      </c>
      <c r="K293" s="271"/>
    </row>
    <row r="294" spans="1:11" s="187" customFormat="1" x14ac:dyDescent="0.25">
      <c r="A294" s="167">
        <v>43252.617291666669</v>
      </c>
      <c r="B294" s="174" t="s">
        <v>3</v>
      </c>
      <c r="C294" s="174" t="s">
        <v>2</v>
      </c>
      <c r="D294" s="62"/>
      <c r="E294" s="165" t="s">
        <v>636</v>
      </c>
      <c r="F294" s="165" t="s">
        <v>23</v>
      </c>
      <c r="G294" s="165" t="s">
        <v>0</v>
      </c>
      <c r="H294" s="165">
        <v>3360</v>
      </c>
      <c r="I294" s="165">
        <v>0.18</v>
      </c>
      <c r="J294" s="165">
        <v>79</v>
      </c>
      <c r="K294" s="271"/>
    </row>
    <row r="295" spans="1:11" s="187" customFormat="1" x14ac:dyDescent="0.25">
      <c r="A295" s="167">
        <v>43252.617905092593</v>
      </c>
      <c r="B295" s="174" t="s">
        <v>3</v>
      </c>
      <c r="C295" s="174" t="s">
        <v>2</v>
      </c>
      <c r="D295" s="62"/>
      <c r="E295" s="165" t="s">
        <v>636</v>
      </c>
      <c r="F295" s="165" t="s">
        <v>23</v>
      </c>
      <c r="G295" s="165" t="s">
        <v>0</v>
      </c>
      <c r="H295" s="165">
        <v>3910</v>
      </c>
      <c r="I295" s="165">
        <v>0.18</v>
      </c>
      <c r="J295" s="165">
        <v>79</v>
      </c>
      <c r="K295" s="271"/>
    </row>
    <row r="296" spans="1:11" s="187" customFormat="1" x14ac:dyDescent="0.25">
      <c r="A296" s="167">
        <v>43252.618055555555</v>
      </c>
      <c r="B296" s="174" t="s">
        <v>3</v>
      </c>
      <c r="C296" s="174" t="s">
        <v>2</v>
      </c>
      <c r="D296" s="62"/>
      <c r="E296" s="165" t="s">
        <v>636</v>
      </c>
      <c r="F296" s="165" t="s">
        <v>23</v>
      </c>
      <c r="G296" s="165" t="s">
        <v>0</v>
      </c>
      <c r="H296" s="165">
        <v>3910</v>
      </c>
      <c r="I296" s="165">
        <v>0.18</v>
      </c>
      <c r="J296" s="165">
        <v>79</v>
      </c>
      <c r="K296" s="271"/>
    </row>
    <row r="297" spans="1:11" s="187" customFormat="1" x14ac:dyDescent="0.25">
      <c r="A297" s="167">
        <v>43252.618206018517</v>
      </c>
      <c r="B297" s="174" t="s">
        <v>3</v>
      </c>
      <c r="C297" s="174" t="s">
        <v>2</v>
      </c>
      <c r="D297" s="62"/>
      <c r="E297" s="165" t="s">
        <v>636</v>
      </c>
      <c r="F297" s="165" t="s">
        <v>23</v>
      </c>
      <c r="G297" s="165" t="s">
        <v>0</v>
      </c>
      <c r="H297" s="165">
        <v>3910</v>
      </c>
      <c r="I297" s="165">
        <v>0.18</v>
      </c>
      <c r="J297" s="165">
        <v>79</v>
      </c>
      <c r="K297" s="271"/>
    </row>
    <row r="298" spans="1:11" s="187" customFormat="1" x14ac:dyDescent="0.25">
      <c r="A298" s="167">
        <v>43252.619016203702</v>
      </c>
      <c r="B298" s="174" t="s">
        <v>3</v>
      </c>
      <c r="C298" s="43" t="s">
        <v>2</v>
      </c>
      <c r="D298" s="62"/>
      <c r="E298" s="165" t="s">
        <v>636</v>
      </c>
      <c r="F298" s="165" t="s">
        <v>23</v>
      </c>
      <c r="G298" s="165" t="s">
        <v>0</v>
      </c>
      <c r="H298" s="165">
        <v>3210</v>
      </c>
      <c r="I298" s="165">
        <v>0.18</v>
      </c>
      <c r="J298" s="165">
        <v>79</v>
      </c>
      <c r="K298" s="271"/>
    </row>
    <row r="299" spans="1:11" s="187" customFormat="1" x14ac:dyDescent="0.25">
      <c r="A299" s="167">
        <v>43252.619166666664</v>
      </c>
      <c r="B299" s="174" t="s">
        <v>3</v>
      </c>
      <c r="C299" s="43" t="s">
        <v>2</v>
      </c>
      <c r="D299" s="62"/>
      <c r="E299" s="165" t="s">
        <v>636</v>
      </c>
      <c r="F299" s="165" t="s">
        <v>23</v>
      </c>
      <c r="G299" s="165" t="s">
        <v>0</v>
      </c>
      <c r="H299" s="165">
        <v>3210</v>
      </c>
      <c r="I299" s="165">
        <v>0.18</v>
      </c>
      <c r="J299" s="165">
        <v>79</v>
      </c>
      <c r="K299" s="271"/>
    </row>
    <row r="300" spans="1:11" s="187" customFormat="1" x14ac:dyDescent="0.25">
      <c r="A300" s="167">
        <v>43252.619317129633</v>
      </c>
      <c r="B300" s="174" t="s">
        <v>3</v>
      </c>
      <c r="C300" s="43" t="s">
        <v>2</v>
      </c>
      <c r="D300" s="62"/>
      <c r="E300" s="165" t="s">
        <v>636</v>
      </c>
      <c r="F300" s="165" t="s">
        <v>23</v>
      </c>
      <c r="G300" s="165" t="s">
        <v>0</v>
      </c>
      <c r="H300" s="165">
        <v>3220</v>
      </c>
      <c r="I300" s="165">
        <v>0.18</v>
      </c>
      <c r="J300" s="165">
        <v>79</v>
      </c>
      <c r="K300" s="271"/>
    </row>
    <row r="301" spans="1:11" s="187" customFormat="1" x14ac:dyDescent="0.25">
      <c r="A301" s="167">
        <v>43252.62054398148</v>
      </c>
      <c r="B301" s="174" t="s">
        <v>3</v>
      </c>
      <c r="C301" s="174" t="s">
        <v>2</v>
      </c>
      <c r="D301" s="62"/>
      <c r="E301" s="165" t="s">
        <v>636</v>
      </c>
      <c r="F301" s="165" t="s">
        <v>23</v>
      </c>
      <c r="G301" s="165" t="s">
        <v>0</v>
      </c>
      <c r="H301" s="165">
        <v>3860</v>
      </c>
      <c r="I301" s="165">
        <v>0.18</v>
      </c>
      <c r="J301" s="165">
        <v>79</v>
      </c>
      <c r="K301" s="271"/>
    </row>
    <row r="302" spans="1:11" s="187" customFormat="1" x14ac:dyDescent="0.25">
      <c r="A302" s="167">
        <v>43252.620694444442</v>
      </c>
      <c r="B302" s="174" t="s">
        <v>3</v>
      </c>
      <c r="C302" s="174" t="s">
        <v>2</v>
      </c>
      <c r="D302" s="62"/>
      <c r="E302" s="165" t="s">
        <v>636</v>
      </c>
      <c r="F302" s="165" t="s">
        <v>23</v>
      </c>
      <c r="G302" s="165" t="s">
        <v>0</v>
      </c>
      <c r="H302" s="165">
        <v>3860</v>
      </c>
      <c r="I302" s="165">
        <v>0.18</v>
      </c>
      <c r="J302" s="165">
        <v>79</v>
      </c>
      <c r="K302" s="271"/>
    </row>
    <row r="303" spans="1:11" s="187" customFormat="1" x14ac:dyDescent="0.25">
      <c r="A303" s="167">
        <v>43252.620844907404</v>
      </c>
      <c r="B303" s="174" t="s">
        <v>3</v>
      </c>
      <c r="C303" s="174" t="s">
        <v>2</v>
      </c>
      <c r="D303" s="62"/>
      <c r="E303" s="165" t="s">
        <v>636</v>
      </c>
      <c r="F303" s="165" t="s">
        <v>23</v>
      </c>
      <c r="G303" s="165" t="s">
        <v>0</v>
      </c>
      <c r="H303" s="165">
        <v>3850</v>
      </c>
      <c r="I303" s="165">
        <v>0.18</v>
      </c>
      <c r="J303" s="165">
        <v>79</v>
      </c>
      <c r="K303" s="271"/>
    </row>
    <row r="304" spans="1:11" s="187" customFormat="1" x14ac:dyDescent="0.25">
      <c r="A304" s="167">
        <v>43252.621655092589</v>
      </c>
      <c r="B304" s="174" t="s">
        <v>3</v>
      </c>
      <c r="C304" s="62"/>
      <c r="D304" s="43" t="s">
        <v>2</v>
      </c>
      <c r="E304" s="165" t="s">
        <v>637</v>
      </c>
      <c r="F304" s="165" t="s">
        <v>23</v>
      </c>
      <c r="G304" s="165" t="s">
        <v>0</v>
      </c>
      <c r="H304" s="165">
        <v>3990</v>
      </c>
      <c r="I304" s="165">
        <v>0.18</v>
      </c>
      <c r="J304" s="165">
        <v>79</v>
      </c>
      <c r="K304" s="271"/>
    </row>
    <row r="305" spans="1:11" s="187" customFormat="1" x14ac:dyDescent="0.25">
      <c r="A305" s="167">
        <v>43252.621805555558</v>
      </c>
      <c r="B305" s="174" t="s">
        <v>3</v>
      </c>
      <c r="C305" s="62"/>
      <c r="D305" s="43" t="s">
        <v>2</v>
      </c>
      <c r="E305" s="165" t="s">
        <v>637</v>
      </c>
      <c r="F305" s="165" t="s">
        <v>23</v>
      </c>
      <c r="G305" s="165" t="s">
        <v>0</v>
      </c>
      <c r="H305" s="165">
        <v>3940</v>
      </c>
      <c r="I305" s="165">
        <v>0.18</v>
      </c>
      <c r="J305" s="165">
        <v>79</v>
      </c>
      <c r="K305" s="271"/>
    </row>
    <row r="306" spans="1:11" s="187" customFormat="1" x14ac:dyDescent="0.25">
      <c r="A306" s="167">
        <v>43252.621967592589</v>
      </c>
      <c r="B306" s="174" t="s">
        <v>3</v>
      </c>
      <c r="C306" s="62"/>
      <c r="D306" s="43" t="s">
        <v>2</v>
      </c>
      <c r="E306" s="165" t="s">
        <v>637</v>
      </c>
      <c r="F306" s="165" t="s">
        <v>23</v>
      </c>
      <c r="G306" s="165" t="s">
        <v>0</v>
      </c>
      <c r="H306" s="165">
        <v>3970</v>
      </c>
      <c r="I306" s="165">
        <v>0.18</v>
      </c>
      <c r="J306" s="165">
        <v>79</v>
      </c>
      <c r="K306" s="271"/>
    </row>
    <row r="307" spans="1:11" s="187" customFormat="1" x14ac:dyDescent="0.25">
      <c r="A307" s="167">
        <v>43252.622858796298</v>
      </c>
      <c r="B307" s="174" t="s">
        <v>3</v>
      </c>
      <c r="C307" s="62"/>
      <c r="D307" s="43" t="s">
        <v>2</v>
      </c>
      <c r="E307" s="165" t="s">
        <v>637</v>
      </c>
      <c r="F307" s="165" t="s">
        <v>23</v>
      </c>
      <c r="G307" s="165" t="s">
        <v>0</v>
      </c>
      <c r="H307" s="168">
        <v>4170</v>
      </c>
      <c r="I307" s="165">
        <v>0.18</v>
      </c>
      <c r="J307" s="165">
        <v>79</v>
      </c>
      <c r="K307" s="271"/>
    </row>
    <row r="308" spans="1:11" s="187" customFormat="1" x14ac:dyDescent="0.25">
      <c r="A308" s="167">
        <v>43252.62300925926</v>
      </c>
      <c r="B308" s="174" t="s">
        <v>3</v>
      </c>
      <c r="C308" s="62"/>
      <c r="D308" s="43" t="s">
        <v>2</v>
      </c>
      <c r="E308" s="165" t="s">
        <v>637</v>
      </c>
      <c r="F308" s="165" t="s">
        <v>23</v>
      </c>
      <c r="G308" s="165" t="s">
        <v>0</v>
      </c>
      <c r="H308" s="168">
        <v>4180</v>
      </c>
      <c r="I308" s="165">
        <v>0.18</v>
      </c>
      <c r="J308" s="165">
        <v>79</v>
      </c>
      <c r="K308" s="271"/>
    </row>
    <row r="309" spans="1:11" s="187" customFormat="1" x14ac:dyDescent="0.25">
      <c r="A309" s="167">
        <v>43252.623159722221</v>
      </c>
      <c r="B309" s="174" t="s">
        <v>3</v>
      </c>
      <c r="C309" s="62"/>
      <c r="D309" s="43" t="s">
        <v>2</v>
      </c>
      <c r="E309" s="165" t="s">
        <v>637</v>
      </c>
      <c r="F309" s="165" t="s">
        <v>23</v>
      </c>
      <c r="G309" s="165" t="s">
        <v>0</v>
      </c>
      <c r="H309" s="168">
        <v>3990</v>
      </c>
      <c r="I309" s="165">
        <v>0.18</v>
      </c>
      <c r="J309" s="165">
        <v>79</v>
      </c>
      <c r="K309" s="271"/>
    </row>
    <row r="310" spans="1:11" s="187" customFormat="1" x14ac:dyDescent="0.25">
      <c r="A310" s="167">
        <v>43252.624571759261</v>
      </c>
      <c r="B310" s="174" t="s">
        <v>3</v>
      </c>
      <c r="C310" s="62"/>
      <c r="D310" s="43" t="s">
        <v>2</v>
      </c>
      <c r="E310" s="165" t="s">
        <v>637</v>
      </c>
      <c r="F310" s="165" t="s">
        <v>23</v>
      </c>
      <c r="G310" s="165" t="s">
        <v>0</v>
      </c>
      <c r="H310" s="168">
        <v>4190</v>
      </c>
      <c r="I310" s="165">
        <v>0.18</v>
      </c>
      <c r="J310" s="165">
        <v>79</v>
      </c>
      <c r="K310" s="271"/>
    </row>
    <row r="311" spans="1:11" s="187" customFormat="1" x14ac:dyDescent="0.25">
      <c r="A311" s="167">
        <v>43252.624722222223</v>
      </c>
      <c r="B311" s="174" t="s">
        <v>3</v>
      </c>
      <c r="C311" s="62"/>
      <c r="D311" s="43" t="s">
        <v>2</v>
      </c>
      <c r="E311" s="165" t="s">
        <v>637</v>
      </c>
      <c r="F311" s="165" t="s">
        <v>23</v>
      </c>
      <c r="G311" s="165" t="s">
        <v>0</v>
      </c>
      <c r="H311" s="168">
        <v>4200</v>
      </c>
      <c r="I311" s="165">
        <v>0.18</v>
      </c>
      <c r="J311" s="165">
        <v>79</v>
      </c>
      <c r="K311" s="271"/>
    </row>
    <row r="312" spans="1:11" s="187" customFormat="1" x14ac:dyDescent="0.25">
      <c r="A312" s="167">
        <v>43252.624872685185</v>
      </c>
      <c r="B312" s="174" t="s">
        <v>3</v>
      </c>
      <c r="C312" s="62"/>
      <c r="D312" s="43" t="s">
        <v>2</v>
      </c>
      <c r="E312" s="165" t="s">
        <v>637</v>
      </c>
      <c r="F312" s="165" t="s">
        <v>23</v>
      </c>
      <c r="G312" s="165" t="s">
        <v>0</v>
      </c>
      <c r="H312" s="168">
        <v>4040</v>
      </c>
      <c r="I312" s="165">
        <v>0.18</v>
      </c>
      <c r="J312" s="165">
        <v>79</v>
      </c>
      <c r="K312" s="271"/>
    </row>
    <row r="313" spans="1:11" s="187" customFormat="1" x14ac:dyDescent="0.25">
      <c r="A313" s="167">
        <v>43252.625439814816</v>
      </c>
      <c r="B313" s="174" t="s">
        <v>3</v>
      </c>
      <c r="C313" s="62"/>
      <c r="D313" s="43" t="s">
        <v>2</v>
      </c>
      <c r="E313" s="165" t="s">
        <v>637</v>
      </c>
      <c r="F313" s="165" t="s">
        <v>23</v>
      </c>
      <c r="G313" s="165" t="s">
        <v>0</v>
      </c>
      <c r="H313" s="168">
        <v>4000</v>
      </c>
      <c r="I313" s="165">
        <v>0.18</v>
      </c>
      <c r="J313" s="165">
        <v>79</v>
      </c>
      <c r="K313" s="271"/>
    </row>
    <row r="314" spans="1:11" s="187" customFormat="1" x14ac:dyDescent="0.25">
      <c r="A314" s="167">
        <v>43252.625590277778</v>
      </c>
      <c r="B314" s="174" t="s">
        <v>3</v>
      </c>
      <c r="C314" s="62"/>
      <c r="D314" s="43" t="s">
        <v>2</v>
      </c>
      <c r="E314" s="165" t="s">
        <v>637</v>
      </c>
      <c r="F314" s="165" t="s">
        <v>23</v>
      </c>
      <c r="G314" s="165" t="s">
        <v>0</v>
      </c>
      <c r="H314" s="168">
        <v>4160</v>
      </c>
      <c r="I314" s="165">
        <v>0.18</v>
      </c>
      <c r="J314" s="165">
        <v>79</v>
      </c>
      <c r="K314" s="271"/>
    </row>
    <row r="315" spans="1:11" s="187" customFormat="1" x14ac:dyDescent="0.25">
      <c r="A315" s="167">
        <v>43252.625740740739</v>
      </c>
      <c r="B315" s="174" t="s">
        <v>3</v>
      </c>
      <c r="C315" s="62"/>
      <c r="D315" s="43" t="s">
        <v>2</v>
      </c>
      <c r="E315" s="165" t="s">
        <v>637</v>
      </c>
      <c r="F315" s="165" t="s">
        <v>23</v>
      </c>
      <c r="G315" s="165" t="s">
        <v>0</v>
      </c>
      <c r="H315" s="168">
        <v>3700</v>
      </c>
      <c r="I315" s="165">
        <v>0.18</v>
      </c>
      <c r="J315" s="165">
        <v>79</v>
      </c>
      <c r="K315" s="272"/>
    </row>
    <row r="316" spans="1:11" s="187" customFormat="1" x14ac:dyDescent="0.25">
      <c r="A316" s="171">
        <v>43252.626805555556</v>
      </c>
      <c r="B316" s="175" t="s">
        <v>3</v>
      </c>
      <c r="C316" s="175" t="s">
        <v>2</v>
      </c>
      <c r="D316" s="62"/>
      <c r="E316" s="173" t="s">
        <v>636</v>
      </c>
      <c r="F316" s="173" t="s">
        <v>23</v>
      </c>
      <c r="G316" s="173" t="s">
        <v>5</v>
      </c>
      <c r="H316" s="173">
        <v>3550</v>
      </c>
      <c r="I316" s="173">
        <v>0.18</v>
      </c>
      <c r="J316" s="173">
        <v>79</v>
      </c>
      <c r="K316" s="267">
        <f>AVERAGE(H316:H318,H331:H339)</f>
        <v>3700</v>
      </c>
    </row>
    <row r="317" spans="1:11" s="187" customFormat="1" x14ac:dyDescent="0.25">
      <c r="A317" s="171">
        <v>43252.626956018517</v>
      </c>
      <c r="B317" s="175" t="s">
        <v>3</v>
      </c>
      <c r="C317" s="175" t="s">
        <v>2</v>
      </c>
      <c r="D317" s="62"/>
      <c r="E317" s="173" t="s">
        <v>636</v>
      </c>
      <c r="F317" s="173" t="s">
        <v>23</v>
      </c>
      <c r="G317" s="173" t="s">
        <v>5</v>
      </c>
      <c r="H317" s="173">
        <v>3550</v>
      </c>
      <c r="I317" s="173">
        <v>0.18</v>
      </c>
      <c r="J317" s="173">
        <v>79</v>
      </c>
      <c r="K317" s="268"/>
    </row>
    <row r="318" spans="1:11" s="187" customFormat="1" x14ac:dyDescent="0.25">
      <c r="A318" s="171">
        <v>43252.627106481479</v>
      </c>
      <c r="B318" s="175" t="s">
        <v>3</v>
      </c>
      <c r="C318" s="175" t="s">
        <v>2</v>
      </c>
      <c r="D318" s="62"/>
      <c r="E318" s="173" t="s">
        <v>636</v>
      </c>
      <c r="F318" s="173" t="s">
        <v>23</v>
      </c>
      <c r="G318" s="173" t="s">
        <v>5</v>
      </c>
      <c r="H318" s="173">
        <v>3550</v>
      </c>
      <c r="I318" s="173">
        <v>0.18</v>
      </c>
      <c r="J318" s="173">
        <v>79</v>
      </c>
      <c r="K318" s="268"/>
    </row>
    <row r="319" spans="1:11" s="187" customFormat="1" x14ac:dyDescent="0.25">
      <c r="A319" s="171">
        <v>43252.627569444441</v>
      </c>
      <c r="B319" s="175" t="s">
        <v>3</v>
      </c>
      <c r="C319" s="45" t="s">
        <v>2</v>
      </c>
      <c r="D319" s="62"/>
      <c r="E319" s="173" t="s">
        <v>636</v>
      </c>
      <c r="F319" s="173" t="s">
        <v>23</v>
      </c>
      <c r="G319" s="173" t="s">
        <v>5</v>
      </c>
      <c r="H319" s="180">
        <v>4180</v>
      </c>
      <c r="I319" s="173">
        <v>0.18</v>
      </c>
      <c r="J319" s="173">
        <v>79</v>
      </c>
      <c r="K319" s="268"/>
    </row>
    <row r="320" spans="1:11" s="187" customFormat="1" x14ac:dyDescent="0.25">
      <c r="A320" s="171">
        <v>43252.62773148148</v>
      </c>
      <c r="B320" s="175" t="s">
        <v>3</v>
      </c>
      <c r="C320" s="45" t="s">
        <v>2</v>
      </c>
      <c r="D320" s="62"/>
      <c r="E320" s="173" t="s">
        <v>636</v>
      </c>
      <c r="F320" s="173" t="s">
        <v>23</v>
      </c>
      <c r="G320" s="173" t="s">
        <v>5</v>
      </c>
      <c r="H320" s="180">
        <v>4170</v>
      </c>
      <c r="I320" s="173">
        <v>0.18</v>
      </c>
      <c r="J320" s="173">
        <v>79</v>
      </c>
      <c r="K320" s="268"/>
    </row>
    <row r="321" spans="1:11" s="187" customFormat="1" x14ac:dyDescent="0.25">
      <c r="A321" s="171">
        <v>43252.627893518518</v>
      </c>
      <c r="B321" s="175" t="s">
        <v>3</v>
      </c>
      <c r="C321" s="45" t="s">
        <v>2</v>
      </c>
      <c r="D321" s="62"/>
      <c r="E321" s="173" t="s">
        <v>636</v>
      </c>
      <c r="F321" s="173" t="s">
        <v>23</v>
      </c>
      <c r="G321" s="173" t="s">
        <v>5</v>
      </c>
      <c r="H321" s="180">
        <v>4180</v>
      </c>
      <c r="I321" s="173">
        <v>0.18</v>
      </c>
      <c r="J321" s="173">
        <v>79</v>
      </c>
      <c r="K321" s="268"/>
    </row>
    <row r="322" spans="1:11" s="187" customFormat="1" x14ac:dyDescent="0.25">
      <c r="A322" s="171">
        <v>43252.628391203703</v>
      </c>
      <c r="B322" s="175" t="s">
        <v>3</v>
      </c>
      <c r="C322" s="175" t="s">
        <v>2</v>
      </c>
      <c r="D322" s="62"/>
      <c r="E322" s="173" t="s">
        <v>636</v>
      </c>
      <c r="F322" s="173" t="s">
        <v>23</v>
      </c>
      <c r="G322" s="173" t="s">
        <v>5</v>
      </c>
      <c r="H322" s="180">
        <v>3710</v>
      </c>
      <c r="I322" s="173">
        <v>0.18</v>
      </c>
      <c r="J322" s="173">
        <v>79</v>
      </c>
      <c r="K322" s="268"/>
    </row>
    <row r="323" spans="1:11" s="187" customFormat="1" x14ac:dyDescent="0.25">
      <c r="A323" s="171">
        <v>43252.628541666665</v>
      </c>
      <c r="B323" s="175" t="s">
        <v>3</v>
      </c>
      <c r="C323" s="175" t="s">
        <v>2</v>
      </c>
      <c r="D323" s="62"/>
      <c r="E323" s="173" t="s">
        <v>636</v>
      </c>
      <c r="F323" s="173" t="s">
        <v>23</v>
      </c>
      <c r="G323" s="173" t="s">
        <v>5</v>
      </c>
      <c r="H323" s="180">
        <v>3790</v>
      </c>
      <c r="I323" s="173">
        <v>0.18</v>
      </c>
      <c r="J323" s="173">
        <v>79</v>
      </c>
      <c r="K323" s="268"/>
    </row>
    <row r="324" spans="1:11" s="187" customFormat="1" x14ac:dyDescent="0.25">
      <c r="A324" s="171">
        <v>43252.62871527778</v>
      </c>
      <c r="B324" s="175" t="s">
        <v>3</v>
      </c>
      <c r="C324" s="175" t="s">
        <v>2</v>
      </c>
      <c r="D324" s="62"/>
      <c r="E324" s="173" t="s">
        <v>636</v>
      </c>
      <c r="F324" s="173" t="s">
        <v>23</v>
      </c>
      <c r="G324" s="173" t="s">
        <v>5</v>
      </c>
      <c r="H324" s="180">
        <v>3730</v>
      </c>
      <c r="I324" s="173">
        <v>0.18</v>
      </c>
      <c r="J324" s="173">
        <v>79</v>
      </c>
      <c r="K324" s="268"/>
    </row>
    <row r="325" spans="1:11" s="187" customFormat="1" x14ac:dyDescent="0.25">
      <c r="A325" s="171">
        <v>43252.62909722222</v>
      </c>
      <c r="B325" s="175" t="s">
        <v>3</v>
      </c>
      <c r="C325" s="175" t="s">
        <v>2</v>
      </c>
      <c r="D325" s="62"/>
      <c r="E325" s="173" t="s">
        <v>636</v>
      </c>
      <c r="F325" s="173" t="s">
        <v>23</v>
      </c>
      <c r="G325" s="173" t="s">
        <v>5</v>
      </c>
      <c r="H325" s="180">
        <v>3150</v>
      </c>
      <c r="I325" s="173">
        <v>0.18</v>
      </c>
      <c r="J325" s="173">
        <v>79</v>
      </c>
      <c r="K325" s="268"/>
    </row>
    <row r="326" spans="1:11" s="187" customFormat="1" x14ac:dyDescent="0.25">
      <c r="A326" s="171">
        <v>43252.629247685189</v>
      </c>
      <c r="B326" s="175" t="s">
        <v>3</v>
      </c>
      <c r="C326" s="175" t="s">
        <v>2</v>
      </c>
      <c r="D326" s="62"/>
      <c r="E326" s="173" t="s">
        <v>636</v>
      </c>
      <c r="F326" s="173" t="s">
        <v>23</v>
      </c>
      <c r="G326" s="173" t="s">
        <v>5</v>
      </c>
      <c r="H326" s="180">
        <v>3320</v>
      </c>
      <c r="I326" s="173">
        <v>0.18</v>
      </c>
      <c r="J326" s="173">
        <v>79</v>
      </c>
      <c r="K326" s="268"/>
    </row>
    <row r="327" spans="1:11" s="187" customFormat="1" x14ac:dyDescent="0.25">
      <c r="A327" s="171">
        <v>43252.62939814815</v>
      </c>
      <c r="B327" s="175" t="s">
        <v>3</v>
      </c>
      <c r="C327" s="175" t="s">
        <v>2</v>
      </c>
      <c r="D327" s="62"/>
      <c r="E327" s="173" t="s">
        <v>636</v>
      </c>
      <c r="F327" s="173" t="s">
        <v>23</v>
      </c>
      <c r="G327" s="173" t="s">
        <v>5</v>
      </c>
      <c r="H327" s="180">
        <v>440</v>
      </c>
      <c r="I327" s="173">
        <v>0.18</v>
      </c>
      <c r="J327" s="173">
        <v>79</v>
      </c>
      <c r="K327" s="268"/>
    </row>
    <row r="328" spans="1:11" s="187" customFormat="1" x14ac:dyDescent="0.25">
      <c r="A328" s="171">
        <v>43252.630555555559</v>
      </c>
      <c r="B328" s="175" t="s">
        <v>3</v>
      </c>
      <c r="C328" s="45" t="s">
        <v>2</v>
      </c>
      <c r="D328" s="62"/>
      <c r="E328" s="173" t="s">
        <v>636</v>
      </c>
      <c r="F328" s="173" t="s">
        <v>23</v>
      </c>
      <c r="G328" s="173" t="s">
        <v>5</v>
      </c>
      <c r="H328" s="180">
        <v>3600</v>
      </c>
      <c r="I328" s="173">
        <v>0.18</v>
      </c>
      <c r="J328" s="173">
        <v>81</v>
      </c>
      <c r="K328" s="268"/>
    </row>
    <row r="329" spans="1:11" s="187" customFormat="1" x14ac:dyDescent="0.25">
      <c r="A329" s="171">
        <v>43252.63071759259</v>
      </c>
      <c r="B329" s="175" t="s">
        <v>3</v>
      </c>
      <c r="C329" s="45" t="s">
        <v>2</v>
      </c>
      <c r="D329" s="62"/>
      <c r="E329" s="173" t="s">
        <v>636</v>
      </c>
      <c r="F329" s="173" t="s">
        <v>23</v>
      </c>
      <c r="G329" s="173" t="s">
        <v>5</v>
      </c>
      <c r="H329" s="180">
        <v>3590</v>
      </c>
      <c r="I329" s="173">
        <v>0.18</v>
      </c>
      <c r="J329" s="173">
        <v>79</v>
      </c>
      <c r="K329" s="268"/>
    </row>
    <row r="330" spans="1:11" s="187" customFormat="1" x14ac:dyDescent="0.25">
      <c r="A330" s="171">
        <v>43252.630868055552</v>
      </c>
      <c r="B330" s="175" t="s">
        <v>3</v>
      </c>
      <c r="C330" s="45" t="s">
        <v>2</v>
      </c>
      <c r="D330" s="62"/>
      <c r="E330" s="173" t="s">
        <v>636</v>
      </c>
      <c r="F330" s="173" t="s">
        <v>23</v>
      </c>
      <c r="G330" s="173" t="s">
        <v>5</v>
      </c>
      <c r="H330" s="180">
        <v>3600</v>
      </c>
      <c r="I330" s="173">
        <v>0.18</v>
      </c>
      <c r="J330" s="173">
        <v>79</v>
      </c>
      <c r="K330" s="268"/>
    </row>
    <row r="331" spans="1:11" s="187" customFormat="1" x14ac:dyDescent="0.25">
      <c r="A331" s="171">
        <v>43252.631469907406</v>
      </c>
      <c r="B331" s="175" t="s">
        <v>3</v>
      </c>
      <c r="C331" s="62"/>
      <c r="D331" s="45" t="s">
        <v>2</v>
      </c>
      <c r="E331" s="173" t="s">
        <v>637</v>
      </c>
      <c r="F331" s="173" t="s">
        <v>23</v>
      </c>
      <c r="G331" s="173" t="s">
        <v>5</v>
      </c>
      <c r="H331" s="173">
        <v>3560</v>
      </c>
      <c r="I331" s="173">
        <v>0.18</v>
      </c>
      <c r="J331" s="173">
        <v>79</v>
      </c>
      <c r="K331" s="268"/>
    </row>
    <row r="332" spans="1:11" s="187" customFormat="1" x14ac:dyDescent="0.25">
      <c r="A332" s="171">
        <v>43252.631631944445</v>
      </c>
      <c r="B332" s="175" t="s">
        <v>3</v>
      </c>
      <c r="C332" s="62"/>
      <c r="D332" s="45" t="s">
        <v>2</v>
      </c>
      <c r="E332" s="173" t="s">
        <v>637</v>
      </c>
      <c r="F332" s="173" t="s">
        <v>23</v>
      </c>
      <c r="G332" s="173" t="s">
        <v>5</v>
      </c>
      <c r="H332" s="173">
        <v>3550</v>
      </c>
      <c r="I332" s="173">
        <v>0.18</v>
      </c>
      <c r="J332" s="173">
        <v>79</v>
      </c>
      <c r="K332" s="268"/>
    </row>
    <row r="333" spans="1:11" s="187" customFormat="1" x14ac:dyDescent="0.25">
      <c r="A333" s="171">
        <v>43252.631782407407</v>
      </c>
      <c r="B333" s="175" t="s">
        <v>3</v>
      </c>
      <c r="C333" s="62"/>
      <c r="D333" s="45" t="s">
        <v>2</v>
      </c>
      <c r="E333" s="173" t="s">
        <v>637</v>
      </c>
      <c r="F333" s="173" t="s">
        <v>23</v>
      </c>
      <c r="G333" s="173" t="s">
        <v>5</v>
      </c>
      <c r="H333" s="173">
        <v>3560</v>
      </c>
      <c r="I333" s="173">
        <v>0.18</v>
      </c>
      <c r="J333" s="173">
        <v>81</v>
      </c>
      <c r="K333" s="268"/>
    </row>
    <row r="334" spans="1:11" s="187" customFormat="1" x14ac:dyDescent="0.25">
      <c r="A334" s="171">
        <v>43252.632210648146</v>
      </c>
      <c r="B334" s="175" t="s">
        <v>3</v>
      </c>
      <c r="C334" s="62"/>
      <c r="D334" s="45" t="s">
        <v>2</v>
      </c>
      <c r="E334" s="173" t="s">
        <v>637</v>
      </c>
      <c r="F334" s="173" t="s">
        <v>23</v>
      </c>
      <c r="G334" s="173" t="s">
        <v>5</v>
      </c>
      <c r="H334" s="173">
        <v>4050</v>
      </c>
      <c r="I334" s="173">
        <v>0.18</v>
      </c>
      <c r="J334" s="173">
        <v>79</v>
      </c>
      <c r="K334" s="268"/>
    </row>
    <row r="335" spans="1:11" s="187" customFormat="1" x14ac:dyDescent="0.25">
      <c r="A335" s="171">
        <v>43252.632361111115</v>
      </c>
      <c r="B335" s="175" t="s">
        <v>3</v>
      </c>
      <c r="C335" s="62"/>
      <c r="D335" s="45" t="s">
        <v>2</v>
      </c>
      <c r="E335" s="173" t="s">
        <v>637</v>
      </c>
      <c r="F335" s="173" t="s">
        <v>23</v>
      </c>
      <c r="G335" s="173" t="s">
        <v>5</v>
      </c>
      <c r="H335" s="173">
        <v>4050</v>
      </c>
      <c r="I335" s="173">
        <v>0.18</v>
      </c>
      <c r="J335" s="173">
        <v>79</v>
      </c>
      <c r="K335" s="268"/>
    </row>
    <row r="336" spans="1:11" s="187" customFormat="1" x14ac:dyDescent="0.25">
      <c r="A336" s="171">
        <v>43252.632511574076</v>
      </c>
      <c r="B336" s="175" t="s">
        <v>3</v>
      </c>
      <c r="C336" s="62"/>
      <c r="D336" s="45" t="s">
        <v>2</v>
      </c>
      <c r="E336" s="173" t="s">
        <v>637</v>
      </c>
      <c r="F336" s="173" t="s">
        <v>23</v>
      </c>
      <c r="G336" s="173" t="s">
        <v>5</v>
      </c>
      <c r="H336" s="173">
        <v>4060</v>
      </c>
      <c r="I336" s="173">
        <v>0.18</v>
      </c>
      <c r="J336" s="173">
        <v>79</v>
      </c>
      <c r="K336" s="268"/>
    </row>
    <row r="337" spans="1:11" s="187" customFormat="1" x14ac:dyDescent="0.25">
      <c r="A337" s="171">
        <v>43252.633449074077</v>
      </c>
      <c r="B337" s="175" t="s">
        <v>3</v>
      </c>
      <c r="C337" s="62"/>
      <c r="D337" s="45" t="s">
        <v>2</v>
      </c>
      <c r="E337" s="173" t="s">
        <v>637</v>
      </c>
      <c r="F337" s="173" t="s">
        <v>23</v>
      </c>
      <c r="G337" s="173" t="s">
        <v>5</v>
      </c>
      <c r="H337" s="173">
        <v>3640</v>
      </c>
      <c r="I337" s="173">
        <v>0.18</v>
      </c>
      <c r="J337" s="173">
        <v>79</v>
      </c>
      <c r="K337" s="268"/>
    </row>
    <row r="338" spans="1:11" s="187" customFormat="1" x14ac:dyDescent="0.25">
      <c r="A338" s="171">
        <v>43252.633599537039</v>
      </c>
      <c r="B338" s="175" t="s">
        <v>3</v>
      </c>
      <c r="C338" s="62"/>
      <c r="D338" s="45" t="s">
        <v>2</v>
      </c>
      <c r="E338" s="173" t="s">
        <v>637</v>
      </c>
      <c r="F338" s="173" t="s">
        <v>23</v>
      </c>
      <c r="G338" s="173" t="s">
        <v>5</v>
      </c>
      <c r="H338" s="173">
        <v>3620</v>
      </c>
      <c r="I338" s="173">
        <v>0.18</v>
      </c>
      <c r="J338" s="173">
        <v>79</v>
      </c>
      <c r="K338" s="268"/>
    </row>
    <row r="339" spans="1:11" s="187" customFormat="1" x14ac:dyDescent="0.25">
      <c r="A339" s="171">
        <v>43252.633750000001</v>
      </c>
      <c r="B339" s="175" t="s">
        <v>3</v>
      </c>
      <c r="C339" s="62"/>
      <c r="D339" s="45" t="s">
        <v>2</v>
      </c>
      <c r="E339" s="173" t="s">
        <v>637</v>
      </c>
      <c r="F339" s="173" t="s">
        <v>23</v>
      </c>
      <c r="G339" s="173" t="s">
        <v>5</v>
      </c>
      <c r="H339" s="173">
        <v>3660</v>
      </c>
      <c r="I339" s="173">
        <v>0.18</v>
      </c>
      <c r="J339" s="173">
        <v>79</v>
      </c>
      <c r="K339" s="269"/>
    </row>
    <row r="340" spans="1:11" s="187" customFormat="1" x14ac:dyDescent="0.25">
      <c r="A340" s="167">
        <v>43252.635451388887</v>
      </c>
      <c r="B340" s="174" t="s">
        <v>3</v>
      </c>
      <c r="C340" s="174" t="s">
        <v>2</v>
      </c>
      <c r="D340" s="62"/>
      <c r="E340" s="165" t="s">
        <v>636</v>
      </c>
      <c r="F340" s="165" t="s">
        <v>25</v>
      </c>
      <c r="G340" s="165" t="s">
        <v>0</v>
      </c>
      <c r="H340" s="168">
        <v>500</v>
      </c>
      <c r="I340" s="165">
        <v>0.18</v>
      </c>
      <c r="J340" s="165">
        <v>79</v>
      </c>
      <c r="K340" s="270">
        <f>AVERAGE(H341:H342,H344,H346:H348)</f>
        <v>3998.3333333333335</v>
      </c>
    </row>
    <row r="341" spans="1:11" s="187" customFormat="1" x14ac:dyDescent="0.25">
      <c r="A341" s="167">
        <v>43252.635601851849</v>
      </c>
      <c r="B341" s="174" t="s">
        <v>3</v>
      </c>
      <c r="C341" s="174" t="s">
        <v>2</v>
      </c>
      <c r="D341" s="62"/>
      <c r="E341" s="165" t="s">
        <v>636</v>
      </c>
      <c r="F341" s="165" t="s">
        <v>25</v>
      </c>
      <c r="G341" s="165" t="s">
        <v>0</v>
      </c>
      <c r="H341" s="165">
        <v>3950</v>
      </c>
      <c r="I341" s="165">
        <v>0.18</v>
      </c>
      <c r="J341" s="165">
        <v>81</v>
      </c>
      <c r="K341" s="271"/>
    </row>
    <row r="342" spans="1:11" s="187" customFormat="1" x14ac:dyDescent="0.25">
      <c r="A342" s="167">
        <v>43252.635752314818</v>
      </c>
      <c r="B342" s="174" t="s">
        <v>3</v>
      </c>
      <c r="C342" s="174" t="s">
        <v>2</v>
      </c>
      <c r="D342" s="62"/>
      <c r="E342" s="165" t="s">
        <v>636</v>
      </c>
      <c r="F342" s="165" t="s">
        <v>25</v>
      </c>
      <c r="G342" s="165" t="s">
        <v>0</v>
      </c>
      <c r="H342" s="165">
        <v>3950</v>
      </c>
      <c r="I342" s="165">
        <v>0.18</v>
      </c>
      <c r="J342" s="165">
        <v>79</v>
      </c>
      <c r="K342" s="271"/>
    </row>
    <row r="343" spans="1:11" s="187" customFormat="1" x14ac:dyDescent="0.25">
      <c r="A343" s="167">
        <v>43252.636562500003</v>
      </c>
      <c r="B343" s="174" t="s">
        <v>3</v>
      </c>
      <c r="C343" s="62"/>
      <c r="D343" s="174" t="s">
        <v>2</v>
      </c>
      <c r="E343" s="165" t="s">
        <v>637</v>
      </c>
      <c r="F343" s="165" t="s">
        <v>25</v>
      </c>
      <c r="G343" s="165" t="s">
        <v>0</v>
      </c>
      <c r="H343" s="168">
        <v>3940</v>
      </c>
      <c r="I343" s="165">
        <v>0.18</v>
      </c>
      <c r="J343" s="165">
        <v>79</v>
      </c>
      <c r="K343" s="271"/>
    </row>
    <row r="344" spans="1:11" s="187" customFormat="1" x14ac:dyDescent="0.25">
      <c r="A344" s="167">
        <v>43252.636712962965</v>
      </c>
      <c r="B344" s="174" t="s">
        <v>3</v>
      </c>
      <c r="C344" s="62"/>
      <c r="D344" s="174" t="s">
        <v>2</v>
      </c>
      <c r="E344" s="165" t="s">
        <v>637</v>
      </c>
      <c r="F344" s="165" t="s">
        <v>25</v>
      </c>
      <c r="G344" s="165" t="s">
        <v>0</v>
      </c>
      <c r="H344" s="165">
        <v>4030</v>
      </c>
      <c r="I344" s="165">
        <v>0.18</v>
      </c>
      <c r="J344" s="165">
        <v>79</v>
      </c>
      <c r="K344" s="271"/>
    </row>
    <row r="345" spans="1:11" s="187" customFormat="1" x14ac:dyDescent="0.25">
      <c r="A345" s="167">
        <v>43252.63685185185</v>
      </c>
      <c r="B345" s="174" t="s">
        <v>3</v>
      </c>
      <c r="C345" s="62"/>
      <c r="D345" s="174" t="s">
        <v>2</v>
      </c>
      <c r="E345" s="165" t="s">
        <v>637</v>
      </c>
      <c r="F345" s="165" t="s">
        <v>25</v>
      </c>
      <c r="G345" s="165" t="s">
        <v>0</v>
      </c>
      <c r="H345" s="168">
        <v>3970</v>
      </c>
      <c r="I345" s="165">
        <v>0.18</v>
      </c>
      <c r="J345" s="165">
        <v>79</v>
      </c>
      <c r="K345" s="271"/>
    </row>
    <row r="346" spans="1:11" s="187" customFormat="1" x14ac:dyDescent="0.25">
      <c r="A346" s="167">
        <v>43252.637314814812</v>
      </c>
      <c r="B346" s="174" t="s">
        <v>3</v>
      </c>
      <c r="C346" s="62"/>
      <c r="D346" s="174" t="s">
        <v>2</v>
      </c>
      <c r="E346" s="165" t="s">
        <v>637</v>
      </c>
      <c r="F346" s="165" t="s">
        <v>25</v>
      </c>
      <c r="G346" s="165" t="s">
        <v>0</v>
      </c>
      <c r="H346" s="165">
        <v>4020</v>
      </c>
      <c r="I346" s="165">
        <v>0.18</v>
      </c>
      <c r="J346" s="165">
        <v>79</v>
      </c>
      <c r="K346" s="271"/>
    </row>
    <row r="347" spans="1:11" s="187" customFormat="1" x14ac:dyDescent="0.25">
      <c r="A347" s="167">
        <v>43252.637453703705</v>
      </c>
      <c r="B347" s="174" t="s">
        <v>3</v>
      </c>
      <c r="C347" s="62"/>
      <c r="D347" s="174" t="s">
        <v>2</v>
      </c>
      <c r="E347" s="165" t="s">
        <v>637</v>
      </c>
      <c r="F347" s="165" t="s">
        <v>25</v>
      </c>
      <c r="G347" s="165" t="s">
        <v>0</v>
      </c>
      <c r="H347" s="165">
        <v>4020</v>
      </c>
      <c r="I347" s="165">
        <v>0.18</v>
      </c>
      <c r="J347" s="165">
        <v>79</v>
      </c>
      <c r="K347" s="271"/>
    </row>
    <row r="348" spans="1:11" s="187" customFormat="1" x14ac:dyDescent="0.25">
      <c r="A348" s="167">
        <v>43252.637604166666</v>
      </c>
      <c r="B348" s="174" t="s">
        <v>3</v>
      </c>
      <c r="C348" s="62"/>
      <c r="D348" s="174" t="s">
        <v>2</v>
      </c>
      <c r="E348" s="165" t="s">
        <v>637</v>
      </c>
      <c r="F348" s="165" t="s">
        <v>25</v>
      </c>
      <c r="G348" s="165" t="s">
        <v>0</v>
      </c>
      <c r="H348" s="165">
        <v>4020</v>
      </c>
      <c r="I348" s="165">
        <v>0.18</v>
      </c>
      <c r="J348" s="165">
        <v>79</v>
      </c>
      <c r="K348" s="272"/>
    </row>
    <row r="349" spans="1:11" s="187" customFormat="1" x14ac:dyDescent="0.25">
      <c r="A349" s="171">
        <v>43252.638333333336</v>
      </c>
      <c r="B349" s="175" t="s">
        <v>3</v>
      </c>
      <c r="C349" s="45" t="s">
        <v>2</v>
      </c>
      <c r="D349" s="62"/>
      <c r="E349" s="173" t="s">
        <v>636</v>
      </c>
      <c r="F349" s="173" t="s">
        <v>26</v>
      </c>
      <c r="G349" s="173" t="s">
        <v>0</v>
      </c>
      <c r="H349" s="173">
        <v>4780</v>
      </c>
      <c r="I349" s="173">
        <v>0.18</v>
      </c>
      <c r="J349" s="173">
        <v>79</v>
      </c>
      <c r="K349" s="267">
        <f>AVERAGE(H349:H351)</f>
        <v>4770</v>
      </c>
    </row>
    <row r="350" spans="1:11" s="187" customFormat="1" x14ac:dyDescent="0.25">
      <c r="A350" s="171">
        <v>43252.638483796298</v>
      </c>
      <c r="B350" s="175" t="s">
        <v>3</v>
      </c>
      <c r="C350" s="45" t="s">
        <v>2</v>
      </c>
      <c r="D350" s="62"/>
      <c r="E350" s="173" t="s">
        <v>636</v>
      </c>
      <c r="F350" s="173" t="s">
        <v>26</v>
      </c>
      <c r="G350" s="173" t="s">
        <v>0</v>
      </c>
      <c r="H350" s="173">
        <v>4790</v>
      </c>
      <c r="I350" s="173">
        <v>0.18</v>
      </c>
      <c r="J350" s="173">
        <v>79</v>
      </c>
      <c r="K350" s="268"/>
    </row>
    <row r="351" spans="1:11" s="187" customFormat="1" x14ac:dyDescent="0.25">
      <c r="A351" s="171">
        <v>43252.63863425926</v>
      </c>
      <c r="B351" s="175" t="s">
        <v>3</v>
      </c>
      <c r="C351" s="45" t="s">
        <v>2</v>
      </c>
      <c r="D351" s="62"/>
      <c r="E351" s="173" t="s">
        <v>636</v>
      </c>
      <c r="F351" s="173" t="s">
        <v>26</v>
      </c>
      <c r="G351" s="173" t="s">
        <v>0</v>
      </c>
      <c r="H351" s="173">
        <v>4740</v>
      </c>
      <c r="I351" s="173">
        <v>0.18</v>
      </c>
      <c r="J351" s="173">
        <v>79</v>
      </c>
      <c r="K351" s="268"/>
    </row>
    <row r="352" spans="1:11" s="187" customFormat="1" x14ac:dyDescent="0.25">
      <c r="A352" s="171">
        <v>43252.642523148148</v>
      </c>
      <c r="B352" s="175" t="s">
        <v>3</v>
      </c>
      <c r="C352" s="62"/>
      <c r="D352" s="175" t="s">
        <v>2</v>
      </c>
      <c r="E352" s="173" t="s">
        <v>637</v>
      </c>
      <c r="F352" s="173" t="s">
        <v>26</v>
      </c>
      <c r="G352" s="173" t="s">
        <v>0</v>
      </c>
      <c r="H352" s="180">
        <v>5000</v>
      </c>
      <c r="I352" s="173">
        <v>0.18</v>
      </c>
      <c r="J352" s="173">
        <v>79</v>
      </c>
      <c r="K352" s="268"/>
    </row>
    <row r="353" spans="1:11" s="187" customFormat="1" x14ac:dyDescent="0.25">
      <c r="A353" s="171">
        <v>43252.64267361111</v>
      </c>
      <c r="B353" s="175" t="s">
        <v>3</v>
      </c>
      <c r="C353" s="62"/>
      <c r="D353" s="175" t="s">
        <v>2</v>
      </c>
      <c r="E353" s="173" t="s">
        <v>637</v>
      </c>
      <c r="F353" s="173" t="s">
        <v>26</v>
      </c>
      <c r="G353" s="173" t="s">
        <v>0</v>
      </c>
      <c r="H353" s="180">
        <v>5020</v>
      </c>
      <c r="I353" s="173">
        <v>0.18</v>
      </c>
      <c r="J353" s="173">
        <v>79</v>
      </c>
      <c r="K353" s="268"/>
    </row>
    <row r="354" spans="1:11" s="187" customFormat="1" x14ac:dyDescent="0.25">
      <c r="A354" s="171">
        <v>43252.642824074072</v>
      </c>
      <c r="B354" s="175" t="s">
        <v>3</v>
      </c>
      <c r="C354" s="62"/>
      <c r="D354" s="175" t="s">
        <v>2</v>
      </c>
      <c r="E354" s="173" t="s">
        <v>637</v>
      </c>
      <c r="F354" s="173" t="s">
        <v>26</v>
      </c>
      <c r="G354" s="173" t="s">
        <v>0</v>
      </c>
      <c r="H354" s="180">
        <v>5040</v>
      </c>
      <c r="I354" s="173">
        <v>0.18</v>
      </c>
      <c r="J354" s="173">
        <v>79</v>
      </c>
      <c r="K354" s="268"/>
    </row>
    <row r="355" spans="1:11" s="187" customFormat="1" x14ac:dyDescent="0.25">
      <c r="A355" s="171">
        <v>43252.642824074072</v>
      </c>
      <c r="B355" s="175" t="s">
        <v>3</v>
      </c>
      <c r="C355" s="62"/>
      <c r="D355" s="45" t="s">
        <v>2</v>
      </c>
      <c r="E355" s="173" t="s">
        <v>637</v>
      </c>
      <c r="F355" s="173" t="s">
        <v>26</v>
      </c>
      <c r="G355" s="173" t="s">
        <v>0</v>
      </c>
      <c r="H355" s="180">
        <v>5040</v>
      </c>
      <c r="I355" s="173">
        <v>0.18</v>
      </c>
      <c r="J355" s="173">
        <v>79</v>
      </c>
      <c r="K355" s="268"/>
    </row>
    <row r="356" spans="1:11" s="187" customFormat="1" x14ac:dyDescent="0.25">
      <c r="A356" s="171">
        <v>43252.643263888887</v>
      </c>
      <c r="B356" s="175" t="s">
        <v>3</v>
      </c>
      <c r="C356" s="62"/>
      <c r="D356" s="45" t="s">
        <v>2</v>
      </c>
      <c r="E356" s="173" t="s">
        <v>637</v>
      </c>
      <c r="F356" s="173" t="s">
        <v>26</v>
      </c>
      <c r="G356" s="173" t="s">
        <v>0</v>
      </c>
      <c r="H356" s="180">
        <v>5040</v>
      </c>
      <c r="I356" s="173">
        <v>0.18</v>
      </c>
      <c r="J356" s="173">
        <v>79</v>
      </c>
      <c r="K356" s="268"/>
    </row>
    <row r="357" spans="1:11" s="187" customFormat="1" x14ac:dyDescent="0.25">
      <c r="A357" s="171">
        <v>43252.643414351849</v>
      </c>
      <c r="B357" s="175" t="s">
        <v>3</v>
      </c>
      <c r="C357" s="62"/>
      <c r="D357" s="45" t="s">
        <v>2</v>
      </c>
      <c r="E357" s="173" t="s">
        <v>637</v>
      </c>
      <c r="F357" s="173" t="s">
        <v>26</v>
      </c>
      <c r="G357" s="173" t="s">
        <v>0</v>
      </c>
      <c r="H357" s="180">
        <v>5080</v>
      </c>
      <c r="I357" s="173">
        <v>0.18</v>
      </c>
      <c r="J357" s="173">
        <v>79</v>
      </c>
      <c r="K357" s="269"/>
    </row>
    <row r="358" spans="1:11" s="187" customFormat="1" x14ac:dyDescent="0.25">
      <c r="A358" s="167">
        <v>43252.644652777781</v>
      </c>
      <c r="B358" s="174" t="s">
        <v>3</v>
      </c>
      <c r="C358" s="43" t="s">
        <v>2</v>
      </c>
      <c r="D358" s="62"/>
      <c r="E358" s="165" t="s">
        <v>636</v>
      </c>
      <c r="F358" s="165" t="s">
        <v>27</v>
      </c>
      <c r="G358" s="165" t="s">
        <v>0</v>
      </c>
      <c r="H358" s="165">
        <v>4580</v>
      </c>
      <c r="I358" s="165">
        <v>0.18</v>
      </c>
      <c r="J358" s="165">
        <v>79</v>
      </c>
      <c r="K358" s="270">
        <f>AVERAGE(H358:H363)</f>
        <v>4765</v>
      </c>
    </row>
    <row r="359" spans="1:11" s="187" customFormat="1" x14ac:dyDescent="0.25">
      <c r="A359" s="167">
        <v>43252.644803240742</v>
      </c>
      <c r="B359" s="174" t="s">
        <v>3</v>
      </c>
      <c r="C359" s="43" t="s">
        <v>2</v>
      </c>
      <c r="D359" s="62"/>
      <c r="E359" s="165" t="s">
        <v>636</v>
      </c>
      <c r="F359" s="165" t="s">
        <v>27</v>
      </c>
      <c r="G359" s="165" t="s">
        <v>0</v>
      </c>
      <c r="H359" s="165">
        <v>4530</v>
      </c>
      <c r="I359" s="165">
        <v>0.18</v>
      </c>
      <c r="J359" s="165">
        <v>79</v>
      </c>
      <c r="K359" s="271"/>
    </row>
    <row r="360" spans="1:11" s="187" customFormat="1" x14ac:dyDescent="0.25">
      <c r="A360" s="167">
        <v>43252.644953703704</v>
      </c>
      <c r="B360" s="174" t="s">
        <v>3</v>
      </c>
      <c r="C360" s="43" t="s">
        <v>2</v>
      </c>
      <c r="D360" s="62"/>
      <c r="E360" s="165" t="s">
        <v>636</v>
      </c>
      <c r="F360" s="165" t="s">
        <v>27</v>
      </c>
      <c r="G360" s="165" t="s">
        <v>0</v>
      </c>
      <c r="H360" s="165">
        <v>4530</v>
      </c>
      <c r="I360" s="165">
        <v>0.18</v>
      </c>
      <c r="J360" s="165">
        <v>79</v>
      </c>
      <c r="K360" s="271"/>
    </row>
    <row r="361" spans="1:11" s="187" customFormat="1" x14ac:dyDescent="0.25">
      <c r="A361" s="167">
        <v>43252.645405092589</v>
      </c>
      <c r="B361" s="174" t="s">
        <v>3</v>
      </c>
      <c r="C361" s="62"/>
      <c r="D361" s="174" t="s">
        <v>2</v>
      </c>
      <c r="E361" s="165" t="s">
        <v>637</v>
      </c>
      <c r="F361" s="165" t="s">
        <v>27</v>
      </c>
      <c r="G361" s="165" t="s">
        <v>0</v>
      </c>
      <c r="H361" s="165">
        <v>5030</v>
      </c>
      <c r="I361" s="165">
        <v>0.18</v>
      </c>
      <c r="J361" s="165">
        <v>79</v>
      </c>
      <c r="K361" s="271"/>
    </row>
    <row r="362" spans="1:11" s="187" customFormat="1" x14ac:dyDescent="0.25">
      <c r="A362" s="167">
        <v>43252.645555555559</v>
      </c>
      <c r="B362" s="174" t="s">
        <v>3</v>
      </c>
      <c r="C362" s="62"/>
      <c r="D362" s="174" t="s">
        <v>2</v>
      </c>
      <c r="E362" s="165" t="s">
        <v>637</v>
      </c>
      <c r="F362" s="165" t="s">
        <v>27</v>
      </c>
      <c r="G362" s="165" t="s">
        <v>0</v>
      </c>
      <c r="H362" s="165">
        <v>4960</v>
      </c>
      <c r="I362" s="165">
        <v>0.18</v>
      </c>
      <c r="J362" s="165">
        <v>79</v>
      </c>
      <c r="K362" s="271"/>
    </row>
    <row r="363" spans="1:11" s="187" customFormat="1" x14ac:dyDescent="0.25">
      <c r="A363" s="167">
        <v>43252.64570601852</v>
      </c>
      <c r="B363" s="174" t="s">
        <v>3</v>
      </c>
      <c r="C363" s="62"/>
      <c r="D363" s="174" t="s">
        <v>2</v>
      </c>
      <c r="E363" s="165" t="s">
        <v>637</v>
      </c>
      <c r="F363" s="165" t="s">
        <v>27</v>
      </c>
      <c r="G363" s="165" t="s">
        <v>0</v>
      </c>
      <c r="H363" s="165">
        <v>4960</v>
      </c>
      <c r="I363" s="165">
        <v>0.18</v>
      </c>
      <c r="J363" s="165">
        <v>79</v>
      </c>
      <c r="K363" s="272"/>
    </row>
    <row r="364" spans="1:11" s="187" customFormat="1" x14ac:dyDescent="0.25">
      <c r="A364" s="171">
        <v>43252.646296296298</v>
      </c>
      <c r="B364" s="175" t="s">
        <v>3</v>
      </c>
      <c r="C364" s="45" t="s">
        <v>2</v>
      </c>
      <c r="D364" s="62"/>
      <c r="E364" s="173" t="s">
        <v>636</v>
      </c>
      <c r="F364" s="173" t="s">
        <v>28</v>
      </c>
      <c r="G364" s="173" t="s">
        <v>0</v>
      </c>
      <c r="H364" s="180">
        <v>4990</v>
      </c>
      <c r="I364" s="173">
        <v>0.18</v>
      </c>
      <c r="J364" s="173">
        <v>79</v>
      </c>
      <c r="K364" s="267">
        <f>AVERAGE(H369,H372:H375,H379:H384)</f>
        <v>4856.363636363636</v>
      </c>
    </row>
    <row r="365" spans="1:11" s="187" customFormat="1" x14ac:dyDescent="0.25">
      <c r="A365" s="171">
        <v>43252.64644675926</v>
      </c>
      <c r="B365" s="175" t="s">
        <v>3</v>
      </c>
      <c r="C365" s="45" t="s">
        <v>2</v>
      </c>
      <c r="D365" s="62"/>
      <c r="E365" s="173" t="s">
        <v>636</v>
      </c>
      <c r="F365" s="173" t="s">
        <v>28</v>
      </c>
      <c r="G365" s="173" t="s">
        <v>0</v>
      </c>
      <c r="H365" s="180">
        <v>4980</v>
      </c>
      <c r="I365" s="173">
        <v>0.18</v>
      </c>
      <c r="J365" s="173">
        <v>79</v>
      </c>
      <c r="K365" s="268"/>
    </row>
    <row r="366" spans="1:11" s="187" customFormat="1" x14ac:dyDescent="0.25">
      <c r="A366" s="171">
        <v>43252.646597222221</v>
      </c>
      <c r="B366" s="175" t="s">
        <v>3</v>
      </c>
      <c r="C366" s="45" t="s">
        <v>2</v>
      </c>
      <c r="D366" s="62"/>
      <c r="E366" s="173" t="s">
        <v>636</v>
      </c>
      <c r="F366" s="173" t="s">
        <v>28</v>
      </c>
      <c r="G366" s="173" t="s">
        <v>0</v>
      </c>
      <c r="H366" s="180">
        <v>5010</v>
      </c>
      <c r="I366" s="173">
        <v>0.18</v>
      </c>
      <c r="J366" s="173">
        <v>79</v>
      </c>
      <c r="K366" s="268"/>
    </row>
    <row r="367" spans="1:11" s="187" customFormat="1" x14ac:dyDescent="0.25">
      <c r="A367" s="171">
        <v>43252.647175925929</v>
      </c>
      <c r="B367" s="175" t="s">
        <v>3</v>
      </c>
      <c r="C367" s="45" t="s">
        <v>2</v>
      </c>
      <c r="D367" s="62"/>
      <c r="E367" s="173" t="s">
        <v>636</v>
      </c>
      <c r="F367" s="173" t="s">
        <v>28</v>
      </c>
      <c r="G367" s="173" t="s">
        <v>0</v>
      </c>
      <c r="H367" s="180">
        <v>4980</v>
      </c>
      <c r="I367" s="173">
        <v>0.18</v>
      </c>
      <c r="J367" s="173">
        <v>79</v>
      </c>
      <c r="K367" s="268"/>
    </row>
    <row r="368" spans="1:11" s="187" customFormat="1" x14ac:dyDescent="0.25">
      <c r="A368" s="171">
        <v>43252.647326388891</v>
      </c>
      <c r="B368" s="175" t="s">
        <v>3</v>
      </c>
      <c r="C368" s="45" t="s">
        <v>2</v>
      </c>
      <c r="D368" s="62"/>
      <c r="E368" s="173" t="s">
        <v>636</v>
      </c>
      <c r="F368" s="173" t="s">
        <v>28</v>
      </c>
      <c r="G368" s="173" t="s">
        <v>0</v>
      </c>
      <c r="H368" s="180">
        <v>4910</v>
      </c>
      <c r="I368" s="173">
        <v>0.18</v>
      </c>
      <c r="J368" s="173">
        <v>79</v>
      </c>
      <c r="K368" s="268"/>
    </row>
    <row r="369" spans="1:11" s="187" customFormat="1" x14ac:dyDescent="0.25">
      <c r="A369" s="171">
        <v>43252.647476851853</v>
      </c>
      <c r="B369" s="175" t="s">
        <v>3</v>
      </c>
      <c r="C369" s="45" t="s">
        <v>2</v>
      </c>
      <c r="D369" s="62"/>
      <c r="E369" s="173" t="s">
        <v>636</v>
      </c>
      <c r="F369" s="173" t="s">
        <v>28</v>
      </c>
      <c r="G369" s="173" t="s">
        <v>0</v>
      </c>
      <c r="H369" s="173">
        <v>4880</v>
      </c>
      <c r="I369" s="173">
        <v>0.18</v>
      </c>
      <c r="J369" s="173">
        <v>79</v>
      </c>
      <c r="K369" s="268"/>
    </row>
    <row r="370" spans="1:11" s="187" customFormat="1" x14ac:dyDescent="0.25">
      <c r="A370" s="171">
        <v>43252.64806712963</v>
      </c>
      <c r="B370" s="175" t="s">
        <v>3</v>
      </c>
      <c r="C370" s="45" t="s">
        <v>2</v>
      </c>
      <c r="D370" s="62"/>
      <c r="E370" s="173" t="s">
        <v>636</v>
      </c>
      <c r="F370" s="173" t="s">
        <v>28</v>
      </c>
      <c r="G370" s="173" t="s">
        <v>0</v>
      </c>
      <c r="H370" s="180">
        <v>5400</v>
      </c>
      <c r="I370" s="173">
        <v>0.18</v>
      </c>
      <c r="J370" s="173">
        <v>79</v>
      </c>
      <c r="K370" s="268"/>
    </row>
    <row r="371" spans="1:11" s="187" customFormat="1" x14ac:dyDescent="0.25">
      <c r="A371" s="171">
        <v>43252.648217592592</v>
      </c>
      <c r="B371" s="175" t="s">
        <v>3</v>
      </c>
      <c r="C371" s="45" t="s">
        <v>2</v>
      </c>
      <c r="D371" s="62"/>
      <c r="E371" s="173" t="s">
        <v>636</v>
      </c>
      <c r="F371" s="173" t="s">
        <v>28</v>
      </c>
      <c r="G371" s="173" t="s">
        <v>0</v>
      </c>
      <c r="H371" s="180">
        <v>5350</v>
      </c>
      <c r="I371" s="173">
        <v>0.18</v>
      </c>
      <c r="J371" s="173">
        <v>79</v>
      </c>
      <c r="K371" s="268"/>
    </row>
    <row r="372" spans="1:11" s="187" customFormat="1" x14ac:dyDescent="0.25">
      <c r="A372" s="171">
        <v>43252.648368055554</v>
      </c>
      <c r="B372" s="175" t="s">
        <v>3</v>
      </c>
      <c r="C372" s="45" t="s">
        <v>2</v>
      </c>
      <c r="D372" s="62"/>
      <c r="E372" s="173" t="s">
        <v>636</v>
      </c>
      <c r="F372" s="173" t="s">
        <v>28</v>
      </c>
      <c r="G372" s="173" t="s">
        <v>0</v>
      </c>
      <c r="H372" s="173">
        <v>5340</v>
      </c>
      <c r="I372" s="173">
        <v>0.18</v>
      </c>
      <c r="J372" s="173">
        <v>79</v>
      </c>
      <c r="K372" s="268"/>
    </row>
    <row r="373" spans="1:11" s="187" customFormat="1" x14ac:dyDescent="0.25">
      <c r="A373" s="171">
        <v>43252.648368055554</v>
      </c>
      <c r="B373" s="175" t="s">
        <v>3</v>
      </c>
      <c r="C373" s="45" t="s">
        <v>2</v>
      </c>
      <c r="D373" s="62"/>
      <c r="E373" s="173" t="s">
        <v>636</v>
      </c>
      <c r="F373" s="173" t="s">
        <v>28</v>
      </c>
      <c r="G373" s="173" t="s">
        <v>0</v>
      </c>
      <c r="H373" s="173">
        <v>5340</v>
      </c>
      <c r="I373" s="173">
        <v>0.18</v>
      </c>
      <c r="J373" s="173">
        <v>79</v>
      </c>
      <c r="K373" s="268"/>
    </row>
    <row r="374" spans="1:11" s="187" customFormat="1" x14ac:dyDescent="0.25">
      <c r="A374" s="171">
        <v>43252.648530092592</v>
      </c>
      <c r="B374" s="175" t="s">
        <v>3</v>
      </c>
      <c r="C374" s="45" t="s">
        <v>2</v>
      </c>
      <c r="D374" s="62"/>
      <c r="E374" s="173" t="s">
        <v>636</v>
      </c>
      <c r="F374" s="173" t="s">
        <v>28</v>
      </c>
      <c r="G374" s="173" t="s">
        <v>0</v>
      </c>
      <c r="H374" s="173">
        <v>5340</v>
      </c>
      <c r="I374" s="173">
        <v>0.18</v>
      </c>
      <c r="J374" s="173">
        <v>81</v>
      </c>
      <c r="K374" s="268"/>
    </row>
    <row r="375" spans="1:11" s="187" customFormat="1" x14ac:dyDescent="0.25">
      <c r="A375" s="171">
        <v>43252.648680555554</v>
      </c>
      <c r="B375" s="175" t="s">
        <v>3</v>
      </c>
      <c r="C375" s="45" t="s">
        <v>2</v>
      </c>
      <c r="D375" s="62"/>
      <c r="E375" s="173" t="s">
        <v>636</v>
      </c>
      <c r="F375" s="173" t="s">
        <v>28</v>
      </c>
      <c r="G375" s="173" t="s">
        <v>0</v>
      </c>
      <c r="H375" s="173">
        <v>5350</v>
      </c>
      <c r="I375" s="173">
        <v>0.18</v>
      </c>
      <c r="J375" s="173">
        <v>81</v>
      </c>
      <c r="K375" s="268"/>
    </row>
    <row r="376" spans="1:11" s="187" customFormat="1" x14ac:dyDescent="0.25">
      <c r="A376" s="171">
        <v>43252.649189814816</v>
      </c>
      <c r="B376" s="175" t="s">
        <v>3</v>
      </c>
      <c r="C376" s="62"/>
      <c r="D376" s="175" t="s">
        <v>2</v>
      </c>
      <c r="E376" s="173" t="s">
        <v>637</v>
      </c>
      <c r="F376" s="173" t="s">
        <v>28</v>
      </c>
      <c r="G376" s="173" t="s">
        <v>0</v>
      </c>
      <c r="H376" s="180">
        <v>5940</v>
      </c>
      <c r="I376" s="173">
        <v>0.18</v>
      </c>
      <c r="J376" s="173">
        <v>79</v>
      </c>
      <c r="K376" s="268"/>
    </row>
    <row r="377" spans="1:11" s="187" customFormat="1" x14ac:dyDescent="0.25">
      <c r="A377" s="171">
        <v>43252.649340277778</v>
      </c>
      <c r="B377" s="175" t="s">
        <v>3</v>
      </c>
      <c r="C377" s="62"/>
      <c r="D377" s="175" t="s">
        <v>2</v>
      </c>
      <c r="E377" s="173" t="s">
        <v>637</v>
      </c>
      <c r="F377" s="173" t="s">
        <v>28</v>
      </c>
      <c r="G377" s="173" t="s">
        <v>0</v>
      </c>
      <c r="H377" s="180">
        <v>5960</v>
      </c>
      <c r="I377" s="173">
        <v>0.18</v>
      </c>
      <c r="J377" s="173">
        <v>79</v>
      </c>
      <c r="K377" s="268"/>
    </row>
    <row r="378" spans="1:11" s="187" customFormat="1" x14ac:dyDescent="0.25">
      <c r="A378" s="171">
        <v>43252.64949074074</v>
      </c>
      <c r="B378" s="175" t="s">
        <v>3</v>
      </c>
      <c r="C378" s="62"/>
      <c r="D378" s="175" t="s">
        <v>2</v>
      </c>
      <c r="E378" s="173" t="s">
        <v>637</v>
      </c>
      <c r="F378" s="173" t="s">
        <v>28</v>
      </c>
      <c r="G378" s="173" t="s">
        <v>0</v>
      </c>
      <c r="H378" s="180">
        <v>6000</v>
      </c>
      <c r="I378" s="173">
        <v>0.18</v>
      </c>
      <c r="J378" s="173">
        <v>81</v>
      </c>
      <c r="K378" s="268"/>
    </row>
    <row r="379" spans="1:11" s="187" customFormat="1" x14ac:dyDescent="0.25">
      <c r="A379" s="171">
        <v>43252.650208333333</v>
      </c>
      <c r="B379" s="175" t="s">
        <v>3</v>
      </c>
      <c r="C379" s="62"/>
      <c r="D379" s="45" t="s">
        <v>2</v>
      </c>
      <c r="E379" s="173" t="s">
        <v>637</v>
      </c>
      <c r="F379" s="173" t="s">
        <v>28</v>
      </c>
      <c r="G379" s="173" t="s">
        <v>0</v>
      </c>
      <c r="H379" s="173">
        <v>4210</v>
      </c>
      <c r="I379" s="173">
        <v>0.18</v>
      </c>
      <c r="J379" s="173">
        <v>79</v>
      </c>
      <c r="K379" s="268"/>
    </row>
    <row r="380" spans="1:11" s="187" customFormat="1" x14ac:dyDescent="0.25">
      <c r="A380" s="171">
        <v>43252.650358796294</v>
      </c>
      <c r="B380" s="175" t="s">
        <v>3</v>
      </c>
      <c r="C380" s="62"/>
      <c r="D380" s="45" t="s">
        <v>2</v>
      </c>
      <c r="E380" s="173" t="s">
        <v>637</v>
      </c>
      <c r="F380" s="173" t="s">
        <v>28</v>
      </c>
      <c r="G380" s="173" t="s">
        <v>0</v>
      </c>
      <c r="H380" s="173">
        <v>4250</v>
      </c>
      <c r="I380" s="173">
        <v>0.18</v>
      </c>
      <c r="J380" s="173">
        <v>81</v>
      </c>
      <c r="K380" s="268"/>
    </row>
    <row r="381" spans="1:11" s="187" customFormat="1" x14ac:dyDescent="0.25">
      <c r="A381" s="171">
        <v>43252.650509259256</v>
      </c>
      <c r="B381" s="175" t="s">
        <v>3</v>
      </c>
      <c r="C381" s="62"/>
      <c r="D381" s="45" t="s">
        <v>2</v>
      </c>
      <c r="E381" s="173" t="s">
        <v>637</v>
      </c>
      <c r="F381" s="173" t="s">
        <v>28</v>
      </c>
      <c r="G381" s="173" t="s">
        <v>0</v>
      </c>
      <c r="H381" s="173">
        <v>4160</v>
      </c>
      <c r="I381" s="173">
        <v>0.18</v>
      </c>
      <c r="J381" s="173">
        <v>79</v>
      </c>
      <c r="K381" s="268"/>
    </row>
    <row r="382" spans="1:11" s="187" customFormat="1" x14ac:dyDescent="0.25">
      <c r="A382" s="171">
        <v>43252.650937500002</v>
      </c>
      <c r="B382" s="175" t="s">
        <v>3</v>
      </c>
      <c r="C382" s="62"/>
      <c r="D382" s="45" t="s">
        <v>2</v>
      </c>
      <c r="E382" s="173" t="s">
        <v>637</v>
      </c>
      <c r="F382" s="173" t="s">
        <v>28</v>
      </c>
      <c r="G382" s="173" t="s">
        <v>0</v>
      </c>
      <c r="H382" s="173">
        <v>4870</v>
      </c>
      <c r="I382" s="173">
        <v>0.18</v>
      </c>
      <c r="J382" s="173">
        <v>79</v>
      </c>
      <c r="K382" s="268"/>
    </row>
    <row r="383" spans="1:11" s="187" customFormat="1" x14ac:dyDescent="0.25">
      <c r="A383" s="171">
        <v>43252.651087962964</v>
      </c>
      <c r="B383" s="175" t="s">
        <v>3</v>
      </c>
      <c r="C383" s="62"/>
      <c r="D383" s="45" t="s">
        <v>2</v>
      </c>
      <c r="E383" s="173" t="s">
        <v>637</v>
      </c>
      <c r="F383" s="173" t="s">
        <v>28</v>
      </c>
      <c r="G383" s="173" t="s">
        <v>0</v>
      </c>
      <c r="H383" s="173">
        <v>4860</v>
      </c>
      <c r="I383" s="173">
        <v>0.18</v>
      </c>
      <c r="J383" s="173">
        <v>79</v>
      </c>
      <c r="K383" s="268"/>
    </row>
    <row r="384" spans="1:11" s="187" customFormat="1" x14ac:dyDescent="0.25">
      <c r="A384" s="171">
        <v>43252.651238425926</v>
      </c>
      <c r="B384" s="175" t="s">
        <v>3</v>
      </c>
      <c r="C384" s="62"/>
      <c r="D384" s="45" t="s">
        <v>2</v>
      </c>
      <c r="E384" s="173" t="s">
        <v>637</v>
      </c>
      <c r="F384" s="173" t="s">
        <v>28</v>
      </c>
      <c r="G384" s="173" t="s">
        <v>0</v>
      </c>
      <c r="H384" s="173">
        <v>4820</v>
      </c>
      <c r="I384" s="173">
        <v>0.18</v>
      </c>
      <c r="J384" s="173">
        <v>79</v>
      </c>
      <c r="K384" s="269"/>
    </row>
    <row r="385" spans="1:11" s="187" customFormat="1" x14ac:dyDescent="0.25">
      <c r="A385" s="167">
        <v>43252.652187500003</v>
      </c>
      <c r="B385" s="174" t="s">
        <v>3</v>
      </c>
      <c r="C385" s="174" t="s">
        <v>2</v>
      </c>
      <c r="D385" s="62"/>
      <c r="E385" s="165" t="s">
        <v>636</v>
      </c>
      <c r="F385" s="165" t="s">
        <v>28</v>
      </c>
      <c r="G385" s="165" t="s">
        <v>16</v>
      </c>
      <c r="H385" s="165">
        <v>3640</v>
      </c>
      <c r="I385" s="165">
        <v>0.18</v>
      </c>
      <c r="J385" s="165">
        <v>79</v>
      </c>
      <c r="K385" s="270">
        <f>AVERAGE(H385:H393)</f>
        <v>4267.7777777777774</v>
      </c>
    </row>
    <row r="386" spans="1:11" s="187" customFormat="1" x14ac:dyDescent="0.25">
      <c r="A386" s="167">
        <v>43252.652337962965</v>
      </c>
      <c r="B386" s="174" t="s">
        <v>3</v>
      </c>
      <c r="C386" s="174" t="s">
        <v>2</v>
      </c>
      <c r="D386" s="62"/>
      <c r="E386" s="165" t="s">
        <v>636</v>
      </c>
      <c r="F386" s="165" t="s">
        <v>28</v>
      </c>
      <c r="G386" s="165" t="s">
        <v>16</v>
      </c>
      <c r="H386" s="165">
        <v>3650</v>
      </c>
      <c r="I386" s="165">
        <v>0.18</v>
      </c>
      <c r="J386" s="165">
        <v>79</v>
      </c>
      <c r="K386" s="271"/>
    </row>
    <row r="387" spans="1:11" s="187" customFormat="1" x14ac:dyDescent="0.25">
      <c r="A387" s="167">
        <v>43252.652499999997</v>
      </c>
      <c r="B387" s="174" t="s">
        <v>3</v>
      </c>
      <c r="C387" s="174" t="s">
        <v>2</v>
      </c>
      <c r="D387" s="62"/>
      <c r="E387" s="165" t="s">
        <v>636</v>
      </c>
      <c r="F387" s="165" t="s">
        <v>28</v>
      </c>
      <c r="G387" s="165" t="s">
        <v>16</v>
      </c>
      <c r="H387" s="165">
        <v>3650</v>
      </c>
      <c r="I387" s="165">
        <v>0.18</v>
      </c>
      <c r="J387" s="165">
        <v>79</v>
      </c>
      <c r="K387" s="271"/>
    </row>
    <row r="388" spans="1:11" s="187" customFormat="1" x14ac:dyDescent="0.25">
      <c r="A388" s="167">
        <v>43252.653113425928</v>
      </c>
      <c r="B388" s="174" t="s">
        <v>3</v>
      </c>
      <c r="C388" s="43" t="s">
        <v>2</v>
      </c>
      <c r="D388" s="62"/>
      <c r="E388" s="165" t="s">
        <v>636</v>
      </c>
      <c r="F388" s="165" t="s">
        <v>28</v>
      </c>
      <c r="G388" s="165" t="s">
        <v>16</v>
      </c>
      <c r="H388" s="165">
        <v>4630</v>
      </c>
      <c r="I388" s="165">
        <v>0.18</v>
      </c>
      <c r="J388" s="165">
        <v>79</v>
      </c>
      <c r="K388" s="271"/>
    </row>
    <row r="389" spans="1:11" s="187" customFormat="1" x14ac:dyDescent="0.25">
      <c r="A389" s="167">
        <v>43252.653275462966</v>
      </c>
      <c r="B389" s="174" t="s">
        <v>3</v>
      </c>
      <c r="C389" s="43" t="s">
        <v>2</v>
      </c>
      <c r="D389" s="62"/>
      <c r="E389" s="165" t="s">
        <v>636</v>
      </c>
      <c r="F389" s="165" t="s">
        <v>28</v>
      </c>
      <c r="G389" s="165" t="s">
        <v>16</v>
      </c>
      <c r="H389" s="165">
        <v>4580</v>
      </c>
      <c r="I389" s="165">
        <v>0.18</v>
      </c>
      <c r="J389" s="165">
        <v>81</v>
      </c>
      <c r="K389" s="271"/>
    </row>
    <row r="390" spans="1:11" s="187" customFormat="1" x14ac:dyDescent="0.25">
      <c r="A390" s="167">
        <v>43252.653425925928</v>
      </c>
      <c r="B390" s="174" t="s">
        <v>3</v>
      </c>
      <c r="C390" s="43" t="s">
        <v>2</v>
      </c>
      <c r="D390" s="62"/>
      <c r="E390" s="165" t="s">
        <v>636</v>
      </c>
      <c r="F390" s="165" t="s">
        <v>28</v>
      </c>
      <c r="G390" s="165" t="s">
        <v>16</v>
      </c>
      <c r="H390" s="165">
        <v>4640</v>
      </c>
      <c r="I390" s="165">
        <v>0.18</v>
      </c>
      <c r="J390" s="165">
        <v>79</v>
      </c>
      <c r="K390" s="271"/>
    </row>
    <row r="391" spans="1:11" s="187" customFormat="1" x14ac:dyDescent="0.25">
      <c r="A391" s="167">
        <v>43252.65420138889</v>
      </c>
      <c r="B391" s="174" t="s">
        <v>3</v>
      </c>
      <c r="C391" s="62"/>
      <c r="D391" s="174" t="s">
        <v>2</v>
      </c>
      <c r="E391" s="165" t="s">
        <v>637</v>
      </c>
      <c r="F391" s="165" t="s">
        <v>28</v>
      </c>
      <c r="G391" s="165" t="s">
        <v>16</v>
      </c>
      <c r="H391" s="165">
        <v>4540</v>
      </c>
      <c r="I391" s="165">
        <v>0.18</v>
      </c>
      <c r="J391" s="165">
        <v>81</v>
      </c>
      <c r="K391" s="271"/>
    </row>
    <row r="392" spans="1:11" s="187" customFormat="1" x14ac:dyDescent="0.25">
      <c r="A392" s="167">
        <v>43252.654351851852</v>
      </c>
      <c r="B392" s="174" t="s">
        <v>3</v>
      </c>
      <c r="C392" s="62"/>
      <c r="D392" s="174" t="s">
        <v>2</v>
      </c>
      <c r="E392" s="165" t="s">
        <v>637</v>
      </c>
      <c r="F392" s="165" t="s">
        <v>28</v>
      </c>
      <c r="G392" s="165" t="s">
        <v>16</v>
      </c>
      <c r="H392" s="165">
        <v>4530</v>
      </c>
      <c r="I392" s="165">
        <v>0.18</v>
      </c>
      <c r="J392" s="165">
        <v>81</v>
      </c>
      <c r="K392" s="271"/>
    </row>
    <row r="393" spans="1:11" s="187" customFormat="1" x14ac:dyDescent="0.25">
      <c r="A393" s="167">
        <v>43252.654502314814</v>
      </c>
      <c r="B393" s="174" t="s">
        <v>3</v>
      </c>
      <c r="C393" s="62"/>
      <c r="D393" s="174" t="s">
        <v>2</v>
      </c>
      <c r="E393" s="165" t="s">
        <v>637</v>
      </c>
      <c r="F393" s="165" t="s">
        <v>28</v>
      </c>
      <c r="G393" s="165" t="s">
        <v>16</v>
      </c>
      <c r="H393" s="165">
        <v>4550</v>
      </c>
      <c r="I393" s="165">
        <v>0.18</v>
      </c>
      <c r="J393" s="165">
        <v>79</v>
      </c>
      <c r="K393" s="272"/>
    </row>
    <row r="394" spans="1:11" s="187" customFormat="1" x14ac:dyDescent="0.25">
      <c r="A394" s="171">
        <v>43252.655173611114</v>
      </c>
      <c r="B394" s="175" t="s">
        <v>3</v>
      </c>
      <c r="C394" s="45" t="s">
        <v>2</v>
      </c>
      <c r="D394" s="62"/>
      <c r="E394" s="173" t="s">
        <v>636</v>
      </c>
      <c r="F394" s="173" t="s">
        <v>29</v>
      </c>
      <c r="G394" s="173" t="s">
        <v>0</v>
      </c>
      <c r="H394" s="180">
        <v>5400</v>
      </c>
      <c r="I394" s="173">
        <v>0.18</v>
      </c>
      <c r="J394" s="173">
        <v>79</v>
      </c>
      <c r="K394" s="267">
        <f>AVERAGE(H396:H399,H401:H405)</f>
        <v>5061.1111111111113</v>
      </c>
    </row>
    <row r="395" spans="1:11" s="187" customFormat="1" x14ac:dyDescent="0.25">
      <c r="A395" s="171">
        <v>43252.655312499999</v>
      </c>
      <c r="B395" s="175" t="s">
        <v>3</v>
      </c>
      <c r="C395" s="45" t="s">
        <v>2</v>
      </c>
      <c r="D395" s="62"/>
      <c r="E395" s="173" t="s">
        <v>636</v>
      </c>
      <c r="F395" s="173" t="s">
        <v>29</v>
      </c>
      <c r="G395" s="173" t="s">
        <v>0</v>
      </c>
      <c r="H395" s="180">
        <v>5400</v>
      </c>
      <c r="I395" s="173">
        <v>0.18</v>
      </c>
      <c r="J395" s="173">
        <v>79</v>
      </c>
      <c r="K395" s="268"/>
    </row>
    <row r="396" spans="1:11" s="187" customFormat="1" x14ac:dyDescent="0.25">
      <c r="A396" s="171">
        <v>43252.655462962961</v>
      </c>
      <c r="B396" s="175" t="s">
        <v>3</v>
      </c>
      <c r="C396" s="45" t="s">
        <v>2</v>
      </c>
      <c r="D396" s="62"/>
      <c r="E396" s="173" t="s">
        <v>636</v>
      </c>
      <c r="F396" s="173" t="s">
        <v>29</v>
      </c>
      <c r="G396" s="173" t="s">
        <v>0</v>
      </c>
      <c r="H396" s="173">
        <v>5360</v>
      </c>
      <c r="I396" s="173">
        <v>0.18</v>
      </c>
      <c r="J396" s="173">
        <v>79</v>
      </c>
      <c r="K396" s="268"/>
    </row>
    <row r="397" spans="1:11" s="187" customFormat="1" x14ac:dyDescent="0.25">
      <c r="A397" s="171">
        <v>43252.656053240738</v>
      </c>
      <c r="B397" s="175" t="s">
        <v>3</v>
      </c>
      <c r="C397" s="45" t="s">
        <v>2</v>
      </c>
      <c r="D397" s="62"/>
      <c r="E397" s="173" t="s">
        <v>636</v>
      </c>
      <c r="F397" s="173" t="s">
        <v>29</v>
      </c>
      <c r="G397" s="173" t="s">
        <v>0</v>
      </c>
      <c r="H397" s="173">
        <v>5370</v>
      </c>
      <c r="I397" s="173">
        <v>0.18</v>
      </c>
      <c r="J397" s="173">
        <v>79</v>
      </c>
      <c r="K397" s="268"/>
    </row>
    <row r="398" spans="1:11" s="187" customFormat="1" x14ac:dyDescent="0.25">
      <c r="A398" s="171">
        <v>43252.6562037037</v>
      </c>
      <c r="B398" s="175" t="s">
        <v>3</v>
      </c>
      <c r="C398" s="45" t="s">
        <v>2</v>
      </c>
      <c r="D398" s="62"/>
      <c r="E398" s="173" t="s">
        <v>636</v>
      </c>
      <c r="F398" s="173" t="s">
        <v>29</v>
      </c>
      <c r="G398" s="173" t="s">
        <v>0</v>
      </c>
      <c r="H398" s="173">
        <v>5350</v>
      </c>
      <c r="I398" s="173">
        <v>0.18</v>
      </c>
      <c r="J398" s="173">
        <v>81</v>
      </c>
      <c r="K398" s="268"/>
    </row>
    <row r="399" spans="1:11" s="187" customFormat="1" x14ac:dyDescent="0.25">
      <c r="A399" s="171">
        <v>43252.656354166669</v>
      </c>
      <c r="B399" s="175" t="s">
        <v>3</v>
      </c>
      <c r="C399" s="45" t="s">
        <v>2</v>
      </c>
      <c r="D399" s="62"/>
      <c r="E399" s="173" t="s">
        <v>636</v>
      </c>
      <c r="F399" s="173" t="s">
        <v>29</v>
      </c>
      <c r="G399" s="173" t="s">
        <v>0</v>
      </c>
      <c r="H399" s="173">
        <v>5330</v>
      </c>
      <c r="I399" s="173">
        <v>0.18</v>
      </c>
      <c r="J399" s="173">
        <v>79</v>
      </c>
      <c r="K399" s="268"/>
    </row>
    <row r="400" spans="1:11" s="187" customFormat="1" x14ac:dyDescent="0.25">
      <c r="A400" s="171">
        <v>43252.656689814816</v>
      </c>
      <c r="B400" s="175" t="s">
        <v>3</v>
      </c>
      <c r="C400" s="62"/>
      <c r="D400" s="175" t="s">
        <v>2</v>
      </c>
      <c r="E400" s="173" t="s">
        <v>637</v>
      </c>
      <c r="F400" s="173" t="s">
        <v>29</v>
      </c>
      <c r="G400" s="173" t="s">
        <v>0</v>
      </c>
      <c r="H400" s="180">
        <v>630</v>
      </c>
      <c r="I400" s="173">
        <v>0.18</v>
      </c>
      <c r="J400" s="173">
        <v>79</v>
      </c>
      <c r="K400" s="268"/>
    </row>
    <row r="401" spans="1:11" s="187" customFormat="1" x14ac:dyDescent="0.25">
      <c r="A401" s="171">
        <v>43252.656840277778</v>
      </c>
      <c r="B401" s="175" t="s">
        <v>3</v>
      </c>
      <c r="C401" s="62"/>
      <c r="D401" s="175" t="s">
        <v>2</v>
      </c>
      <c r="E401" s="173" t="s">
        <v>637</v>
      </c>
      <c r="F401" s="173" t="s">
        <v>29</v>
      </c>
      <c r="G401" s="173" t="s">
        <v>0</v>
      </c>
      <c r="H401" s="173">
        <v>4800</v>
      </c>
      <c r="I401" s="173">
        <v>0.18</v>
      </c>
      <c r="J401" s="173">
        <v>79</v>
      </c>
      <c r="K401" s="268"/>
    </row>
    <row r="402" spans="1:11" s="187" customFormat="1" x14ac:dyDescent="0.25">
      <c r="A402" s="171">
        <v>43252.656990740739</v>
      </c>
      <c r="B402" s="175" t="s">
        <v>3</v>
      </c>
      <c r="C402" s="62"/>
      <c r="D402" s="175" t="s">
        <v>2</v>
      </c>
      <c r="E402" s="173" t="s">
        <v>637</v>
      </c>
      <c r="F402" s="173" t="s">
        <v>29</v>
      </c>
      <c r="G402" s="173" t="s">
        <v>0</v>
      </c>
      <c r="H402" s="173">
        <v>4810</v>
      </c>
      <c r="I402" s="173">
        <v>0.18</v>
      </c>
      <c r="J402" s="173">
        <v>79</v>
      </c>
      <c r="K402" s="268"/>
    </row>
    <row r="403" spans="1:11" s="187" customFormat="1" x14ac:dyDescent="0.25">
      <c r="A403" s="171">
        <v>43252.65730324074</v>
      </c>
      <c r="B403" s="175" t="s">
        <v>3</v>
      </c>
      <c r="C403" s="62"/>
      <c r="D403" s="175" t="s">
        <v>2</v>
      </c>
      <c r="E403" s="173" t="s">
        <v>637</v>
      </c>
      <c r="F403" s="173" t="s">
        <v>29</v>
      </c>
      <c r="G403" s="173" t="s">
        <v>0</v>
      </c>
      <c r="H403" s="173">
        <v>4790</v>
      </c>
      <c r="I403" s="173">
        <v>0.18</v>
      </c>
      <c r="J403" s="173">
        <v>79</v>
      </c>
      <c r="K403" s="268"/>
    </row>
    <row r="404" spans="1:11" s="187" customFormat="1" x14ac:dyDescent="0.25">
      <c r="A404" s="171">
        <v>43252.657453703701</v>
      </c>
      <c r="B404" s="175" t="s">
        <v>3</v>
      </c>
      <c r="C404" s="62"/>
      <c r="D404" s="175" t="s">
        <v>2</v>
      </c>
      <c r="E404" s="173" t="s">
        <v>637</v>
      </c>
      <c r="F404" s="173" t="s">
        <v>29</v>
      </c>
      <c r="G404" s="173" t="s">
        <v>0</v>
      </c>
      <c r="H404" s="173">
        <v>4850</v>
      </c>
      <c r="I404" s="173">
        <v>0.18</v>
      </c>
      <c r="J404" s="173">
        <v>79</v>
      </c>
      <c r="K404" s="268"/>
    </row>
    <row r="405" spans="1:11" s="187" customFormat="1" x14ac:dyDescent="0.25">
      <c r="A405" s="171">
        <v>43252.657604166663</v>
      </c>
      <c r="B405" s="175" t="s">
        <v>3</v>
      </c>
      <c r="C405" s="62"/>
      <c r="D405" s="175" t="s">
        <v>2</v>
      </c>
      <c r="E405" s="173" t="s">
        <v>637</v>
      </c>
      <c r="F405" s="173" t="s">
        <v>29</v>
      </c>
      <c r="G405" s="173" t="s">
        <v>0</v>
      </c>
      <c r="H405" s="173">
        <v>4890</v>
      </c>
      <c r="I405" s="173">
        <v>0.18</v>
      </c>
      <c r="J405" s="173">
        <v>81</v>
      </c>
      <c r="K405" s="269"/>
    </row>
    <row r="406" spans="1:11" s="187" customFormat="1" x14ac:dyDescent="0.25">
      <c r="A406" s="167">
        <v>43252.658379629633</v>
      </c>
      <c r="B406" s="174" t="s">
        <v>3</v>
      </c>
      <c r="C406" s="174" t="s">
        <v>2</v>
      </c>
      <c r="D406" s="62"/>
      <c r="E406" s="165" t="s">
        <v>636</v>
      </c>
      <c r="F406" s="165" t="s">
        <v>29</v>
      </c>
      <c r="G406" s="165" t="s">
        <v>12</v>
      </c>
      <c r="H406" s="165">
        <v>4080</v>
      </c>
      <c r="I406" s="165">
        <v>0.18</v>
      </c>
      <c r="J406" s="165">
        <v>79</v>
      </c>
      <c r="K406" s="270">
        <f>AVERAGE(H406:H408,H410:H411,H413:H414,H416:H420,H423:H424,H426)</f>
        <v>4206</v>
      </c>
    </row>
    <row r="407" spans="1:11" s="187" customFormat="1" x14ac:dyDescent="0.25">
      <c r="A407" s="167">
        <v>43252.658530092594</v>
      </c>
      <c r="B407" s="174" t="s">
        <v>3</v>
      </c>
      <c r="C407" s="174" t="s">
        <v>2</v>
      </c>
      <c r="D407" s="62"/>
      <c r="E407" s="165" t="s">
        <v>636</v>
      </c>
      <c r="F407" s="165" t="s">
        <v>29</v>
      </c>
      <c r="G407" s="165" t="s">
        <v>12</v>
      </c>
      <c r="H407" s="165">
        <v>4050</v>
      </c>
      <c r="I407" s="165">
        <v>0.18</v>
      </c>
      <c r="J407" s="165">
        <v>79</v>
      </c>
      <c r="K407" s="271"/>
    </row>
    <row r="408" spans="1:11" s="187" customFormat="1" x14ac:dyDescent="0.25">
      <c r="A408" s="167">
        <v>43252.658680555556</v>
      </c>
      <c r="B408" s="174" t="s">
        <v>3</v>
      </c>
      <c r="C408" s="174" t="s">
        <v>2</v>
      </c>
      <c r="D408" s="62"/>
      <c r="E408" s="165" t="s">
        <v>636</v>
      </c>
      <c r="F408" s="165" t="s">
        <v>29</v>
      </c>
      <c r="G408" s="165" t="s">
        <v>12</v>
      </c>
      <c r="H408" s="165">
        <v>4040</v>
      </c>
      <c r="I408" s="165">
        <v>0.18</v>
      </c>
      <c r="J408" s="165">
        <v>79</v>
      </c>
      <c r="K408" s="271"/>
    </row>
    <row r="409" spans="1:11" s="187" customFormat="1" x14ac:dyDescent="0.25">
      <c r="A409" s="167">
        <v>43252.659155092595</v>
      </c>
      <c r="B409" s="174" t="s">
        <v>3</v>
      </c>
      <c r="C409" s="174" t="s">
        <v>2</v>
      </c>
      <c r="D409" s="62"/>
      <c r="E409" s="165" t="s">
        <v>636</v>
      </c>
      <c r="F409" s="165" t="s">
        <v>29</v>
      </c>
      <c r="G409" s="165" t="s">
        <v>12</v>
      </c>
      <c r="H409" s="168">
        <v>4650</v>
      </c>
      <c r="I409" s="165">
        <v>0.18</v>
      </c>
      <c r="J409" s="165">
        <v>79</v>
      </c>
      <c r="K409" s="271"/>
    </row>
    <row r="410" spans="1:11" s="187" customFormat="1" x14ac:dyDescent="0.25">
      <c r="A410" s="167">
        <v>43252.65929398148</v>
      </c>
      <c r="B410" s="174" t="s">
        <v>3</v>
      </c>
      <c r="C410" s="174" t="s">
        <v>2</v>
      </c>
      <c r="D410" s="62"/>
      <c r="E410" s="165" t="s">
        <v>636</v>
      </c>
      <c r="F410" s="165" t="s">
        <v>29</v>
      </c>
      <c r="G410" s="165" t="s">
        <v>12</v>
      </c>
      <c r="H410" s="165">
        <v>4770</v>
      </c>
      <c r="I410" s="165">
        <v>0.18</v>
      </c>
      <c r="J410" s="165">
        <v>79</v>
      </c>
      <c r="K410" s="271"/>
    </row>
    <row r="411" spans="1:11" s="187" customFormat="1" x14ac:dyDescent="0.25">
      <c r="A411" s="167">
        <v>43252.659444444442</v>
      </c>
      <c r="B411" s="174" t="s">
        <v>3</v>
      </c>
      <c r="C411" s="174" t="s">
        <v>2</v>
      </c>
      <c r="D411" s="62"/>
      <c r="E411" s="165" t="s">
        <v>636</v>
      </c>
      <c r="F411" s="165" t="s">
        <v>29</v>
      </c>
      <c r="G411" s="165" t="s">
        <v>12</v>
      </c>
      <c r="H411" s="165">
        <v>4750</v>
      </c>
      <c r="I411" s="165">
        <v>0.18</v>
      </c>
      <c r="J411" s="165">
        <v>79</v>
      </c>
      <c r="K411" s="271"/>
    </row>
    <row r="412" spans="1:11" s="187" customFormat="1" x14ac:dyDescent="0.25">
      <c r="A412" s="167">
        <v>43252.659907407404</v>
      </c>
      <c r="B412" s="174" t="s">
        <v>3</v>
      </c>
      <c r="C412" s="62"/>
      <c r="D412" s="43" t="s">
        <v>2</v>
      </c>
      <c r="E412" s="165" t="s">
        <v>637</v>
      </c>
      <c r="F412" s="165" t="s">
        <v>29</v>
      </c>
      <c r="G412" s="165" t="s">
        <v>12</v>
      </c>
      <c r="H412" s="168">
        <v>4900</v>
      </c>
      <c r="I412" s="165">
        <v>0.18</v>
      </c>
      <c r="J412" s="165">
        <v>79</v>
      </c>
      <c r="K412" s="271"/>
    </row>
    <row r="413" spans="1:11" s="187" customFormat="1" x14ac:dyDescent="0.25">
      <c r="A413" s="167">
        <v>43252.660046296296</v>
      </c>
      <c r="B413" s="174" t="s">
        <v>3</v>
      </c>
      <c r="C413" s="62"/>
      <c r="D413" s="43" t="s">
        <v>2</v>
      </c>
      <c r="E413" s="165" t="s">
        <v>637</v>
      </c>
      <c r="F413" s="165" t="s">
        <v>29</v>
      </c>
      <c r="G413" s="165" t="s">
        <v>12</v>
      </c>
      <c r="H413" s="165">
        <v>5330</v>
      </c>
      <c r="I413" s="165">
        <v>0.18</v>
      </c>
      <c r="J413" s="165">
        <v>79</v>
      </c>
      <c r="K413" s="271"/>
    </row>
    <row r="414" spans="1:11" s="187" customFormat="1" x14ac:dyDescent="0.25">
      <c r="A414" s="167">
        <v>43252.660196759258</v>
      </c>
      <c r="B414" s="174" t="s">
        <v>3</v>
      </c>
      <c r="C414" s="62"/>
      <c r="D414" s="43" t="s">
        <v>2</v>
      </c>
      <c r="E414" s="165" t="s">
        <v>637</v>
      </c>
      <c r="F414" s="165" t="s">
        <v>29</v>
      </c>
      <c r="G414" s="165" t="s">
        <v>12</v>
      </c>
      <c r="H414" s="165">
        <v>5310</v>
      </c>
      <c r="I414" s="165">
        <v>0.18</v>
      </c>
      <c r="J414" s="165">
        <v>79</v>
      </c>
      <c r="K414" s="271"/>
    </row>
    <row r="415" spans="1:11" s="187" customFormat="1" x14ac:dyDescent="0.25">
      <c r="A415" s="167">
        <v>43252.660740740743</v>
      </c>
      <c r="B415" s="174" t="s">
        <v>3</v>
      </c>
      <c r="C415" s="62"/>
      <c r="D415" s="174" t="s">
        <v>2</v>
      </c>
      <c r="E415" s="165" t="s">
        <v>637</v>
      </c>
      <c r="F415" s="165" t="s">
        <v>29</v>
      </c>
      <c r="G415" s="165" t="s">
        <v>12</v>
      </c>
      <c r="H415" s="168">
        <v>3700</v>
      </c>
      <c r="I415" s="165">
        <v>0.18</v>
      </c>
      <c r="J415" s="165">
        <v>79</v>
      </c>
      <c r="K415" s="271"/>
    </row>
    <row r="416" spans="1:11" s="187" customFormat="1" x14ac:dyDescent="0.25">
      <c r="A416" s="167">
        <v>43252.660879629628</v>
      </c>
      <c r="B416" s="174" t="s">
        <v>3</v>
      </c>
      <c r="C416" s="62"/>
      <c r="D416" s="174" t="s">
        <v>2</v>
      </c>
      <c r="E416" s="165" t="s">
        <v>637</v>
      </c>
      <c r="F416" s="165" t="s">
        <v>29</v>
      </c>
      <c r="G416" s="165" t="s">
        <v>12</v>
      </c>
      <c r="H416" s="165">
        <v>3720</v>
      </c>
      <c r="I416" s="165">
        <v>0.18</v>
      </c>
      <c r="J416" s="165">
        <v>79</v>
      </c>
      <c r="K416" s="271"/>
    </row>
    <row r="417" spans="1:11" s="187" customFormat="1" x14ac:dyDescent="0.25">
      <c r="A417" s="167">
        <v>43252.66101851852</v>
      </c>
      <c r="B417" s="174" t="s">
        <v>3</v>
      </c>
      <c r="C417" s="62"/>
      <c r="D417" s="174" t="s">
        <v>2</v>
      </c>
      <c r="E417" s="165" t="s">
        <v>637</v>
      </c>
      <c r="F417" s="165" t="s">
        <v>29</v>
      </c>
      <c r="G417" s="165" t="s">
        <v>12</v>
      </c>
      <c r="H417" s="165">
        <v>3690</v>
      </c>
      <c r="I417" s="165">
        <v>0.18</v>
      </c>
      <c r="J417" s="165">
        <v>79</v>
      </c>
      <c r="K417" s="271"/>
    </row>
    <row r="418" spans="1:11" s="187" customFormat="1" x14ac:dyDescent="0.25">
      <c r="A418" s="167">
        <v>43252.661412037036</v>
      </c>
      <c r="B418" s="174" t="s">
        <v>3</v>
      </c>
      <c r="C418" s="62"/>
      <c r="D418" s="43" t="s">
        <v>2</v>
      </c>
      <c r="E418" s="165" t="s">
        <v>637</v>
      </c>
      <c r="F418" s="165" t="s">
        <v>29</v>
      </c>
      <c r="G418" s="165" t="s">
        <v>12</v>
      </c>
      <c r="H418" s="165">
        <v>3530</v>
      </c>
      <c r="I418" s="165">
        <v>0.18</v>
      </c>
      <c r="J418" s="165">
        <v>79</v>
      </c>
      <c r="K418" s="271"/>
    </row>
    <row r="419" spans="1:11" s="187" customFormat="1" x14ac:dyDescent="0.25">
      <c r="A419" s="167">
        <v>43252.661562499998</v>
      </c>
      <c r="B419" s="174" t="s">
        <v>3</v>
      </c>
      <c r="C419" s="62"/>
      <c r="D419" s="43" t="s">
        <v>2</v>
      </c>
      <c r="E419" s="165" t="s">
        <v>637</v>
      </c>
      <c r="F419" s="165" t="s">
        <v>29</v>
      </c>
      <c r="G419" s="165" t="s">
        <v>12</v>
      </c>
      <c r="H419" s="165">
        <v>3540</v>
      </c>
      <c r="I419" s="165">
        <v>0.18</v>
      </c>
      <c r="J419" s="165">
        <v>79</v>
      </c>
      <c r="K419" s="271"/>
    </row>
    <row r="420" spans="1:11" s="187" customFormat="1" x14ac:dyDescent="0.25">
      <c r="A420" s="167">
        <v>43252.661712962959</v>
      </c>
      <c r="B420" s="174" t="s">
        <v>3</v>
      </c>
      <c r="C420" s="62"/>
      <c r="D420" s="43" t="s">
        <v>2</v>
      </c>
      <c r="E420" s="165" t="s">
        <v>637</v>
      </c>
      <c r="F420" s="165" t="s">
        <v>29</v>
      </c>
      <c r="G420" s="165" t="s">
        <v>12</v>
      </c>
      <c r="H420" s="165">
        <v>3550</v>
      </c>
      <c r="I420" s="165">
        <v>0.18</v>
      </c>
      <c r="J420" s="165">
        <v>81</v>
      </c>
      <c r="K420" s="271"/>
    </row>
    <row r="421" spans="1:11" s="187" customFormat="1" x14ac:dyDescent="0.25">
      <c r="A421" s="167">
        <v>43252.661979166667</v>
      </c>
      <c r="B421" s="174" t="s">
        <v>3</v>
      </c>
      <c r="C421" s="62"/>
      <c r="D421" s="43" t="s">
        <v>2</v>
      </c>
      <c r="E421" s="165" t="s">
        <v>637</v>
      </c>
      <c r="F421" s="165" t="s">
        <v>29</v>
      </c>
      <c r="G421" s="165" t="s">
        <v>12</v>
      </c>
      <c r="H421" s="168">
        <v>1210</v>
      </c>
      <c r="I421" s="165">
        <v>0.18</v>
      </c>
      <c r="J421" s="165">
        <v>79</v>
      </c>
      <c r="K421" s="271"/>
    </row>
    <row r="422" spans="1:11" s="187" customFormat="1" x14ac:dyDescent="0.25">
      <c r="A422" s="167">
        <v>43252.662141203706</v>
      </c>
      <c r="B422" s="174" t="s">
        <v>3</v>
      </c>
      <c r="C422" s="62"/>
      <c r="D422" s="43" t="s">
        <v>2</v>
      </c>
      <c r="E422" s="165" t="s">
        <v>637</v>
      </c>
      <c r="F422" s="165" t="s">
        <v>29</v>
      </c>
      <c r="G422" s="165" t="s">
        <v>12</v>
      </c>
      <c r="H422" s="168">
        <v>4250</v>
      </c>
      <c r="I422" s="165">
        <v>0.18</v>
      </c>
      <c r="J422" s="165">
        <v>79</v>
      </c>
      <c r="K422" s="271"/>
    </row>
    <row r="423" spans="1:11" s="187" customFormat="1" x14ac:dyDescent="0.25">
      <c r="A423" s="167">
        <v>43252.662291666667</v>
      </c>
      <c r="B423" s="174" t="s">
        <v>3</v>
      </c>
      <c r="C423" s="62"/>
      <c r="D423" s="43" t="s">
        <v>2</v>
      </c>
      <c r="E423" s="165" t="s">
        <v>637</v>
      </c>
      <c r="F423" s="165" t="s">
        <v>29</v>
      </c>
      <c r="G423" s="165" t="s">
        <v>12</v>
      </c>
      <c r="H423" s="165">
        <v>4210</v>
      </c>
      <c r="I423" s="165">
        <v>0.18</v>
      </c>
      <c r="J423" s="165">
        <v>79</v>
      </c>
      <c r="K423" s="271"/>
    </row>
    <row r="424" spans="1:11" s="187" customFormat="1" x14ac:dyDescent="0.25">
      <c r="A424" s="167">
        <v>43252.662951388891</v>
      </c>
      <c r="B424" s="174" t="s">
        <v>3</v>
      </c>
      <c r="C424" s="62"/>
      <c r="D424" s="174" t="s">
        <v>2</v>
      </c>
      <c r="E424" s="165" t="s">
        <v>637</v>
      </c>
      <c r="F424" s="165" t="s">
        <v>29</v>
      </c>
      <c r="G424" s="165" t="s">
        <v>12</v>
      </c>
      <c r="H424" s="165">
        <v>4260</v>
      </c>
      <c r="I424" s="165">
        <v>0.18</v>
      </c>
      <c r="J424" s="165">
        <v>79</v>
      </c>
      <c r="K424" s="271"/>
    </row>
    <row r="425" spans="1:11" s="187" customFormat="1" x14ac:dyDescent="0.25">
      <c r="A425" s="167">
        <v>43252.663101851853</v>
      </c>
      <c r="B425" s="174" t="s">
        <v>3</v>
      </c>
      <c r="C425" s="62"/>
      <c r="D425" s="174" t="s">
        <v>2</v>
      </c>
      <c r="E425" s="165" t="s">
        <v>637</v>
      </c>
      <c r="F425" s="165" t="s">
        <v>29</v>
      </c>
      <c r="G425" s="165" t="s">
        <v>12</v>
      </c>
      <c r="H425" s="168">
        <v>350</v>
      </c>
      <c r="I425" s="165">
        <v>0.18</v>
      </c>
      <c r="J425" s="165">
        <v>79</v>
      </c>
      <c r="K425" s="271"/>
    </row>
    <row r="426" spans="1:11" s="187" customFormat="1" x14ac:dyDescent="0.25">
      <c r="A426" s="167">
        <v>43252.663252314815</v>
      </c>
      <c r="B426" s="174" t="s">
        <v>3</v>
      </c>
      <c r="C426" s="62"/>
      <c r="D426" s="174" t="s">
        <v>2</v>
      </c>
      <c r="E426" s="165" t="s">
        <v>637</v>
      </c>
      <c r="F426" s="165" t="s">
        <v>29</v>
      </c>
      <c r="G426" s="165" t="s">
        <v>12</v>
      </c>
      <c r="H426" s="165">
        <v>4260</v>
      </c>
      <c r="I426" s="165">
        <v>0.18</v>
      </c>
      <c r="J426" s="165">
        <v>79</v>
      </c>
      <c r="K426" s="272"/>
    </row>
    <row r="427" spans="1:11" s="187" customFormat="1" x14ac:dyDescent="0.25">
      <c r="A427" s="171">
        <v>43252.663969907408</v>
      </c>
      <c r="B427" s="175" t="s">
        <v>3</v>
      </c>
      <c r="C427" s="45" t="s">
        <v>2</v>
      </c>
      <c r="D427" s="62"/>
      <c r="E427" s="173" t="s">
        <v>636</v>
      </c>
      <c r="F427" s="173" t="s">
        <v>30</v>
      </c>
      <c r="G427" s="173" t="s">
        <v>0</v>
      </c>
      <c r="H427" s="180">
        <v>3800</v>
      </c>
      <c r="I427" s="173">
        <v>0.18</v>
      </c>
      <c r="J427" s="173">
        <v>79</v>
      </c>
      <c r="K427" s="267">
        <f>AVERAGE(H428:H435)</f>
        <v>4567.5</v>
      </c>
    </row>
    <row r="428" spans="1:11" s="187" customFormat="1" x14ac:dyDescent="0.25">
      <c r="A428" s="171">
        <v>43252.664120370369</v>
      </c>
      <c r="B428" s="175" t="s">
        <v>3</v>
      </c>
      <c r="C428" s="45" t="s">
        <v>2</v>
      </c>
      <c r="D428" s="62"/>
      <c r="E428" s="173" t="s">
        <v>636</v>
      </c>
      <c r="F428" s="173" t="s">
        <v>30</v>
      </c>
      <c r="G428" s="173" t="s">
        <v>0</v>
      </c>
      <c r="H428" s="173">
        <v>4630</v>
      </c>
      <c r="I428" s="173">
        <v>0.18</v>
      </c>
      <c r="J428" s="173">
        <v>79</v>
      </c>
      <c r="K428" s="268"/>
    </row>
    <row r="429" spans="1:11" s="187" customFormat="1" x14ac:dyDescent="0.25">
      <c r="A429" s="171">
        <v>43252.664282407408</v>
      </c>
      <c r="B429" s="175" t="s">
        <v>3</v>
      </c>
      <c r="C429" s="45" t="s">
        <v>2</v>
      </c>
      <c r="D429" s="62"/>
      <c r="E429" s="173" t="s">
        <v>636</v>
      </c>
      <c r="F429" s="173" t="s">
        <v>30</v>
      </c>
      <c r="G429" s="173" t="s">
        <v>0</v>
      </c>
      <c r="H429" s="173">
        <v>4620</v>
      </c>
      <c r="I429" s="173">
        <v>0.18</v>
      </c>
      <c r="J429" s="173">
        <v>79</v>
      </c>
      <c r="K429" s="268"/>
    </row>
    <row r="430" spans="1:11" s="187" customFormat="1" x14ac:dyDescent="0.25">
      <c r="A430" s="171">
        <v>43252.66474537037</v>
      </c>
      <c r="B430" s="175" t="s">
        <v>3</v>
      </c>
      <c r="C430" s="175" t="s">
        <v>2</v>
      </c>
      <c r="D430" s="62"/>
      <c r="E430" s="173" t="s">
        <v>636</v>
      </c>
      <c r="F430" s="173" t="s">
        <v>30</v>
      </c>
      <c r="G430" s="173" t="s">
        <v>0</v>
      </c>
      <c r="H430" s="173">
        <v>4630</v>
      </c>
      <c r="I430" s="173">
        <v>0.18</v>
      </c>
      <c r="J430" s="173">
        <v>79</v>
      </c>
      <c r="K430" s="268"/>
    </row>
    <row r="431" spans="1:11" s="187" customFormat="1" x14ac:dyDescent="0.25">
      <c r="A431" s="171">
        <v>43252.664895833332</v>
      </c>
      <c r="B431" s="175" t="s">
        <v>3</v>
      </c>
      <c r="C431" s="175" t="s">
        <v>2</v>
      </c>
      <c r="D431" s="62"/>
      <c r="E431" s="173" t="s">
        <v>636</v>
      </c>
      <c r="F431" s="173" t="s">
        <v>30</v>
      </c>
      <c r="G431" s="173" t="s">
        <v>0</v>
      </c>
      <c r="H431" s="173">
        <v>4630</v>
      </c>
      <c r="I431" s="173">
        <v>0.18</v>
      </c>
      <c r="J431" s="173">
        <v>79</v>
      </c>
      <c r="K431" s="268"/>
    </row>
    <row r="432" spans="1:11" s="187" customFormat="1" x14ac:dyDescent="0.25">
      <c r="A432" s="171">
        <v>43252.665046296293</v>
      </c>
      <c r="B432" s="175" t="s">
        <v>3</v>
      </c>
      <c r="C432" s="175" t="s">
        <v>2</v>
      </c>
      <c r="D432" s="62"/>
      <c r="E432" s="173" t="s">
        <v>636</v>
      </c>
      <c r="F432" s="173" t="s">
        <v>30</v>
      </c>
      <c r="G432" s="173" t="s">
        <v>0</v>
      </c>
      <c r="H432" s="173">
        <v>4680</v>
      </c>
      <c r="I432" s="173">
        <v>0.18</v>
      </c>
      <c r="J432" s="173">
        <v>79</v>
      </c>
      <c r="K432" s="268"/>
    </row>
    <row r="433" spans="1:11" s="187" customFormat="1" x14ac:dyDescent="0.25">
      <c r="A433" s="171">
        <v>43252.665486111109</v>
      </c>
      <c r="B433" s="175" t="s">
        <v>3</v>
      </c>
      <c r="C433" s="62"/>
      <c r="D433" s="45" t="s">
        <v>2</v>
      </c>
      <c r="E433" s="173" t="s">
        <v>637</v>
      </c>
      <c r="F433" s="173" t="s">
        <v>30</v>
      </c>
      <c r="G433" s="173" t="s">
        <v>0</v>
      </c>
      <c r="H433" s="173">
        <v>4450</v>
      </c>
      <c r="I433" s="173">
        <v>0.18</v>
      </c>
      <c r="J433" s="173">
        <v>79</v>
      </c>
      <c r="K433" s="268"/>
    </row>
    <row r="434" spans="1:11" s="187" customFormat="1" x14ac:dyDescent="0.25">
      <c r="A434" s="171">
        <v>43252.665636574071</v>
      </c>
      <c r="B434" s="175" t="s">
        <v>3</v>
      </c>
      <c r="C434" s="62"/>
      <c r="D434" s="45" t="s">
        <v>2</v>
      </c>
      <c r="E434" s="173" t="s">
        <v>637</v>
      </c>
      <c r="F434" s="173" t="s">
        <v>30</v>
      </c>
      <c r="G434" s="173" t="s">
        <v>0</v>
      </c>
      <c r="H434" s="173">
        <v>4440</v>
      </c>
      <c r="I434" s="173">
        <v>0.18</v>
      </c>
      <c r="J434" s="173">
        <v>79</v>
      </c>
      <c r="K434" s="268"/>
    </row>
    <row r="435" spans="1:11" s="187" customFormat="1" x14ac:dyDescent="0.25">
      <c r="A435" s="171">
        <v>43252.66578703704</v>
      </c>
      <c r="B435" s="182" t="s">
        <v>3</v>
      </c>
      <c r="C435" s="62"/>
      <c r="D435" s="193" t="s">
        <v>2</v>
      </c>
      <c r="E435" s="147" t="s">
        <v>637</v>
      </c>
      <c r="F435" s="147" t="s">
        <v>30</v>
      </c>
      <c r="G435" s="147" t="s">
        <v>0</v>
      </c>
      <c r="H435" s="147">
        <v>4460</v>
      </c>
      <c r="I435" s="147">
        <v>0.18</v>
      </c>
      <c r="J435" s="147">
        <v>79</v>
      </c>
      <c r="K435" s="269"/>
    </row>
    <row r="436" spans="1:11" s="187" customFormat="1" x14ac:dyDescent="0.25">
      <c r="A436" s="167">
        <v>43252.666655092595</v>
      </c>
      <c r="B436" s="165" t="s">
        <v>3</v>
      </c>
      <c r="C436" s="165" t="s">
        <v>2</v>
      </c>
      <c r="D436" s="62"/>
      <c r="E436" s="165" t="s">
        <v>636</v>
      </c>
      <c r="F436" s="165" t="s">
        <v>31</v>
      </c>
      <c r="G436" s="165" t="s">
        <v>0</v>
      </c>
      <c r="H436" s="165">
        <v>4900</v>
      </c>
      <c r="I436" s="165">
        <v>0.18</v>
      </c>
      <c r="J436" s="165">
        <v>79</v>
      </c>
      <c r="K436" s="270">
        <f>AVERAGE(H436:H437,H442:H447,H451:H453)</f>
        <v>4730.909090909091</v>
      </c>
    </row>
    <row r="437" spans="1:11" s="187" customFormat="1" x14ac:dyDescent="0.25">
      <c r="A437" s="167">
        <v>43252.666805555556</v>
      </c>
      <c r="B437" s="165" t="s">
        <v>3</v>
      </c>
      <c r="C437" s="165" t="s">
        <v>2</v>
      </c>
      <c r="D437" s="62"/>
      <c r="E437" s="165" t="s">
        <v>636</v>
      </c>
      <c r="F437" s="165" t="s">
        <v>31</v>
      </c>
      <c r="G437" s="165" t="s">
        <v>0</v>
      </c>
      <c r="H437" s="165">
        <v>4940</v>
      </c>
      <c r="I437" s="165">
        <v>0.18</v>
      </c>
      <c r="J437" s="165">
        <v>79</v>
      </c>
      <c r="K437" s="271"/>
    </row>
    <row r="438" spans="1:11" s="187" customFormat="1" x14ac:dyDescent="0.25">
      <c r="A438" s="167">
        <v>43252.666956018518</v>
      </c>
      <c r="B438" s="165" t="s">
        <v>3</v>
      </c>
      <c r="C438" s="165" t="s">
        <v>2</v>
      </c>
      <c r="D438" s="62"/>
      <c r="E438" s="165" t="s">
        <v>636</v>
      </c>
      <c r="F438" s="165" t="s">
        <v>31</v>
      </c>
      <c r="G438" s="165" t="s">
        <v>0</v>
      </c>
      <c r="H438" s="168">
        <v>4500</v>
      </c>
      <c r="I438" s="165">
        <v>0.18</v>
      </c>
      <c r="J438" s="165">
        <v>79</v>
      </c>
      <c r="K438" s="271"/>
    </row>
    <row r="439" spans="1:11" s="187" customFormat="1" x14ac:dyDescent="0.25">
      <c r="A439" s="167">
        <v>43252.667256944442</v>
      </c>
      <c r="B439" s="165" t="s">
        <v>3</v>
      </c>
      <c r="C439" s="165" t="s">
        <v>2</v>
      </c>
      <c r="D439" s="62"/>
      <c r="E439" s="165" t="s">
        <v>636</v>
      </c>
      <c r="F439" s="165" t="s">
        <v>31</v>
      </c>
      <c r="G439" s="165" t="s">
        <v>0</v>
      </c>
      <c r="H439" s="168">
        <v>4870</v>
      </c>
      <c r="I439" s="165">
        <v>0.18</v>
      </c>
      <c r="J439" s="165">
        <v>79</v>
      </c>
      <c r="K439" s="271"/>
    </row>
    <row r="440" spans="1:11" s="187" customFormat="1" x14ac:dyDescent="0.25">
      <c r="A440" s="167">
        <v>43252.667407407411</v>
      </c>
      <c r="B440" s="165" t="s">
        <v>3</v>
      </c>
      <c r="C440" s="165" t="s">
        <v>2</v>
      </c>
      <c r="D440" s="62"/>
      <c r="E440" s="165" t="s">
        <v>636</v>
      </c>
      <c r="F440" s="165" t="s">
        <v>31</v>
      </c>
      <c r="G440" s="165" t="s">
        <v>0</v>
      </c>
      <c r="H440" s="168">
        <v>4850</v>
      </c>
      <c r="I440" s="165">
        <v>0.18</v>
      </c>
      <c r="J440" s="165">
        <v>79</v>
      </c>
      <c r="K440" s="271"/>
    </row>
    <row r="441" spans="1:11" s="187" customFormat="1" x14ac:dyDescent="0.25">
      <c r="A441" s="167">
        <v>43252.667557870373</v>
      </c>
      <c r="B441" s="165" t="s">
        <v>3</v>
      </c>
      <c r="C441" s="165" t="s">
        <v>2</v>
      </c>
      <c r="D441" s="62"/>
      <c r="E441" s="165" t="s">
        <v>636</v>
      </c>
      <c r="F441" s="165" t="s">
        <v>31</v>
      </c>
      <c r="G441" s="165" t="s">
        <v>0</v>
      </c>
      <c r="H441" s="168">
        <v>4810</v>
      </c>
      <c r="I441" s="165">
        <v>0.18</v>
      </c>
      <c r="J441" s="165">
        <v>79</v>
      </c>
      <c r="K441" s="271"/>
    </row>
    <row r="442" spans="1:11" s="187" customFormat="1" x14ac:dyDescent="0.25">
      <c r="A442" s="167">
        <v>43252.66815972222</v>
      </c>
      <c r="B442" s="165" t="s">
        <v>3</v>
      </c>
      <c r="C442" s="62"/>
      <c r="D442" s="165" t="s">
        <v>2</v>
      </c>
      <c r="E442" s="165" t="s">
        <v>637</v>
      </c>
      <c r="F442" s="165" t="s">
        <v>31</v>
      </c>
      <c r="G442" s="165" t="s">
        <v>0</v>
      </c>
      <c r="H442" s="165">
        <v>4350</v>
      </c>
      <c r="I442" s="165">
        <v>0.18</v>
      </c>
      <c r="J442" s="165">
        <v>79</v>
      </c>
      <c r="K442" s="271"/>
    </row>
    <row r="443" spans="1:11" s="187" customFormat="1" x14ac:dyDescent="0.25">
      <c r="A443" s="167">
        <v>43252.668310185189</v>
      </c>
      <c r="B443" s="165" t="s">
        <v>3</v>
      </c>
      <c r="C443" s="62"/>
      <c r="D443" s="165" t="s">
        <v>2</v>
      </c>
      <c r="E443" s="165" t="s">
        <v>637</v>
      </c>
      <c r="F443" s="165" t="s">
        <v>31</v>
      </c>
      <c r="G443" s="165" t="s">
        <v>0</v>
      </c>
      <c r="H443" s="165">
        <v>4310</v>
      </c>
      <c r="I443" s="165">
        <v>0.18</v>
      </c>
      <c r="J443" s="165">
        <v>81</v>
      </c>
      <c r="K443" s="271"/>
    </row>
    <row r="444" spans="1:11" s="187" customFormat="1" x14ac:dyDescent="0.25">
      <c r="A444" s="167">
        <v>43252.66846064815</v>
      </c>
      <c r="B444" s="165" t="s">
        <v>3</v>
      </c>
      <c r="C444" s="62"/>
      <c r="D444" s="165" t="s">
        <v>2</v>
      </c>
      <c r="E444" s="165" t="s">
        <v>637</v>
      </c>
      <c r="F444" s="165" t="s">
        <v>31</v>
      </c>
      <c r="G444" s="165" t="s">
        <v>0</v>
      </c>
      <c r="H444" s="165">
        <v>4300</v>
      </c>
      <c r="I444" s="165">
        <v>0.18</v>
      </c>
      <c r="J444" s="165">
        <v>81</v>
      </c>
      <c r="K444" s="271"/>
    </row>
    <row r="445" spans="1:11" s="187" customFormat="1" x14ac:dyDescent="0.25">
      <c r="A445" s="167">
        <v>43252.668865740743</v>
      </c>
      <c r="B445" s="165" t="s">
        <v>3</v>
      </c>
      <c r="C445" s="62"/>
      <c r="D445" s="165" t="s">
        <v>2</v>
      </c>
      <c r="E445" s="165" t="s">
        <v>637</v>
      </c>
      <c r="F445" s="165" t="s">
        <v>31</v>
      </c>
      <c r="G445" s="165" t="s">
        <v>0</v>
      </c>
      <c r="H445" s="165">
        <v>5310</v>
      </c>
      <c r="I445" s="165">
        <v>0.18</v>
      </c>
      <c r="J445" s="165">
        <v>79</v>
      </c>
      <c r="K445" s="271"/>
    </row>
    <row r="446" spans="1:11" s="187" customFormat="1" x14ac:dyDescent="0.25">
      <c r="A446" s="167">
        <v>43252.669016203705</v>
      </c>
      <c r="B446" s="165" t="s">
        <v>3</v>
      </c>
      <c r="C446" s="62"/>
      <c r="D446" s="165" t="s">
        <v>2</v>
      </c>
      <c r="E446" s="165" t="s">
        <v>637</v>
      </c>
      <c r="F446" s="165" t="s">
        <v>31</v>
      </c>
      <c r="G446" s="165" t="s">
        <v>0</v>
      </c>
      <c r="H446" s="165">
        <v>5320</v>
      </c>
      <c r="I446" s="165">
        <v>0.18</v>
      </c>
      <c r="J446" s="165">
        <v>79</v>
      </c>
      <c r="K446" s="271"/>
    </row>
    <row r="447" spans="1:11" s="187" customFormat="1" x14ac:dyDescent="0.25">
      <c r="A447" s="167">
        <v>43252.669166666667</v>
      </c>
      <c r="B447" s="165" t="s">
        <v>3</v>
      </c>
      <c r="C447" s="62"/>
      <c r="D447" s="165" t="s">
        <v>2</v>
      </c>
      <c r="E447" s="165" t="s">
        <v>637</v>
      </c>
      <c r="F447" s="165" t="s">
        <v>31</v>
      </c>
      <c r="G447" s="165" t="s">
        <v>0</v>
      </c>
      <c r="H447" s="165">
        <v>5300</v>
      </c>
      <c r="I447" s="165">
        <v>0.18</v>
      </c>
      <c r="J447" s="165">
        <v>79</v>
      </c>
      <c r="K447" s="271"/>
    </row>
    <row r="448" spans="1:11" s="187" customFormat="1" x14ac:dyDescent="0.25">
      <c r="A448" s="167">
        <v>43252.669687499998</v>
      </c>
      <c r="B448" s="165" t="s">
        <v>3</v>
      </c>
      <c r="C448" s="62"/>
      <c r="D448" s="165" t="s">
        <v>2</v>
      </c>
      <c r="E448" s="165" t="s">
        <v>637</v>
      </c>
      <c r="F448" s="165" t="s">
        <v>31</v>
      </c>
      <c r="G448" s="165" t="s">
        <v>0</v>
      </c>
      <c r="H448" s="168">
        <v>5280</v>
      </c>
      <c r="I448" s="165">
        <v>0.18</v>
      </c>
      <c r="J448" s="165">
        <v>79</v>
      </c>
      <c r="K448" s="271"/>
    </row>
    <row r="449" spans="1:11" s="187" customFormat="1" x14ac:dyDescent="0.25">
      <c r="A449" s="167">
        <v>43252.669849537036</v>
      </c>
      <c r="B449" s="165" t="s">
        <v>3</v>
      </c>
      <c r="C449" s="62"/>
      <c r="D449" s="165" t="s">
        <v>2</v>
      </c>
      <c r="E449" s="165" t="s">
        <v>637</v>
      </c>
      <c r="F449" s="165" t="s">
        <v>31</v>
      </c>
      <c r="G449" s="165" t="s">
        <v>0</v>
      </c>
      <c r="H449" s="168">
        <v>5220</v>
      </c>
      <c r="I449" s="165">
        <v>0.18</v>
      </c>
      <c r="J449" s="165">
        <v>79</v>
      </c>
      <c r="K449" s="271"/>
    </row>
    <row r="450" spans="1:11" s="187" customFormat="1" x14ac:dyDescent="0.25">
      <c r="A450" s="167">
        <v>43252.67</v>
      </c>
      <c r="B450" s="165" t="s">
        <v>3</v>
      </c>
      <c r="C450" s="62"/>
      <c r="D450" s="165" t="s">
        <v>2</v>
      </c>
      <c r="E450" s="165" t="s">
        <v>637</v>
      </c>
      <c r="F450" s="165" t="s">
        <v>31</v>
      </c>
      <c r="G450" s="165" t="s">
        <v>0</v>
      </c>
      <c r="H450" s="168">
        <v>5290</v>
      </c>
      <c r="I450" s="165">
        <v>0.18</v>
      </c>
      <c r="J450" s="165">
        <v>79</v>
      </c>
      <c r="K450" s="271"/>
    </row>
    <row r="451" spans="1:11" x14ac:dyDescent="0.25">
      <c r="A451" s="167">
        <v>43252.670474537037</v>
      </c>
      <c r="B451" s="165" t="s">
        <v>3</v>
      </c>
      <c r="C451" s="62"/>
      <c r="D451" s="165" t="s">
        <v>2</v>
      </c>
      <c r="E451" s="165" t="s">
        <v>637</v>
      </c>
      <c r="F451" s="165" t="s">
        <v>31</v>
      </c>
      <c r="G451" s="165" t="s">
        <v>0</v>
      </c>
      <c r="H451" s="165">
        <v>4440</v>
      </c>
      <c r="I451" s="165">
        <v>0.18</v>
      </c>
      <c r="J451" s="165">
        <v>79</v>
      </c>
      <c r="K451" s="271"/>
    </row>
    <row r="452" spans="1:11" x14ac:dyDescent="0.25">
      <c r="A452" s="167">
        <v>43252.670624999999</v>
      </c>
      <c r="B452" s="165" t="s">
        <v>3</v>
      </c>
      <c r="C452" s="62"/>
      <c r="D452" s="165" t="s">
        <v>2</v>
      </c>
      <c r="E452" s="165" t="s">
        <v>637</v>
      </c>
      <c r="F452" s="165" t="s">
        <v>31</v>
      </c>
      <c r="G452" s="165" t="s">
        <v>0</v>
      </c>
      <c r="H452" s="165">
        <v>4430</v>
      </c>
      <c r="I452" s="165">
        <v>0.18</v>
      </c>
      <c r="J452" s="165">
        <v>79</v>
      </c>
      <c r="K452" s="271"/>
    </row>
    <row r="453" spans="1:11" x14ac:dyDescent="0.25">
      <c r="A453" s="167">
        <v>43252.670787037037</v>
      </c>
      <c r="B453" s="165" t="s">
        <v>3</v>
      </c>
      <c r="C453" s="62"/>
      <c r="D453" s="165" t="s">
        <v>2</v>
      </c>
      <c r="E453" s="165" t="s">
        <v>637</v>
      </c>
      <c r="F453" s="165" t="s">
        <v>31</v>
      </c>
      <c r="G453" s="165" t="s">
        <v>0</v>
      </c>
      <c r="H453" s="165">
        <v>4440</v>
      </c>
      <c r="I453" s="165">
        <v>0.18</v>
      </c>
      <c r="J453" s="165">
        <v>79</v>
      </c>
      <c r="K453" s="271"/>
    </row>
    <row r="454" spans="1:11" x14ac:dyDescent="0.25">
      <c r="A454" s="167">
        <v>43252.672222222223</v>
      </c>
      <c r="B454" s="165" t="s">
        <v>3</v>
      </c>
      <c r="C454" s="62"/>
      <c r="D454" s="165" t="s">
        <v>2</v>
      </c>
      <c r="E454" s="165" t="s">
        <v>637</v>
      </c>
      <c r="F454" s="165" t="s">
        <v>31</v>
      </c>
      <c r="G454" s="165" t="s">
        <v>0</v>
      </c>
      <c r="H454" s="168">
        <v>5350</v>
      </c>
      <c r="I454" s="165">
        <v>0.18</v>
      </c>
      <c r="J454" s="165">
        <v>81</v>
      </c>
      <c r="K454" s="271"/>
    </row>
    <row r="455" spans="1:11" x14ac:dyDescent="0.25">
      <c r="A455" s="167">
        <v>43252.672372685185</v>
      </c>
      <c r="B455" s="165" t="s">
        <v>3</v>
      </c>
      <c r="C455" s="62"/>
      <c r="D455" s="165" t="s">
        <v>2</v>
      </c>
      <c r="E455" s="165" t="s">
        <v>637</v>
      </c>
      <c r="F455" s="165" t="s">
        <v>31</v>
      </c>
      <c r="G455" s="165" t="s">
        <v>0</v>
      </c>
      <c r="H455" s="168">
        <v>5470</v>
      </c>
      <c r="I455" s="165">
        <v>0.18</v>
      </c>
      <c r="J455" s="165">
        <v>79</v>
      </c>
      <c r="K455" s="271"/>
    </row>
    <row r="456" spans="1:11" x14ac:dyDescent="0.25">
      <c r="A456" s="167">
        <v>43252.672523148147</v>
      </c>
      <c r="B456" s="165" t="s">
        <v>3</v>
      </c>
      <c r="C456" s="62"/>
      <c r="D456" s="165" t="s">
        <v>2</v>
      </c>
      <c r="E456" s="165" t="s">
        <v>637</v>
      </c>
      <c r="F456" s="165" t="s">
        <v>31</v>
      </c>
      <c r="G456" s="165" t="s">
        <v>0</v>
      </c>
      <c r="H456" s="168">
        <v>5430</v>
      </c>
      <c r="I456" s="165">
        <v>0.18</v>
      </c>
      <c r="J456" s="165">
        <v>81</v>
      </c>
      <c r="K456" s="271"/>
    </row>
    <row r="457" spans="1:11" x14ac:dyDescent="0.25">
      <c r="A457" s="167">
        <v>43252.673217592594</v>
      </c>
      <c r="B457" s="165" t="s">
        <v>3</v>
      </c>
      <c r="C457" s="62"/>
      <c r="D457" s="165" t="s">
        <v>2</v>
      </c>
      <c r="E457" s="165" t="s">
        <v>637</v>
      </c>
      <c r="F457" s="165" t="s">
        <v>31</v>
      </c>
      <c r="G457" s="165" t="s">
        <v>0</v>
      </c>
      <c r="H457" s="168">
        <v>4980</v>
      </c>
      <c r="I457" s="165">
        <v>0.18</v>
      </c>
      <c r="J457" s="165">
        <v>79</v>
      </c>
      <c r="K457" s="271"/>
    </row>
    <row r="458" spans="1:11" x14ac:dyDescent="0.25">
      <c r="A458" s="167">
        <v>43252.673368055555</v>
      </c>
      <c r="B458" s="165" t="s">
        <v>3</v>
      </c>
      <c r="C458" s="62"/>
      <c r="D458" s="165" t="s">
        <v>2</v>
      </c>
      <c r="E458" s="165" t="s">
        <v>637</v>
      </c>
      <c r="F458" s="165" t="s">
        <v>31</v>
      </c>
      <c r="G458" s="165" t="s">
        <v>0</v>
      </c>
      <c r="H458" s="168">
        <v>5020</v>
      </c>
      <c r="I458" s="165">
        <v>0.18</v>
      </c>
      <c r="J458" s="165">
        <v>79</v>
      </c>
      <c r="K458" s="271"/>
    </row>
    <row r="459" spans="1:11" x14ac:dyDescent="0.25">
      <c r="A459" s="167">
        <v>43252.673530092594</v>
      </c>
      <c r="B459" s="165" t="s">
        <v>3</v>
      </c>
      <c r="C459" s="62"/>
      <c r="D459" s="165" t="s">
        <v>2</v>
      </c>
      <c r="E459" s="165" t="s">
        <v>637</v>
      </c>
      <c r="F459" s="165" t="s">
        <v>31</v>
      </c>
      <c r="G459" s="165" t="s">
        <v>0</v>
      </c>
      <c r="H459" s="168">
        <v>5020</v>
      </c>
      <c r="I459" s="165">
        <v>0.18</v>
      </c>
      <c r="J459" s="165">
        <v>81</v>
      </c>
      <c r="K459" s="272"/>
    </row>
  </sheetData>
  <autoFilter ref="F1:F396"/>
  <mergeCells count="43">
    <mergeCell ref="K427:K435"/>
    <mergeCell ref="K436:K459"/>
    <mergeCell ref="K199:K219"/>
    <mergeCell ref="K274:K285"/>
    <mergeCell ref="K286:K315"/>
    <mergeCell ref="K316:K339"/>
    <mergeCell ref="K340:K348"/>
    <mergeCell ref="K349:K357"/>
    <mergeCell ref="K358:K363"/>
    <mergeCell ref="K364:K384"/>
    <mergeCell ref="K385:K393"/>
    <mergeCell ref="K394:K405"/>
    <mergeCell ref="K406:K426"/>
    <mergeCell ref="K4:K21"/>
    <mergeCell ref="K22:K30"/>
    <mergeCell ref="K31:K54"/>
    <mergeCell ref="K55:K60"/>
    <mergeCell ref="K61:K66"/>
    <mergeCell ref="K181:K198"/>
    <mergeCell ref="K220:K234"/>
    <mergeCell ref="K235:K261"/>
    <mergeCell ref="K262:K273"/>
    <mergeCell ref="K67:K72"/>
    <mergeCell ref="K73:K84"/>
    <mergeCell ref="K85:K90"/>
    <mergeCell ref="K91:K105"/>
    <mergeCell ref="K172:K180"/>
    <mergeCell ref="K106:K111"/>
    <mergeCell ref="K112:K141"/>
    <mergeCell ref="K142:K147"/>
    <mergeCell ref="K148:K162"/>
    <mergeCell ref="K163:K171"/>
    <mergeCell ref="K2:K3"/>
    <mergeCell ref="A1:K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ignoredErrors>
    <ignoredError sqref="K55 K61 K67 K91 K106 K286 K349 K358 K385 K427 K22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14"/>
  <sheetViews>
    <sheetView workbookViewId="0">
      <selection activeCell="P16" sqref="P16"/>
    </sheetView>
  </sheetViews>
  <sheetFormatPr defaultRowHeight="15" x14ac:dyDescent="0.25"/>
  <cols>
    <col min="1" max="1" width="16.42578125" style="98" bestFit="1" customWidth="1"/>
    <col min="2" max="2" width="7" style="98" bestFit="1" customWidth="1"/>
    <col min="3" max="3" width="11.140625" style="98" bestFit="1" customWidth="1"/>
    <col min="4" max="4" width="10.42578125" style="98" bestFit="1" customWidth="1"/>
    <col min="5" max="5" width="8.7109375" style="98" bestFit="1" customWidth="1"/>
    <col min="6" max="6" width="8.28515625" style="98" bestFit="1" customWidth="1"/>
    <col min="7" max="7" width="11" style="98" bestFit="1" customWidth="1"/>
    <col min="8" max="8" width="11.42578125" style="98" bestFit="1" customWidth="1"/>
    <col min="9" max="9" width="13.85546875" style="98" bestFit="1" customWidth="1"/>
    <col min="10" max="10" width="14.140625" style="98" bestFit="1" customWidth="1"/>
    <col min="11" max="11" width="16.140625" style="98" bestFit="1" customWidth="1"/>
    <col min="12" max="12" width="2.7109375" style="98" customWidth="1"/>
    <col min="13" max="13" width="5.42578125" style="98" bestFit="1" customWidth="1"/>
    <col min="14" max="14" width="11" style="98" bestFit="1" customWidth="1"/>
    <col min="15" max="15" width="8" style="98" bestFit="1" customWidth="1"/>
    <col min="16" max="16384" width="9.140625" style="98"/>
  </cols>
  <sheetData>
    <row r="1" spans="1:15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83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  <c r="L2" s="172"/>
      <c r="M2" s="172"/>
      <c r="N2" s="172"/>
      <c r="O2" s="172"/>
    </row>
    <row r="3" spans="1:15" x14ac:dyDescent="0.25">
      <c r="A3" s="251"/>
      <c r="B3" s="253"/>
      <c r="C3" s="162" t="s">
        <v>33</v>
      </c>
      <c r="D3" s="163" t="s">
        <v>32</v>
      </c>
      <c r="E3" s="281"/>
      <c r="F3" s="284"/>
      <c r="G3" s="251"/>
      <c r="H3" s="284"/>
      <c r="I3" s="284"/>
      <c r="J3" s="284"/>
      <c r="K3" s="282"/>
    </row>
    <row r="4" spans="1:15" x14ac:dyDescent="0.25">
      <c r="A4" s="171">
        <v>43259.340277777781</v>
      </c>
      <c r="B4" s="175" t="s">
        <v>3</v>
      </c>
      <c r="C4" s="175" t="s">
        <v>2</v>
      </c>
      <c r="D4" s="62"/>
      <c r="E4" s="173" t="s">
        <v>636</v>
      </c>
      <c r="F4" s="173" t="s">
        <v>19</v>
      </c>
      <c r="G4" s="173" t="s">
        <v>0</v>
      </c>
      <c r="H4" s="173">
        <v>4210</v>
      </c>
      <c r="I4" s="173">
        <v>0.18</v>
      </c>
      <c r="J4" s="173">
        <v>70</v>
      </c>
      <c r="K4" s="303">
        <f>AVERAGE(H4,H7,H8,H9,H10,H11,H12,H15,H16,H17,H18)</f>
        <v>4527.272727272727</v>
      </c>
      <c r="M4" s="174" t="s">
        <v>19</v>
      </c>
      <c r="N4" s="174" t="s">
        <v>0</v>
      </c>
      <c r="O4" s="190">
        <f>K4</f>
        <v>4527.272727272727</v>
      </c>
    </row>
    <row r="5" spans="1:15" x14ac:dyDescent="0.25">
      <c r="A5" s="171">
        <v>43259.34097222222</v>
      </c>
      <c r="B5" s="175" t="s">
        <v>3</v>
      </c>
      <c r="C5" s="175" t="s">
        <v>2</v>
      </c>
      <c r="D5" s="62"/>
      <c r="E5" s="173" t="s">
        <v>636</v>
      </c>
      <c r="F5" s="173" t="s">
        <v>19</v>
      </c>
      <c r="G5" s="173" t="s">
        <v>0</v>
      </c>
      <c r="H5" s="180">
        <v>4200</v>
      </c>
      <c r="I5" s="173">
        <v>0.18</v>
      </c>
      <c r="J5" s="173">
        <v>70</v>
      </c>
      <c r="K5" s="304"/>
      <c r="M5" s="175" t="s">
        <v>20</v>
      </c>
      <c r="N5" s="175" t="s">
        <v>0</v>
      </c>
      <c r="O5" s="189">
        <f>K19</f>
        <v>4320</v>
      </c>
    </row>
    <row r="6" spans="1:15" x14ac:dyDescent="0.25">
      <c r="A6" s="171">
        <v>43259.34097222222</v>
      </c>
      <c r="B6" s="175" t="s">
        <v>3</v>
      </c>
      <c r="C6" s="175" t="s">
        <v>2</v>
      </c>
      <c r="D6" s="62"/>
      <c r="E6" s="173" t="s">
        <v>636</v>
      </c>
      <c r="F6" s="173" t="s">
        <v>19</v>
      </c>
      <c r="G6" s="173" t="s">
        <v>0</v>
      </c>
      <c r="H6" s="180">
        <v>4180</v>
      </c>
      <c r="I6" s="173">
        <v>0.18</v>
      </c>
      <c r="J6" s="173">
        <v>70</v>
      </c>
      <c r="K6" s="304"/>
      <c r="M6" s="174" t="s">
        <v>20</v>
      </c>
      <c r="N6" s="174" t="s">
        <v>8</v>
      </c>
      <c r="O6" s="190">
        <f>K31</f>
        <v>3872.8571428571427</v>
      </c>
    </row>
    <row r="7" spans="1:15" x14ac:dyDescent="0.25">
      <c r="A7" s="171">
        <v>43259.341666666667</v>
      </c>
      <c r="B7" s="175" t="s">
        <v>3</v>
      </c>
      <c r="C7" s="62"/>
      <c r="D7" s="175" t="s">
        <v>2</v>
      </c>
      <c r="E7" s="173" t="s">
        <v>637</v>
      </c>
      <c r="F7" s="173" t="s">
        <v>19</v>
      </c>
      <c r="G7" s="173" t="s">
        <v>0</v>
      </c>
      <c r="H7" s="173">
        <v>4570</v>
      </c>
      <c r="I7" s="173">
        <v>0.18</v>
      </c>
      <c r="J7" s="173">
        <v>70</v>
      </c>
      <c r="K7" s="304"/>
      <c r="M7" s="175" t="s">
        <v>21</v>
      </c>
      <c r="N7" s="175" t="s">
        <v>0</v>
      </c>
      <c r="O7" s="189">
        <f>K46</f>
        <v>3916.6666666666665</v>
      </c>
    </row>
    <row r="8" spans="1:15" x14ac:dyDescent="0.25">
      <c r="A8" s="171">
        <v>43259.341666666667</v>
      </c>
      <c r="B8" s="175" t="s">
        <v>3</v>
      </c>
      <c r="C8" s="62"/>
      <c r="D8" s="175" t="s">
        <v>2</v>
      </c>
      <c r="E8" s="173" t="s">
        <v>637</v>
      </c>
      <c r="F8" s="173" t="s">
        <v>19</v>
      </c>
      <c r="G8" s="173" t="s">
        <v>0</v>
      </c>
      <c r="H8" s="173">
        <v>4580</v>
      </c>
      <c r="I8" s="173">
        <v>0.18</v>
      </c>
      <c r="J8" s="173">
        <v>70</v>
      </c>
      <c r="K8" s="304"/>
      <c r="M8" s="174" t="s">
        <v>22</v>
      </c>
      <c r="N8" s="174" t="s">
        <v>0</v>
      </c>
      <c r="O8" s="190">
        <f>K55</f>
        <v>4026</v>
      </c>
    </row>
    <row r="9" spans="1:15" x14ac:dyDescent="0.25">
      <c r="A9" s="171">
        <v>43259.341666666667</v>
      </c>
      <c r="B9" s="175" t="s">
        <v>3</v>
      </c>
      <c r="C9" s="62"/>
      <c r="D9" s="175" t="s">
        <v>2</v>
      </c>
      <c r="E9" s="173" t="s">
        <v>637</v>
      </c>
      <c r="F9" s="173" t="s">
        <v>19</v>
      </c>
      <c r="G9" s="173" t="s">
        <v>0</v>
      </c>
      <c r="H9" s="173">
        <v>4560</v>
      </c>
      <c r="I9" s="173">
        <v>0.18</v>
      </c>
      <c r="J9" s="173">
        <v>70</v>
      </c>
      <c r="K9" s="304"/>
      <c r="M9" s="175" t="s">
        <v>23</v>
      </c>
      <c r="N9" s="175" t="s">
        <v>0</v>
      </c>
      <c r="O9" s="189">
        <f>K64</f>
        <v>3595.4545454545455</v>
      </c>
    </row>
    <row r="10" spans="1:15" x14ac:dyDescent="0.25">
      <c r="A10" s="171">
        <v>43259.342361111114</v>
      </c>
      <c r="B10" s="175" t="s">
        <v>3</v>
      </c>
      <c r="C10" s="62"/>
      <c r="D10" s="175" t="s">
        <v>2</v>
      </c>
      <c r="E10" s="173" t="s">
        <v>637</v>
      </c>
      <c r="F10" s="173" t="s">
        <v>19</v>
      </c>
      <c r="G10" s="173" t="s">
        <v>0</v>
      </c>
      <c r="H10" s="173">
        <v>4680</v>
      </c>
      <c r="I10" s="173">
        <v>0.18</v>
      </c>
      <c r="J10" s="173">
        <v>70</v>
      </c>
      <c r="K10" s="304"/>
      <c r="M10" s="174" t="s">
        <v>23</v>
      </c>
      <c r="N10" s="174" t="s">
        <v>5</v>
      </c>
      <c r="O10" s="190">
        <f>K91</f>
        <v>3673.3333333333335</v>
      </c>
    </row>
    <row r="11" spans="1:15" x14ac:dyDescent="0.25">
      <c r="A11" s="171">
        <v>43259.342361111114</v>
      </c>
      <c r="B11" s="175" t="s">
        <v>3</v>
      </c>
      <c r="C11" s="62"/>
      <c r="D11" s="175" t="s">
        <v>2</v>
      </c>
      <c r="E11" s="173" t="s">
        <v>637</v>
      </c>
      <c r="F11" s="173" t="s">
        <v>19</v>
      </c>
      <c r="G11" s="173" t="s">
        <v>0</v>
      </c>
      <c r="H11" s="173">
        <v>4640</v>
      </c>
      <c r="I11" s="173">
        <v>0.18</v>
      </c>
      <c r="J11" s="173">
        <v>70</v>
      </c>
      <c r="K11" s="304"/>
      <c r="M11" s="175" t="s">
        <v>25</v>
      </c>
      <c r="N11" s="175" t="s">
        <v>0</v>
      </c>
      <c r="O11" s="189">
        <f>K100</f>
        <v>4105</v>
      </c>
    </row>
    <row r="12" spans="1:15" x14ac:dyDescent="0.25">
      <c r="A12" s="171">
        <v>43259.342361111114</v>
      </c>
      <c r="B12" s="175" t="s">
        <v>3</v>
      </c>
      <c r="C12" s="62"/>
      <c r="D12" s="175" t="s">
        <v>2</v>
      </c>
      <c r="E12" s="173" t="s">
        <v>637</v>
      </c>
      <c r="F12" s="173" t="s">
        <v>19</v>
      </c>
      <c r="G12" s="173" t="s">
        <v>0</v>
      </c>
      <c r="H12" s="173">
        <v>4650</v>
      </c>
      <c r="I12" s="173">
        <v>0.18</v>
      </c>
      <c r="J12" s="173">
        <v>70</v>
      </c>
      <c r="K12" s="304"/>
      <c r="M12" s="174" t="s">
        <v>31</v>
      </c>
      <c r="N12" s="174" t="s">
        <v>0</v>
      </c>
      <c r="O12" s="190">
        <f>K106</f>
        <v>4804.6153846153848</v>
      </c>
    </row>
    <row r="13" spans="1:15" x14ac:dyDescent="0.25">
      <c r="A13" s="171">
        <v>43259.343055555553</v>
      </c>
      <c r="B13" s="175" t="s">
        <v>3</v>
      </c>
      <c r="C13" s="62"/>
      <c r="D13" s="175" t="s">
        <v>2</v>
      </c>
      <c r="E13" s="173" t="s">
        <v>637</v>
      </c>
      <c r="F13" s="173" t="s">
        <v>19</v>
      </c>
      <c r="G13" s="173" t="s">
        <v>0</v>
      </c>
      <c r="H13" s="180">
        <v>3610</v>
      </c>
      <c r="I13" s="173">
        <v>0.18</v>
      </c>
      <c r="J13" s="173">
        <v>70</v>
      </c>
      <c r="K13" s="304"/>
      <c r="M13" s="175" t="s">
        <v>30</v>
      </c>
      <c r="N13" s="175" t="s">
        <v>0</v>
      </c>
      <c r="O13" s="189">
        <f>K127</f>
        <v>4476.666666666667</v>
      </c>
    </row>
    <row r="14" spans="1:15" x14ac:dyDescent="0.25">
      <c r="A14" s="171">
        <v>43259.343055555553</v>
      </c>
      <c r="B14" s="175" t="s">
        <v>3</v>
      </c>
      <c r="C14" s="62"/>
      <c r="D14" s="175" t="s">
        <v>2</v>
      </c>
      <c r="E14" s="173" t="s">
        <v>637</v>
      </c>
      <c r="F14" s="173" t="s">
        <v>19</v>
      </c>
      <c r="G14" s="173" t="s">
        <v>0</v>
      </c>
      <c r="H14" s="180">
        <v>850</v>
      </c>
      <c r="I14" s="173">
        <v>0.18</v>
      </c>
      <c r="J14" s="173">
        <v>70</v>
      </c>
      <c r="K14" s="304"/>
      <c r="M14" s="174" t="s">
        <v>29</v>
      </c>
      <c r="N14" s="174" t="s">
        <v>0</v>
      </c>
      <c r="O14" s="190">
        <f>K133</f>
        <v>4920</v>
      </c>
    </row>
    <row r="15" spans="1:15" x14ac:dyDescent="0.25">
      <c r="A15" s="171">
        <v>43259.343055555553</v>
      </c>
      <c r="B15" s="175" t="s">
        <v>3</v>
      </c>
      <c r="C15" s="62"/>
      <c r="D15" s="175" t="s">
        <v>2</v>
      </c>
      <c r="E15" s="166" t="s">
        <v>637</v>
      </c>
      <c r="F15" s="166" t="s">
        <v>19</v>
      </c>
      <c r="G15" s="166" t="s">
        <v>0</v>
      </c>
      <c r="H15" s="166">
        <v>4470</v>
      </c>
      <c r="I15" s="166">
        <v>0.18</v>
      </c>
      <c r="J15" s="166">
        <v>70</v>
      </c>
      <c r="K15" s="304"/>
      <c r="M15" s="175" t="s">
        <v>29</v>
      </c>
      <c r="N15" s="175" t="s">
        <v>12</v>
      </c>
      <c r="O15" s="189">
        <f>K139</f>
        <v>3780</v>
      </c>
    </row>
    <row r="16" spans="1:15" x14ac:dyDescent="0.25">
      <c r="A16" s="171">
        <v>43259.34375</v>
      </c>
      <c r="B16" s="175" t="s">
        <v>3</v>
      </c>
      <c r="C16" s="164"/>
      <c r="D16" s="45" t="s">
        <v>2</v>
      </c>
      <c r="E16" s="166" t="s">
        <v>637</v>
      </c>
      <c r="F16" s="166" t="s">
        <v>19</v>
      </c>
      <c r="G16" s="166" t="s">
        <v>0</v>
      </c>
      <c r="H16" s="166">
        <v>4470</v>
      </c>
      <c r="I16" s="166">
        <v>0.18</v>
      </c>
      <c r="J16" s="166">
        <v>70</v>
      </c>
      <c r="K16" s="304"/>
      <c r="M16" s="174" t="s">
        <v>28</v>
      </c>
      <c r="N16" s="174" t="s">
        <v>0</v>
      </c>
      <c r="O16" s="190">
        <f>K154</f>
        <v>5193.333333333333</v>
      </c>
    </row>
    <row r="17" spans="1:16" x14ac:dyDescent="0.25">
      <c r="A17" s="171">
        <v>43259.34375</v>
      </c>
      <c r="B17" s="175" t="s">
        <v>3</v>
      </c>
      <c r="C17" s="164"/>
      <c r="D17" s="45" t="s">
        <v>2</v>
      </c>
      <c r="E17" s="166" t="s">
        <v>637</v>
      </c>
      <c r="F17" s="166" t="s">
        <v>19</v>
      </c>
      <c r="G17" s="166" t="s">
        <v>0</v>
      </c>
      <c r="H17" s="166">
        <v>4480</v>
      </c>
      <c r="I17" s="166">
        <v>0.18</v>
      </c>
      <c r="J17" s="166">
        <v>70</v>
      </c>
      <c r="K17" s="304"/>
      <c r="M17" s="175" t="s">
        <v>28</v>
      </c>
      <c r="N17" s="175" t="s">
        <v>16</v>
      </c>
      <c r="O17" s="189">
        <f>K160</f>
        <v>3871.4285714285716</v>
      </c>
    </row>
    <row r="18" spans="1:16" x14ac:dyDescent="0.25">
      <c r="A18" s="171">
        <v>43259.344444444447</v>
      </c>
      <c r="B18" s="175" t="s">
        <v>3</v>
      </c>
      <c r="C18" s="164"/>
      <c r="D18" s="45" t="s">
        <v>2</v>
      </c>
      <c r="E18" s="166" t="s">
        <v>637</v>
      </c>
      <c r="F18" s="166" t="s">
        <v>19</v>
      </c>
      <c r="G18" s="166" t="s">
        <v>0</v>
      </c>
      <c r="H18" s="166">
        <v>4490</v>
      </c>
      <c r="I18" s="166">
        <v>0.18</v>
      </c>
      <c r="J18" s="166">
        <v>70</v>
      </c>
      <c r="K18" s="304"/>
      <c r="M18" s="174" t="s">
        <v>27</v>
      </c>
      <c r="N18" s="174" t="s">
        <v>0</v>
      </c>
      <c r="O18" s="190">
        <f>K172</f>
        <v>4530</v>
      </c>
    </row>
    <row r="19" spans="1:16" x14ac:dyDescent="0.25">
      <c r="A19" s="167">
        <v>43259.345138888886</v>
      </c>
      <c r="B19" s="174" t="s">
        <v>3</v>
      </c>
      <c r="C19" s="43" t="s">
        <v>2</v>
      </c>
      <c r="D19" s="200"/>
      <c r="E19" s="165" t="s">
        <v>636</v>
      </c>
      <c r="F19" s="165" t="s">
        <v>20</v>
      </c>
      <c r="G19" s="165" t="s">
        <v>0</v>
      </c>
      <c r="H19" s="165">
        <v>4200</v>
      </c>
      <c r="I19" s="165">
        <v>0.18</v>
      </c>
      <c r="J19" s="165">
        <v>70</v>
      </c>
      <c r="K19" s="296">
        <f>AVERAGE(H19:H21,H26)</f>
        <v>4320</v>
      </c>
      <c r="M19" s="175" t="s">
        <v>26</v>
      </c>
      <c r="N19" s="175" t="s">
        <v>0</v>
      </c>
      <c r="O19" s="189">
        <f>K178</f>
        <v>4184.2857142857147</v>
      </c>
    </row>
    <row r="20" spans="1:16" x14ac:dyDescent="0.25">
      <c r="A20" s="167">
        <v>43259.345138888886</v>
      </c>
      <c r="B20" s="174" t="s">
        <v>3</v>
      </c>
      <c r="C20" s="43" t="s">
        <v>2</v>
      </c>
      <c r="D20" s="200"/>
      <c r="E20" s="165" t="s">
        <v>636</v>
      </c>
      <c r="F20" s="165" t="s">
        <v>20</v>
      </c>
      <c r="G20" s="165" t="s">
        <v>0</v>
      </c>
      <c r="H20" s="165">
        <v>4190</v>
      </c>
      <c r="I20" s="165">
        <v>0.18</v>
      </c>
      <c r="J20" s="165">
        <v>70</v>
      </c>
      <c r="K20" s="297"/>
      <c r="M20" s="174" t="s">
        <v>18</v>
      </c>
      <c r="N20" s="174" t="s">
        <v>0</v>
      </c>
      <c r="O20" s="190">
        <f>K190</f>
        <v>4702</v>
      </c>
    </row>
    <row r="21" spans="1:16" x14ac:dyDescent="0.25">
      <c r="A21" s="167">
        <v>43259.345138888886</v>
      </c>
      <c r="B21" s="174" t="s">
        <v>3</v>
      </c>
      <c r="C21" s="43" t="s">
        <v>2</v>
      </c>
      <c r="D21" s="200"/>
      <c r="E21" s="165" t="s">
        <v>636</v>
      </c>
      <c r="F21" s="165" t="s">
        <v>20</v>
      </c>
      <c r="G21" s="165" t="s">
        <v>0</v>
      </c>
      <c r="H21" s="165">
        <v>4180</v>
      </c>
      <c r="I21" s="165">
        <v>0.18</v>
      </c>
      <c r="J21" s="165">
        <v>70</v>
      </c>
      <c r="K21" s="297"/>
      <c r="M21" s="175" t="s">
        <v>17</v>
      </c>
      <c r="N21" s="175" t="s">
        <v>0</v>
      </c>
      <c r="O21" s="189">
        <f>K199</f>
        <v>4366</v>
      </c>
    </row>
    <row r="22" spans="1:16" s="187" customFormat="1" x14ac:dyDescent="0.25">
      <c r="A22" s="167">
        <v>43259.347222222219</v>
      </c>
      <c r="B22" s="174" t="s">
        <v>3</v>
      </c>
      <c r="C22" s="200"/>
      <c r="D22" s="43" t="s">
        <v>2</v>
      </c>
      <c r="E22" s="165" t="s">
        <v>637</v>
      </c>
      <c r="F22" s="165" t="s">
        <v>20</v>
      </c>
      <c r="G22" s="165" t="s">
        <v>0</v>
      </c>
      <c r="H22" s="168">
        <v>4580</v>
      </c>
      <c r="I22" s="165">
        <v>0.18</v>
      </c>
      <c r="J22" s="165">
        <v>70</v>
      </c>
      <c r="K22" s="297"/>
      <c r="M22" s="174" t="s">
        <v>17</v>
      </c>
      <c r="N22" s="174" t="s">
        <v>16</v>
      </c>
      <c r="O22" s="190">
        <f>K205</f>
        <v>4337.5</v>
      </c>
      <c r="P22" s="98"/>
    </row>
    <row r="23" spans="1:16" s="187" customFormat="1" x14ac:dyDescent="0.25">
      <c r="A23" s="167">
        <v>43259.347222222219</v>
      </c>
      <c r="B23" s="174" t="s">
        <v>3</v>
      </c>
      <c r="C23" s="200"/>
      <c r="D23" s="43" t="s">
        <v>2</v>
      </c>
      <c r="E23" s="165" t="s">
        <v>637</v>
      </c>
      <c r="F23" s="165" t="s">
        <v>20</v>
      </c>
      <c r="G23" s="165" t="s">
        <v>0</v>
      </c>
      <c r="H23" s="168">
        <v>4550</v>
      </c>
      <c r="I23" s="165">
        <v>0.18</v>
      </c>
      <c r="J23" s="165">
        <v>70</v>
      </c>
      <c r="K23" s="297"/>
      <c r="M23" s="175" t="s">
        <v>15</v>
      </c>
      <c r="N23" s="175" t="s">
        <v>0</v>
      </c>
      <c r="O23" s="189">
        <f>K226</f>
        <v>4932.5</v>
      </c>
      <c r="P23" s="98"/>
    </row>
    <row r="24" spans="1:16" s="187" customFormat="1" x14ac:dyDescent="0.25">
      <c r="A24" s="167">
        <v>43259.347222222219</v>
      </c>
      <c r="B24" s="174" t="s">
        <v>3</v>
      </c>
      <c r="C24" s="200"/>
      <c r="D24" s="43" t="s">
        <v>2</v>
      </c>
      <c r="E24" s="165" t="s">
        <v>637</v>
      </c>
      <c r="F24" s="165" t="s">
        <v>20</v>
      </c>
      <c r="G24" s="165" t="s">
        <v>0</v>
      </c>
      <c r="H24" s="168">
        <v>4550</v>
      </c>
      <c r="I24" s="165">
        <v>0.18</v>
      </c>
      <c r="J24" s="165">
        <v>70</v>
      </c>
      <c r="K24" s="297"/>
      <c r="M24" s="174" t="s">
        <v>14</v>
      </c>
      <c r="N24" s="174" t="s">
        <v>0</v>
      </c>
      <c r="O24" s="190">
        <f>K232</f>
        <v>4722.5</v>
      </c>
      <c r="P24" s="98"/>
    </row>
    <row r="25" spans="1:16" s="187" customFormat="1" x14ac:dyDescent="0.25">
      <c r="A25" s="167">
        <v>43259.348611111112</v>
      </c>
      <c r="B25" s="174" t="s">
        <v>3</v>
      </c>
      <c r="C25" s="200"/>
      <c r="D25" s="43" t="s">
        <v>2</v>
      </c>
      <c r="E25" s="165" t="s">
        <v>637</v>
      </c>
      <c r="F25" s="165" t="s">
        <v>20</v>
      </c>
      <c r="G25" s="165" t="s">
        <v>0</v>
      </c>
      <c r="H25" s="168">
        <v>460</v>
      </c>
      <c r="I25" s="165">
        <v>0.18</v>
      </c>
      <c r="J25" s="165">
        <v>70</v>
      </c>
      <c r="K25" s="297"/>
      <c r="M25" s="175" t="s">
        <v>13</v>
      </c>
      <c r="N25" s="175" t="s">
        <v>0</v>
      </c>
      <c r="O25" s="189">
        <f>K247</f>
        <v>4452.1428571428569</v>
      </c>
      <c r="P25" s="98"/>
    </row>
    <row r="26" spans="1:16" s="187" customFormat="1" x14ac:dyDescent="0.25">
      <c r="A26" s="167">
        <v>43259.348611111112</v>
      </c>
      <c r="B26" s="174" t="s">
        <v>3</v>
      </c>
      <c r="C26" s="200"/>
      <c r="D26" s="43" t="s">
        <v>2</v>
      </c>
      <c r="E26" s="165" t="s">
        <v>637</v>
      </c>
      <c r="F26" s="165" t="s">
        <v>20</v>
      </c>
      <c r="G26" s="165" t="s">
        <v>0</v>
      </c>
      <c r="H26" s="165">
        <v>4710</v>
      </c>
      <c r="I26" s="165">
        <v>0.18</v>
      </c>
      <c r="J26" s="165">
        <v>70</v>
      </c>
      <c r="K26" s="297"/>
      <c r="M26" s="174" t="s">
        <v>13</v>
      </c>
      <c r="N26" s="174" t="s">
        <v>12</v>
      </c>
      <c r="O26" s="190">
        <f>K265</f>
        <v>3908.5714285714284</v>
      </c>
      <c r="P26" s="98"/>
    </row>
    <row r="27" spans="1:16" s="187" customFormat="1" x14ac:dyDescent="0.25">
      <c r="A27" s="167">
        <v>43259.348611111112</v>
      </c>
      <c r="B27" s="174" t="s">
        <v>3</v>
      </c>
      <c r="C27" s="200"/>
      <c r="D27" s="43" t="s">
        <v>2</v>
      </c>
      <c r="E27" s="165" t="s">
        <v>637</v>
      </c>
      <c r="F27" s="165" t="s">
        <v>20</v>
      </c>
      <c r="G27" s="165" t="s">
        <v>0</v>
      </c>
      <c r="H27" s="168">
        <v>4750</v>
      </c>
      <c r="I27" s="165">
        <v>0.18</v>
      </c>
      <c r="J27" s="165">
        <v>70</v>
      </c>
      <c r="K27" s="297"/>
      <c r="M27" s="175" t="s">
        <v>11</v>
      </c>
      <c r="N27" s="175" t="s">
        <v>0</v>
      </c>
      <c r="O27" s="189">
        <f>K277</f>
        <v>4206.9230769230771</v>
      </c>
      <c r="P27" s="98"/>
    </row>
    <row r="28" spans="1:16" s="187" customFormat="1" x14ac:dyDescent="0.25">
      <c r="A28" s="167">
        <v>43259.349305555559</v>
      </c>
      <c r="B28" s="174" t="s">
        <v>3</v>
      </c>
      <c r="C28" s="201"/>
      <c r="D28" s="43" t="s">
        <v>2</v>
      </c>
      <c r="E28" s="165" t="s">
        <v>637</v>
      </c>
      <c r="F28" s="165" t="s">
        <v>20</v>
      </c>
      <c r="G28" s="165" t="s">
        <v>0</v>
      </c>
      <c r="H28" s="168">
        <v>4740</v>
      </c>
      <c r="I28" s="165">
        <v>0.18</v>
      </c>
      <c r="J28" s="165">
        <v>70</v>
      </c>
      <c r="K28" s="297"/>
      <c r="M28" s="174" t="s">
        <v>1</v>
      </c>
      <c r="N28" s="174" t="s">
        <v>0</v>
      </c>
      <c r="O28" s="190">
        <f>K292</f>
        <v>4522.2222222222226</v>
      </c>
      <c r="P28" s="98"/>
    </row>
    <row r="29" spans="1:16" s="187" customFormat="1" x14ac:dyDescent="0.25">
      <c r="A29" s="167">
        <v>43259.349305555559</v>
      </c>
      <c r="B29" s="174" t="s">
        <v>3</v>
      </c>
      <c r="C29" s="201"/>
      <c r="D29" s="43" t="s">
        <v>2</v>
      </c>
      <c r="E29" s="165" t="s">
        <v>637</v>
      </c>
      <c r="F29" s="165" t="s">
        <v>20</v>
      </c>
      <c r="G29" s="165" t="s">
        <v>0</v>
      </c>
      <c r="H29" s="168">
        <v>4760</v>
      </c>
      <c r="I29" s="165">
        <v>0.18</v>
      </c>
      <c r="J29" s="165">
        <v>70</v>
      </c>
      <c r="K29" s="297"/>
      <c r="M29" s="175" t="s">
        <v>4</v>
      </c>
      <c r="N29" s="175" t="s">
        <v>0</v>
      </c>
      <c r="O29" s="189">
        <f>K301</f>
        <v>4651.666666666667</v>
      </c>
      <c r="P29" s="98"/>
    </row>
    <row r="30" spans="1:16" s="187" customFormat="1" x14ac:dyDescent="0.25">
      <c r="A30" s="167">
        <v>43259.349305555559</v>
      </c>
      <c r="B30" s="174" t="s">
        <v>3</v>
      </c>
      <c r="C30" s="201"/>
      <c r="D30" s="43" t="s">
        <v>2</v>
      </c>
      <c r="E30" s="165" t="s">
        <v>637</v>
      </c>
      <c r="F30" s="165" t="s">
        <v>20</v>
      </c>
      <c r="G30" s="165" t="s">
        <v>0</v>
      </c>
      <c r="H30" s="168">
        <v>4780</v>
      </c>
      <c r="I30" s="165">
        <v>0.18</v>
      </c>
      <c r="J30" s="165">
        <v>70</v>
      </c>
      <c r="K30" s="308"/>
      <c r="M30" s="174" t="s">
        <v>6</v>
      </c>
      <c r="N30" s="174" t="s">
        <v>0</v>
      </c>
      <c r="O30" s="190">
        <f>K307</f>
        <v>4893.478260869565</v>
      </c>
      <c r="P30" s="98"/>
    </row>
    <row r="31" spans="1:16" s="187" customFormat="1" x14ac:dyDescent="0.25">
      <c r="A31" s="171">
        <v>43259.35</v>
      </c>
      <c r="B31" s="175" t="s">
        <v>3</v>
      </c>
      <c r="C31" s="175" t="s">
        <v>2</v>
      </c>
      <c r="D31" s="164"/>
      <c r="E31" s="173" t="s">
        <v>636</v>
      </c>
      <c r="F31" s="166" t="s">
        <v>20</v>
      </c>
      <c r="G31" s="173" t="s">
        <v>1111</v>
      </c>
      <c r="H31" s="180">
        <v>2560</v>
      </c>
      <c r="I31" s="173">
        <v>0.18</v>
      </c>
      <c r="J31" s="173">
        <v>70</v>
      </c>
      <c r="K31" s="303">
        <f>AVERAGE(H34,H40:H45)</f>
        <v>3872.8571428571427</v>
      </c>
      <c r="M31" s="175" t="s">
        <v>6</v>
      </c>
      <c r="N31" s="175" t="s">
        <v>5</v>
      </c>
      <c r="O31" s="189">
        <f>K331</f>
        <v>3802.5</v>
      </c>
      <c r="P31" s="98"/>
    </row>
    <row r="32" spans="1:16" s="187" customFormat="1" x14ac:dyDescent="0.25">
      <c r="A32" s="171">
        <v>43259.35</v>
      </c>
      <c r="B32" s="175" t="s">
        <v>3</v>
      </c>
      <c r="C32" s="175" t="s">
        <v>2</v>
      </c>
      <c r="D32" s="164"/>
      <c r="E32" s="173" t="s">
        <v>636</v>
      </c>
      <c r="F32" s="166" t="s">
        <v>20</v>
      </c>
      <c r="G32" s="173" t="s">
        <v>1111</v>
      </c>
      <c r="H32" s="180">
        <v>2340</v>
      </c>
      <c r="I32" s="173">
        <v>0.18</v>
      </c>
      <c r="J32" s="173">
        <v>70</v>
      </c>
      <c r="K32" s="304"/>
      <c r="M32" s="174" t="s">
        <v>7</v>
      </c>
      <c r="N32" s="174" t="s">
        <v>0</v>
      </c>
      <c r="O32" s="190">
        <f>K355</f>
        <v>4326</v>
      </c>
      <c r="P32" s="98"/>
    </row>
    <row r="33" spans="1:16" s="187" customFormat="1" x14ac:dyDescent="0.25">
      <c r="A33" s="171">
        <v>43259.350694444445</v>
      </c>
      <c r="B33" s="175" t="s">
        <v>3</v>
      </c>
      <c r="C33" s="175" t="s">
        <v>2</v>
      </c>
      <c r="D33" s="164"/>
      <c r="E33" s="173" t="s">
        <v>636</v>
      </c>
      <c r="F33" s="166" t="s">
        <v>20</v>
      </c>
      <c r="G33" s="173" t="s">
        <v>1111</v>
      </c>
      <c r="H33" s="180">
        <v>2530</v>
      </c>
      <c r="I33" s="173">
        <v>0.18</v>
      </c>
      <c r="J33" s="173">
        <v>70</v>
      </c>
      <c r="K33" s="304"/>
      <c r="M33" s="175" t="s">
        <v>7</v>
      </c>
      <c r="N33" s="175" t="s">
        <v>8</v>
      </c>
      <c r="O33" s="189">
        <f>K379</f>
        <v>4213.75</v>
      </c>
      <c r="P33" s="98"/>
    </row>
    <row r="34" spans="1:16" s="187" customFormat="1" x14ac:dyDescent="0.25">
      <c r="A34" s="171">
        <v>43259.350694444445</v>
      </c>
      <c r="B34" s="175" t="s">
        <v>3</v>
      </c>
      <c r="C34" s="175" t="s">
        <v>2</v>
      </c>
      <c r="D34" s="164"/>
      <c r="E34" s="173" t="s">
        <v>636</v>
      </c>
      <c r="F34" s="166" t="s">
        <v>20</v>
      </c>
      <c r="G34" s="173" t="s">
        <v>1111</v>
      </c>
      <c r="H34" s="173">
        <v>3820</v>
      </c>
      <c r="I34" s="173">
        <v>0.18</v>
      </c>
      <c r="J34" s="173">
        <v>72</v>
      </c>
      <c r="K34" s="304"/>
      <c r="M34" s="174" t="s">
        <v>9</v>
      </c>
      <c r="N34" s="174" t="s">
        <v>0</v>
      </c>
      <c r="O34" s="190">
        <f>K388</f>
        <v>4508.75</v>
      </c>
      <c r="P34" s="98"/>
    </row>
    <row r="35" spans="1:16" s="187" customFormat="1" x14ac:dyDescent="0.25">
      <c r="A35" s="171">
        <v>43259.351388888892</v>
      </c>
      <c r="B35" s="175" t="s">
        <v>3</v>
      </c>
      <c r="C35" s="175" t="s">
        <v>2</v>
      </c>
      <c r="D35" s="164"/>
      <c r="E35" s="173" t="s">
        <v>636</v>
      </c>
      <c r="F35" s="166" t="s">
        <v>20</v>
      </c>
      <c r="G35" s="173" t="s">
        <v>1111</v>
      </c>
      <c r="H35" s="180">
        <v>3760</v>
      </c>
      <c r="I35" s="173">
        <v>0.18</v>
      </c>
      <c r="J35" s="173">
        <v>70</v>
      </c>
      <c r="K35" s="304"/>
      <c r="M35" s="175" t="s">
        <v>10</v>
      </c>
      <c r="N35" s="175" t="s">
        <v>0</v>
      </c>
      <c r="O35" s="189">
        <f>K403</f>
        <v>4265.7142857142853</v>
      </c>
      <c r="P35" s="98"/>
    </row>
    <row r="36" spans="1:16" s="187" customFormat="1" x14ac:dyDescent="0.25">
      <c r="A36" s="171">
        <v>43259.351388888892</v>
      </c>
      <c r="B36" s="175" t="s">
        <v>3</v>
      </c>
      <c r="C36" s="175" t="s">
        <v>2</v>
      </c>
      <c r="D36" s="164"/>
      <c r="E36" s="173" t="s">
        <v>636</v>
      </c>
      <c r="F36" s="166" t="s">
        <v>20</v>
      </c>
      <c r="G36" s="173" t="s">
        <v>1111</v>
      </c>
      <c r="H36" s="180">
        <v>3760</v>
      </c>
      <c r="I36" s="173">
        <v>0.18</v>
      </c>
      <c r="J36" s="173">
        <v>70</v>
      </c>
      <c r="K36" s="304"/>
    </row>
    <row r="37" spans="1:16" s="187" customFormat="1" x14ac:dyDescent="0.25">
      <c r="A37" s="171">
        <v>43259.352083333331</v>
      </c>
      <c r="B37" s="175" t="s">
        <v>3</v>
      </c>
      <c r="C37" s="175" t="s">
        <v>2</v>
      </c>
      <c r="D37" s="164"/>
      <c r="E37" s="173" t="s">
        <v>636</v>
      </c>
      <c r="F37" s="166" t="s">
        <v>20</v>
      </c>
      <c r="G37" s="173" t="s">
        <v>1111</v>
      </c>
      <c r="H37" s="180">
        <v>3730</v>
      </c>
      <c r="I37" s="173">
        <v>0.18</v>
      </c>
      <c r="J37" s="173">
        <v>70</v>
      </c>
      <c r="K37" s="304"/>
    </row>
    <row r="38" spans="1:16" s="187" customFormat="1" x14ac:dyDescent="0.25">
      <c r="A38" s="171">
        <v>43259.352083333331</v>
      </c>
      <c r="B38" s="175" t="s">
        <v>3</v>
      </c>
      <c r="C38" s="175" t="s">
        <v>2</v>
      </c>
      <c r="D38" s="164"/>
      <c r="E38" s="173" t="s">
        <v>636</v>
      </c>
      <c r="F38" s="166" t="s">
        <v>20</v>
      </c>
      <c r="G38" s="173" t="s">
        <v>1111</v>
      </c>
      <c r="H38" s="180">
        <v>3720</v>
      </c>
      <c r="I38" s="173">
        <v>0.18</v>
      </c>
      <c r="J38" s="173">
        <v>70</v>
      </c>
      <c r="K38" s="304"/>
    </row>
    <row r="39" spans="1:16" s="187" customFormat="1" x14ac:dyDescent="0.25">
      <c r="A39" s="171">
        <v>43259.352083333331</v>
      </c>
      <c r="B39" s="175" t="s">
        <v>3</v>
      </c>
      <c r="C39" s="175" t="s">
        <v>2</v>
      </c>
      <c r="D39" s="164"/>
      <c r="E39" s="173" t="s">
        <v>636</v>
      </c>
      <c r="F39" s="166" t="s">
        <v>20</v>
      </c>
      <c r="G39" s="173" t="s">
        <v>1111</v>
      </c>
      <c r="H39" s="180">
        <v>3710</v>
      </c>
      <c r="I39" s="173">
        <v>0.18</v>
      </c>
      <c r="J39" s="173">
        <v>70</v>
      </c>
      <c r="K39" s="304"/>
      <c r="O39" s="16"/>
    </row>
    <row r="40" spans="1:16" s="187" customFormat="1" x14ac:dyDescent="0.25">
      <c r="A40" s="171">
        <v>43259.352777777778</v>
      </c>
      <c r="B40" s="175" t="s">
        <v>3</v>
      </c>
      <c r="C40" s="164"/>
      <c r="D40" s="175" t="s">
        <v>2</v>
      </c>
      <c r="E40" s="173" t="s">
        <v>637</v>
      </c>
      <c r="F40" s="166" t="s">
        <v>20</v>
      </c>
      <c r="G40" s="173" t="s">
        <v>1111</v>
      </c>
      <c r="H40" s="173">
        <v>3880</v>
      </c>
      <c r="I40" s="173">
        <v>0.18</v>
      </c>
      <c r="J40" s="173">
        <v>70</v>
      </c>
      <c r="K40" s="304"/>
    </row>
    <row r="41" spans="1:16" s="187" customFormat="1" x14ac:dyDescent="0.25">
      <c r="A41" s="171">
        <v>43259.352777777778</v>
      </c>
      <c r="B41" s="175" t="s">
        <v>3</v>
      </c>
      <c r="C41" s="164"/>
      <c r="D41" s="175" t="s">
        <v>2</v>
      </c>
      <c r="E41" s="173" t="s">
        <v>637</v>
      </c>
      <c r="F41" s="166" t="s">
        <v>20</v>
      </c>
      <c r="G41" s="173" t="s">
        <v>1111</v>
      </c>
      <c r="H41" s="173">
        <v>3870</v>
      </c>
      <c r="I41" s="173">
        <v>0.18</v>
      </c>
      <c r="J41" s="173">
        <v>70</v>
      </c>
      <c r="K41" s="304"/>
    </row>
    <row r="42" spans="1:16" s="187" customFormat="1" x14ac:dyDescent="0.25">
      <c r="A42" s="171">
        <v>43259.352777777778</v>
      </c>
      <c r="B42" s="175" t="s">
        <v>3</v>
      </c>
      <c r="C42" s="164"/>
      <c r="D42" s="175" t="s">
        <v>2</v>
      </c>
      <c r="E42" s="173" t="s">
        <v>637</v>
      </c>
      <c r="F42" s="166" t="s">
        <v>20</v>
      </c>
      <c r="G42" s="173" t="s">
        <v>1111</v>
      </c>
      <c r="H42" s="173">
        <v>3880</v>
      </c>
      <c r="I42" s="173">
        <v>0.18</v>
      </c>
      <c r="J42" s="173">
        <v>70</v>
      </c>
      <c r="K42" s="304"/>
    </row>
    <row r="43" spans="1:16" s="187" customFormat="1" x14ac:dyDescent="0.25">
      <c r="A43" s="171">
        <v>43259.353472222225</v>
      </c>
      <c r="B43" s="175" t="s">
        <v>3</v>
      </c>
      <c r="C43" s="164"/>
      <c r="D43" s="175" t="s">
        <v>2</v>
      </c>
      <c r="E43" s="173" t="s">
        <v>637</v>
      </c>
      <c r="F43" s="166" t="s">
        <v>20</v>
      </c>
      <c r="G43" s="173" t="s">
        <v>1111</v>
      </c>
      <c r="H43" s="173">
        <v>3900</v>
      </c>
      <c r="I43" s="173">
        <v>0.18</v>
      </c>
      <c r="J43" s="173">
        <v>70</v>
      </c>
      <c r="K43" s="304"/>
    </row>
    <row r="44" spans="1:16" s="187" customFormat="1" x14ac:dyDescent="0.25">
      <c r="A44" s="171">
        <v>43259.353472222225</v>
      </c>
      <c r="B44" s="175" t="s">
        <v>3</v>
      </c>
      <c r="C44" s="164"/>
      <c r="D44" s="175" t="s">
        <v>2</v>
      </c>
      <c r="E44" s="173" t="s">
        <v>637</v>
      </c>
      <c r="F44" s="166" t="s">
        <v>20</v>
      </c>
      <c r="G44" s="173" t="s">
        <v>1111</v>
      </c>
      <c r="H44" s="173">
        <v>3880</v>
      </c>
      <c r="I44" s="173">
        <v>0.18</v>
      </c>
      <c r="J44" s="173">
        <v>70</v>
      </c>
      <c r="K44" s="304"/>
    </row>
    <row r="45" spans="1:16" s="187" customFormat="1" x14ac:dyDescent="0.25">
      <c r="A45" s="171">
        <v>43259.353472222225</v>
      </c>
      <c r="B45" s="175" t="s">
        <v>3</v>
      </c>
      <c r="C45" s="164"/>
      <c r="D45" s="175" t="s">
        <v>2</v>
      </c>
      <c r="E45" s="173" t="s">
        <v>637</v>
      </c>
      <c r="F45" s="166" t="s">
        <v>20</v>
      </c>
      <c r="G45" s="173" t="s">
        <v>1111</v>
      </c>
      <c r="H45" s="173">
        <v>3880</v>
      </c>
      <c r="I45" s="173">
        <v>0.18</v>
      </c>
      <c r="J45" s="173">
        <v>70</v>
      </c>
      <c r="K45" s="305"/>
    </row>
    <row r="46" spans="1:16" s="187" customFormat="1" x14ac:dyDescent="0.25">
      <c r="A46" s="167">
        <v>43259.354166666664</v>
      </c>
      <c r="B46" s="174" t="s">
        <v>3</v>
      </c>
      <c r="C46" s="174" t="s">
        <v>2</v>
      </c>
      <c r="D46" s="201"/>
      <c r="E46" s="165" t="s">
        <v>636</v>
      </c>
      <c r="F46" s="165" t="s">
        <v>21</v>
      </c>
      <c r="G46" s="165" t="s">
        <v>0</v>
      </c>
      <c r="H46" s="168">
        <v>4140</v>
      </c>
      <c r="I46" s="165">
        <v>0.18</v>
      </c>
      <c r="J46" s="165">
        <v>72</v>
      </c>
      <c r="K46" s="296">
        <f>AVERAGE(H49:H54)</f>
        <v>3916.6666666666665</v>
      </c>
    </row>
    <row r="47" spans="1:16" s="187" customFormat="1" x14ac:dyDescent="0.25">
      <c r="A47" s="167">
        <v>43259.354166666664</v>
      </c>
      <c r="B47" s="174" t="s">
        <v>3</v>
      </c>
      <c r="C47" s="174" t="s">
        <v>2</v>
      </c>
      <c r="D47" s="201"/>
      <c r="E47" s="165" t="s">
        <v>636</v>
      </c>
      <c r="F47" s="165" t="s">
        <v>21</v>
      </c>
      <c r="G47" s="165" t="s">
        <v>0</v>
      </c>
      <c r="H47" s="168">
        <v>4130</v>
      </c>
      <c r="I47" s="165">
        <v>0.18</v>
      </c>
      <c r="J47" s="165">
        <v>70</v>
      </c>
      <c r="K47" s="297"/>
    </row>
    <row r="48" spans="1:16" s="187" customFormat="1" x14ac:dyDescent="0.25">
      <c r="A48" s="167">
        <v>43259.354166666664</v>
      </c>
      <c r="B48" s="174" t="s">
        <v>3</v>
      </c>
      <c r="C48" s="174" t="s">
        <v>2</v>
      </c>
      <c r="D48" s="201"/>
      <c r="E48" s="165" t="s">
        <v>636</v>
      </c>
      <c r="F48" s="165" t="s">
        <v>21</v>
      </c>
      <c r="G48" s="165" t="s">
        <v>0</v>
      </c>
      <c r="H48" s="168">
        <v>4130</v>
      </c>
      <c r="I48" s="165">
        <v>0.18</v>
      </c>
      <c r="J48" s="165">
        <v>70</v>
      </c>
      <c r="K48" s="297"/>
    </row>
    <row r="49" spans="1:11" s="187" customFormat="1" x14ac:dyDescent="0.25">
      <c r="A49" s="167">
        <v>43259.356944444444</v>
      </c>
      <c r="B49" s="174" t="s">
        <v>3</v>
      </c>
      <c r="C49" s="201"/>
      <c r="D49" s="174" t="s">
        <v>2</v>
      </c>
      <c r="E49" s="165" t="s">
        <v>637</v>
      </c>
      <c r="F49" s="165" t="s">
        <v>21</v>
      </c>
      <c r="G49" s="165" t="s">
        <v>0</v>
      </c>
      <c r="H49" s="125">
        <v>3890</v>
      </c>
      <c r="I49" s="165">
        <v>0.18</v>
      </c>
      <c r="J49" s="165">
        <v>70</v>
      </c>
      <c r="K49" s="297"/>
    </row>
    <row r="50" spans="1:11" s="187" customFormat="1" x14ac:dyDescent="0.25">
      <c r="A50" s="167">
        <v>43259.356944444444</v>
      </c>
      <c r="B50" s="174" t="s">
        <v>3</v>
      </c>
      <c r="C50" s="201"/>
      <c r="D50" s="174" t="s">
        <v>2</v>
      </c>
      <c r="E50" s="165" t="s">
        <v>637</v>
      </c>
      <c r="F50" s="165" t="s">
        <v>21</v>
      </c>
      <c r="G50" s="165" t="s">
        <v>0</v>
      </c>
      <c r="H50" s="125">
        <v>3890</v>
      </c>
      <c r="I50" s="165">
        <v>0.18</v>
      </c>
      <c r="J50" s="165">
        <v>70</v>
      </c>
      <c r="K50" s="297"/>
    </row>
    <row r="51" spans="1:11" s="187" customFormat="1" x14ac:dyDescent="0.25">
      <c r="A51" s="167">
        <v>43259.357638888891</v>
      </c>
      <c r="B51" s="174" t="s">
        <v>3</v>
      </c>
      <c r="C51" s="201"/>
      <c r="D51" s="174" t="s">
        <v>2</v>
      </c>
      <c r="E51" s="165" t="s">
        <v>637</v>
      </c>
      <c r="F51" s="165" t="s">
        <v>21</v>
      </c>
      <c r="G51" s="165" t="s">
        <v>0</v>
      </c>
      <c r="H51" s="125">
        <v>3940</v>
      </c>
      <c r="I51" s="165">
        <v>0.18</v>
      </c>
      <c r="J51" s="165">
        <v>70</v>
      </c>
      <c r="K51" s="297"/>
    </row>
    <row r="52" spans="1:11" s="187" customFormat="1" x14ac:dyDescent="0.25">
      <c r="A52" s="167">
        <v>43259.357638888891</v>
      </c>
      <c r="B52" s="174" t="s">
        <v>3</v>
      </c>
      <c r="C52" s="201"/>
      <c r="D52" s="174" t="s">
        <v>2</v>
      </c>
      <c r="E52" s="165" t="s">
        <v>637</v>
      </c>
      <c r="F52" s="165" t="s">
        <v>21</v>
      </c>
      <c r="G52" s="165" t="s">
        <v>0</v>
      </c>
      <c r="H52" s="165">
        <v>3920</v>
      </c>
      <c r="I52" s="165">
        <v>0.18</v>
      </c>
      <c r="J52" s="165">
        <v>70</v>
      </c>
      <c r="K52" s="297"/>
    </row>
    <row r="53" spans="1:11" s="187" customFormat="1" x14ac:dyDescent="0.25">
      <c r="A53" s="167">
        <v>43259.357638888891</v>
      </c>
      <c r="B53" s="174" t="s">
        <v>3</v>
      </c>
      <c r="C53" s="201"/>
      <c r="D53" s="174" t="s">
        <v>2</v>
      </c>
      <c r="E53" s="165" t="s">
        <v>637</v>
      </c>
      <c r="F53" s="165" t="s">
        <v>21</v>
      </c>
      <c r="G53" s="165" t="s">
        <v>0</v>
      </c>
      <c r="H53" s="165">
        <v>3940</v>
      </c>
      <c r="I53" s="165">
        <v>0.18</v>
      </c>
      <c r="J53" s="165">
        <v>70</v>
      </c>
      <c r="K53" s="297"/>
    </row>
    <row r="54" spans="1:11" s="187" customFormat="1" x14ac:dyDescent="0.25">
      <c r="A54" s="167">
        <v>43259.357638888891</v>
      </c>
      <c r="B54" s="202" t="s">
        <v>3</v>
      </c>
      <c r="C54" s="201"/>
      <c r="D54" s="174" t="s">
        <v>2</v>
      </c>
      <c r="E54" s="203" t="s">
        <v>637</v>
      </c>
      <c r="F54" s="165" t="s">
        <v>21</v>
      </c>
      <c r="G54" s="165" t="s">
        <v>0</v>
      </c>
      <c r="H54" s="165">
        <v>3920</v>
      </c>
      <c r="I54" s="165">
        <v>0.18</v>
      </c>
      <c r="J54" s="165">
        <v>70</v>
      </c>
      <c r="K54" s="308"/>
    </row>
    <row r="55" spans="1:11" s="187" customFormat="1" x14ac:dyDescent="0.25">
      <c r="A55" s="204">
        <v>43259.35833333333</v>
      </c>
      <c r="B55" s="122" t="s">
        <v>3</v>
      </c>
      <c r="C55" s="122" t="s">
        <v>2</v>
      </c>
      <c r="D55" s="205"/>
      <c r="E55" s="206" t="s">
        <v>636</v>
      </c>
      <c r="F55" s="206" t="s">
        <v>22</v>
      </c>
      <c r="G55" s="206" t="s">
        <v>0</v>
      </c>
      <c r="H55" s="206">
        <v>3710</v>
      </c>
      <c r="I55" s="206">
        <v>0.18</v>
      </c>
      <c r="J55" s="206">
        <v>72</v>
      </c>
      <c r="K55" s="301">
        <f>AVERAGE(H55:H56,H58,H62:H63)</f>
        <v>4026</v>
      </c>
    </row>
    <row r="56" spans="1:11" s="187" customFormat="1" x14ac:dyDescent="0.25">
      <c r="A56" s="204">
        <v>43259.359027777777</v>
      </c>
      <c r="B56" s="122" t="s">
        <v>3</v>
      </c>
      <c r="C56" s="122" t="s">
        <v>2</v>
      </c>
      <c r="D56" s="205"/>
      <c r="E56" s="206" t="s">
        <v>636</v>
      </c>
      <c r="F56" s="206" t="s">
        <v>22</v>
      </c>
      <c r="G56" s="206" t="s">
        <v>0</v>
      </c>
      <c r="H56" s="206">
        <v>3740</v>
      </c>
      <c r="I56" s="206">
        <v>0.18</v>
      </c>
      <c r="J56" s="206">
        <v>70</v>
      </c>
      <c r="K56" s="302"/>
    </row>
    <row r="57" spans="1:11" s="187" customFormat="1" x14ac:dyDescent="0.25">
      <c r="A57" s="204">
        <v>43259.359027777777</v>
      </c>
      <c r="B57" s="122" t="s">
        <v>3</v>
      </c>
      <c r="C57" s="122" t="s">
        <v>2</v>
      </c>
      <c r="D57" s="207"/>
      <c r="E57" s="206" t="s">
        <v>636</v>
      </c>
      <c r="F57" s="206" t="s">
        <v>22</v>
      </c>
      <c r="G57" s="206" t="s">
        <v>0</v>
      </c>
      <c r="H57" s="208">
        <v>3710</v>
      </c>
      <c r="I57" s="206">
        <v>0.18</v>
      </c>
      <c r="J57" s="206">
        <v>70</v>
      </c>
      <c r="K57" s="302"/>
    </row>
    <row r="58" spans="1:11" s="187" customFormat="1" x14ac:dyDescent="0.25">
      <c r="A58" s="204">
        <v>43259.359722222223</v>
      </c>
      <c r="B58" s="122" t="s">
        <v>3</v>
      </c>
      <c r="C58" s="122" t="s">
        <v>2</v>
      </c>
      <c r="D58" s="205"/>
      <c r="E58" s="206" t="s">
        <v>636</v>
      </c>
      <c r="F58" s="206" t="s">
        <v>22</v>
      </c>
      <c r="G58" s="206" t="s">
        <v>0</v>
      </c>
      <c r="H58" s="206">
        <v>4120</v>
      </c>
      <c r="I58" s="206">
        <v>0.18</v>
      </c>
      <c r="J58" s="206">
        <v>70</v>
      </c>
      <c r="K58" s="302"/>
    </row>
    <row r="59" spans="1:11" s="187" customFormat="1" x14ac:dyDescent="0.25">
      <c r="A59" s="204">
        <v>43259.359722222223</v>
      </c>
      <c r="B59" s="122" t="s">
        <v>3</v>
      </c>
      <c r="C59" s="122" t="s">
        <v>2</v>
      </c>
      <c r="D59" s="205"/>
      <c r="E59" s="206" t="s">
        <v>636</v>
      </c>
      <c r="F59" s="206" t="s">
        <v>22</v>
      </c>
      <c r="G59" s="206" t="s">
        <v>0</v>
      </c>
      <c r="H59" s="208">
        <v>4100</v>
      </c>
      <c r="I59" s="206">
        <v>0.18</v>
      </c>
      <c r="J59" s="206">
        <v>70</v>
      </c>
      <c r="K59" s="302"/>
    </row>
    <row r="60" spans="1:11" s="187" customFormat="1" x14ac:dyDescent="0.25">
      <c r="A60" s="204">
        <v>43259.359722222223</v>
      </c>
      <c r="B60" s="122" t="s">
        <v>3</v>
      </c>
      <c r="C60" s="122" t="s">
        <v>2</v>
      </c>
      <c r="D60" s="207"/>
      <c r="E60" s="206" t="s">
        <v>636</v>
      </c>
      <c r="F60" s="206" t="s">
        <v>22</v>
      </c>
      <c r="G60" s="206" t="s">
        <v>0</v>
      </c>
      <c r="H60" s="208">
        <v>4120</v>
      </c>
      <c r="I60" s="206">
        <v>0.18</v>
      </c>
      <c r="J60" s="206">
        <v>70</v>
      </c>
      <c r="K60" s="302"/>
    </row>
    <row r="61" spans="1:11" s="187" customFormat="1" x14ac:dyDescent="0.25">
      <c r="A61" s="171">
        <v>43259.36041666667</v>
      </c>
      <c r="B61" s="188" t="s">
        <v>3</v>
      </c>
      <c r="C61" s="205"/>
      <c r="D61" s="122" t="s">
        <v>2</v>
      </c>
      <c r="E61" s="158" t="s">
        <v>637</v>
      </c>
      <c r="F61" s="173" t="s">
        <v>22</v>
      </c>
      <c r="G61" s="173" t="s">
        <v>0</v>
      </c>
      <c r="H61" s="180">
        <v>4250</v>
      </c>
      <c r="I61" s="173">
        <v>0.18</v>
      </c>
      <c r="J61" s="173">
        <v>70</v>
      </c>
      <c r="K61" s="302"/>
    </row>
    <row r="62" spans="1:11" s="187" customFormat="1" x14ac:dyDescent="0.25">
      <c r="A62" s="171">
        <v>43259.36041666667</v>
      </c>
      <c r="B62" s="175" t="s">
        <v>3</v>
      </c>
      <c r="C62" s="205"/>
      <c r="D62" s="122" t="s">
        <v>2</v>
      </c>
      <c r="E62" s="173" t="s">
        <v>637</v>
      </c>
      <c r="F62" s="173" t="s">
        <v>22</v>
      </c>
      <c r="G62" s="173" t="s">
        <v>0</v>
      </c>
      <c r="H62" s="173">
        <v>4280</v>
      </c>
      <c r="I62" s="173">
        <v>0.18</v>
      </c>
      <c r="J62" s="173">
        <v>70</v>
      </c>
      <c r="K62" s="302"/>
    </row>
    <row r="63" spans="1:11" s="187" customFormat="1" x14ac:dyDescent="0.25">
      <c r="A63" s="171">
        <v>43259.36041666667</v>
      </c>
      <c r="B63" s="175" t="s">
        <v>3</v>
      </c>
      <c r="C63" s="207"/>
      <c r="D63" s="122" t="s">
        <v>2</v>
      </c>
      <c r="E63" s="173" t="s">
        <v>637</v>
      </c>
      <c r="F63" s="173" t="s">
        <v>22</v>
      </c>
      <c r="G63" s="173" t="s">
        <v>0</v>
      </c>
      <c r="H63" s="173">
        <v>4280</v>
      </c>
      <c r="I63" s="173">
        <v>0.18</v>
      </c>
      <c r="J63" s="173">
        <v>72</v>
      </c>
      <c r="K63" s="307"/>
    </row>
    <row r="64" spans="1:11" s="187" customFormat="1" x14ac:dyDescent="0.25">
      <c r="A64" s="167">
        <v>43259.361805555556</v>
      </c>
      <c r="B64" s="174" t="s">
        <v>3</v>
      </c>
      <c r="C64" s="43" t="s">
        <v>2</v>
      </c>
      <c r="D64" s="201"/>
      <c r="E64" s="165" t="s">
        <v>636</v>
      </c>
      <c r="F64" s="165" t="s">
        <v>23</v>
      </c>
      <c r="G64" s="165" t="s">
        <v>0</v>
      </c>
      <c r="H64" s="168">
        <v>3790</v>
      </c>
      <c r="I64" s="165">
        <v>0.18</v>
      </c>
      <c r="J64" s="165">
        <v>70</v>
      </c>
      <c r="K64" s="296">
        <f>AVERAGE(H65:H66,H70,H73:H75,H77:H81)</f>
        <v>3595.4545454545455</v>
      </c>
    </row>
    <row r="65" spans="1:11" s="187" customFormat="1" x14ac:dyDescent="0.25">
      <c r="A65" s="167">
        <v>43259.362500000003</v>
      </c>
      <c r="B65" s="174" t="s">
        <v>3</v>
      </c>
      <c r="C65" s="43" t="s">
        <v>2</v>
      </c>
      <c r="D65" s="201"/>
      <c r="E65" s="165" t="s">
        <v>636</v>
      </c>
      <c r="F65" s="165" t="s">
        <v>23</v>
      </c>
      <c r="G65" s="165" t="s">
        <v>0</v>
      </c>
      <c r="H65" s="165">
        <v>3780</v>
      </c>
      <c r="I65" s="165">
        <v>0.18</v>
      </c>
      <c r="J65" s="165">
        <v>70</v>
      </c>
      <c r="K65" s="297"/>
    </row>
    <row r="66" spans="1:11" s="187" customFormat="1" x14ac:dyDescent="0.25">
      <c r="A66" s="167">
        <v>43259.362500000003</v>
      </c>
      <c r="B66" s="174" t="s">
        <v>3</v>
      </c>
      <c r="C66" s="43" t="s">
        <v>2</v>
      </c>
      <c r="D66" s="201"/>
      <c r="E66" s="165" t="s">
        <v>636</v>
      </c>
      <c r="F66" s="165" t="s">
        <v>23</v>
      </c>
      <c r="G66" s="165" t="s">
        <v>0</v>
      </c>
      <c r="H66" s="165">
        <v>3760</v>
      </c>
      <c r="I66" s="165">
        <v>0.18</v>
      </c>
      <c r="J66" s="165">
        <v>70</v>
      </c>
      <c r="K66" s="297"/>
    </row>
    <row r="67" spans="1:11" s="187" customFormat="1" x14ac:dyDescent="0.25">
      <c r="A67" s="167">
        <v>43259.367361111108</v>
      </c>
      <c r="B67" s="174" t="s">
        <v>3</v>
      </c>
      <c r="C67" s="43" t="s">
        <v>2</v>
      </c>
      <c r="D67" s="201"/>
      <c r="E67" s="165" t="s">
        <v>636</v>
      </c>
      <c r="F67" s="165" t="s">
        <v>23</v>
      </c>
      <c r="G67" s="165" t="s">
        <v>0</v>
      </c>
      <c r="H67" s="168">
        <v>3740</v>
      </c>
      <c r="I67" s="165">
        <v>0.18</v>
      </c>
      <c r="J67" s="165">
        <v>70</v>
      </c>
      <c r="K67" s="297"/>
    </row>
    <row r="68" spans="1:11" s="187" customFormat="1" x14ac:dyDescent="0.25">
      <c r="A68" s="167">
        <v>43259.367361111108</v>
      </c>
      <c r="B68" s="174" t="s">
        <v>3</v>
      </c>
      <c r="C68" s="43" t="s">
        <v>2</v>
      </c>
      <c r="D68" s="201"/>
      <c r="E68" s="165" t="s">
        <v>636</v>
      </c>
      <c r="F68" s="165" t="s">
        <v>23</v>
      </c>
      <c r="G68" s="165" t="s">
        <v>0</v>
      </c>
      <c r="H68" s="168">
        <v>3740</v>
      </c>
      <c r="I68" s="165">
        <v>0.18</v>
      </c>
      <c r="J68" s="165">
        <v>70</v>
      </c>
      <c r="K68" s="297"/>
    </row>
    <row r="69" spans="1:11" s="187" customFormat="1" x14ac:dyDescent="0.25">
      <c r="A69" s="167">
        <v>43259.367361111108</v>
      </c>
      <c r="B69" s="174" t="s">
        <v>3</v>
      </c>
      <c r="C69" s="43" t="s">
        <v>2</v>
      </c>
      <c r="D69" s="201"/>
      <c r="E69" s="165" t="s">
        <v>636</v>
      </c>
      <c r="F69" s="165" t="s">
        <v>23</v>
      </c>
      <c r="G69" s="165" t="s">
        <v>0</v>
      </c>
      <c r="H69" s="168">
        <v>750</v>
      </c>
      <c r="I69" s="165">
        <v>0.18</v>
      </c>
      <c r="J69" s="165">
        <v>70</v>
      </c>
      <c r="K69" s="297"/>
    </row>
    <row r="70" spans="1:11" s="187" customFormat="1" x14ac:dyDescent="0.25">
      <c r="A70" s="167">
        <v>43259.369444444441</v>
      </c>
      <c r="B70" s="174" t="s">
        <v>3</v>
      </c>
      <c r="C70" s="43" t="s">
        <v>2</v>
      </c>
      <c r="D70" s="201"/>
      <c r="E70" s="165" t="s">
        <v>636</v>
      </c>
      <c r="F70" s="165" t="s">
        <v>23</v>
      </c>
      <c r="G70" s="165" t="s">
        <v>0</v>
      </c>
      <c r="H70" s="165">
        <v>3740</v>
      </c>
      <c r="I70" s="165">
        <v>0.18</v>
      </c>
      <c r="J70" s="165">
        <v>70</v>
      </c>
      <c r="K70" s="297"/>
    </row>
    <row r="71" spans="1:11" s="187" customFormat="1" x14ac:dyDescent="0.25">
      <c r="A71" s="167">
        <v>43259.370138888888</v>
      </c>
      <c r="B71" s="174" t="s">
        <v>3</v>
      </c>
      <c r="C71" s="43" t="s">
        <v>2</v>
      </c>
      <c r="D71" s="201"/>
      <c r="E71" s="165" t="s">
        <v>636</v>
      </c>
      <c r="F71" s="165" t="s">
        <v>23</v>
      </c>
      <c r="G71" s="165" t="s">
        <v>0</v>
      </c>
      <c r="H71" s="168">
        <v>3750</v>
      </c>
      <c r="I71" s="165">
        <v>0.18</v>
      </c>
      <c r="J71" s="165">
        <v>70</v>
      </c>
      <c r="K71" s="297"/>
    </row>
    <row r="72" spans="1:11" s="187" customFormat="1" x14ac:dyDescent="0.25">
      <c r="A72" s="167">
        <v>43259.370138888888</v>
      </c>
      <c r="B72" s="174" t="s">
        <v>3</v>
      </c>
      <c r="C72" s="43" t="s">
        <v>2</v>
      </c>
      <c r="D72" s="201"/>
      <c r="E72" s="165" t="s">
        <v>636</v>
      </c>
      <c r="F72" s="165" t="s">
        <v>23</v>
      </c>
      <c r="G72" s="165" t="s">
        <v>0</v>
      </c>
      <c r="H72" s="168">
        <v>3740</v>
      </c>
      <c r="I72" s="165">
        <v>0.18</v>
      </c>
      <c r="J72" s="165">
        <v>70</v>
      </c>
      <c r="K72" s="297"/>
    </row>
    <row r="73" spans="1:11" s="187" customFormat="1" x14ac:dyDescent="0.25">
      <c r="A73" s="167">
        <v>43259.370138888888</v>
      </c>
      <c r="B73" s="174" t="s">
        <v>3</v>
      </c>
      <c r="C73" s="43" t="s">
        <v>2</v>
      </c>
      <c r="D73" s="200"/>
      <c r="E73" s="165" t="s">
        <v>636</v>
      </c>
      <c r="F73" s="165" t="s">
        <v>23</v>
      </c>
      <c r="G73" s="174" t="s">
        <v>0</v>
      </c>
      <c r="H73" s="125">
        <v>3740</v>
      </c>
      <c r="I73" s="165">
        <v>0.18</v>
      </c>
      <c r="J73" s="165">
        <v>70</v>
      </c>
      <c r="K73" s="297"/>
    </row>
    <row r="74" spans="1:11" s="187" customFormat="1" x14ac:dyDescent="0.25">
      <c r="A74" s="167">
        <v>43259.370138888888</v>
      </c>
      <c r="B74" s="174" t="s">
        <v>3</v>
      </c>
      <c r="C74" s="43" t="s">
        <v>2</v>
      </c>
      <c r="D74" s="200"/>
      <c r="E74" s="165" t="s">
        <v>636</v>
      </c>
      <c r="F74" s="165" t="s">
        <v>23</v>
      </c>
      <c r="G74" s="174" t="s">
        <v>0</v>
      </c>
      <c r="H74" s="165">
        <v>3740</v>
      </c>
      <c r="I74" s="165">
        <v>0.18</v>
      </c>
      <c r="J74" s="165">
        <v>70</v>
      </c>
      <c r="K74" s="297"/>
    </row>
    <row r="75" spans="1:11" s="187" customFormat="1" x14ac:dyDescent="0.25">
      <c r="A75" s="167">
        <v>43259.370138888888</v>
      </c>
      <c r="B75" s="174" t="s">
        <v>3</v>
      </c>
      <c r="C75" s="43" t="s">
        <v>2</v>
      </c>
      <c r="D75" s="200"/>
      <c r="E75" s="165" t="s">
        <v>636</v>
      </c>
      <c r="F75" s="165" t="s">
        <v>23</v>
      </c>
      <c r="G75" s="174" t="s">
        <v>0</v>
      </c>
      <c r="H75" s="125">
        <v>3740</v>
      </c>
      <c r="I75" s="165">
        <v>0.18</v>
      </c>
      <c r="J75" s="165">
        <v>70</v>
      </c>
      <c r="K75" s="297"/>
    </row>
    <row r="76" spans="1:11" s="187" customFormat="1" x14ac:dyDescent="0.25">
      <c r="A76" s="167">
        <v>43259.370833333334</v>
      </c>
      <c r="B76" s="174" t="s">
        <v>3</v>
      </c>
      <c r="C76" s="200"/>
      <c r="D76" s="174" t="s">
        <v>2</v>
      </c>
      <c r="E76" s="165" t="s">
        <v>637</v>
      </c>
      <c r="F76" s="165" t="s">
        <v>23</v>
      </c>
      <c r="G76" s="174" t="s">
        <v>0</v>
      </c>
      <c r="H76" s="168">
        <v>3390</v>
      </c>
      <c r="I76" s="165">
        <v>0.18</v>
      </c>
      <c r="J76" s="165">
        <v>72</v>
      </c>
      <c r="K76" s="297"/>
    </row>
    <row r="77" spans="1:11" s="187" customFormat="1" x14ac:dyDescent="0.25">
      <c r="A77" s="167">
        <v>43259.370833333334</v>
      </c>
      <c r="B77" s="174" t="s">
        <v>3</v>
      </c>
      <c r="C77" s="200"/>
      <c r="D77" s="174" t="s">
        <v>2</v>
      </c>
      <c r="E77" s="165" t="s">
        <v>637</v>
      </c>
      <c r="F77" s="165" t="s">
        <v>23</v>
      </c>
      <c r="G77" s="174" t="s">
        <v>0</v>
      </c>
      <c r="H77" s="165">
        <v>3410</v>
      </c>
      <c r="I77" s="165">
        <v>0.18</v>
      </c>
      <c r="J77" s="165">
        <v>72</v>
      </c>
      <c r="K77" s="297"/>
    </row>
    <row r="78" spans="1:11" s="187" customFormat="1" x14ac:dyDescent="0.25">
      <c r="A78" s="167">
        <v>43259.370833333334</v>
      </c>
      <c r="B78" s="174" t="s">
        <v>3</v>
      </c>
      <c r="C78" s="200"/>
      <c r="D78" s="174" t="s">
        <v>2</v>
      </c>
      <c r="E78" s="165" t="s">
        <v>637</v>
      </c>
      <c r="F78" s="165" t="s">
        <v>23</v>
      </c>
      <c r="G78" s="174" t="s">
        <v>0</v>
      </c>
      <c r="H78" s="165">
        <v>3400</v>
      </c>
      <c r="I78" s="165">
        <v>0.18</v>
      </c>
      <c r="J78" s="165">
        <v>70</v>
      </c>
      <c r="K78" s="297"/>
    </row>
    <row r="79" spans="1:11" s="187" customFormat="1" x14ac:dyDescent="0.25">
      <c r="A79" s="167">
        <v>43259.371527777781</v>
      </c>
      <c r="B79" s="174" t="s">
        <v>3</v>
      </c>
      <c r="C79" s="200"/>
      <c r="D79" s="174" t="s">
        <v>2</v>
      </c>
      <c r="E79" s="165" t="s">
        <v>637</v>
      </c>
      <c r="F79" s="165" t="s">
        <v>23</v>
      </c>
      <c r="G79" s="174" t="s">
        <v>0</v>
      </c>
      <c r="H79" s="165">
        <v>3410</v>
      </c>
      <c r="I79" s="165">
        <v>0.18</v>
      </c>
      <c r="J79" s="165">
        <v>70</v>
      </c>
      <c r="K79" s="297"/>
    </row>
    <row r="80" spans="1:11" s="187" customFormat="1" x14ac:dyDescent="0.25">
      <c r="A80" s="167">
        <v>43259.371527777781</v>
      </c>
      <c r="B80" s="174" t="s">
        <v>3</v>
      </c>
      <c r="C80" s="200"/>
      <c r="D80" s="174" t="s">
        <v>2</v>
      </c>
      <c r="E80" s="165" t="s">
        <v>637</v>
      </c>
      <c r="F80" s="165" t="s">
        <v>23</v>
      </c>
      <c r="G80" s="174" t="s">
        <v>0</v>
      </c>
      <c r="H80" s="165">
        <v>3410</v>
      </c>
      <c r="I80" s="165">
        <v>0.18</v>
      </c>
      <c r="J80" s="165">
        <v>70</v>
      </c>
      <c r="K80" s="297"/>
    </row>
    <row r="81" spans="1:11" s="187" customFormat="1" x14ac:dyDescent="0.25">
      <c r="A81" s="167">
        <v>43259.371527777781</v>
      </c>
      <c r="B81" s="174" t="s">
        <v>3</v>
      </c>
      <c r="C81" s="200"/>
      <c r="D81" s="174" t="s">
        <v>2</v>
      </c>
      <c r="E81" s="165" t="s">
        <v>637</v>
      </c>
      <c r="F81" s="165" t="s">
        <v>23</v>
      </c>
      <c r="G81" s="174" t="s">
        <v>0</v>
      </c>
      <c r="H81" s="165">
        <v>3420</v>
      </c>
      <c r="I81" s="165">
        <v>0.18</v>
      </c>
      <c r="J81" s="165">
        <v>70</v>
      </c>
      <c r="K81" s="297"/>
    </row>
    <row r="82" spans="1:11" s="187" customFormat="1" x14ac:dyDescent="0.25">
      <c r="A82" s="167">
        <v>43259.375</v>
      </c>
      <c r="B82" s="174" t="s">
        <v>3</v>
      </c>
      <c r="C82" s="200"/>
      <c r="D82" s="174" t="s">
        <v>2</v>
      </c>
      <c r="E82" s="165" t="s">
        <v>637</v>
      </c>
      <c r="F82" s="165" t="s">
        <v>23</v>
      </c>
      <c r="G82" s="174" t="s">
        <v>0</v>
      </c>
      <c r="H82" s="168">
        <v>3000</v>
      </c>
      <c r="I82" s="165">
        <v>0.18</v>
      </c>
      <c r="J82" s="165">
        <v>70</v>
      </c>
      <c r="K82" s="297"/>
    </row>
    <row r="83" spans="1:11" s="187" customFormat="1" x14ac:dyDescent="0.25">
      <c r="A83" s="167">
        <v>43259.375694444447</v>
      </c>
      <c r="B83" s="174" t="s">
        <v>3</v>
      </c>
      <c r="C83" s="200"/>
      <c r="D83" s="174" t="s">
        <v>2</v>
      </c>
      <c r="E83" s="165" t="s">
        <v>637</v>
      </c>
      <c r="F83" s="165" t="s">
        <v>23</v>
      </c>
      <c r="G83" s="174" t="s">
        <v>0</v>
      </c>
      <c r="H83" s="168">
        <v>3000</v>
      </c>
      <c r="I83" s="165">
        <v>0.18</v>
      </c>
      <c r="J83" s="165">
        <v>72</v>
      </c>
      <c r="K83" s="297"/>
    </row>
    <row r="84" spans="1:11" s="187" customFormat="1" x14ac:dyDescent="0.25">
      <c r="A84" s="167">
        <v>43259.375694444447</v>
      </c>
      <c r="B84" s="174" t="s">
        <v>3</v>
      </c>
      <c r="C84" s="200"/>
      <c r="D84" s="174" t="s">
        <v>2</v>
      </c>
      <c r="E84" s="165" t="s">
        <v>637</v>
      </c>
      <c r="F84" s="165" t="s">
        <v>23</v>
      </c>
      <c r="G84" s="174" t="s">
        <v>0</v>
      </c>
      <c r="H84" s="168">
        <v>3000</v>
      </c>
      <c r="I84" s="165">
        <v>0.18</v>
      </c>
      <c r="J84" s="165">
        <v>72</v>
      </c>
      <c r="K84" s="297"/>
    </row>
    <row r="85" spans="1:11" s="187" customFormat="1" x14ac:dyDescent="0.25">
      <c r="A85" s="167">
        <v>43259.375694444447</v>
      </c>
      <c r="B85" s="174" t="s">
        <v>3</v>
      </c>
      <c r="C85" s="201"/>
      <c r="D85" s="174" t="s">
        <v>2</v>
      </c>
      <c r="E85" s="165" t="s">
        <v>637</v>
      </c>
      <c r="F85" s="165" t="s">
        <v>23</v>
      </c>
      <c r="G85" s="165" t="s">
        <v>0</v>
      </c>
      <c r="H85" s="168">
        <v>3350</v>
      </c>
      <c r="I85" s="165">
        <v>0.18</v>
      </c>
      <c r="J85" s="165">
        <v>70</v>
      </c>
      <c r="K85" s="297"/>
    </row>
    <row r="86" spans="1:11" s="187" customFormat="1" x14ac:dyDescent="0.25">
      <c r="A86" s="167">
        <v>43259.376388888886</v>
      </c>
      <c r="B86" s="174" t="s">
        <v>3</v>
      </c>
      <c r="C86" s="201"/>
      <c r="D86" s="174" t="s">
        <v>2</v>
      </c>
      <c r="E86" s="165" t="s">
        <v>637</v>
      </c>
      <c r="F86" s="165" t="s">
        <v>23</v>
      </c>
      <c r="G86" s="165" t="s">
        <v>0</v>
      </c>
      <c r="H86" s="168">
        <v>3480</v>
      </c>
      <c r="I86" s="165">
        <v>0.18</v>
      </c>
      <c r="J86" s="165">
        <v>72</v>
      </c>
      <c r="K86" s="297"/>
    </row>
    <row r="87" spans="1:11" s="187" customFormat="1" x14ac:dyDescent="0.25">
      <c r="A87" s="167">
        <v>43259.376388888886</v>
      </c>
      <c r="B87" s="174" t="s">
        <v>3</v>
      </c>
      <c r="C87" s="201"/>
      <c r="D87" s="174" t="s">
        <v>2</v>
      </c>
      <c r="E87" s="165" t="s">
        <v>637</v>
      </c>
      <c r="F87" s="165" t="s">
        <v>23</v>
      </c>
      <c r="G87" s="165" t="s">
        <v>0</v>
      </c>
      <c r="H87" s="168">
        <v>3220</v>
      </c>
      <c r="I87" s="165">
        <v>0.18</v>
      </c>
      <c r="J87" s="165">
        <v>72</v>
      </c>
      <c r="K87" s="297"/>
    </row>
    <row r="88" spans="1:11" s="187" customFormat="1" x14ac:dyDescent="0.25">
      <c r="A88" s="167">
        <v>43259.377083333333</v>
      </c>
      <c r="B88" s="174" t="s">
        <v>3</v>
      </c>
      <c r="C88" s="201"/>
      <c r="D88" s="43" t="s">
        <v>2</v>
      </c>
      <c r="E88" s="165" t="s">
        <v>637</v>
      </c>
      <c r="F88" s="165" t="s">
        <v>23</v>
      </c>
      <c r="G88" s="165" t="s">
        <v>0</v>
      </c>
      <c r="H88" s="168">
        <v>3140</v>
      </c>
      <c r="I88" s="165">
        <v>0.18</v>
      </c>
      <c r="J88" s="165">
        <v>72</v>
      </c>
      <c r="K88" s="297"/>
    </row>
    <row r="89" spans="1:11" s="187" customFormat="1" x14ac:dyDescent="0.25">
      <c r="A89" s="167">
        <v>43259.377083333333</v>
      </c>
      <c r="B89" s="174" t="s">
        <v>3</v>
      </c>
      <c r="C89" s="201"/>
      <c r="D89" s="43" t="s">
        <v>2</v>
      </c>
      <c r="E89" s="165" t="s">
        <v>637</v>
      </c>
      <c r="F89" s="165" t="s">
        <v>23</v>
      </c>
      <c r="G89" s="165" t="s">
        <v>0</v>
      </c>
      <c r="H89" s="168">
        <v>3210</v>
      </c>
      <c r="I89" s="165">
        <v>0.18</v>
      </c>
      <c r="J89" s="165">
        <v>72</v>
      </c>
      <c r="K89" s="297"/>
    </row>
    <row r="90" spans="1:11" s="187" customFormat="1" x14ac:dyDescent="0.25">
      <c r="A90" s="167">
        <v>43259.377083333333</v>
      </c>
      <c r="B90" s="174" t="s">
        <v>3</v>
      </c>
      <c r="C90" s="201"/>
      <c r="D90" s="43" t="s">
        <v>2</v>
      </c>
      <c r="E90" s="165" t="s">
        <v>637</v>
      </c>
      <c r="F90" s="165" t="s">
        <v>23</v>
      </c>
      <c r="G90" s="165" t="s">
        <v>0</v>
      </c>
      <c r="H90" s="168">
        <v>3250</v>
      </c>
      <c r="I90" s="165">
        <v>0.18</v>
      </c>
      <c r="J90" s="165">
        <v>72</v>
      </c>
      <c r="K90" s="308"/>
    </row>
    <row r="91" spans="1:11" s="187" customFormat="1" x14ac:dyDescent="0.25">
      <c r="A91" s="171">
        <v>43259.378472222219</v>
      </c>
      <c r="B91" s="175" t="s">
        <v>3</v>
      </c>
      <c r="C91" s="45" t="s">
        <v>2</v>
      </c>
      <c r="D91" s="62"/>
      <c r="E91" s="173" t="s">
        <v>636</v>
      </c>
      <c r="F91" s="173" t="s">
        <v>23</v>
      </c>
      <c r="G91" s="173" t="s">
        <v>1112</v>
      </c>
      <c r="H91" s="173">
        <v>3980</v>
      </c>
      <c r="I91" s="173">
        <v>0.18</v>
      </c>
      <c r="J91" s="173">
        <v>72</v>
      </c>
      <c r="K91" s="303">
        <f>AVERAGE(H91:H96)</f>
        <v>3673.3333333333335</v>
      </c>
    </row>
    <row r="92" spans="1:11" s="187" customFormat="1" x14ac:dyDescent="0.25">
      <c r="A92" s="171">
        <v>43259.378472222219</v>
      </c>
      <c r="B92" s="175" t="s">
        <v>3</v>
      </c>
      <c r="C92" s="45" t="s">
        <v>2</v>
      </c>
      <c r="D92" s="62"/>
      <c r="E92" s="173" t="s">
        <v>636</v>
      </c>
      <c r="F92" s="173" t="s">
        <v>23</v>
      </c>
      <c r="G92" s="173" t="s">
        <v>1112</v>
      </c>
      <c r="H92" s="173">
        <v>3990</v>
      </c>
      <c r="I92" s="173">
        <v>0.18</v>
      </c>
      <c r="J92" s="173">
        <v>72</v>
      </c>
      <c r="K92" s="304"/>
    </row>
    <row r="93" spans="1:11" s="187" customFormat="1" x14ac:dyDescent="0.25">
      <c r="A93" s="171">
        <v>43259.378472222219</v>
      </c>
      <c r="B93" s="175" t="s">
        <v>3</v>
      </c>
      <c r="C93" s="45" t="s">
        <v>2</v>
      </c>
      <c r="D93" s="62"/>
      <c r="E93" s="173" t="s">
        <v>636</v>
      </c>
      <c r="F93" s="173" t="s">
        <v>23</v>
      </c>
      <c r="G93" s="173" t="s">
        <v>1112</v>
      </c>
      <c r="H93" s="173">
        <v>4010</v>
      </c>
      <c r="I93" s="173">
        <v>0.18</v>
      </c>
      <c r="J93" s="173">
        <v>72</v>
      </c>
      <c r="K93" s="304"/>
    </row>
    <row r="94" spans="1:11" s="187" customFormat="1" x14ac:dyDescent="0.25">
      <c r="A94" s="171">
        <v>43259.379166666666</v>
      </c>
      <c r="B94" s="175" t="s">
        <v>3</v>
      </c>
      <c r="C94" s="62"/>
      <c r="D94" s="45" t="s">
        <v>2</v>
      </c>
      <c r="E94" s="173" t="s">
        <v>637</v>
      </c>
      <c r="F94" s="173" t="s">
        <v>23</v>
      </c>
      <c r="G94" s="173" t="s">
        <v>1112</v>
      </c>
      <c r="H94" s="173">
        <v>3350</v>
      </c>
      <c r="I94" s="173">
        <v>0.18</v>
      </c>
      <c r="J94" s="173">
        <v>72</v>
      </c>
      <c r="K94" s="304"/>
    </row>
    <row r="95" spans="1:11" s="187" customFormat="1" x14ac:dyDescent="0.25">
      <c r="A95" s="171">
        <v>43259.379166666666</v>
      </c>
      <c r="B95" s="175" t="s">
        <v>3</v>
      </c>
      <c r="C95" s="62"/>
      <c r="D95" s="45" t="s">
        <v>2</v>
      </c>
      <c r="E95" s="173" t="s">
        <v>637</v>
      </c>
      <c r="F95" s="173" t="s">
        <v>23</v>
      </c>
      <c r="G95" s="173" t="s">
        <v>1112</v>
      </c>
      <c r="H95" s="173">
        <v>3350</v>
      </c>
      <c r="I95" s="173">
        <v>0.18</v>
      </c>
      <c r="J95" s="173">
        <v>72</v>
      </c>
      <c r="K95" s="304"/>
    </row>
    <row r="96" spans="1:11" s="187" customFormat="1" x14ac:dyDescent="0.25">
      <c r="A96" s="171">
        <v>43259.379166666666</v>
      </c>
      <c r="B96" s="175" t="s">
        <v>3</v>
      </c>
      <c r="C96" s="62"/>
      <c r="D96" s="45" t="s">
        <v>2</v>
      </c>
      <c r="E96" s="173" t="s">
        <v>637</v>
      </c>
      <c r="F96" s="173" t="s">
        <v>23</v>
      </c>
      <c r="G96" s="173" t="s">
        <v>1112</v>
      </c>
      <c r="H96" s="173">
        <v>3360</v>
      </c>
      <c r="I96" s="173">
        <v>0.18</v>
      </c>
      <c r="J96" s="173">
        <v>72</v>
      </c>
      <c r="K96" s="304"/>
    </row>
    <row r="97" spans="1:11" s="187" customFormat="1" x14ac:dyDescent="0.25">
      <c r="A97" s="171">
        <v>43259.379861111112</v>
      </c>
      <c r="B97" s="175" t="s">
        <v>3</v>
      </c>
      <c r="C97" s="62"/>
      <c r="D97" s="175" t="s">
        <v>2</v>
      </c>
      <c r="E97" s="173" t="s">
        <v>637</v>
      </c>
      <c r="F97" s="173" t="s">
        <v>23</v>
      </c>
      <c r="G97" s="173" t="s">
        <v>1112</v>
      </c>
      <c r="H97" s="180">
        <v>2620</v>
      </c>
      <c r="I97" s="173">
        <v>0.18</v>
      </c>
      <c r="J97" s="173">
        <v>72</v>
      </c>
      <c r="K97" s="304"/>
    </row>
    <row r="98" spans="1:11" s="187" customFormat="1" x14ac:dyDescent="0.25">
      <c r="A98" s="171">
        <v>43259.379861111112</v>
      </c>
      <c r="B98" s="175" t="s">
        <v>3</v>
      </c>
      <c r="C98" s="62"/>
      <c r="D98" s="175" t="s">
        <v>2</v>
      </c>
      <c r="E98" s="173" t="s">
        <v>637</v>
      </c>
      <c r="F98" s="173" t="s">
        <v>23</v>
      </c>
      <c r="G98" s="173" t="s">
        <v>1112</v>
      </c>
      <c r="H98" s="180">
        <v>2620</v>
      </c>
      <c r="I98" s="173">
        <v>0.18</v>
      </c>
      <c r="J98" s="173">
        <v>72</v>
      </c>
      <c r="K98" s="304"/>
    </row>
    <row r="99" spans="1:11" s="187" customFormat="1" x14ac:dyDescent="0.25">
      <c r="A99" s="171">
        <v>43259.379861111112</v>
      </c>
      <c r="B99" s="175" t="s">
        <v>3</v>
      </c>
      <c r="C99" s="62"/>
      <c r="D99" s="175" t="s">
        <v>2</v>
      </c>
      <c r="E99" s="173" t="s">
        <v>637</v>
      </c>
      <c r="F99" s="173" t="s">
        <v>23</v>
      </c>
      <c r="G99" s="173" t="s">
        <v>1112</v>
      </c>
      <c r="H99" s="180">
        <v>2620</v>
      </c>
      <c r="I99" s="173">
        <v>0.18</v>
      </c>
      <c r="J99" s="173">
        <v>72</v>
      </c>
      <c r="K99" s="305"/>
    </row>
    <row r="100" spans="1:11" s="187" customFormat="1" x14ac:dyDescent="0.25">
      <c r="A100" s="167">
        <v>43259.381053240744</v>
      </c>
      <c r="B100" s="174" t="s">
        <v>3</v>
      </c>
      <c r="C100" s="43" t="s">
        <v>2</v>
      </c>
      <c r="D100" s="200"/>
      <c r="E100" s="165" t="s">
        <v>636</v>
      </c>
      <c r="F100" s="165" t="s">
        <v>25</v>
      </c>
      <c r="G100" s="165" t="s">
        <v>0</v>
      </c>
      <c r="H100" s="165">
        <v>4420</v>
      </c>
      <c r="I100" s="165">
        <v>0.18</v>
      </c>
      <c r="J100" s="165">
        <v>72</v>
      </c>
      <c r="K100" s="296">
        <f>AVERAGE(H100:H105)</f>
        <v>4105</v>
      </c>
    </row>
    <row r="101" spans="1:11" s="187" customFormat="1" x14ac:dyDescent="0.25">
      <c r="A101" s="167">
        <v>43259.381192129629</v>
      </c>
      <c r="B101" s="174" t="s">
        <v>3</v>
      </c>
      <c r="C101" s="43" t="s">
        <v>2</v>
      </c>
      <c r="D101" s="200"/>
      <c r="E101" s="165" t="s">
        <v>636</v>
      </c>
      <c r="F101" s="165" t="s">
        <v>25</v>
      </c>
      <c r="G101" s="165" t="s">
        <v>0</v>
      </c>
      <c r="H101" s="165">
        <v>4410</v>
      </c>
      <c r="I101" s="165">
        <v>0.18</v>
      </c>
      <c r="J101" s="165">
        <v>72</v>
      </c>
      <c r="K101" s="297"/>
    </row>
    <row r="102" spans="1:11" s="187" customFormat="1" x14ac:dyDescent="0.25">
      <c r="A102" s="167">
        <v>43259.381342592591</v>
      </c>
      <c r="B102" s="174" t="s">
        <v>3</v>
      </c>
      <c r="C102" s="43" t="s">
        <v>2</v>
      </c>
      <c r="D102" s="200"/>
      <c r="E102" s="165" t="s">
        <v>636</v>
      </c>
      <c r="F102" s="165" t="s">
        <v>25</v>
      </c>
      <c r="G102" s="165" t="s">
        <v>0</v>
      </c>
      <c r="H102" s="165">
        <v>4430</v>
      </c>
      <c r="I102" s="165">
        <v>0.18</v>
      </c>
      <c r="J102" s="165">
        <v>72</v>
      </c>
      <c r="K102" s="297"/>
    </row>
    <row r="103" spans="1:11" s="187" customFormat="1" x14ac:dyDescent="0.25">
      <c r="A103" s="167">
        <v>43259.382245370369</v>
      </c>
      <c r="B103" s="174" t="s">
        <v>3</v>
      </c>
      <c r="C103" s="201"/>
      <c r="D103" s="43" t="s">
        <v>2</v>
      </c>
      <c r="E103" s="165" t="s">
        <v>637</v>
      </c>
      <c r="F103" s="165" t="s">
        <v>25</v>
      </c>
      <c r="G103" s="165" t="s">
        <v>0</v>
      </c>
      <c r="H103" s="125">
        <v>3790</v>
      </c>
      <c r="I103" s="165">
        <v>0.18</v>
      </c>
      <c r="J103" s="165">
        <v>72</v>
      </c>
      <c r="K103" s="297"/>
    </row>
    <row r="104" spans="1:11" s="187" customFormat="1" x14ac:dyDescent="0.25">
      <c r="A104" s="167">
        <v>43259.382395833331</v>
      </c>
      <c r="B104" s="174" t="s">
        <v>3</v>
      </c>
      <c r="C104" s="201"/>
      <c r="D104" s="43" t="s">
        <v>2</v>
      </c>
      <c r="E104" s="165" t="s">
        <v>637</v>
      </c>
      <c r="F104" s="165" t="s">
        <v>25</v>
      </c>
      <c r="G104" s="165" t="s">
        <v>0</v>
      </c>
      <c r="H104" s="125">
        <v>3790</v>
      </c>
      <c r="I104" s="165">
        <v>0.18</v>
      </c>
      <c r="J104" s="165">
        <v>72</v>
      </c>
      <c r="K104" s="297"/>
    </row>
    <row r="105" spans="1:11" s="187" customFormat="1" x14ac:dyDescent="0.25">
      <c r="A105" s="167">
        <v>43259.382557870369</v>
      </c>
      <c r="B105" s="174" t="s">
        <v>3</v>
      </c>
      <c r="C105" s="201"/>
      <c r="D105" s="43" t="s">
        <v>2</v>
      </c>
      <c r="E105" s="165" t="s">
        <v>637</v>
      </c>
      <c r="F105" s="165" t="s">
        <v>25</v>
      </c>
      <c r="G105" s="165" t="s">
        <v>0</v>
      </c>
      <c r="H105" s="125">
        <v>3790</v>
      </c>
      <c r="I105" s="165">
        <v>0.18</v>
      </c>
      <c r="J105" s="165">
        <v>72</v>
      </c>
      <c r="K105" s="308"/>
    </row>
    <row r="106" spans="1:11" s="187" customFormat="1" x14ac:dyDescent="0.25">
      <c r="A106" s="171">
        <v>43259.416909722226</v>
      </c>
      <c r="B106" s="122" t="s">
        <v>3</v>
      </c>
      <c r="C106" s="209" t="s">
        <v>2</v>
      </c>
      <c r="D106" s="210"/>
      <c r="E106" s="173" t="s">
        <v>636</v>
      </c>
      <c r="F106" s="173" t="s">
        <v>31</v>
      </c>
      <c r="G106" s="173" t="s">
        <v>0</v>
      </c>
      <c r="H106" s="173">
        <v>4840</v>
      </c>
      <c r="I106" s="173">
        <v>0.18</v>
      </c>
      <c r="J106" s="173">
        <v>73</v>
      </c>
      <c r="K106" s="298">
        <f>AVERAGE(H106,H108,H112:H117,H121:H122,H124:H126)</f>
        <v>4804.6153846153848</v>
      </c>
    </row>
    <row r="107" spans="1:11" s="187" customFormat="1" x14ac:dyDescent="0.25">
      <c r="A107" s="171">
        <v>43259.417060185187</v>
      </c>
      <c r="B107" s="122" t="s">
        <v>3</v>
      </c>
      <c r="C107" s="209" t="s">
        <v>2</v>
      </c>
      <c r="D107" s="210"/>
      <c r="E107" s="173" t="s">
        <v>636</v>
      </c>
      <c r="F107" s="173" t="s">
        <v>31</v>
      </c>
      <c r="G107" s="173" t="s">
        <v>0</v>
      </c>
      <c r="H107" s="180">
        <v>4770</v>
      </c>
      <c r="I107" s="173">
        <v>0.18</v>
      </c>
      <c r="J107" s="173">
        <v>73</v>
      </c>
      <c r="K107" s="298"/>
    </row>
    <row r="108" spans="1:11" s="187" customFormat="1" x14ac:dyDescent="0.25">
      <c r="A108" s="171">
        <v>43259.417210648149</v>
      </c>
      <c r="B108" s="122" t="s">
        <v>3</v>
      </c>
      <c r="C108" s="209" t="s">
        <v>2</v>
      </c>
      <c r="D108" s="210"/>
      <c r="E108" s="173" t="s">
        <v>636</v>
      </c>
      <c r="F108" s="173" t="s">
        <v>31</v>
      </c>
      <c r="G108" s="173" t="s">
        <v>0</v>
      </c>
      <c r="H108" s="173">
        <v>4790</v>
      </c>
      <c r="I108" s="173">
        <v>0.18</v>
      </c>
      <c r="J108" s="173">
        <v>73</v>
      </c>
      <c r="K108" s="298"/>
    </row>
    <row r="109" spans="1:11" s="187" customFormat="1" x14ac:dyDescent="0.25">
      <c r="A109" s="171">
        <v>43259.418124999997</v>
      </c>
      <c r="B109" s="122" t="s">
        <v>3</v>
      </c>
      <c r="C109" s="209" t="s">
        <v>2</v>
      </c>
      <c r="D109" s="210"/>
      <c r="E109" s="173" t="s">
        <v>636</v>
      </c>
      <c r="F109" s="173" t="s">
        <v>31</v>
      </c>
      <c r="G109" s="173" t="s">
        <v>0</v>
      </c>
      <c r="H109" s="180">
        <v>4320</v>
      </c>
      <c r="I109" s="173">
        <v>0.18</v>
      </c>
      <c r="J109" s="173">
        <v>73</v>
      </c>
      <c r="K109" s="298"/>
    </row>
    <row r="110" spans="1:11" s="187" customFormat="1" x14ac:dyDescent="0.25">
      <c r="A110" s="171">
        <v>43259.418287037035</v>
      </c>
      <c r="B110" s="122" t="s">
        <v>3</v>
      </c>
      <c r="C110" s="209" t="s">
        <v>2</v>
      </c>
      <c r="D110" s="210"/>
      <c r="E110" s="173" t="s">
        <v>636</v>
      </c>
      <c r="F110" s="173" t="s">
        <v>31</v>
      </c>
      <c r="G110" s="173" t="s">
        <v>0</v>
      </c>
      <c r="H110" s="180">
        <v>4300</v>
      </c>
      <c r="I110" s="173">
        <v>0.18</v>
      </c>
      <c r="J110" s="173">
        <v>73</v>
      </c>
      <c r="K110" s="298"/>
    </row>
    <row r="111" spans="1:11" s="187" customFormat="1" x14ac:dyDescent="0.25">
      <c r="A111" s="171">
        <v>43259.418437499997</v>
      </c>
      <c r="B111" s="122" t="s">
        <v>3</v>
      </c>
      <c r="C111" s="209" t="s">
        <v>2</v>
      </c>
      <c r="D111" s="210"/>
      <c r="E111" s="173" t="s">
        <v>636</v>
      </c>
      <c r="F111" s="173" t="s">
        <v>31</v>
      </c>
      <c r="G111" s="173" t="s">
        <v>0</v>
      </c>
      <c r="H111" s="180">
        <v>4310</v>
      </c>
      <c r="I111" s="173">
        <v>0.18</v>
      </c>
      <c r="J111" s="173">
        <v>73</v>
      </c>
      <c r="K111" s="298"/>
    </row>
    <row r="112" spans="1:11" s="187" customFormat="1" x14ac:dyDescent="0.25">
      <c r="A112" s="171">
        <v>43259.418877314813</v>
      </c>
      <c r="B112" s="175" t="s">
        <v>3</v>
      </c>
      <c r="C112" s="45" t="s">
        <v>2</v>
      </c>
      <c r="D112" s="62"/>
      <c r="E112" s="173" t="s">
        <v>636</v>
      </c>
      <c r="F112" s="173" t="s">
        <v>31</v>
      </c>
      <c r="G112" s="173" t="s">
        <v>0</v>
      </c>
      <c r="H112" s="173">
        <v>4850</v>
      </c>
      <c r="I112" s="173">
        <v>0.18</v>
      </c>
      <c r="J112" s="173">
        <v>73</v>
      </c>
      <c r="K112" s="298"/>
    </row>
    <row r="113" spans="1:11" s="187" customFormat="1" x14ac:dyDescent="0.25">
      <c r="A113" s="171">
        <v>43259.419039351851</v>
      </c>
      <c r="B113" s="175" t="s">
        <v>3</v>
      </c>
      <c r="C113" s="45" t="s">
        <v>2</v>
      </c>
      <c r="D113" s="62"/>
      <c r="E113" s="173" t="s">
        <v>636</v>
      </c>
      <c r="F113" s="173" t="s">
        <v>31</v>
      </c>
      <c r="G113" s="173" t="s">
        <v>0</v>
      </c>
      <c r="H113" s="173">
        <v>4790</v>
      </c>
      <c r="I113" s="173">
        <v>0.18</v>
      </c>
      <c r="J113" s="173">
        <v>73</v>
      </c>
      <c r="K113" s="298"/>
    </row>
    <row r="114" spans="1:11" s="187" customFormat="1" x14ac:dyDescent="0.25">
      <c r="A114" s="171">
        <v>43259.419189814813</v>
      </c>
      <c r="B114" s="175" t="s">
        <v>3</v>
      </c>
      <c r="C114" s="45" t="s">
        <v>2</v>
      </c>
      <c r="D114" s="62"/>
      <c r="E114" s="173" t="s">
        <v>636</v>
      </c>
      <c r="F114" s="173" t="s">
        <v>31</v>
      </c>
      <c r="G114" s="173" t="s">
        <v>0</v>
      </c>
      <c r="H114" s="173">
        <v>4800</v>
      </c>
      <c r="I114" s="173">
        <v>0.18</v>
      </c>
      <c r="J114" s="173">
        <v>73</v>
      </c>
      <c r="K114" s="298"/>
    </row>
    <row r="115" spans="1:11" s="187" customFormat="1" x14ac:dyDescent="0.25">
      <c r="A115" s="171">
        <v>43259.419664351852</v>
      </c>
      <c r="B115" s="175" t="s">
        <v>3</v>
      </c>
      <c r="C115" s="210"/>
      <c r="D115" s="45" t="s">
        <v>2</v>
      </c>
      <c r="E115" s="173" t="s">
        <v>637</v>
      </c>
      <c r="F115" s="173" t="s">
        <v>31</v>
      </c>
      <c r="G115" s="173" t="s">
        <v>0</v>
      </c>
      <c r="H115" s="173">
        <v>4540</v>
      </c>
      <c r="I115" s="173">
        <v>0.18</v>
      </c>
      <c r="J115" s="173">
        <v>73</v>
      </c>
      <c r="K115" s="298"/>
    </row>
    <row r="116" spans="1:11" s="187" customFormat="1" x14ac:dyDescent="0.25">
      <c r="A116" s="171">
        <v>43259.41983796296</v>
      </c>
      <c r="B116" s="175" t="s">
        <v>3</v>
      </c>
      <c r="C116" s="210"/>
      <c r="D116" s="45" t="s">
        <v>2</v>
      </c>
      <c r="E116" s="173" t="s">
        <v>637</v>
      </c>
      <c r="F116" s="173" t="s">
        <v>31</v>
      </c>
      <c r="G116" s="173" t="s">
        <v>0</v>
      </c>
      <c r="H116" s="173">
        <v>4540</v>
      </c>
      <c r="I116" s="173">
        <v>0.18</v>
      </c>
      <c r="J116" s="173">
        <v>73</v>
      </c>
      <c r="K116" s="298"/>
    </row>
    <row r="117" spans="1:11" s="187" customFormat="1" x14ac:dyDescent="0.25">
      <c r="A117" s="171">
        <v>43259.419988425929</v>
      </c>
      <c r="B117" s="175" t="s">
        <v>3</v>
      </c>
      <c r="C117" s="210"/>
      <c r="D117" s="45" t="s">
        <v>2</v>
      </c>
      <c r="E117" s="173" t="s">
        <v>637</v>
      </c>
      <c r="F117" s="173" t="s">
        <v>31</v>
      </c>
      <c r="G117" s="173" t="s">
        <v>0</v>
      </c>
      <c r="H117" s="173">
        <v>4580</v>
      </c>
      <c r="I117" s="173">
        <v>0.18</v>
      </c>
      <c r="J117" s="173">
        <v>73</v>
      </c>
      <c r="K117" s="298"/>
    </row>
    <row r="118" spans="1:11" s="187" customFormat="1" x14ac:dyDescent="0.25">
      <c r="A118" s="171">
        <v>43259.420312499999</v>
      </c>
      <c r="B118" s="175" t="s">
        <v>3</v>
      </c>
      <c r="C118" s="210"/>
      <c r="D118" s="45" t="s">
        <v>2</v>
      </c>
      <c r="E118" s="173" t="s">
        <v>637</v>
      </c>
      <c r="F118" s="173" t="s">
        <v>31</v>
      </c>
      <c r="G118" s="173" t="s">
        <v>0</v>
      </c>
      <c r="H118" s="180">
        <v>5330</v>
      </c>
      <c r="I118" s="173">
        <v>0.18</v>
      </c>
      <c r="J118" s="173">
        <v>73</v>
      </c>
      <c r="K118" s="298"/>
    </row>
    <row r="119" spans="1:11" s="187" customFormat="1" x14ac:dyDescent="0.25">
      <c r="A119" s="171">
        <v>43259.42046296296</v>
      </c>
      <c r="B119" s="175" t="s">
        <v>3</v>
      </c>
      <c r="C119" s="210"/>
      <c r="D119" s="45" t="s">
        <v>2</v>
      </c>
      <c r="E119" s="173" t="s">
        <v>637</v>
      </c>
      <c r="F119" s="173" t="s">
        <v>31</v>
      </c>
      <c r="G119" s="173" t="s">
        <v>0</v>
      </c>
      <c r="H119" s="180">
        <v>5420</v>
      </c>
      <c r="I119" s="173">
        <v>0.18</v>
      </c>
      <c r="J119" s="173">
        <v>73</v>
      </c>
      <c r="K119" s="298"/>
    </row>
    <row r="120" spans="1:11" s="187" customFormat="1" x14ac:dyDescent="0.25">
      <c r="A120" s="171">
        <v>43259.420613425929</v>
      </c>
      <c r="B120" s="175" t="s">
        <v>3</v>
      </c>
      <c r="C120" s="210"/>
      <c r="D120" s="45" t="s">
        <v>2</v>
      </c>
      <c r="E120" s="173" t="s">
        <v>637</v>
      </c>
      <c r="F120" s="173" t="s">
        <v>31</v>
      </c>
      <c r="G120" s="173" t="s">
        <v>0</v>
      </c>
      <c r="H120" s="180">
        <v>5460</v>
      </c>
      <c r="I120" s="173">
        <v>0.18</v>
      </c>
      <c r="J120" s="173">
        <v>73</v>
      </c>
      <c r="K120" s="298"/>
    </row>
    <row r="121" spans="1:11" s="187" customFormat="1" x14ac:dyDescent="0.25">
      <c r="A121" s="171">
        <v>43259.421064814815</v>
      </c>
      <c r="B121" s="175" t="s">
        <v>3</v>
      </c>
      <c r="C121" s="62"/>
      <c r="D121" s="45" t="s">
        <v>2</v>
      </c>
      <c r="E121" s="173" t="s">
        <v>637</v>
      </c>
      <c r="F121" s="173" t="s">
        <v>31</v>
      </c>
      <c r="G121" s="173" t="s">
        <v>0</v>
      </c>
      <c r="H121" s="173">
        <v>5210</v>
      </c>
      <c r="I121" s="173">
        <v>0.18</v>
      </c>
      <c r="J121" s="173">
        <v>73</v>
      </c>
      <c r="K121" s="298"/>
    </row>
    <row r="122" spans="1:11" s="187" customFormat="1" x14ac:dyDescent="0.25">
      <c r="A122" s="171">
        <v>43259.421226851853</v>
      </c>
      <c r="B122" s="175" t="s">
        <v>3</v>
      </c>
      <c r="C122" s="62"/>
      <c r="D122" s="45" t="s">
        <v>2</v>
      </c>
      <c r="E122" s="173" t="s">
        <v>637</v>
      </c>
      <c r="F122" s="173" t="s">
        <v>31</v>
      </c>
      <c r="G122" s="173" t="s">
        <v>0</v>
      </c>
      <c r="H122" s="173">
        <v>5180</v>
      </c>
      <c r="I122" s="173">
        <v>0.18</v>
      </c>
      <c r="J122" s="173">
        <v>73</v>
      </c>
      <c r="K122" s="298"/>
    </row>
    <row r="123" spans="1:11" s="187" customFormat="1" x14ac:dyDescent="0.25">
      <c r="A123" s="171">
        <v>43259.421377314815</v>
      </c>
      <c r="B123" s="175" t="s">
        <v>3</v>
      </c>
      <c r="C123" s="62"/>
      <c r="D123" s="45" t="s">
        <v>2</v>
      </c>
      <c r="E123" s="173" t="s">
        <v>637</v>
      </c>
      <c r="F123" s="173" t="s">
        <v>31</v>
      </c>
      <c r="G123" s="173" t="s">
        <v>0</v>
      </c>
      <c r="H123" s="180">
        <v>5170</v>
      </c>
      <c r="I123" s="173">
        <v>0.18</v>
      </c>
      <c r="J123" s="173">
        <v>73</v>
      </c>
      <c r="K123" s="298"/>
    </row>
    <row r="124" spans="1:11" s="187" customFormat="1" x14ac:dyDescent="0.25">
      <c r="A124" s="171">
        <v>43259.421770833331</v>
      </c>
      <c r="B124" s="175" t="s">
        <v>3</v>
      </c>
      <c r="C124" s="210"/>
      <c r="D124" s="175" t="s">
        <v>2</v>
      </c>
      <c r="E124" s="173" t="s">
        <v>637</v>
      </c>
      <c r="F124" s="173" t="s">
        <v>31</v>
      </c>
      <c r="G124" s="173" t="s">
        <v>0</v>
      </c>
      <c r="H124" s="173">
        <v>4760</v>
      </c>
      <c r="I124" s="173">
        <v>0.18</v>
      </c>
      <c r="J124" s="173">
        <v>73</v>
      </c>
      <c r="K124" s="298"/>
    </row>
    <row r="125" spans="1:11" s="187" customFormat="1" x14ac:dyDescent="0.25">
      <c r="A125" s="171">
        <v>43259.4219212963</v>
      </c>
      <c r="B125" s="175" t="s">
        <v>3</v>
      </c>
      <c r="C125" s="210"/>
      <c r="D125" s="175" t="s">
        <v>2</v>
      </c>
      <c r="E125" s="173" t="s">
        <v>637</v>
      </c>
      <c r="F125" s="173" t="s">
        <v>31</v>
      </c>
      <c r="G125" s="173" t="s">
        <v>0</v>
      </c>
      <c r="H125" s="173">
        <v>4800</v>
      </c>
      <c r="I125" s="173">
        <v>0.18</v>
      </c>
      <c r="J125" s="173">
        <v>73</v>
      </c>
      <c r="K125" s="298"/>
    </row>
    <row r="126" spans="1:11" s="187" customFormat="1" x14ac:dyDescent="0.25">
      <c r="A126" s="171">
        <v>43259.422071759262</v>
      </c>
      <c r="B126" s="175" t="s">
        <v>3</v>
      </c>
      <c r="C126" s="210"/>
      <c r="D126" s="175" t="s">
        <v>2</v>
      </c>
      <c r="E126" s="173" t="s">
        <v>637</v>
      </c>
      <c r="F126" s="173" t="s">
        <v>31</v>
      </c>
      <c r="G126" s="173" t="s">
        <v>0</v>
      </c>
      <c r="H126" s="173">
        <v>4780</v>
      </c>
      <c r="I126" s="173">
        <v>0.18</v>
      </c>
      <c r="J126" s="173">
        <v>73</v>
      </c>
      <c r="K126" s="298"/>
    </row>
    <row r="127" spans="1:11" s="187" customFormat="1" x14ac:dyDescent="0.25">
      <c r="A127" s="167">
        <v>43259.41064814815</v>
      </c>
      <c r="B127" s="174" t="s">
        <v>3</v>
      </c>
      <c r="C127" s="43" t="s">
        <v>2</v>
      </c>
      <c r="D127" s="200"/>
      <c r="E127" s="165" t="s">
        <v>636</v>
      </c>
      <c r="F127" s="165" t="s">
        <v>30</v>
      </c>
      <c r="G127" s="165" t="s">
        <v>0</v>
      </c>
      <c r="H127" s="165">
        <v>4330</v>
      </c>
      <c r="I127" s="165">
        <v>0.18</v>
      </c>
      <c r="J127" s="165">
        <v>73</v>
      </c>
      <c r="K127" s="299">
        <f>AVERAGE(H127:H132)</f>
        <v>4476.666666666667</v>
      </c>
    </row>
    <row r="128" spans="1:11" s="187" customFormat="1" x14ac:dyDescent="0.25">
      <c r="A128" s="167">
        <v>43259.410810185182</v>
      </c>
      <c r="B128" s="174" t="s">
        <v>3</v>
      </c>
      <c r="C128" s="43" t="s">
        <v>2</v>
      </c>
      <c r="D128" s="200"/>
      <c r="E128" s="165" t="s">
        <v>636</v>
      </c>
      <c r="F128" s="165" t="s">
        <v>30</v>
      </c>
      <c r="G128" s="165" t="s">
        <v>0</v>
      </c>
      <c r="H128" s="165">
        <v>4340</v>
      </c>
      <c r="I128" s="165">
        <v>0.18</v>
      </c>
      <c r="J128" s="165">
        <v>73</v>
      </c>
      <c r="K128" s="299"/>
    </row>
    <row r="129" spans="1:11" s="187" customFormat="1" x14ac:dyDescent="0.25">
      <c r="A129" s="167">
        <v>43259.410960648151</v>
      </c>
      <c r="B129" s="174" t="s">
        <v>3</v>
      </c>
      <c r="C129" s="43" t="s">
        <v>2</v>
      </c>
      <c r="D129" s="200"/>
      <c r="E129" s="165" t="s">
        <v>636</v>
      </c>
      <c r="F129" s="165" t="s">
        <v>30</v>
      </c>
      <c r="G129" s="165" t="s">
        <v>0</v>
      </c>
      <c r="H129" s="165">
        <v>4310</v>
      </c>
      <c r="I129" s="165">
        <v>0.18</v>
      </c>
      <c r="J129" s="165">
        <v>73</v>
      </c>
      <c r="K129" s="299"/>
    </row>
    <row r="130" spans="1:11" s="187" customFormat="1" x14ac:dyDescent="0.25">
      <c r="A130" s="167">
        <v>43259.41510416667</v>
      </c>
      <c r="B130" s="174" t="s">
        <v>3</v>
      </c>
      <c r="C130" s="200"/>
      <c r="D130" s="174" t="s">
        <v>2</v>
      </c>
      <c r="E130" s="165" t="s">
        <v>637</v>
      </c>
      <c r="F130" s="165" t="s">
        <v>30</v>
      </c>
      <c r="G130" s="165" t="s">
        <v>0</v>
      </c>
      <c r="H130" s="165">
        <v>4610</v>
      </c>
      <c r="I130" s="165">
        <v>0.18</v>
      </c>
      <c r="J130" s="165">
        <v>73</v>
      </c>
      <c r="K130" s="299"/>
    </row>
    <row r="131" spans="1:11" s="187" customFormat="1" x14ac:dyDescent="0.25">
      <c r="A131" s="167">
        <v>43259.415254629632</v>
      </c>
      <c r="B131" s="174" t="s">
        <v>3</v>
      </c>
      <c r="C131" s="200"/>
      <c r="D131" s="174" t="s">
        <v>2</v>
      </c>
      <c r="E131" s="165" t="s">
        <v>637</v>
      </c>
      <c r="F131" s="165" t="s">
        <v>30</v>
      </c>
      <c r="G131" s="165" t="s">
        <v>0</v>
      </c>
      <c r="H131" s="165">
        <v>4620</v>
      </c>
      <c r="I131" s="165">
        <v>0.18</v>
      </c>
      <c r="J131" s="165">
        <v>72</v>
      </c>
      <c r="K131" s="299"/>
    </row>
    <row r="132" spans="1:11" s="187" customFormat="1" x14ac:dyDescent="0.25">
      <c r="A132" s="167">
        <v>43259.415416666663</v>
      </c>
      <c r="B132" s="174" t="s">
        <v>3</v>
      </c>
      <c r="C132" s="200"/>
      <c r="D132" s="174" t="s">
        <v>2</v>
      </c>
      <c r="E132" s="165" t="s">
        <v>637</v>
      </c>
      <c r="F132" s="165" t="s">
        <v>30</v>
      </c>
      <c r="G132" s="165" t="s">
        <v>0</v>
      </c>
      <c r="H132" s="165">
        <v>4650</v>
      </c>
      <c r="I132" s="165">
        <v>0.18</v>
      </c>
      <c r="J132" s="165">
        <v>73</v>
      </c>
      <c r="K132" s="299"/>
    </row>
    <row r="133" spans="1:11" s="187" customFormat="1" x14ac:dyDescent="0.25">
      <c r="A133" s="171">
        <v>43259.400995370372</v>
      </c>
      <c r="B133" s="175" t="s">
        <v>3</v>
      </c>
      <c r="C133" s="175" t="s">
        <v>2</v>
      </c>
      <c r="D133" s="62"/>
      <c r="E133" s="173" t="s">
        <v>636</v>
      </c>
      <c r="F133" s="173" t="s">
        <v>29</v>
      </c>
      <c r="G133" s="173" t="s">
        <v>0</v>
      </c>
      <c r="H133" s="173">
        <v>5180</v>
      </c>
      <c r="I133" s="173">
        <v>0.18</v>
      </c>
      <c r="J133" s="173">
        <v>73</v>
      </c>
      <c r="K133" s="301">
        <f>AVERAGE(H133:H138)</f>
        <v>4920</v>
      </c>
    </row>
    <row r="134" spans="1:11" s="187" customFormat="1" x14ac:dyDescent="0.25">
      <c r="A134" s="171">
        <v>43259.401145833333</v>
      </c>
      <c r="B134" s="175" t="s">
        <v>3</v>
      </c>
      <c r="C134" s="175" t="s">
        <v>2</v>
      </c>
      <c r="D134" s="62"/>
      <c r="E134" s="173" t="s">
        <v>636</v>
      </c>
      <c r="F134" s="173" t="s">
        <v>29</v>
      </c>
      <c r="G134" s="173" t="s">
        <v>0</v>
      </c>
      <c r="H134" s="173">
        <v>5170</v>
      </c>
      <c r="I134" s="173">
        <v>0.18</v>
      </c>
      <c r="J134" s="173">
        <v>73</v>
      </c>
      <c r="K134" s="302"/>
    </row>
    <row r="135" spans="1:11" s="187" customFormat="1" x14ac:dyDescent="0.25">
      <c r="A135" s="171">
        <v>43259.401296296295</v>
      </c>
      <c r="B135" s="175" t="s">
        <v>3</v>
      </c>
      <c r="C135" s="175" t="s">
        <v>2</v>
      </c>
      <c r="D135" s="62"/>
      <c r="E135" s="173" t="s">
        <v>636</v>
      </c>
      <c r="F135" s="173" t="s">
        <v>29</v>
      </c>
      <c r="G135" s="173" t="s">
        <v>0</v>
      </c>
      <c r="H135" s="173">
        <v>5170</v>
      </c>
      <c r="I135" s="173">
        <v>0.18</v>
      </c>
      <c r="J135" s="173">
        <v>72</v>
      </c>
      <c r="K135" s="302"/>
    </row>
    <row r="136" spans="1:11" s="187" customFormat="1" x14ac:dyDescent="0.25">
      <c r="A136" s="171">
        <v>43259.401817129627</v>
      </c>
      <c r="B136" s="175" t="s">
        <v>3</v>
      </c>
      <c r="C136" s="62"/>
      <c r="D136" s="45" t="s">
        <v>2</v>
      </c>
      <c r="E136" s="173" t="s">
        <v>637</v>
      </c>
      <c r="F136" s="173" t="s">
        <v>29</v>
      </c>
      <c r="G136" s="173" t="s">
        <v>0</v>
      </c>
      <c r="H136" s="173">
        <v>4680</v>
      </c>
      <c r="I136" s="173">
        <v>0.18</v>
      </c>
      <c r="J136" s="173">
        <v>72</v>
      </c>
      <c r="K136" s="302"/>
    </row>
    <row r="137" spans="1:11" s="187" customFormat="1" x14ac:dyDescent="0.25">
      <c r="A137" s="171">
        <v>43259.401967592596</v>
      </c>
      <c r="B137" s="175" t="s">
        <v>3</v>
      </c>
      <c r="C137" s="62"/>
      <c r="D137" s="45" t="s">
        <v>2</v>
      </c>
      <c r="E137" s="173" t="s">
        <v>637</v>
      </c>
      <c r="F137" s="173" t="s">
        <v>29</v>
      </c>
      <c r="G137" s="173" t="s">
        <v>0</v>
      </c>
      <c r="H137" s="173">
        <v>4680</v>
      </c>
      <c r="I137" s="173">
        <v>0.18</v>
      </c>
      <c r="J137" s="173">
        <v>73</v>
      </c>
      <c r="K137" s="302"/>
    </row>
    <row r="138" spans="1:11" s="187" customFormat="1" x14ac:dyDescent="0.25">
      <c r="A138" s="171">
        <v>43259.402118055557</v>
      </c>
      <c r="B138" s="175" t="s">
        <v>3</v>
      </c>
      <c r="C138" s="62"/>
      <c r="D138" s="45" t="s">
        <v>2</v>
      </c>
      <c r="E138" s="173" t="s">
        <v>637</v>
      </c>
      <c r="F138" s="173" t="s">
        <v>29</v>
      </c>
      <c r="G138" s="173" t="s">
        <v>0</v>
      </c>
      <c r="H138" s="173">
        <v>4640</v>
      </c>
      <c r="I138" s="173">
        <v>0.18</v>
      </c>
      <c r="J138" s="173">
        <v>73</v>
      </c>
      <c r="K138" s="302"/>
    </row>
    <row r="139" spans="1:11" s="187" customFormat="1" x14ac:dyDescent="0.25">
      <c r="A139" s="167">
        <v>43259.402824074074</v>
      </c>
      <c r="B139" s="174" t="s">
        <v>3</v>
      </c>
      <c r="C139" s="175" t="s">
        <v>2</v>
      </c>
      <c r="D139" s="201"/>
      <c r="E139" s="165" t="s">
        <v>636</v>
      </c>
      <c r="F139" s="165" t="s">
        <v>29</v>
      </c>
      <c r="G139" s="165" t="s">
        <v>1110</v>
      </c>
      <c r="H139" s="165">
        <v>3550</v>
      </c>
      <c r="I139" s="165">
        <v>0.18</v>
      </c>
      <c r="J139" s="165">
        <v>72</v>
      </c>
      <c r="K139" s="299">
        <f>AVERAGE(H139,H141:H143,H145:H151)</f>
        <v>3780</v>
      </c>
    </row>
    <row r="140" spans="1:11" s="187" customFormat="1" x14ac:dyDescent="0.25">
      <c r="A140" s="167">
        <v>43259.402974537035</v>
      </c>
      <c r="B140" s="174" t="s">
        <v>3</v>
      </c>
      <c r="C140" s="175" t="s">
        <v>2</v>
      </c>
      <c r="D140" s="201"/>
      <c r="E140" s="165" t="s">
        <v>636</v>
      </c>
      <c r="F140" s="165" t="s">
        <v>29</v>
      </c>
      <c r="G140" s="165" t="s">
        <v>1110</v>
      </c>
      <c r="H140" s="168">
        <v>3550</v>
      </c>
      <c r="I140" s="165">
        <v>0.18</v>
      </c>
      <c r="J140" s="165">
        <v>73</v>
      </c>
      <c r="K140" s="299"/>
    </row>
    <row r="141" spans="1:11" s="187" customFormat="1" x14ac:dyDescent="0.25">
      <c r="A141" s="167">
        <v>43259.403136574074</v>
      </c>
      <c r="B141" s="174" t="s">
        <v>3</v>
      </c>
      <c r="C141" s="175" t="s">
        <v>2</v>
      </c>
      <c r="D141" s="201"/>
      <c r="E141" s="165" t="s">
        <v>636</v>
      </c>
      <c r="F141" s="165" t="s">
        <v>29</v>
      </c>
      <c r="G141" s="165" t="s">
        <v>1110</v>
      </c>
      <c r="H141" s="165">
        <v>3530</v>
      </c>
      <c r="I141" s="165">
        <v>0.18</v>
      </c>
      <c r="J141" s="165">
        <v>73</v>
      </c>
      <c r="K141" s="299"/>
    </row>
    <row r="142" spans="1:11" s="187" customFormat="1" x14ac:dyDescent="0.25">
      <c r="A142" s="167">
        <v>43259.403657407405</v>
      </c>
      <c r="B142" s="174" t="s">
        <v>3</v>
      </c>
      <c r="C142" s="43" t="s">
        <v>2</v>
      </c>
      <c r="D142" s="201"/>
      <c r="E142" s="165" t="s">
        <v>636</v>
      </c>
      <c r="F142" s="165" t="s">
        <v>29</v>
      </c>
      <c r="G142" s="165" t="s">
        <v>1110</v>
      </c>
      <c r="H142" s="165">
        <v>3680</v>
      </c>
      <c r="I142" s="165">
        <v>0.18</v>
      </c>
      <c r="J142" s="165">
        <v>73</v>
      </c>
      <c r="K142" s="299"/>
    </row>
    <row r="143" spans="1:11" s="187" customFormat="1" x14ac:dyDescent="0.25">
      <c r="A143" s="167">
        <v>43259.403796296298</v>
      </c>
      <c r="B143" s="174" t="s">
        <v>3</v>
      </c>
      <c r="C143" s="43" t="s">
        <v>2</v>
      </c>
      <c r="D143" s="201"/>
      <c r="E143" s="165" t="s">
        <v>636</v>
      </c>
      <c r="F143" s="165" t="s">
        <v>29</v>
      </c>
      <c r="G143" s="165" t="s">
        <v>1110</v>
      </c>
      <c r="H143" s="165">
        <v>3660</v>
      </c>
      <c r="I143" s="165">
        <v>0.18</v>
      </c>
      <c r="J143" s="165">
        <v>73</v>
      </c>
      <c r="K143" s="299"/>
    </row>
    <row r="144" spans="1:11" s="187" customFormat="1" x14ac:dyDescent="0.25">
      <c r="A144" s="167">
        <v>43259.403958333336</v>
      </c>
      <c r="B144" s="174" t="s">
        <v>3</v>
      </c>
      <c r="C144" s="43" t="s">
        <v>2</v>
      </c>
      <c r="D144" s="201"/>
      <c r="E144" s="165" t="s">
        <v>636</v>
      </c>
      <c r="F144" s="165" t="s">
        <v>29</v>
      </c>
      <c r="G144" s="165" t="s">
        <v>1110</v>
      </c>
      <c r="H144" s="168">
        <v>3640</v>
      </c>
      <c r="I144" s="165">
        <v>0.18</v>
      </c>
      <c r="J144" s="165">
        <v>73</v>
      </c>
      <c r="K144" s="299"/>
    </row>
    <row r="145" spans="1:11" s="187" customFormat="1" x14ac:dyDescent="0.25">
      <c r="A145" s="167">
        <v>43259.404456018521</v>
      </c>
      <c r="B145" s="174" t="s">
        <v>3</v>
      </c>
      <c r="C145" s="175" t="s">
        <v>2</v>
      </c>
      <c r="D145" s="201"/>
      <c r="E145" s="165" t="s">
        <v>636</v>
      </c>
      <c r="F145" s="165" t="s">
        <v>29</v>
      </c>
      <c r="G145" s="165" t="s">
        <v>1110</v>
      </c>
      <c r="H145" s="165">
        <v>4200</v>
      </c>
      <c r="I145" s="165">
        <v>0.18</v>
      </c>
      <c r="J145" s="165">
        <v>73</v>
      </c>
      <c r="K145" s="299"/>
    </row>
    <row r="146" spans="1:11" s="187" customFormat="1" x14ac:dyDescent="0.25">
      <c r="A146" s="167">
        <v>43259.404594907406</v>
      </c>
      <c r="B146" s="174" t="s">
        <v>3</v>
      </c>
      <c r="C146" s="175" t="s">
        <v>2</v>
      </c>
      <c r="D146" s="201"/>
      <c r="E146" s="165" t="s">
        <v>636</v>
      </c>
      <c r="F146" s="165" t="s">
        <v>29</v>
      </c>
      <c r="G146" s="165" t="s">
        <v>1110</v>
      </c>
      <c r="H146" s="165">
        <v>4210</v>
      </c>
      <c r="I146" s="165">
        <v>0.18</v>
      </c>
      <c r="J146" s="165">
        <v>73</v>
      </c>
      <c r="K146" s="299"/>
    </row>
    <row r="147" spans="1:11" s="187" customFormat="1" x14ac:dyDescent="0.25">
      <c r="A147" s="167">
        <v>43259.404745370368</v>
      </c>
      <c r="B147" s="174" t="s">
        <v>3</v>
      </c>
      <c r="C147" s="175" t="s">
        <v>2</v>
      </c>
      <c r="D147" s="201"/>
      <c r="E147" s="165" t="s">
        <v>636</v>
      </c>
      <c r="F147" s="165" t="s">
        <v>29</v>
      </c>
      <c r="G147" s="165" t="s">
        <v>1110</v>
      </c>
      <c r="H147" s="165">
        <v>4200</v>
      </c>
      <c r="I147" s="165">
        <v>0.18</v>
      </c>
      <c r="J147" s="165">
        <v>73</v>
      </c>
      <c r="K147" s="299"/>
    </row>
    <row r="148" spans="1:11" s="187" customFormat="1" x14ac:dyDescent="0.25">
      <c r="A148" s="167">
        <v>43259.407731481479</v>
      </c>
      <c r="B148" s="174" t="s">
        <v>3</v>
      </c>
      <c r="C148" s="201"/>
      <c r="D148" s="175" t="s">
        <v>2</v>
      </c>
      <c r="E148" s="165" t="s">
        <v>637</v>
      </c>
      <c r="F148" s="165" t="s">
        <v>29</v>
      </c>
      <c r="G148" s="165" t="s">
        <v>1110</v>
      </c>
      <c r="H148" s="165">
        <v>3550</v>
      </c>
      <c r="I148" s="165">
        <v>0.18</v>
      </c>
      <c r="J148" s="165">
        <v>73</v>
      </c>
      <c r="K148" s="299"/>
    </row>
    <row r="149" spans="1:11" s="187" customFormat="1" x14ac:dyDescent="0.25">
      <c r="A149" s="167">
        <v>43259.407881944448</v>
      </c>
      <c r="B149" s="174" t="s">
        <v>3</v>
      </c>
      <c r="C149" s="201"/>
      <c r="D149" s="175" t="s">
        <v>2</v>
      </c>
      <c r="E149" s="165" t="s">
        <v>637</v>
      </c>
      <c r="F149" s="165" t="s">
        <v>29</v>
      </c>
      <c r="G149" s="165" t="s">
        <v>1110</v>
      </c>
      <c r="H149" s="165">
        <v>3520</v>
      </c>
      <c r="I149" s="165">
        <v>0.18</v>
      </c>
      <c r="J149" s="165">
        <v>73</v>
      </c>
      <c r="K149" s="299"/>
    </row>
    <row r="150" spans="1:11" s="187" customFormat="1" x14ac:dyDescent="0.25">
      <c r="A150" s="167">
        <v>43259.408032407409</v>
      </c>
      <c r="B150" s="174" t="s">
        <v>3</v>
      </c>
      <c r="C150" s="201"/>
      <c r="D150" s="175" t="s">
        <v>2</v>
      </c>
      <c r="E150" s="165" t="s">
        <v>637</v>
      </c>
      <c r="F150" s="165" t="s">
        <v>29</v>
      </c>
      <c r="G150" s="165" t="s">
        <v>1110</v>
      </c>
      <c r="H150" s="165">
        <v>3640</v>
      </c>
      <c r="I150" s="165">
        <v>0.18</v>
      </c>
      <c r="J150" s="165">
        <v>73</v>
      </c>
      <c r="K150" s="299"/>
    </row>
    <row r="151" spans="1:11" s="187" customFormat="1" x14ac:dyDescent="0.25">
      <c r="A151" s="167">
        <v>43259.408819444441</v>
      </c>
      <c r="B151" s="174" t="s">
        <v>3</v>
      </c>
      <c r="C151" s="201"/>
      <c r="D151" s="175" t="s">
        <v>2</v>
      </c>
      <c r="E151" s="165" t="s">
        <v>637</v>
      </c>
      <c r="F151" s="165" t="s">
        <v>29</v>
      </c>
      <c r="G151" s="165" t="s">
        <v>1110</v>
      </c>
      <c r="H151" s="165">
        <v>3840</v>
      </c>
      <c r="I151" s="165">
        <v>0.18</v>
      </c>
      <c r="J151" s="165">
        <v>73</v>
      </c>
      <c r="K151" s="299"/>
    </row>
    <row r="152" spans="1:11" s="187" customFormat="1" x14ac:dyDescent="0.25">
      <c r="A152" s="167">
        <v>43259.40896990741</v>
      </c>
      <c r="B152" s="174" t="s">
        <v>3</v>
      </c>
      <c r="C152" s="201"/>
      <c r="D152" s="175" t="s">
        <v>2</v>
      </c>
      <c r="E152" s="165" t="s">
        <v>637</v>
      </c>
      <c r="F152" s="165" t="s">
        <v>29</v>
      </c>
      <c r="G152" s="165" t="s">
        <v>1110</v>
      </c>
      <c r="H152" s="168">
        <v>3810</v>
      </c>
      <c r="I152" s="165">
        <v>0.18</v>
      </c>
      <c r="J152" s="165">
        <v>72</v>
      </c>
      <c r="K152" s="299"/>
    </row>
    <row r="153" spans="1:11" s="187" customFormat="1" x14ac:dyDescent="0.25">
      <c r="A153" s="167">
        <v>43259.409120370372</v>
      </c>
      <c r="B153" s="174" t="s">
        <v>3</v>
      </c>
      <c r="C153" s="201"/>
      <c r="D153" s="175" t="s">
        <v>2</v>
      </c>
      <c r="E153" s="165" t="s">
        <v>637</v>
      </c>
      <c r="F153" s="165" t="s">
        <v>29</v>
      </c>
      <c r="G153" s="165" t="s">
        <v>1110</v>
      </c>
      <c r="H153" s="168">
        <v>3840</v>
      </c>
      <c r="I153" s="165">
        <v>0.18</v>
      </c>
      <c r="J153" s="165">
        <v>73</v>
      </c>
      <c r="K153" s="299"/>
    </row>
    <row r="154" spans="1:11" s="187" customFormat="1" x14ac:dyDescent="0.25">
      <c r="A154" s="171">
        <v>43259.393275462964</v>
      </c>
      <c r="B154" s="175" t="s">
        <v>3</v>
      </c>
      <c r="C154" s="45" t="s">
        <v>2</v>
      </c>
      <c r="D154" s="62"/>
      <c r="E154" s="173" t="s">
        <v>636</v>
      </c>
      <c r="F154" s="173" t="s">
        <v>28</v>
      </c>
      <c r="G154" s="173" t="s">
        <v>0</v>
      </c>
      <c r="H154" s="173">
        <v>5200</v>
      </c>
      <c r="I154" s="173">
        <v>0.18</v>
      </c>
      <c r="J154" s="173">
        <v>72</v>
      </c>
      <c r="K154" s="303">
        <f>AVERAGE(H154:H156)</f>
        <v>5193.333333333333</v>
      </c>
    </row>
    <row r="155" spans="1:11" s="187" customFormat="1" x14ac:dyDescent="0.25">
      <c r="A155" s="171">
        <v>43259.393425925926</v>
      </c>
      <c r="B155" s="175" t="s">
        <v>3</v>
      </c>
      <c r="C155" s="45" t="s">
        <v>2</v>
      </c>
      <c r="D155" s="62"/>
      <c r="E155" s="173" t="s">
        <v>636</v>
      </c>
      <c r="F155" s="173" t="s">
        <v>28</v>
      </c>
      <c r="G155" s="173" t="s">
        <v>0</v>
      </c>
      <c r="H155" s="173">
        <v>5190</v>
      </c>
      <c r="I155" s="173">
        <v>0.18</v>
      </c>
      <c r="J155" s="173">
        <v>72</v>
      </c>
      <c r="K155" s="304"/>
    </row>
    <row r="156" spans="1:11" s="187" customFormat="1" x14ac:dyDescent="0.25">
      <c r="A156" s="171">
        <v>43259.393576388888</v>
      </c>
      <c r="B156" s="175" t="s">
        <v>3</v>
      </c>
      <c r="C156" s="45" t="s">
        <v>2</v>
      </c>
      <c r="D156" s="62"/>
      <c r="E156" s="173" t="s">
        <v>636</v>
      </c>
      <c r="F156" s="173" t="s">
        <v>28</v>
      </c>
      <c r="G156" s="173" t="s">
        <v>0</v>
      </c>
      <c r="H156" s="173">
        <v>5190</v>
      </c>
      <c r="I156" s="173">
        <v>0.18</v>
      </c>
      <c r="J156" s="173">
        <v>72</v>
      </c>
      <c r="K156" s="304"/>
    </row>
    <row r="157" spans="1:11" s="187" customFormat="1" x14ac:dyDescent="0.25">
      <c r="A157" s="171">
        <v>43259.394293981481</v>
      </c>
      <c r="B157" s="175" t="s">
        <v>3</v>
      </c>
      <c r="C157" s="62"/>
      <c r="D157" s="45" t="s">
        <v>2</v>
      </c>
      <c r="E157" s="173" t="s">
        <v>637</v>
      </c>
      <c r="F157" s="173" t="s">
        <v>28</v>
      </c>
      <c r="G157" s="173" t="s">
        <v>0</v>
      </c>
      <c r="H157" s="180">
        <v>4540</v>
      </c>
      <c r="I157" s="173">
        <v>0.18</v>
      </c>
      <c r="J157" s="173">
        <v>72</v>
      </c>
      <c r="K157" s="304"/>
    </row>
    <row r="158" spans="1:11" s="187" customFormat="1" x14ac:dyDescent="0.25">
      <c r="A158" s="171">
        <v>43259.394444444442</v>
      </c>
      <c r="B158" s="175" t="s">
        <v>3</v>
      </c>
      <c r="C158" s="62"/>
      <c r="D158" s="45" t="s">
        <v>2</v>
      </c>
      <c r="E158" s="173" t="s">
        <v>637</v>
      </c>
      <c r="F158" s="173" t="s">
        <v>28</v>
      </c>
      <c r="G158" s="173" t="s">
        <v>0</v>
      </c>
      <c r="H158" s="180">
        <v>4540</v>
      </c>
      <c r="I158" s="173">
        <v>0.18</v>
      </c>
      <c r="J158" s="173">
        <v>72</v>
      </c>
      <c r="K158" s="304"/>
    </row>
    <row r="159" spans="1:11" s="187" customFormat="1" x14ac:dyDescent="0.25">
      <c r="A159" s="171">
        <v>43259.394594907404</v>
      </c>
      <c r="B159" s="175" t="s">
        <v>3</v>
      </c>
      <c r="C159" s="62"/>
      <c r="D159" s="45" t="s">
        <v>2</v>
      </c>
      <c r="E159" s="173" t="s">
        <v>637</v>
      </c>
      <c r="F159" s="173" t="s">
        <v>28</v>
      </c>
      <c r="G159" s="173" t="s">
        <v>0</v>
      </c>
      <c r="H159" s="180">
        <v>4510</v>
      </c>
      <c r="I159" s="173">
        <v>0.18</v>
      </c>
      <c r="J159" s="173">
        <v>72</v>
      </c>
      <c r="K159" s="305"/>
    </row>
    <row r="160" spans="1:11" s="187" customFormat="1" x14ac:dyDescent="0.25">
      <c r="A160" s="167">
        <v>43259.395185185182</v>
      </c>
      <c r="B160" s="174" t="s">
        <v>3</v>
      </c>
      <c r="C160" s="43" t="s">
        <v>2</v>
      </c>
      <c r="D160" s="62"/>
      <c r="E160" s="165" t="s">
        <v>636</v>
      </c>
      <c r="F160" s="165" t="s">
        <v>28</v>
      </c>
      <c r="G160" s="165" t="s">
        <v>1109</v>
      </c>
      <c r="H160" s="165">
        <v>3620</v>
      </c>
      <c r="I160" s="165">
        <v>0.18</v>
      </c>
      <c r="J160" s="165">
        <v>72</v>
      </c>
      <c r="K160" s="299">
        <f>AVERAGE(H160,H162,H165,H167,H169:H171)</f>
        <v>3871.4285714285716</v>
      </c>
    </row>
    <row r="161" spans="1:11" s="187" customFormat="1" x14ac:dyDescent="0.25">
      <c r="A161" s="167">
        <v>43259.395335648151</v>
      </c>
      <c r="B161" s="174" t="s">
        <v>3</v>
      </c>
      <c r="C161" s="43" t="s">
        <v>2</v>
      </c>
      <c r="D161" s="62"/>
      <c r="E161" s="165" t="s">
        <v>636</v>
      </c>
      <c r="F161" s="165" t="s">
        <v>28</v>
      </c>
      <c r="G161" s="165" t="s">
        <v>1109</v>
      </c>
      <c r="H161" s="168">
        <v>3640</v>
      </c>
      <c r="I161" s="165">
        <v>0.18</v>
      </c>
      <c r="J161" s="165">
        <v>72</v>
      </c>
      <c r="K161" s="299"/>
    </row>
    <row r="162" spans="1:11" s="187" customFormat="1" x14ac:dyDescent="0.25">
      <c r="A162" s="167">
        <v>43259.395486111112</v>
      </c>
      <c r="B162" s="174" t="s">
        <v>3</v>
      </c>
      <c r="C162" s="43" t="s">
        <v>2</v>
      </c>
      <c r="D162" s="62"/>
      <c r="E162" s="165" t="s">
        <v>636</v>
      </c>
      <c r="F162" s="165" t="s">
        <v>28</v>
      </c>
      <c r="G162" s="165" t="s">
        <v>1109</v>
      </c>
      <c r="H162" s="165">
        <v>3630</v>
      </c>
      <c r="I162" s="165">
        <v>0.18</v>
      </c>
      <c r="J162" s="165">
        <v>72</v>
      </c>
      <c r="K162" s="299"/>
    </row>
    <row r="163" spans="1:11" s="187" customFormat="1" x14ac:dyDescent="0.25">
      <c r="A163" s="167">
        <v>43259.395856481482</v>
      </c>
      <c r="B163" s="174" t="s">
        <v>3</v>
      </c>
      <c r="C163" s="174" t="s">
        <v>2</v>
      </c>
      <c r="D163" s="200"/>
      <c r="E163" s="165" t="s">
        <v>636</v>
      </c>
      <c r="F163" s="165" t="s">
        <v>28</v>
      </c>
      <c r="G163" s="165" t="s">
        <v>1109</v>
      </c>
      <c r="H163" s="168">
        <v>3550</v>
      </c>
      <c r="I163" s="165">
        <v>0.18</v>
      </c>
      <c r="J163" s="165">
        <v>72</v>
      </c>
      <c r="K163" s="299"/>
    </row>
    <row r="164" spans="1:11" s="187" customFormat="1" x14ac:dyDescent="0.25">
      <c r="A164" s="167">
        <v>43259.396006944444</v>
      </c>
      <c r="B164" s="174" t="s">
        <v>3</v>
      </c>
      <c r="C164" s="174" t="s">
        <v>2</v>
      </c>
      <c r="D164" s="200"/>
      <c r="E164" s="165" t="s">
        <v>636</v>
      </c>
      <c r="F164" s="165" t="s">
        <v>28</v>
      </c>
      <c r="G164" s="165" t="s">
        <v>1109</v>
      </c>
      <c r="H164" s="168">
        <v>3570</v>
      </c>
      <c r="I164" s="165">
        <v>0.18</v>
      </c>
      <c r="J164" s="165">
        <v>72</v>
      </c>
      <c r="K164" s="299"/>
    </row>
    <row r="165" spans="1:11" s="187" customFormat="1" x14ac:dyDescent="0.25">
      <c r="A165" s="167">
        <v>43259.396157407406</v>
      </c>
      <c r="B165" s="174" t="s">
        <v>3</v>
      </c>
      <c r="C165" s="174" t="s">
        <v>2</v>
      </c>
      <c r="D165" s="200"/>
      <c r="E165" s="165" t="s">
        <v>636</v>
      </c>
      <c r="F165" s="165" t="s">
        <v>28</v>
      </c>
      <c r="G165" s="165" t="s">
        <v>1109</v>
      </c>
      <c r="H165" s="165">
        <v>3580</v>
      </c>
      <c r="I165" s="165">
        <v>0.18</v>
      </c>
      <c r="J165" s="165">
        <v>72</v>
      </c>
      <c r="K165" s="299"/>
    </row>
    <row r="166" spans="1:11" s="187" customFormat="1" x14ac:dyDescent="0.25">
      <c r="A166" s="167">
        <v>43259.396631944444</v>
      </c>
      <c r="B166" s="174" t="s">
        <v>3</v>
      </c>
      <c r="C166" s="200"/>
      <c r="D166" s="43" t="s">
        <v>2</v>
      </c>
      <c r="E166" s="165" t="s">
        <v>637</v>
      </c>
      <c r="F166" s="165" t="s">
        <v>28</v>
      </c>
      <c r="G166" s="165" t="s">
        <v>1109</v>
      </c>
      <c r="H166" s="168">
        <v>4190</v>
      </c>
      <c r="I166" s="165">
        <v>0.18</v>
      </c>
      <c r="J166" s="165">
        <v>72</v>
      </c>
      <c r="K166" s="299"/>
    </row>
    <row r="167" spans="1:11" s="187" customFormat="1" x14ac:dyDescent="0.25">
      <c r="A167" s="167">
        <v>43259.396770833337</v>
      </c>
      <c r="B167" s="174" t="s">
        <v>3</v>
      </c>
      <c r="C167" s="200"/>
      <c r="D167" s="43" t="s">
        <v>2</v>
      </c>
      <c r="E167" s="165" t="s">
        <v>637</v>
      </c>
      <c r="F167" s="165" t="s">
        <v>28</v>
      </c>
      <c r="G167" s="165" t="s">
        <v>1109</v>
      </c>
      <c r="H167" s="165">
        <v>4200</v>
      </c>
      <c r="I167" s="165">
        <v>0.18</v>
      </c>
      <c r="J167" s="165">
        <v>72</v>
      </c>
      <c r="K167" s="299"/>
    </row>
    <row r="168" spans="1:11" s="187" customFormat="1" x14ac:dyDescent="0.25">
      <c r="A168" s="167">
        <v>43259.396921296298</v>
      </c>
      <c r="B168" s="174" t="s">
        <v>3</v>
      </c>
      <c r="C168" s="200"/>
      <c r="D168" s="43" t="s">
        <v>2</v>
      </c>
      <c r="E168" s="165" t="s">
        <v>637</v>
      </c>
      <c r="F168" s="165" t="s">
        <v>28</v>
      </c>
      <c r="G168" s="165" t="s">
        <v>1109</v>
      </c>
      <c r="H168" s="168">
        <v>4210</v>
      </c>
      <c r="I168" s="165">
        <v>0.18</v>
      </c>
      <c r="J168" s="165">
        <v>72</v>
      </c>
      <c r="K168" s="299"/>
    </row>
    <row r="169" spans="1:11" s="187" customFormat="1" x14ac:dyDescent="0.25">
      <c r="A169" s="167">
        <v>43259.397534722222</v>
      </c>
      <c r="B169" s="174" t="s">
        <v>3</v>
      </c>
      <c r="C169" s="200"/>
      <c r="D169" s="43" t="s">
        <v>2</v>
      </c>
      <c r="E169" s="165" t="s">
        <v>637</v>
      </c>
      <c r="F169" s="165" t="s">
        <v>28</v>
      </c>
      <c r="G169" s="165" t="s">
        <v>1109</v>
      </c>
      <c r="H169" s="165">
        <v>4010</v>
      </c>
      <c r="I169" s="165">
        <v>0.18</v>
      </c>
      <c r="J169" s="165">
        <v>72</v>
      </c>
      <c r="K169" s="299"/>
    </row>
    <row r="170" spans="1:11" s="187" customFormat="1" x14ac:dyDescent="0.25">
      <c r="A170" s="167">
        <v>43259.397685185184</v>
      </c>
      <c r="B170" s="174" t="s">
        <v>3</v>
      </c>
      <c r="C170" s="200"/>
      <c r="D170" s="43" t="s">
        <v>2</v>
      </c>
      <c r="E170" s="165" t="s">
        <v>637</v>
      </c>
      <c r="F170" s="165" t="s">
        <v>28</v>
      </c>
      <c r="G170" s="165" t="s">
        <v>1109</v>
      </c>
      <c r="H170" s="165">
        <v>4030</v>
      </c>
      <c r="I170" s="165">
        <v>0.18</v>
      </c>
      <c r="J170" s="165">
        <v>72</v>
      </c>
      <c r="K170" s="299"/>
    </row>
    <row r="171" spans="1:11" s="187" customFormat="1" x14ac:dyDescent="0.25">
      <c r="A171" s="167">
        <v>43259.397847222222</v>
      </c>
      <c r="B171" s="174" t="s">
        <v>3</v>
      </c>
      <c r="C171" s="200"/>
      <c r="D171" s="43" t="s">
        <v>2</v>
      </c>
      <c r="E171" s="165" t="s">
        <v>637</v>
      </c>
      <c r="F171" s="165" t="s">
        <v>28</v>
      </c>
      <c r="G171" s="165" t="s">
        <v>1109</v>
      </c>
      <c r="H171" s="165">
        <v>4030</v>
      </c>
      <c r="I171" s="165">
        <v>0.18</v>
      </c>
      <c r="J171" s="165">
        <v>72</v>
      </c>
      <c r="K171" s="299"/>
    </row>
    <row r="172" spans="1:11" s="187" customFormat="1" x14ac:dyDescent="0.25">
      <c r="A172" s="171">
        <v>43259.387488425928</v>
      </c>
      <c r="B172" s="175" t="s">
        <v>3</v>
      </c>
      <c r="C172" s="45" t="s">
        <v>2</v>
      </c>
      <c r="D172" s="62"/>
      <c r="E172" s="173" t="s">
        <v>636</v>
      </c>
      <c r="F172" s="173" t="s">
        <v>27</v>
      </c>
      <c r="G172" s="173" t="s">
        <v>0</v>
      </c>
      <c r="H172" s="173">
        <v>4280</v>
      </c>
      <c r="I172" s="173">
        <v>0.18</v>
      </c>
      <c r="J172" s="173">
        <v>72</v>
      </c>
      <c r="K172" s="306">
        <f>AVERAGE(H172:H177)</f>
        <v>4530</v>
      </c>
    </row>
    <row r="173" spans="1:11" s="187" customFormat="1" x14ac:dyDescent="0.25">
      <c r="A173" s="171">
        <v>43259.387638888889</v>
      </c>
      <c r="B173" s="175" t="s">
        <v>3</v>
      </c>
      <c r="C173" s="45" t="s">
        <v>2</v>
      </c>
      <c r="D173" s="62"/>
      <c r="E173" s="173" t="s">
        <v>636</v>
      </c>
      <c r="F173" s="173" t="s">
        <v>27</v>
      </c>
      <c r="G173" s="173" t="s">
        <v>0</v>
      </c>
      <c r="H173" s="173">
        <v>4220</v>
      </c>
      <c r="I173" s="173">
        <v>0.18</v>
      </c>
      <c r="J173" s="173">
        <v>72</v>
      </c>
      <c r="K173" s="306"/>
    </row>
    <row r="174" spans="1:11" s="187" customFormat="1" x14ac:dyDescent="0.25">
      <c r="A174" s="171">
        <v>43259.387800925928</v>
      </c>
      <c r="B174" s="175" t="s">
        <v>3</v>
      </c>
      <c r="C174" s="45" t="s">
        <v>2</v>
      </c>
      <c r="D174" s="62"/>
      <c r="E174" s="173" t="s">
        <v>636</v>
      </c>
      <c r="F174" s="173" t="s">
        <v>27</v>
      </c>
      <c r="G174" s="173" t="s">
        <v>0</v>
      </c>
      <c r="H174" s="173">
        <v>4260</v>
      </c>
      <c r="I174" s="173">
        <v>0.18</v>
      </c>
      <c r="J174" s="173">
        <v>72</v>
      </c>
      <c r="K174" s="306"/>
    </row>
    <row r="175" spans="1:11" s="187" customFormat="1" x14ac:dyDescent="0.25">
      <c r="A175" s="171">
        <v>43259.388703703706</v>
      </c>
      <c r="B175" s="175" t="s">
        <v>3</v>
      </c>
      <c r="C175" s="62"/>
      <c r="D175" s="45" t="s">
        <v>2</v>
      </c>
      <c r="E175" s="173" t="s">
        <v>637</v>
      </c>
      <c r="F175" s="173" t="s">
        <v>27</v>
      </c>
      <c r="G175" s="173" t="s">
        <v>0</v>
      </c>
      <c r="H175" s="173">
        <v>4790</v>
      </c>
      <c r="I175" s="173">
        <v>0.18</v>
      </c>
      <c r="J175" s="173">
        <v>72</v>
      </c>
      <c r="K175" s="306"/>
    </row>
    <row r="176" spans="1:11" s="187" customFormat="1" x14ac:dyDescent="0.25">
      <c r="A176" s="171">
        <v>43259.388854166667</v>
      </c>
      <c r="B176" s="175" t="s">
        <v>3</v>
      </c>
      <c r="C176" s="62"/>
      <c r="D176" s="45" t="s">
        <v>2</v>
      </c>
      <c r="E176" s="173" t="s">
        <v>637</v>
      </c>
      <c r="F176" s="173" t="s">
        <v>27</v>
      </c>
      <c r="G176" s="173" t="s">
        <v>0</v>
      </c>
      <c r="H176" s="173">
        <v>4810</v>
      </c>
      <c r="I176" s="173">
        <v>0.18</v>
      </c>
      <c r="J176" s="173">
        <v>72</v>
      </c>
      <c r="K176" s="306"/>
    </row>
    <row r="177" spans="1:11" s="187" customFormat="1" x14ac:dyDescent="0.25">
      <c r="A177" s="171">
        <v>43259.389004629629</v>
      </c>
      <c r="B177" s="175" t="s">
        <v>3</v>
      </c>
      <c r="C177" s="62"/>
      <c r="D177" s="45" t="s">
        <v>2</v>
      </c>
      <c r="E177" s="173" t="s">
        <v>637</v>
      </c>
      <c r="F177" s="173" t="s">
        <v>27</v>
      </c>
      <c r="G177" s="173" t="s">
        <v>0</v>
      </c>
      <c r="H177" s="173">
        <v>4820</v>
      </c>
      <c r="I177" s="173">
        <v>0.18</v>
      </c>
      <c r="J177" s="173">
        <v>72</v>
      </c>
      <c r="K177" s="306"/>
    </row>
    <row r="178" spans="1:11" s="187" customFormat="1" x14ac:dyDescent="0.25">
      <c r="A178" s="167">
        <v>43259.383240740739</v>
      </c>
      <c r="B178" s="174" t="s">
        <v>3</v>
      </c>
      <c r="C178" s="43" t="s">
        <v>2</v>
      </c>
      <c r="D178" s="200"/>
      <c r="E178" s="165" t="s">
        <v>636</v>
      </c>
      <c r="F178" s="165" t="s">
        <v>26</v>
      </c>
      <c r="G178" s="165" t="s">
        <v>0</v>
      </c>
      <c r="H178" s="168">
        <v>3940</v>
      </c>
      <c r="I178" s="165">
        <v>0.18</v>
      </c>
      <c r="J178" s="165">
        <v>72</v>
      </c>
      <c r="K178" s="299">
        <f>AVERAGE(H180:H186)</f>
        <v>4184.2857142857147</v>
      </c>
    </row>
    <row r="179" spans="1:11" s="187" customFormat="1" x14ac:dyDescent="0.25">
      <c r="A179" s="167">
        <v>43259.383391203701</v>
      </c>
      <c r="B179" s="174" t="s">
        <v>3</v>
      </c>
      <c r="C179" s="43" t="s">
        <v>2</v>
      </c>
      <c r="D179" s="200"/>
      <c r="E179" s="165" t="s">
        <v>636</v>
      </c>
      <c r="F179" s="165" t="s">
        <v>26</v>
      </c>
      <c r="G179" s="165" t="s">
        <v>0</v>
      </c>
      <c r="H179" s="168">
        <v>3920</v>
      </c>
      <c r="I179" s="165">
        <v>0.18</v>
      </c>
      <c r="J179" s="165">
        <v>72</v>
      </c>
      <c r="K179" s="299"/>
    </row>
    <row r="180" spans="1:11" s="187" customFormat="1" x14ac:dyDescent="0.25">
      <c r="A180" s="167">
        <v>43259.383553240739</v>
      </c>
      <c r="B180" s="174" t="s">
        <v>3</v>
      </c>
      <c r="C180" s="43" t="s">
        <v>2</v>
      </c>
      <c r="D180" s="200"/>
      <c r="E180" s="165" t="s">
        <v>636</v>
      </c>
      <c r="F180" s="165" t="s">
        <v>26</v>
      </c>
      <c r="G180" s="165" t="s">
        <v>0</v>
      </c>
      <c r="H180" s="165">
        <v>3960</v>
      </c>
      <c r="I180" s="165">
        <v>0.18</v>
      </c>
      <c r="J180" s="165">
        <v>72</v>
      </c>
      <c r="K180" s="299"/>
    </row>
    <row r="181" spans="1:11" s="187" customFormat="1" x14ac:dyDescent="0.25">
      <c r="A181" s="167">
        <v>43259.384560185186</v>
      </c>
      <c r="B181" s="174" t="s">
        <v>3</v>
      </c>
      <c r="C181" s="43" t="s">
        <v>2</v>
      </c>
      <c r="D181" s="200"/>
      <c r="E181" s="165" t="s">
        <v>636</v>
      </c>
      <c r="F181" s="165" t="s">
        <v>26</v>
      </c>
      <c r="G181" s="165" t="s">
        <v>0</v>
      </c>
      <c r="H181" s="165">
        <v>3910</v>
      </c>
      <c r="I181" s="165">
        <v>0.18</v>
      </c>
      <c r="J181" s="165">
        <v>72</v>
      </c>
      <c r="K181" s="299"/>
    </row>
    <row r="182" spans="1:11" s="187" customFormat="1" x14ac:dyDescent="0.25">
      <c r="A182" s="167">
        <v>43259.384710648148</v>
      </c>
      <c r="B182" s="174" t="s">
        <v>3</v>
      </c>
      <c r="C182" s="43" t="s">
        <v>2</v>
      </c>
      <c r="D182" s="200"/>
      <c r="E182" s="165" t="s">
        <v>636</v>
      </c>
      <c r="F182" s="165" t="s">
        <v>26</v>
      </c>
      <c r="G182" s="165" t="s">
        <v>0</v>
      </c>
      <c r="H182" s="165">
        <v>3910</v>
      </c>
      <c r="I182" s="165">
        <v>0.18</v>
      </c>
      <c r="J182" s="165">
        <v>72</v>
      </c>
      <c r="K182" s="299"/>
    </row>
    <row r="183" spans="1:11" s="187" customFormat="1" x14ac:dyDescent="0.25">
      <c r="A183" s="167">
        <v>43259.38486111111</v>
      </c>
      <c r="B183" s="174" t="s">
        <v>3</v>
      </c>
      <c r="C183" s="43" t="s">
        <v>2</v>
      </c>
      <c r="D183" s="200"/>
      <c r="E183" s="165" t="s">
        <v>636</v>
      </c>
      <c r="F183" s="165" t="s">
        <v>26</v>
      </c>
      <c r="G183" s="165" t="s">
        <v>0</v>
      </c>
      <c r="H183" s="165">
        <v>3920</v>
      </c>
      <c r="I183" s="165">
        <v>0.18</v>
      </c>
      <c r="J183" s="165">
        <v>72</v>
      </c>
      <c r="K183" s="299"/>
    </row>
    <row r="184" spans="1:11" s="187" customFormat="1" x14ac:dyDescent="0.25">
      <c r="A184" s="167">
        <v>43259.38553240741</v>
      </c>
      <c r="B184" s="174" t="s">
        <v>3</v>
      </c>
      <c r="C184" s="43" t="s">
        <v>2</v>
      </c>
      <c r="D184" s="200"/>
      <c r="E184" s="165" t="s">
        <v>636</v>
      </c>
      <c r="F184" s="165" t="s">
        <v>26</v>
      </c>
      <c r="G184" s="165" t="s">
        <v>0</v>
      </c>
      <c r="H184" s="165">
        <v>4510</v>
      </c>
      <c r="I184" s="165">
        <v>0.18</v>
      </c>
      <c r="J184" s="165">
        <v>72</v>
      </c>
      <c r="K184" s="299"/>
    </row>
    <row r="185" spans="1:11" s="187" customFormat="1" x14ac:dyDescent="0.25">
      <c r="A185" s="167">
        <v>43259.385694444441</v>
      </c>
      <c r="B185" s="174" t="s">
        <v>3</v>
      </c>
      <c r="C185" s="43" t="s">
        <v>2</v>
      </c>
      <c r="D185" s="200"/>
      <c r="E185" s="165" t="s">
        <v>636</v>
      </c>
      <c r="F185" s="165" t="s">
        <v>26</v>
      </c>
      <c r="G185" s="165" t="s">
        <v>0</v>
      </c>
      <c r="H185" s="165">
        <v>4540</v>
      </c>
      <c r="I185" s="165">
        <v>0.18</v>
      </c>
      <c r="J185" s="165">
        <v>72</v>
      </c>
      <c r="K185" s="299"/>
    </row>
    <row r="186" spans="1:11" s="187" customFormat="1" x14ac:dyDescent="0.25">
      <c r="A186" s="167">
        <v>43259.385844907411</v>
      </c>
      <c r="B186" s="174" t="s">
        <v>3</v>
      </c>
      <c r="C186" s="43" t="s">
        <v>2</v>
      </c>
      <c r="D186" s="200"/>
      <c r="E186" s="165" t="s">
        <v>636</v>
      </c>
      <c r="F186" s="165" t="s">
        <v>26</v>
      </c>
      <c r="G186" s="165" t="s">
        <v>0</v>
      </c>
      <c r="H186" s="165">
        <v>4540</v>
      </c>
      <c r="I186" s="165">
        <v>0.18</v>
      </c>
      <c r="J186" s="165">
        <v>72</v>
      </c>
      <c r="K186" s="299"/>
    </row>
    <row r="187" spans="1:11" s="187" customFormat="1" x14ac:dyDescent="0.25">
      <c r="A187" s="167">
        <v>43259.386597222219</v>
      </c>
      <c r="B187" s="174" t="s">
        <v>3</v>
      </c>
      <c r="C187" s="200"/>
      <c r="D187" s="174" t="s">
        <v>2</v>
      </c>
      <c r="E187" s="165" t="s">
        <v>637</v>
      </c>
      <c r="F187" s="165" t="s">
        <v>26</v>
      </c>
      <c r="G187" s="165" t="s">
        <v>0</v>
      </c>
      <c r="H187" s="168">
        <v>4470</v>
      </c>
      <c r="I187" s="165">
        <v>0.18</v>
      </c>
      <c r="J187" s="165">
        <v>72</v>
      </c>
      <c r="K187" s="299"/>
    </row>
    <row r="188" spans="1:11" s="187" customFormat="1" x14ac:dyDescent="0.25">
      <c r="A188" s="167">
        <v>43259.386759259258</v>
      </c>
      <c r="B188" s="174" t="s">
        <v>3</v>
      </c>
      <c r="C188" s="200"/>
      <c r="D188" s="174" t="s">
        <v>2</v>
      </c>
      <c r="E188" s="165" t="s">
        <v>637</v>
      </c>
      <c r="F188" s="165" t="s">
        <v>26</v>
      </c>
      <c r="G188" s="165" t="s">
        <v>0</v>
      </c>
      <c r="H188" s="168">
        <v>4480</v>
      </c>
      <c r="I188" s="165">
        <v>0.18</v>
      </c>
      <c r="J188" s="165">
        <v>72</v>
      </c>
      <c r="K188" s="299"/>
    </row>
    <row r="189" spans="1:11" s="187" customFormat="1" x14ac:dyDescent="0.25">
      <c r="A189" s="167">
        <v>43259.38690972222</v>
      </c>
      <c r="B189" s="174" t="s">
        <v>3</v>
      </c>
      <c r="C189" s="200"/>
      <c r="D189" s="174" t="s">
        <v>2</v>
      </c>
      <c r="E189" s="165" t="s">
        <v>637</v>
      </c>
      <c r="F189" s="165" t="s">
        <v>26</v>
      </c>
      <c r="G189" s="165" t="s">
        <v>0</v>
      </c>
      <c r="H189" s="168">
        <v>4440</v>
      </c>
      <c r="I189" s="165">
        <v>0.18</v>
      </c>
      <c r="J189" s="165">
        <v>72</v>
      </c>
      <c r="K189" s="299"/>
    </row>
    <row r="190" spans="1:11" s="187" customFormat="1" x14ac:dyDescent="0.25">
      <c r="A190" s="171">
        <v>43259.444953703707</v>
      </c>
      <c r="B190" s="122" t="s">
        <v>3</v>
      </c>
      <c r="C190" s="122" t="s">
        <v>2</v>
      </c>
      <c r="D190" s="200"/>
      <c r="E190" s="173" t="s">
        <v>636</v>
      </c>
      <c r="F190" s="173" t="s">
        <v>18</v>
      </c>
      <c r="G190" s="173" t="s">
        <v>0</v>
      </c>
      <c r="H190" s="173">
        <v>4520</v>
      </c>
      <c r="I190" s="173">
        <v>0.18</v>
      </c>
      <c r="J190" s="173">
        <v>79</v>
      </c>
      <c r="K190" s="301">
        <f>AVERAGE(H190,H192,H196:H198)</f>
        <v>4702</v>
      </c>
    </row>
    <row r="191" spans="1:11" s="187" customFormat="1" x14ac:dyDescent="0.25">
      <c r="A191" s="171">
        <v>43259.445115740738</v>
      </c>
      <c r="B191" s="122" t="s">
        <v>3</v>
      </c>
      <c r="C191" s="122" t="s">
        <v>2</v>
      </c>
      <c r="D191" s="200"/>
      <c r="E191" s="173" t="s">
        <v>636</v>
      </c>
      <c r="F191" s="173" t="s">
        <v>18</v>
      </c>
      <c r="G191" s="173" t="s">
        <v>0</v>
      </c>
      <c r="H191" s="180">
        <v>4190</v>
      </c>
      <c r="I191" s="173">
        <v>0.18</v>
      </c>
      <c r="J191" s="173">
        <v>79</v>
      </c>
      <c r="K191" s="302"/>
    </row>
    <row r="192" spans="1:11" s="187" customFormat="1" x14ac:dyDescent="0.25">
      <c r="A192" s="171">
        <v>43259.4452662037</v>
      </c>
      <c r="B192" s="122" t="s">
        <v>3</v>
      </c>
      <c r="C192" s="122" t="s">
        <v>2</v>
      </c>
      <c r="D192" s="200"/>
      <c r="E192" s="173" t="s">
        <v>636</v>
      </c>
      <c r="F192" s="173" t="s">
        <v>18</v>
      </c>
      <c r="G192" s="173" t="s">
        <v>0</v>
      </c>
      <c r="H192" s="173">
        <v>4530</v>
      </c>
      <c r="I192" s="173">
        <v>0.18</v>
      </c>
      <c r="J192" s="173">
        <v>79</v>
      </c>
      <c r="K192" s="302"/>
    </row>
    <row r="193" spans="1:11" s="187" customFormat="1" x14ac:dyDescent="0.25">
      <c r="A193" s="171">
        <v>43259.447476851848</v>
      </c>
      <c r="B193" s="122" t="s">
        <v>3</v>
      </c>
      <c r="C193" s="205"/>
      <c r="D193" s="122" t="s">
        <v>2</v>
      </c>
      <c r="E193" s="173" t="s">
        <v>637</v>
      </c>
      <c r="F193" s="173" t="s">
        <v>18</v>
      </c>
      <c r="G193" s="173" t="s">
        <v>0</v>
      </c>
      <c r="H193" s="180">
        <v>3920</v>
      </c>
      <c r="I193" s="173">
        <v>0.18</v>
      </c>
      <c r="J193" s="173">
        <v>77</v>
      </c>
      <c r="K193" s="302"/>
    </row>
    <row r="194" spans="1:11" s="187" customFormat="1" x14ac:dyDescent="0.25">
      <c r="A194" s="171">
        <v>43259.447627314818</v>
      </c>
      <c r="B194" s="122" t="s">
        <v>3</v>
      </c>
      <c r="C194" s="205"/>
      <c r="D194" s="122" t="s">
        <v>2</v>
      </c>
      <c r="E194" s="173" t="s">
        <v>637</v>
      </c>
      <c r="F194" s="173" t="s">
        <v>18</v>
      </c>
      <c r="G194" s="173" t="s">
        <v>0</v>
      </c>
      <c r="H194" s="180">
        <v>3880</v>
      </c>
      <c r="I194" s="173">
        <v>0.18</v>
      </c>
      <c r="J194" s="173">
        <v>77</v>
      </c>
      <c r="K194" s="302"/>
    </row>
    <row r="195" spans="1:11" s="187" customFormat="1" x14ac:dyDescent="0.25">
      <c r="A195" s="171">
        <v>43259.447777777779</v>
      </c>
      <c r="B195" s="122" t="s">
        <v>3</v>
      </c>
      <c r="C195" s="205"/>
      <c r="D195" s="122" t="s">
        <v>2</v>
      </c>
      <c r="E195" s="173" t="s">
        <v>637</v>
      </c>
      <c r="F195" s="173" t="s">
        <v>18</v>
      </c>
      <c r="G195" s="173" t="s">
        <v>0</v>
      </c>
      <c r="H195" s="180">
        <v>3880</v>
      </c>
      <c r="I195" s="173">
        <v>0.18</v>
      </c>
      <c r="J195" s="173">
        <v>77</v>
      </c>
      <c r="K195" s="302"/>
    </row>
    <row r="196" spans="1:11" s="187" customFormat="1" x14ac:dyDescent="0.25">
      <c r="A196" s="171">
        <v>43259.44835648148</v>
      </c>
      <c r="B196" s="122" t="s">
        <v>3</v>
      </c>
      <c r="C196" s="205"/>
      <c r="D196" s="122" t="s">
        <v>2</v>
      </c>
      <c r="E196" s="173" t="s">
        <v>637</v>
      </c>
      <c r="F196" s="173" t="s">
        <v>18</v>
      </c>
      <c r="G196" s="173" t="s">
        <v>0</v>
      </c>
      <c r="H196" s="173">
        <v>4830</v>
      </c>
      <c r="I196" s="173">
        <v>0.18</v>
      </c>
      <c r="J196" s="173">
        <v>77</v>
      </c>
      <c r="K196" s="302"/>
    </row>
    <row r="197" spans="1:11" s="187" customFormat="1" x14ac:dyDescent="0.25">
      <c r="A197" s="171">
        <v>43259.448506944442</v>
      </c>
      <c r="B197" s="122" t="s">
        <v>3</v>
      </c>
      <c r="C197" s="205"/>
      <c r="D197" s="122" t="s">
        <v>2</v>
      </c>
      <c r="E197" s="173" t="s">
        <v>637</v>
      </c>
      <c r="F197" s="173" t="s">
        <v>18</v>
      </c>
      <c r="G197" s="173" t="s">
        <v>0</v>
      </c>
      <c r="H197" s="173">
        <v>4810</v>
      </c>
      <c r="I197" s="173">
        <v>0.18</v>
      </c>
      <c r="J197" s="173">
        <v>77</v>
      </c>
      <c r="K197" s="302"/>
    </row>
    <row r="198" spans="1:11" s="187" customFormat="1" x14ac:dyDescent="0.25">
      <c r="A198" s="171">
        <v>43259.448657407411</v>
      </c>
      <c r="B198" s="122" t="s">
        <v>3</v>
      </c>
      <c r="C198" s="205"/>
      <c r="D198" s="122" t="s">
        <v>2</v>
      </c>
      <c r="E198" s="173" t="s">
        <v>637</v>
      </c>
      <c r="F198" s="173" t="s">
        <v>18</v>
      </c>
      <c r="G198" s="173" t="s">
        <v>0</v>
      </c>
      <c r="H198" s="173">
        <v>4820</v>
      </c>
      <c r="I198" s="173">
        <v>0.18</v>
      </c>
      <c r="J198" s="173">
        <v>77</v>
      </c>
      <c r="K198" s="307"/>
    </row>
    <row r="199" spans="1:11" s="187" customFormat="1" x14ac:dyDescent="0.25">
      <c r="A199" s="167">
        <v>43259.456192129626</v>
      </c>
      <c r="B199" s="174" t="s">
        <v>3</v>
      </c>
      <c r="C199" s="174" t="s">
        <v>2</v>
      </c>
      <c r="D199" s="200"/>
      <c r="E199" s="165" t="s">
        <v>636</v>
      </c>
      <c r="F199" s="165" t="s">
        <v>17</v>
      </c>
      <c r="G199" s="165" t="s">
        <v>0</v>
      </c>
      <c r="H199" s="165">
        <v>4260</v>
      </c>
      <c r="I199" s="165">
        <v>0.18</v>
      </c>
      <c r="J199" s="165">
        <v>75</v>
      </c>
      <c r="K199" s="296">
        <f>AVERAGE(H199:H201,H203:H204)</f>
        <v>4366</v>
      </c>
    </row>
    <row r="200" spans="1:11" s="187" customFormat="1" x14ac:dyDescent="0.25">
      <c r="A200" s="167">
        <v>43259.456342592595</v>
      </c>
      <c r="B200" s="174" t="s">
        <v>3</v>
      </c>
      <c r="C200" s="174" t="s">
        <v>2</v>
      </c>
      <c r="D200" s="200"/>
      <c r="E200" s="165" t="s">
        <v>636</v>
      </c>
      <c r="F200" s="165" t="s">
        <v>17</v>
      </c>
      <c r="G200" s="165" t="s">
        <v>0</v>
      </c>
      <c r="H200" s="165">
        <v>4240</v>
      </c>
      <c r="I200" s="165">
        <v>0.18</v>
      </c>
      <c r="J200" s="165">
        <v>77</v>
      </c>
      <c r="K200" s="297"/>
    </row>
    <row r="201" spans="1:11" s="187" customFormat="1" x14ac:dyDescent="0.25">
      <c r="A201" s="167">
        <v>43259.456493055557</v>
      </c>
      <c r="B201" s="174" t="s">
        <v>3</v>
      </c>
      <c r="C201" s="174" t="s">
        <v>2</v>
      </c>
      <c r="D201" s="200"/>
      <c r="E201" s="165" t="s">
        <v>636</v>
      </c>
      <c r="F201" s="165" t="s">
        <v>17</v>
      </c>
      <c r="G201" s="165" t="s">
        <v>0</v>
      </c>
      <c r="H201" s="165">
        <v>4200</v>
      </c>
      <c r="I201" s="165">
        <v>0.18</v>
      </c>
      <c r="J201" s="165">
        <v>75</v>
      </c>
      <c r="K201" s="297"/>
    </row>
    <row r="202" spans="1:11" s="187" customFormat="1" x14ac:dyDescent="0.25">
      <c r="A202" s="167">
        <v>43259.459675925929</v>
      </c>
      <c r="B202" s="174" t="s">
        <v>3</v>
      </c>
      <c r="C202" s="200"/>
      <c r="D202" s="174" t="s">
        <v>2</v>
      </c>
      <c r="E202" s="165" t="s">
        <v>637</v>
      </c>
      <c r="F202" s="165" t="s">
        <v>17</v>
      </c>
      <c r="G202" s="165" t="s">
        <v>0</v>
      </c>
      <c r="H202" s="168">
        <v>4610</v>
      </c>
      <c r="I202" s="165">
        <v>0.18</v>
      </c>
      <c r="J202" s="165">
        <v>75</v>
      </c>
      <c r="K202" s="297"/>
    </row>
    <row r="203" spans="1:11" s="187" customFormat="1" x14ac:dyDescent="0.25">
      <c r="A203" s="167">
        <v>43259.459826388891</v>
      </c>
      <c r="B203" s="174" t="s">
        <v>3</v>
      </c>
      <c r="C203" s="200"/>
      <c r="D203" s="174" t="s">
        <v>2</v>
      </c>
      <c r="E203" s="165" t="s">
        <v>637</v>
      </c>
      <c r="F203" s="165" t="s">
        <v>17</v>
      </c>
      <c r="G203" s="165" t="s">
        <v>0</v>
      </c>
      <c r="H203" s="165">
        <v>4570</v>
      </c>
      <c r="I203" s="165">
        <v>0.18</v>
      </c>
      <c r="J203" s="165">
        <v>75</v>
      </c>
      <c r="K203" s="297"/>
    </row>
    <row r="204" spans="1:11" s="187" customFormat="1" x14ac:dyDescent="0.25">
      <c r="A204" s="167">
        <v>43259.459976851853</v>
      </c>
      <c r="B204" s="174" t="s">
        <v>3</v>
      </c>
      <c r="C204" s="200"/>
      <c r="D204" s="174" t="s">
        <v>2</v>
      </c>
      <c r="E204" s="165" t="s">
        <v>637</v>
      </c>
      <c r="F204" s="165" t="s">
        <v>17</v>
      </c>
      <c r="G204" s="165" t="s">
        <v>0</v>
      </c>
      <c r="H204" s="165">
        <v>4560</v>
      </c>
      <c r="I204" s="165">
        <v>0.18</v>
      </c>
      <c r="J204" s="165">
        <v>75</v>
      </c>
      <c r="K204" s="297"/>
    </row>
    <row r="205" spans="1:11" s="187" customFormat="1" x14ac:dyDescent="0.25">
      <c r="A205" s="171">
        <v>43259.461388888885</v>
      </c>
      <c r="B205" s="175" t="s">
        <v>3</v>
      </c>
      <c r="C205" s="175" t="s">
        <v>2</v>
      </c>
      <c r="D205" s="62"/>
      <c r="E205" s="173" t="s">
        <v>636</v>
      </c>
      <c r="F205" s="173" t="s">
        <v>17</v>
      </c>
      <c r="G205" s="173" t="s">
        <v>1113</v>
      </c>
      <c r="H205" s="180">
        <v>3800</v>
      </c>
      <c r="I205" s="173">
        <v>0.18</v>
      </c>
      <c r="J205" s="173">
        <v>75</v>
      </c>
      <c r="K205" s="306">
        <f>AVERAGE(H207:H208,H214:H217,H220,H223)</f>
        <v>4337.5</v>
      </c>
    </row>
    <row r="206" spans="1:11" s="187" customFormat="1" x14ac:dyDescent="0.25">
      <c r="A206" s="171">
        <v>43259.461550925924</v>
      </c>
      <c r="B206" s="175" t="s">
        <v>3</v>
      </c>
      <c r="C206" s="175" t="s">
        <v>2</v>
      </c>
      <c r="D206" s="62"/>
      <c r="E206" s="173" t="s">
        <v>636</v>
      </c>
      <c r="F206" s="173" t="s">
        <v>17</v>
      </c>
      <c r="G206" s="173" t="s">
        <v>1113</v>
      </c>
      <c r="H206" s="180">
        <v>4230</v>
      </c>
      <c r="I206" s="173">
        <v>0.18</v>
      </c>
      <c r="J206" s="173">
        <v>75</v>
      </c>
      <c r="K206" s="306"/>
    </row>
    <row r="207" spans="1:11" s="187" customFormat="1" x14ac:dyDescent="0.25">
      <c r="A207" s="171">
        <v>43259.461701388886</v>
      </c>
      <c r="B207" s="175" t="s">
        <v>3</v>
      </c>
      <c r="C207" s="175" t="s">
        <v>2</v>
      </c>
      <c r="D207" s="62"/>
      <c r="E207" s="173" t="s">
        <v>636</v>
      </c>
      <c r="F207" s="173" t="s">
        <v>17</v>
      </c>
      <c r="G207" s="173" t="s">
        <v>1113</v>
      </c>
      <c r="H207" s="173">
        <v>4200</v>
      </c>
      <c r="I207" s="173">
        <v>0.18</v>
      </c>
      <c r="J207" s="173">
        <v>75</v>
      </c>
      <c r="K207" s="306"/>
    </row>
    <row r="208" spans="1:11" s="187" customFormat="1" x14ac:dyDescent="0.25">
      <c r="A208" s="171">
        <v>43259.462048611109</v>
      </c>
      <c r="B208" s="175" t="s">
        <v>3</v>
      </c>
      <c r="C208" s="175" t="s">
        <v>2</v>
      </c>
      <c r="D208" s="62"/>
      <c r="E208" s="173" t="s">
        <v>636</v>
      </c>
      <c r="F208" s="173" t="s">
        <v>17</v>
      </c>
      <c r="G208" s="173" t="s">
        <v>1113</v>
      </c>
      <c r="H208" s="173">
        <v>4450</v>
      </c>
      <c r="I208" s="173">
        <v>0.18</v>
      </c>
      <c r="J208" s="173">
        <v>75</v>
      </c>
      <c r="K208" s="306"/>
    </row>
    <row r="209" spans="1:11" s="187" customFormat="1" x14ac:dyDescent="0.25">
      <c r="A209" s="171">
        <v>43259.462199074071</v>
      </c>
      <c r="B209" s="175" t="s">
        <v>3</v>
      </c>
      <c r="C209" s="175" t="s">
        <v>2</v>
      </c>
      <c r="D209" s="62"/>
      <c r="E209" s="173" t="s">
        <v>636</v>
      </c>
      <c r="F209" s="173" t="s">
        <v>17</v>
      </c>
      <c r="G209" s="173" t="s">
        <v>1113</v>
      </c>
      <c r="H209" s="180">
        <v>4520</v>
      </c>
      <c r="I209" s="173">
        <v>0.18</v>
      </c>
      <c r="J209" s="173">
        <v>75</v>
      </c>
      <c r="K209" s="306"/>
    </row>
    <row r="210" spans="1:11" s="187" customFormat="1" x14ac:dyDescent="0.25">
      <c r="A210" s="171">
        <v>43259.46234953704</v>
      </c>
      <c r="B210" s="175" t="s">
        <v>3</v>
      </c>
      <c r="C210" s="175" t="s">
        <v>2</v>
      </c>
      <c r="D210" s="62"/>
      <c r="E210" s="173" t="s">
        <v>636</v>
      </c>
      <c r="F210" s="173" t="s">
        <v>17</v>
      </c>
      <c r="G210" s="173" t="s">
        <v>1113</v>
      </c>
      <c r="H210" s="180">
        <v>4550</v>
      </c>
      <c r="I210" s="173">
        <v>0.18</v>
      </c>
      <c r="J210" s="173">
        <v>77</v>
      </c>
      <c r="K210" s="306"/>
    </row>
    <row r="211" spans="1:11" s="187" customFormat="1" x14ac:dyDescent="0.25">
      <c r="A211" s="171">
        <v>43259.463217592594</v>
      </c>
      <c r="B211" s="175" t="s">
        <v>3</v>
      </c>
      <c r="C211" s="62"/>
      <c r="D211" s="175" t="s">
        <v>2</v>
      </c>
      <c r="E211" s="173" t="s">
        <v>637</v>
      </c>
      <c r="F211" s="173" t="s">
        <v>17</v>
      </c>
      <c r="G211" s="173" t="s">
        <v>1113</v>
      </c>
      <c r="H211" s="180">
        <v>4300</v>
      </c>
      <c r="I211" s="173">
        <v>0.18</v>
      </c>
      <c r="J211" s="173">
        <v>75</v>
      </c>
      <c r="K211" s="306"/>
    </row>
    <row r="212" spans="1:11" s="187" customFormat="1" x14ac:dyDescent="0.25">
      <c r="A212" s="171">
        <v>43259.463368055556</v>
      </c>
      <c r="B212" s="175" t="s">
        <v>3</v>
      </c>
      <c r="C212" s="62"/>
      <c r="D212" s="175" t="s">
        <v>2</v>
      </c>
      <c r="E212" s="173" t="s">
        <v>637</v>
      </c>
      <c r="F212" s="173" t="s">
        <v>17</v>
      </c>
      <c r="G212" s="173" t="s">
        <v>1113</v>
      </c>
      <c r="H212" s="180">
        <v>4290</v>
      </c>
      <c r="I212" s="173">
        <v>0.18</v>
      </c>
      <c r="J212" s="173">
        <v>75</v>
      </c>
      <c r="K212" s="306"/>
    </row>
    <row r="213" spans="1:11" s="187" customFormat="1" x14ac:dyDescent="0.25">
      <c r="A213" s="171">
        <v>43259.463518518518</v>
      </c>
      <c r="B213" s="175" t="s">
        <v>3</v>
      </c>
      <c r="C213" s="62"/>
      <c r="D213" s="175" t="s">
        <v>2</v>
      </c>
      <c r="E213" s="173" t="s">
        <v>637</v>
      </c>
      <c r="F213" s="173" t="s">
        <v>17</v>
      </c>
      <c r="G213" s="173" t="s">
        <v>1113</v>
      </c>
      <c r="H213" s="180">
        <v>4290</v>
      </c>
      <c r="I213" s="173">
        <v>0.18</v>
      </c>
      <c r="J213" s="173">
        <v>75</v>
      </c>
      <c r="K213" s="306"/>
    </row>
    <row r="214" spans="1:11" s="187" customFormat="1" x14ac:dyDescent="0.25">
      <c r="A214" s="171">
        <v>43259.464247685188</v>
      </c>
      <c r="B214" s="175" t="s">
        <v>3</v>
      </c>
      <c r="C214" s="62"/>
      <c r="D214" s="175" t="s">
        <v>2</v>
      </c>
      <c r="E214" s="173" t="s">
        <v>637</v>
      </c>
      <c r="F214" s="173" t="s">
        <v>17</v>
      </c>
      <c r="G214" s="173" t="s">
        <v>1113</v>
      </c>
      <c r="H214" s="173">
        <v>4360</v>
      </c>
      <c r="I214" s="173">
        <v>0.18</v>
      </c>
      <c r="J214" s="173">
        <v>75</v>
      </c>
      <c r="K214" s="306"/>
    </row>
    <row r="215" spans="1:11" s="187" customFormat="1" x14ac:dyDescent="0.25">
      <c r="A215" s="171">
        <v>43259.464409722219</v>
      </c>
      <c r="B215" s="175" t="s">
        <v>3</v>
      </c>
      <c r="C215" s="62"/>
      <c r="D215" s="175" t="s">
        <v>2</v>
      </c>
      <c r="E215" s="173" t="s">
        <v>637</v>
      </c>
      <c r="F215" s="173" t="s">
        <v>17</v>
      </c>
      <c r="G215" s="173" t="s">
        <v>1113</v>
      </c>
      <c r="H215" s="173">
        <v>4370</v>
      </c>
      <c r="I215" s="173">
        <v>0.18</v>
      </c>
      <c r="J215" s="173">
        <v>75</v>
      </c>
      <c r="K215" s="306"/>
    </row>
    <row r="216" spans="1:11" s="187" customFormat="1" x14ac:dyDescent="0.25">
      <c r="A216" s="171">
        <v>43259.464560185188</v>
      </c>
      <c r="B216" s="175" t="s">
        <v>3</v>
      </c>
      <c r="C216" s="62"/>
      <c r="D216" s="175" t="s">
        <v>2</v>
      </c>
      <c r="E216" s="173" t="s">
        <v>637</v>
      </c>
      <c r="F216" s="173" t="s">
        <v>17</v>
      </c>
      <c r="G216" s="173" t="s">
        <v>1113</v>
      </c>
      <c r="H216" s="173">
        <v>4330</v>
      </c>
      <c r="I216" s="173">
        <v>0.18</v>
      </c>
      <c r="J216" s="173">
        <v>75</v>
      </c>
      <c r="K216" s="306"/>
    </row>
    <row r="217" spans="1:11" s="187" customFormat="1" x14ac:dyDescent="0.25">
      <c r="A217" s="171">
        <v>43259.465162037035</v>
      </c>
      <c r="B217" s="175" t="s">
        <v>3</v>
      </c>
      <c r="C217" s="62"/>
      <c r="D217" s="175" t="s">
        <v>2</v>
      </c>
      <c r="E217" s="173" t="s">
        <v>637</v>
      </c>
      <c r="F217" s="173" t="s">
        <v>17</v>
      </c>
      <c r="G217" s="173" t="s">
        <v>1113</v>
      </c>
      <c r="H217" s="173">
        <v>4740</v>
      </c>
      <c r="I217" s="173">
        <v>0.18</v>
      </c>
      <c r="J217" s="173">
        <v>75</v>
      </c>
      <c r="K217" s="306"/>
    </row>
    <row r="218" spans="1:11" s="187" customFormat="1" x14ac:dyDescent="0.25">
      <c r="A218" s="171">
        <v>43259.465312499997</v>
      </c>
      <c r="B218" s="175" t="s">
        <v>3</v>
      </c>
      <c r="C218" s="62"/>
      <c r="D218" s="175" t="s">
        <v>2</v>
      </c>
      <c r="E218" s="173" t="s">
        <v>637</v>
      </c>
      <c r="F218" s="173" t="s">
        <v>17</v>
      </c>
      <c r="G218" s="173" t="s">
        <v>1113</v>
      </c>
      <c r="H218" s="180">
        <v>4710</v>
      </c>
      <c r="I218" s="173">
        <v>0.18</v>
      </c>
      <c r="J218" s="173">
        <v>75</v>
      </c>
      <c r="K218" s="306"/>
    </row>
    <row r="219" spans="1:11" s="187" customFormat="1" x14ac:dyDescent="0.25">
      <c r="A219" s="171">
        <v>43259.465462962966</v>
      </c>
      <c r="B219" s="175" t="s">
        <v>3</v>
      </c>
      <c r="C219" s="62"/>
      <c r="D219" s="175" t="s">
        <v>2</v>
      </c>
      <c r="E219" s="173" t="s">
        <v>637</v>
      </c>
      <c r="F219" s="173" t="s">
        <v>17</v>
      </c>
      <c r="G219" s="173" t="s">
        <v>1113</v>
      </c>
      <c r="H219" s="180">
        <v>4700</v>
      </c>
      <c r="I219" s="173">
        <v>0.18</v>
      </c>
      <c r="J219" s="173">
        <v>75</v>
      </c>
      <c r="K219" s="306"/>
    </row>
    <row r="220" spans="1:11" s="187" customFormat="1" x14ac:dyDescent="0.25">
      <c r="A220" s="171">
        <v>43259.466550925928</v>
      </c>
      <c r="B220" s="122" t="s">
        <v>3</v>
      </c>
      <c r="C220" s="62"/>
      <c r="D220" s="175" t="s">
        <v>2</v>
      </c>
      <c r="E220" s="173" t="s">
        <v>637</v>
      </c>
      <c r="F220" s="173" t="s">
        <v>17</v>
      </c>
      <c r="G220" s="173" t="s">
        <v>1113</v>
      </c>
      <c r="H220" s="173">
        <v>4150</v>
      </c>
      <c r="I220" s="173">
        <v>0.18</v>
      </c>
      <c r="J220" s="173">
        <v>75</v>
      </c>
      <c r="K220" s="306"/>
    </row>
    <row r="221" spans="1:11" s="187" customFormat="1" x14ac:dyDescent="0.25">
      <c r="A221" s="171">
        <v>43259.46670138889</v>
      </c>
      <c r="B221" s="122" t="s">
        <v>3</v>
      </c>
      <c r="C221" s="62"/>
      <c r="D221" s="175" t="s">
        <v>2</v>
      </c>
      <c r="E221" s="173" t="s">
        <v>637</v>
      </c>
      <c r="F221" s="173" t="s">
        <v>17</v>
      </c>
      <c r="G221" s="173" t="s">
        <v>1113</v>
      </c>
      <c r="H221" s="180">
        <v>4090</v>
      </c>
      <c r="I221" s="173">
        <v>0.18</v>
      </c>
      <c r="J221" s="173">
        <v>75</v>
      </c>
      <c r="K221" s="306"/>
    </row>
    <row r="222" spans="1:11" s="187" customFormat="1" x14ac:dyDescent="0.25">
      <c r="A222" s="171">
        <v>43259.466863425929</v>
      </c>
      <c r="B222" s="122" t="s">
        <v>3</v>
      </c>
      <c r="C222" s="62"/>
      <c r="D222" s="175" t="s">
        <v>2</v>
      </c>
      <c r="E222" s="173" t="s">
        <v>637</v>
      </c>
      <c r="F222" s="173" t="s">
        <v>17</v>
      </c>
      <c r="G222" s="173" t="s">
        <v>1113</v>
      </c>
      <c r="H222" s="180">
        <v>4140</v>
      </c>
      <c r="I222" s="173">
        <v>0.18</v>
      </c>
      <c r="J222" s="173">
        <v>75</v>
      </c>
      <c r="K222" s="306"/>
    </row>
    <row r="223" spans="1:11" s="187" customFormat="1" x14ac:dyDescent="0.25">
      <c r="A223" s="171">
        <v>43259.467199074075</v>
      </c>
      <c r="B223" s="122" t="s">
        <v>3</v>
      </c>
      <c r="C223" s="62"/>
      <c r="D223" s="175" t="s">
        <v>2</v>
      </c>
      <c r="E223" s="173" t="s">
        <v>637</v>
      </c>
      <c r="F223" s="173" t="s">
        <v>17</v>
      </c>
      <c r="G223" s="173" t="s">
        <v>1113</v>
      </c>
      <c r="H223" s="173">
        <v>4100</v>
      </c>
      <c r="I223" s="173">
        <v>0.18</v>
      </c>
      <c r="J223" s="173">
        <v>75</v>
      </c>
      <c r="K223" s="306"/>
    </row>
    <row r="224" spans="1:11" s="187" customFormat="1" x14ac:dyDescent="0.25">
      <c r="A224" s="171">
        <v>43259.467349537037</v>
      </c>
      <c r="B224" s="122" t="s">
        <v>3</v>
      </c>
      <c r="C224" s="62"/>
      <c r="D224" s="175" t="s">
        <v>2</v>
      </c>
      <c r="E224" s="173" t="s">
        <v>637</v>
      </c>
      <c r="F224" s="173" t="s">
        <v>17</v>
      </c>
      <c r="G224" s="173" t="s">
        <v>1113</v>
      </c>
      <c r="H224" s="180">
        <v>4160</v>
      </c>
      <c r="I224" s="173">
        <v>0.18</v>
      </c>
      <c r="J224" s="173">
        <v>75</v>
      </c>
      <c r="K224" s="306"/>
    </row>
    <row r="225" spans="1:11" s="187" customFormat="1" x14ac:dyDescent="0.25">
      <c r="A225" s="171">
        <v>43259.467499999999</v>
      </c>
      <c r="B225" s="122" t="s">
        <v>3</v>
      </c>
      <c r="C225" s="62"/>
      <c r="D225" s="175" t="s">
        <v>2</v>
      </c>
      <c r="E225" s="173" t="s">
        <v>637</v>
      </c>
      <c r="F225" s="173" t="s">
        <v>17</v>
      </c>
      <c r="G225" s="173" t="s">
        <v>1113</v>
      </c>
      <c r="H225" s="180">
        <v>4160</v>
      </c>
      <c r="I225" s="173">
        <v>0.18</v>
      </c>
      <c r="J225" s="173">
        <v>75</v>
      </c>
      <c r="K225" s="306"/>
    </row>
    <row r="226" spans="1:11" s="187" customFormat="1" x14ac:dyDescent="0.25">
      <c r="A226" s="167">
        <v>43259.468506944446</v>
      </c>
      <c r="B226" s="174" t="s">
        <v>3</v>
      </c>
      <c r="C226" s="174" t="s">
        <v>2</v>
      </c>
      <c r="D226" s="200"/>
      <c r="E226" s="165" t="s">
        <v>636</v>
      </c>
      <c r="F226" s="165" t="s">
        <v>15</v>
      </c>
      <c r="G226" s="165" t="s">
        <v>0</v>
      </c>
      <c r="H226" s="165">
        <v>5020</v>
      </c>
      <c r="I226" s="165">
        <v>0.18</v>
      </c>
      <c r="J226" s="165">
        <v>75</v>
      </c>
      <c r="K226" s="299">
        <f>AVERAGE(H226,H229:H231)</f>
        <v>4932.5</v>
      </c>
    </row>
    <row r="227" spans="1:11" s="187" customFormat="1" x14ac:dyDescent="0.25">
      <c r="A227" s="167">
        <v>43259.468668981484</v>
      </c>
      <c r="B227" s="174" t="s">
        <v>3</v>
      </c>
      <c r="C227" s="174" t="s">
        <v>2</v>
      </c>
      <c r="D227" s="200"/>
      <c r="E227" s="165" t="s">
        <v>636</v>
      </c>
      <c r="F227" s="165" t="s">
        <v>15</v>
      </c>
      <c r="G227" s="165" t="s">
        <v>0</v>
      </c>
      <c r="H227" s="168">
        <v>5000</v>
      </c>
      <c r="I227" s="165">
        <v>0.18</v>
      </c>
      <c r="J227" s="165">
        <v>75</v>
      </c>
      <c r="K227" s="299"/>
    </row>
    <row r="228" spans="1:11" s="187" customFormat="1" x14ac:dyDescent="0.25">
      <c r="A228" s="167">
        <v>43259.468819444446</v>
      </c>
      <c r="B228" s="174" t="s">
        <v>3</v>
      </c>
      <c r="C228" s="174" t="s">
        <v>2</v>
      </c>
      <c r="D228" s="200"/>
      <c r="E228" s="165" t="s">
        <v>636</v>
      </c>
      <c r="F228" s="165" t="s">
        <v>15</v>
      </c>
      <c r="G228" s="165" t="s">
        <v>0</v>
      </c>
      <c r="H228" s="168">
        <v>5000</v>
      </c>
      <c r="I228" s="165">
        <v>0.18</v>
      </c>
      <c r="J228" s="165">
        <v>75</v>
      </c>
      <c r="K228" s="299"/>
    </row>
    <row r="229" spans="1:11" s="187" customFormat="1" x14ac:dyDescent="0.25">
      <c r="A229" s="167">
        <v>43259.47587962963</v>
      </c>
      <c r="B229" s="174" t="s">
        <v>3</v>
      </c>
      <c r="C229" s="174" t="s">
        <v>2</v>
      </c>
      <c r="D229" s="200"/>
      <c r="E229" s="165" t="s">
        <v>636</v>
      </c>
      <c r="F229" s="165" t="s">
        <v>15</v>
      </c>
      <c r="G229" s="165" t="s">
        <v>0</v>
      </c>
      <c r="H229" s="165">
        <v>4910</v>
      </c>
      <c r="I229" s="165">
        <v>0.18</v>
      </c>
      <c r="J229" s="165">
        <v>77</v>
      </c>
      <c r="K229" s="299"/>
    </row>
    <row r="230" spans="1:11" s="187" customFormat="1" x14ac:dyDescent="0.25">
      <c r="A230" s="167">
        <v>43259.476030092592</v>
      </c>
      <c r="B230" s="174" t="s">
        <v>3</v>
      </c>
      <c r="C230" s="174" t="s">
        <v>2</v>
      </c>
      <c r="D230" s="200"/>
      <c r="E230" s="165" t="s">
        <v>636</v>
      </c>
      <c r="F230" s="165" t="s">
        <v>15</v>
      </c>
      <c r="G230" s="165" t="s">
        <v>0</v>
      </c>
      <c r="H230" s="165">
        <v>4910</v>
      </c>
      <c r="I230" s="165">
        <v>0.18</v>
      </c>
      <c r="J230" s="165">
        <v>75</v>
      </c>
      <c r="K230" s="299"/>
    </row>
    <row r="231" spans="1:11" s="187" customFormat="1" x14ac:dyDescent="0.25">
      <c r="A231" s="167">
        <v>43259.47619212963</v>
      </c>
      <c r="B231" s="174" t="s">
        <v>3</v>
      </c>
      <c r="C231" s="174" t="s">
        <v>2</v>
      </c>
      <c r="D231" s="200"/>
      <c r="E231" s="165" t="s">
        <v>636</v>
      </c>
      <c r="F231" s="165" t="s">
        <v>15</v>
      </c>
      <c r="G231" s="165" t="s">
        <v>0</v>
      </c>
      <c r="H231" s="165">
        <v>4890</v>
      </c>
      <c r="I231" s="165">
        <v>0.18</v>
      </c>
      <c r="J231" s="165">
        <v>75</v>
      </c>
      <c r="K231" s="299"/>
    </row>
    <row r="232" spans="1:11" s="187" customFormat="1" x14ac:dyDescent="0.25">
      <c r="A232" s="171">
        <v>43259.47865740741</v>
      </c>
      <c r="B232" s="122" t="s">
        <v>3</v>
      </c>
      <c r="C232" s="122" t="s">
        <v>2</v>
      </c>
      <c r="D232" s="62"/>
      <c r="E232" s="173" t="s">
        <v>636</v>
      </c>
      <c r="F232" s="173" t="s">
        <v>14</v>
      </c>
      <c r="G232" s="173" t="s">
        <v>0</v>
      </c>
      <c r="H232" s="173">
        <v>4910</v>
      </c>
      <c r="I232" s="173">
        <v>0.18</v>
      </c>
      <c r="J232" s="173">
        <v>75</v>
      </c>
      <c r="K232" s="298">
        <f>AVERAGE(H232,H235,H236,H238:H242)</f>
        <v>4722.5</v>
      </c>
    </row>
    <row r="233" spans="1:11" s="187" customFormat="1" x14ac:dyDescent="0.25">
      <c r="A233" s="171">
        <v>43259.478807870371</v>
      </c>
      <c r="B233" s="122" t="s">
        <v>3</v>
      </c>
      <c r="C233" s="122" t="s">
        <v>2</v>
      </c>
      <c r="D233" s="62"/>
      <c r="E233" s="173" t="s">
        <v>636</v>
      </c>
      <c r="F233" s="173" t="s">
        <v>14</v>
      </c>
      <c r="G233" s="173" t="s">
        <v>0</v>
      </c>
      <c r="H233" s="180">
        <v>4920</v>
      </c>
      <c r="I233" s="173">
        <v>0.18</v>
      </c>
      <c r="J233" s="173">
        <v>77</v>
      </c>
      <c r="K233" s="298"/>
    </row>
    <row r="234" spans="1:11" s="187" customFormat="1" x14ac:dyDescent="0.25">
      <c r="A234" s="171">
        <v>43259.478958333333</v>
      </c>
      <c r="B234" s="122" t="s">
        <v>3</v>
      </c>
      <c r="C234" s="122" t="s">
        <v>2</v>
      </c>
      <c r="D234" s="62"/>
      <c r="E234" s="173" t="s">
        <v>636</v>
      </c>
      <c r="F234" s="173" t="s">
        <v>14</v>
      </c>
      <c r="G234" s="173" t="s">
        <v>0</v>
      </c>
      <c r="H234" s="180">
        <v>4910</v>
      </c>
      <c r="I234" s="173">
        <v>0.18</v>
      </c>
      <c r="J234" s="173">
        <v>75</v>
      </c>
      <c r="K234" s="298"/>
    </row>
    <row r="235" spans="1:11" s="187" customFormat="1" x14ac:dyDescent="0.25">
      <c r="A235" s="171">
        <v>43259.479351851849</v>
      </c>
      <c r="B235" s="175" t="s">
        <v>3</v>
      </c>
      <c r="C235" s="175" t="s">
        <v>2</v>
      </c>
      <c r="D235" s="62"/>
      <c r="E235" s="173" t="s">
        <v>636</v>
      </c>
      <c r="F235" s="173" t="s">
        <v>14</v>
      </c>
      <c r="G235" s="173" t="s">
        <v>0</v>
      </c>
      <c r="H235" s="173">
        <v>4570</v>
      </c>
      <c r="I235" s="173">
        <v>0.18</v>
      </c>
      <c r="J235" s="173">
        <v>75</v>
      </c>
      <c r="K235" s="298"/>
    </row>
    <row r="236" spans="1:11" s="187" customFormat="1" x14ac:dyDescent="0.25">
      <c r="A236" s="171">
        <v>43259.479513888888</v>
      </c>
      <c r="B236" s="175" t="s">
        <v>3</v>
      </c>
      <c r="C236" s="175" t="s">
        <v>2</v>
      </c>
      <c r="D236" s="62"/>
      <c r="E236" s="173" t="s">
        <v>636</v>
      </c>
      <c r="F236" s="173" t="s">
        <v>14</v>
      </c>
      <c r="G236" s="173" t="s">
        <v>0</v>
      </c>
      <c r="H236" s="173">
        <v>4570</v>
      </c>
      <c r="I236" s="173">
        <v>0.18</v>
      </c>
      <c r="J236" s="173">
        <v>75</v>
      </c>
      <c r="K236" s="298"/>
    </row>
    <row r="237" spans="1:11" s="187" customFormat="1" x14ac:dyDescent="0.25">
      <c r="A237" s="171">
        <v>43259.479664351849</v>
      </c>
      <c r="B237" s="175" t="s">
        <v>3</v>
      </c>
      <c r="C237" s="175" t="s">
        <v>2</v>
      </c>
      <c r="D237" s="62"/>
      <c r="E237" s="173" t="s">
        <v>636</v>
      </c>
      <c r="F237" s="173" t="s">
        <v>14</v>
      </c>
      <c r="G237" s="173" t="s">
        <v>0</v>
      </c>
      <c r="H237" s="180">
        <v>4540</v>
      </c>
      <c r="I237" s="173">
        <v>0.18</v>
      </c>
      <c r="J237" s="173">
        <v>75</v>
      </c>
      <c r="K237" s="298"/>
    </row>
    <row r="238" spans="1:11" s="187" customFormat="1" x14ac:dyDescent="0.25">
      <c r="A238" s="171">
        <v>43259.480173611111</v>
      </c>
      <c r="B238" s="175" t="s">
        <v>3</v>
      </c>
      <c r="C238" s="175" t="s">
        <v>2</v>
      </c>
      <c r="D238" s="62"/>
      <c r="E238" s="173" t="s">
        <v>636</v>
      </c>
      <c r="F238" s="173" t="s">
        <v>14</v>
      </c>
      <c r="G238" s="173" t="s">
        <v>0</v>
      </c>
      <c r="H238" s="173">
        <v>5080</v>
      </c>
      <c r="I238" s="173">
        <v>0.18</v>
      </c>
      <c r="J238" s="173">
        <v>75</v>
      </c>
      <c r="K238" s="298"/>
    </row>
    <row r="239" spans="1:11" s="187" customFormat="1" x14ac:dyDescent="0.25">
      <c r="A239" s="171">
        <v>43259.480324074073</v>
      </c>
      <c r="B239" s="175" t="s">
        <v>3</v>
      </c>
      <c r="C239" s="175" t="s">
        <v>2</v>
      </c>
      <c r="D239" s="62"/>
      <c r="E239" s="173" t="s">
        <v>636</v>
      </c>
      <c r="F239" s="173" t="s">
        <v>14</v>
      </c>
      <c r="G239" s="173" t="s">
        <v>0</v>
      </c>
      <c r="H239" s="173">
        <v>5030</v>
      </c>
      <c r="I239" s="173">
        <v>0.18</v>
      </c>
      <c r="J239" s="173">
        <v>75</v>
      </c>
      <c r="K239" s="298"/>
    </row>
    <row r="240" spans="1:11" s="187" customFormat="1" x14ac:dyDescent="0.25">
      <c r="A240" s="171">
        <v>43259.480474537035</v>
      </c>
      <c r="B240" s="175" t="s">
        <v>3</v>
      </c>
      <c r="C240" s="175" t="s">
        <v>2</v>
      </c>
      <c r="D240" s="62"/>
      <c r="E240" s="173" t="s">
        <v>636</v>
      </c>
      <c r="F240" s="173" t="s">
        <v>14</v>
      </c>
      <c r="G240" s="173" t="s">
        <v>0</v>
      </c>
      <c r="H240" s="173">
        <v>5040</v>
      </c>
      <c r="I240" s="173">
        <v>0.18</v>
      </c>
      <c r="J240" s="173">
        <v>75</v>
      </c>
      <c r="K240" s="298"/>
    </row>
    <row r="241" spans="1:11" s="187" customFormat="1" x14ac:dyDescent="0.25">
      <c r="A241" s="171">
        <v>43259.48101851852</v>
      </c>
      <c r="B241" s="175" t="s">
        <v>3</v>
      </c>
      <c r="C241" s="62"/>
      <c r="D241" s="175" t="s">
        <v>2</v>
      </c>
      <c r="E241" s="173" t="s">
        <v>637</v>
      </c>
      <c r="F241" s="173" t="s">
        <v>14</v>
      </c>
      <c r="G241" s="173" t="s">
        <v>0</v>
      </c>
      <c r="H241" s="173">
        <v>4280</v>
      </c>
      <c r="I241" s="173">
        <v>0.18</v>
      </c>
      <c r="J241" s="173">
        <v>75</v>
      </c>
      <c r="K241" s="298"/>
    </row>
    <row r="242" spans="1:11" s="187" customFormat="1" x14ac:dyDescent="0.25">
      <c r="A242" s="171">
        <v>43259.481168981481</v>
      </c>
      <c r="B242" s="175" t="s">
        <v>3</v>
      </c>
      <c r="C242" s="62"/>
      <c r="D242" s="175" t="s">
        <v>2</v>
      </c>
      <c r="E242" s="173" t="s">
        <v>637</v>
      </c>
      <c r="F242" s="173" t="s">
        <v>14</v>
      </c>
      <c r="G242" s="173" t="s">
        <v>0</v>
      </c>
      <c r="H242" s="173">
        <v>4300</v>
      </c>
      <c r="I242" s="173">
        <v>0.18</v>
      </c>
      <c r="J242" s="173">
        <v>75</v>
      </c>
      <c r="K242" s="298"/>
    </row>
    <row r="243" spans="1:11" s="187" customFormat="1" x14ac:dyDescent="0.25">
      <c r="A243" s="171">
        <v>43259.481319444443</v>
      </c>
      <c r="B243" s="175" t="s">
        <v>3</v>
      </c>
      <c r="C243" s="62"/>
      <c r="D243" s="175" t="s">
        <v>2</v>
      </c>
      <c r="E243" s="173" t="s">
        <v>637</v>
      </c>
      <c r="F243" s="173" t="s">
        <v>14</v>
      </c>
      <c r="G243" s="173" t="s">
        <v>0</v>
      </c>
      <c r="H243" s="180">
        <v>4260</v>
      </c>
      <c r="I243" s="173">
        <v>0.18</v>
      </c>
      <c r="J243" s="173">
        <v>75</v>
      </c>
      <c r="K243" s="298"/>
    </row>
    <row r="244" spans="1:11" s="187" customFormat="1" x14ac:dyDescent="0.25">
      <c r="A244" s="171">
        <v>43259.481782407405</v>
      </c>
      <c r="B244" s="175" t="s">
        <v>3</v>
      </c>
      <c r="C244" s="62"/>
      <c r="D244" s="175" t="s">
        <v>2</v>
      </c>
      <c r="E244" s="173" t="s">
        <v>637</v>
      </c>
      <c r="F244" s="173" t="s">
        <v>14</v>
      </c>
      <c r="G244" s="173" t="s">
        <v>0</v>
      </c>
      <c r="H244" s="180">
        <v>4230</v>
      </c>
      <c r="I244" s="173">
        <v>0.18</v>
      </c>
      <c r="J244" s="173">
        <v>75</v>
      </c>
      <c r="K244" s="298"/>
    </row>
    <row r="245" spans="1:11" s="187" customFormat="1" x14ac:dyDescent="0.25">
      <c r="A245" s="171">
        <v>43259.481932870367</v>
      </c>
      <c r="B245" s="175" t="s">
        <v>3</v>
      </c>
      <c r="C245" s="62"/>
      <c r="D245" s="175" t="s">
        <v>2</v>
      </c>
      <c r="E245" s="173" t="s">
        <v>637</v>
      </c>
      <c r="F245" s="173" t="s">
        <v>14</v>
      </c>
      <c r="G245" s="173" t="s">
        <v>0</v>
      </c>
      <c r="H245" s="180">
        <v>4230</v>
      </c>
      <c r="I245" s="173">
        <v>0.18</v>
      </c>
      <c r="J245" s="173">
        <v>75</v>
      </c>
      <c r="K245" s="298"/>
    </row>
    <row r="246" spans="1:11" s="187" customFormat="1" x14ac:dyDescent="0.25">
      <c r="A246" s="171">
        <v>43259.482094907406</v>
      </c>
      <c r="B246" s="175" t="s">
        <v>3</v>
      </c>
      <c r="C246" s="62"/>
      <c r="D246" s="175" t="s">
        <v>2</v>
      </c>
      <c r="E246" s="173" t="s">
        <v>637</v>
      </c>
      <c r="F246" s="173" t="s">
        <v>14</v>
      </c>
      <c r="G246" s="173" t="s">
        <v>0</v>
      </c>
      <c r="H246" s="180">
        <v>4210</v>
      </c>
      <c r="I246" s="173">
        <v>0.18</v>
      </c>
      <c r="J246" s="173">
        <v>75</v>
      </c>
      <c r="K246" s="298"/>
    </row>
    <row r="247" spans="1:11" s="187" customFormat="1" x14ac:dyDescent="0.25">
      <c r="A247" s="167">
        <v>43259.483206018522</v>
      </c>
      <c r="B247" s="174" t="s">
        <v>3</v>
      </c>
      <c r="C247" s="174" t="s">
        <v>2</v>
      </c>
      <c r="D247" s="200"/>
      <c r="E247" s="165" t="s">
        <v>636</v>
      </c>
      <c r="F247" s="165" t="s">
        <v>13</v>
      </c>
      <c r="G247" s="165" t="s">
        <v>0</v>
      </c>
      <c r="H247" s="165">
        <v>3950</v>
      </c>
      <c r="I247" s="165">
        <v>0.18</v>
      </c>
      <c r="J247" s="165">
        <v>75</v>
      </c>
      <c r="K247" s="296">
        <f>AVERAGE(H247:H258,H260:H261)</f>
        <v>4452.1428571428569</v>
      </c>
    </row>
    <row r="248" spans="1:11" s="187" customFormat="1" x14ac:dyDescent="0.25">
      <c r="A248" s="167">
        <v>43259.483356481483</v>
      </c>
      <c r="B248" s="174" t="s">
        <v>3</v>
      </c>
      <c r="C248" s="174" t="s">
        <v>2</v>
      </c>
      <c r="D248" s="200"/>
      <c r="E248" s="165" t="s">
        <v>636</v>
      </c>
      <c r="F248" s="165" t="s">
        <v>13</v>
      </c>
      <c r="G248" s="165" t="s">
        <v>0</v>
      </c>
      <c r="H248" s="165">
        <v>3920</v>
      </c>
      <c r="I248" s="165">
        <v>0.18</v>
      </c>
      <c r="J248" s="165">
        <v>75</v>
      </c>
      <c r="K248" s="297"/>
    </row>
    <row r="249" spans="1:11" s="187" customFormat="1" x14ac:dyDescent="0.25">
      <c r="A249" s="167">
        <v>43259.483518518522</v>
      </c>
      <c r="B249" s="174" t="s">
        <v>3</v>
      </c>
      <c r="C249" s="174" t="s">
        <v>2</v>
      </c>
      <c r="D249" s="200"/>
      <c r="E249" s="165" t="s">
        <v>636</v>
      </c>
      <c r="F249" s="165" t="s">
        <v>13</v>
      </c>
      <c r="G249" s="165" t="s">
        <v>0</v>
      </c>
      <c r="H249" s="165">
        <v>3920</v>
      </c>
      <c r="I249" s="165">
        <v>0.18</v>
      </c>
      <c r="J249" s="165">
        <v>75</v>
      </c>
      <c r="K249" s="297"/>
    </row>
    <row r="250" spans="1:11" s="187" customFormat="1" x14ac:dyDescent="0.25">
      <c r="A250" s="167">
        <v>43259.483900462961</v>
      </c>
      <c r="B250" s="174" t="s">
        <v>3</v>
      </c>
      <c r="C250" s="174" t="s">
        <v>2</v>
      </c>
      <c r="D250" s="200"/>
      <c r="E250" s="165" t="s">
        <v>636</v>
      </c>
      <c r="F250" s="165" t="s">
        <v>13</v>
      </c>
      <c r="G250" s="165" t="s">
        <v>0</v>
      </c>
      <c r="H250" s="165">
        <v>3990</v>
      </c>
      <c r="I250" s="165">
        <v>0.18</v>
      </c>
      <c r="J250" s="165">
        <v>75</v>
      </c>
      <c r="K250" s="297"/>
    </row>
    <row r="251" spans="1:11" s="187" customFormat="1" x14ac:dyDescent="0.25">
      <c r="A251" s="167">
        <v>43259.484050925923</v>
      </c>
      <c r="B251" s="174" t="s">
        <v>3</v>
      </c>
      <c r="C251" s="174" t="s">
        <v>2</v>
      </c>
      <c r="D251" s="200"/>
      <c r="E251" s="165" t="s">
        <v>636</v>
      </c>
      <c r="F251" s="165" t="s">
        <v>13</v>
      </c>
      <c r="G251" s="165" t="s">
        <v>0</v>
      </c>
      <c r="H251" s="165">
        <v>3950</v>
      </c>
      <c r="I251" s="165">
        <v>0.18</v>
      </c>
      <c r="J251" s="165">
        <v>75</v>
      </c>
      <c r="K251" s="297"/>
    </row>
    <row r="252" spans="1:11" s="187" customFormat="1" x14ac:dyDescent="0.25">
      <c r="A252" s="167">
        <v>43259.484212962961</v>
      </c>
      <c r="B252" s="174" t="s">
        <v>3</v>
      </c>
      <c r="C252" s="174" t="s">
        <v>2</v>
      </c>
      <c r="D252" s="200"/>
      <c r="E252" s="165" t="s">
        <v>636</v>
      </c>
      <c r="F252" s="165" t="s">
        <v>13</v>
      </c>
      <c r="G252" s="165" t="s">
        <v>0</v>
      </c>
      <c r="H252" s="165">
        <v>3980</v>
      </c>
      <c r="I252" s="165">
        <v>0.18</v>
      </c>
      <c r="J252" s="165">
        <v>75</v>
      </c>
      <c r="K252" s="297"/>
    </row>
    <row r="253" spans="1:11" s="187" customFormat="1" x14ac:dyDescent="0.25">
      <c r="A253" s="167">
        <v>43259.484942129631</v>
      </c>
      <c r="B253" s="174" t="s">
        <v>3</v>
      </c>
      <c r="C253" s="174" t="s">
        <v>2</v>
      </c>
      <c r="D253" s="200"/>
      <c r="E253" s="165" t="s">
        <v>636</v>
      </c>
      <c r="F253" s="165" t="s">
        <v>13</v>
      </c>
      <c r="G253" s="165" t="s">
        <v>0</v>
      </c>
      <c r="H253" s="165">
        <v>4730</v>
      </c>
      <c r="I253" s="165">
        <v>0.18</v>
      </c>
      <c r="J253" s="165">
        <v>75</v>
      </c>
      <c r="K253" s="297"/>
    </row>
    <row r="254" spans="1:11" s="187" customFormat="1" x14ac:dyDescent="0.25">
      <c r="A254" s="167">
        <v>43259.485092592593</v>
      </c>
      <c r="B254" s="174" t="s">
        <v>3</v>
      </c>
      <c r="C254" s="174" t="s">
        <v>2</v>
      </c>
      <c r="D254" s="200"/>
      <c r="E254" s="165" t="s">
        <v>636</v>
      </c>
      <c r="F254" s="165" t="s">
        <v>13</v>
      </c>
      <c r="G254" s="165" t="s">
        <v>0</v>
      </c>
      <c r="H254" s="165">
        <v>4720</v>
      </c>
      <c r="I254" s="165">
        <v>0.18</v>
      </c>
      <c r="J254" s="165">
        <v>75</v>
      </c>
      <c r="K254" s="297"/>
    </row>
    <row r="255" spans="1:11" s="187" customFormat="1" x14ac:dyDescent="0.25">
      <c r="A255" s="167">
        <v>43259.485254629632</v>
      </c>
      <c r="B255" s="174" t="s">
        <v>3</v>
      </c>
      <c r="C255" s="174" t="s">
        <v>2</v>
      </c>
      <c r="D255" s="200"/>
      <c r="E255" s="165" t="s">
        <v>636</v>
      </c>
      <c r="F255" s="165" t="s">
        <v>13</v>
      </c>
      <c r="G255" s="165" t="s">
        <v>0</v>
      </c>
      <c r="H255" s="165">
        <v>4690</v>
      </c>
      <c r="I255" s="165">
        <v>0.18</v>
      </c>
      <c r="J255" s="165">
        <v>75</v>
      </c>
      <c r="K255" s="297"/>
    </row>
    <row r="256" spans="1:11" s="187" customFormat="1" x14ac:dyDescent="0.25">
      <c r="A256" s="167">
        <v>43259.485949074071</v>
      </c>
      <c r="B256" s="174" t="s">
        <v>3</v>
      </c>
      <c r="C256" s="200"/>
      <c r="D256" s="174" t="s">
        <v>2</v>
      </c>
      <c r="E256" s="165" t="s">
        <v>637</v>
      </c>
      <c r="F256" s="165" t="s">
        <v>13</v>
      </c>
      <c r="G256" s="165" t="s">
        <v>0</v>
      </c>
      <c r="H256" s="165">
        <v>4790</v>
      </c>
      <c r="I256" s="165">
        <v>0.18</v>
      </c>
      <c r="J256" s="165">
        <v>75</v>
      </c>
      <c r="K256" s="297"/>
    </row>
    <row r="257" spans="1:11" s="187" customFormat="1" x14ac:dyDescent="0.25">
      <c r="A257" s="167">
        <v>43259.48609953704</v>
      </c>
      <c r="B257" s="174" t="s">
        <v>3</v>
      </c>
      <c r="C257" s="200"/>
      <c r="D257" s="174" t="s">
        <v>2</v>
      </c>
      <c r="E257" s="165" t="s">
        <v>637</v>
      </c>
      <c r="F257" s="165" t="s">
        <v>13</v>
      </c>
      <c r="G257" s="165" t="s">
        <v>0</v>
      </c>
      <c r="H257" s="165">
        <v>4800</v>
      </c>
      <c r="I257" s="165">
        <v>0.18</v>
      </c>
      <c r="J257" s="165">
        <v>75</v>
      </c>
      <c r="K257" s="297"/>
    </row>
    <row r="258" spans="1:11" s="187" customFormat="1" x14ac:dyDescent="0.25">
      <c r="A258" s="167">
        <v>43259.486250000002</v>
      </c>
      <c r="B258" s="174" t="s">
        <v>3</v>
      </c>
      <c r="C258" s="200"/>
      <c r="D258" s="174" t="s">
        <v>2</v>
      </c>
      <c r="E258" s="165" t="s">
        <v>637</v>
      </c>
      <c r="F258" s="165" t="s">
        <v>13</v>
      </c>
      <c r="G258" s="165" t="s">
        <v>0</v>
      </c>
      <c r="H258" s="165">
        <v>4810</v>
      </c>
      <c r="I258" s="165">
        <v>0.18</v>
      </c>
      <c r="J258" s="165">
        <v>75</v>
      </c>
      <c r="K258" s="297"/>
    </row>
    <row r="259" spans="1:11" s="187" customFormat="1" x14ac:dyDescent="0.25">
      <c r="A259" s="167">
        <v>43259.487708333334</v>
      </c>
      <c r="B259" s="174" t="s">
        <v>3</v>
      </c>
      <c r="C259" s="200"/>
      <c r="D259" s="43" t="s">
        <v>2</v>
      </c>
      <c r="E259" s="165" t="s">
        <v>637</v>
      </c>
      <c r="F259" s="165" t="s">
        <v>13</v>
      </c>
      <c r="G259" s="165" t="s">
        <v>0</v>
      </c>
      <c r="H259" s="168">
        <v>4910</v>
      </c>
      <c r="I259" s="165">
        <v>0.18</v>
      </c>
      <c r="J259" s="165">
        <v>75</v>
      </c>
      <c r="K259" s="297"/>
    </row>
    <row r="260" spans="1:11" s="187" customFormat="1" x14ac:dyDescent="0.25">
      <c r="A260" s="167">
        <v>43259.487858796296</v>
      </c>
      <c r="B260" s="174" t="s">
        <v>3</v>
      </c>
      <c r="C260" s="200"/>
      <c r="D260" s="43" t="s">
        <v>2</v>
      </c>
      <c r="E260" s="165" t="s">
        <v>637</v>
      </c>
      <c r="F260" s="165" t="s">
        <v>13</v>
      </c>
      <c r="G260" s="165" t="s">
        <v>0</v>
      </c>
      <c r="H260" s="165">
        <v>5050</v>
      </c>
      <c r="I260" s="165">
        <v>0.18</v>
      </c>
      <c r="J260" s="165">
        <v>75</v>
      </c>
      <c r="K260" s="297"/>
    </row>
    <row r="261" spans="1:11" s="187" customFormat="1" x14ac:dyDescent="0.25">
      <c r="A261" s="167">
        <v>43259.488009259258</v>
      </c>
      <c r="B261" s="174" t="s">
        <v>3</v>
      </c>
      <c r="C261" s="200"/>
      <c r="D261" s="43" t="s">
        <v>2</v>
      </c>
      <c r="E261" s="165" t="s">
        <v>637</v>
      </c>
      <c r="F261" s="165" t="s">
        <v>13</v>
      </c>
      <c r="G261" s="165" t="s">
        <v>0</v>
      </c>
      <c r="H261" s="165">
        <v>5030</v>
      </c>
      <c r="I261" s="165">
        <v>0.18</v>
      </c>
      <c r="J261" s="165">
        <v>75</v>
      </c>
      <c r="K261" s="308"/>
    </row>
    <row r="262" spans="1:11" s="187" customFormat="1" x14ac:dyDescent="0.25">
      <c r="A262" s="204">
        <v>43259.488715277781</v>
      </c>
      <c r="B262" s="122" t="s">
        <v>3</v>
      </c>
      <c r="C262" s="122" t="s">
        <v>2</v>
      </c>
      <c r="D262" s="205"/>
      <c r="E262" s="206" t="s">
        <v>636</v>
      </c>
      <c r="F262" s="206" t="s">
        <v>13</v>
      </c>
      <c r="G262" s="206" t="s">
        <v>1109</v>
      </c>
      <c r="H262" s="208">
        <v>4190</v>
      </c>
      <c r="I262" s="206">
        <v>0.18</v>
      </c>
      <c r="J262" s="206">
        <v>75</v>
      </c>
      <c r="K262" s="301">
        <f>AVERAGE(H262,H264)</f>
        <v>4170</v>
      </c>
    </row>
    <row r="263" spans="1:11" s="187" customFormat="1" x14ac:dyDescent="0.25">
      <c r="A263" s="204">
        <v>43259.488877314812</v>
      </c>
      <c r="B263" s="122" t="s">
        <v>3</v>
      </c>
      <c r="C263" s="122" t="s">
        <v>2</v>
      </c>
      <c r="D263" s="205"/>
      <c r="E263" s="206" t="s">
        <v>636</v>
      </c>
      <c r="F263" s="206" t="s">
        <v>13</v>
      </c>
      <c r="G263" s="206" t="s">
        <v>1109</v>
      </c>
      <c r="H263" s="208">
        <v>410</v>
      </c>
      <c r="I263" s="206">
        <v>0.18</v>
      </c>
      <c r="J263" s="206">
        <v>75</v>
      </c>
      <c r="K263" s="302"/>
    </row>
    <row r="264" spans="1:11" s="187" customFormat="1" x14ac:dyDescent="0.25">
      <c r="A264" s="204">
        <v>43259.489027777781</v>
      </c>
      <c r="B264" s="122" t="s">
        <v>3</v>
      </c>
      <c r="C264" s="122" t="s">
        <v>2</v>
      </c>
      <c r="D264" s="205"/>
      <c r="E264" s="206" t="s">
        <v>636</v>
      </c>
      <c r="F264" s="206" t="s">
        <v>13</v>
      </c>
      <c r="G264" s="206" t="s">
        <v>1109</v>
      </c>
      <c r="H264" s="208">
        <v>4150</v>
      </c>
      <c r="I264" s="206">
        <v>0.18</v>
      </c>
      <c r="J264" s="206">
        <v>75</v>
      </c>
      <c r="K264" s="302"/>
    </row>
    <row r="265" spans="1:11" s="187" customFormat="1" x14ac:dyDescent="0.25">
      <c r="A265" s="167">
        <v>43259.489594907405</v>
      </c>
      <c r="B265" s="174" t="s">
        <v>3</v>
      </c>
      <c r="C265" s="174" t="s">
        <v>2</v>
      </c>
      <c r="D265" s="200"/>
      <c r="E265" s="165" t="s">
        <v>636</v>
      </c>
      <c r="F265" s="165" t="s">
        <v>13</v>
      </c>
      <c r="G265" s="165" t="s">
        <v>1110</v>
      </c>
      <c r="H265" s="165">
        <v>4010</v>
      </c>
      <c r="I265" s="165">
        <v>0.18</v>
      </c>
      <c r="J265" s="165">
        <v>75</v>
      </c>
      <c r="K265" s="299">
        <f>AVERAGE(H265:H266,H269,H271:H272,H275:H276)</f>
        <v>3908.5714285714284</v>
      </c>
    </row>
    <row r="266" spans="1:11" s="187" customFormat="1" x14ac:dyDescent="0.25">
      <c r="A266" s="167">
        <v>43259.489745370367</v>
      </c>
      <c r="B266" s="174" t="s">
        <v>3</v>
      </c>
      <c r="C266" s="174" t="s">
        <v>2</v>
      </c>
      <c r="D266" s="200"/>
      <c r="E266" s="165" t="s">
        <v>636</v>
      </c>
      <c r="F266" s="165" t="s">
        <v>13</v>
      </c>
      <c r="G266" s="165" t="s">
        <v>1110</v>
      </c>
      <c r="H266" s="165">
        <v>4000</v>
      </c>
      <c r="I266" s="165">
        <v>0.18</v>
      </c>
      <c r="J266" s="165">
        <v>75</v>
      </c>
      <c r="K266" s="299"/>
    </row>
    <row r="267" spans="1:11" s="187" customFormat="1" x14ac:dyDescent="0.25">
      <c r="A267" s="167">
        <v>43259.489907407406</v>
      </c>
      <c r="B267" s="174" t="s">
        <v>3</v>
      </c>
      <c r="C267" s="174" t="s">
        <v>2</v>
      </c>
      <c r="D267" s="200"/>
      <c r="E267" s="165" t="s">
        <v>636</v>
      </c>
      <c r="F267" s="165" t="s">
        <v>13</v>
      </c>
      <c r="G267" s="165" t="s">
        <v>1110</v>
      </c>
      <c r="H267" s="168">
        <v>3940</v>
      </c>
      <c r="I267" s="165">
        <v>0.18</v>
      </c>
      <c r="J267" s="165">
        <v>75</v>
      </c>
      <c r="K267" s="299"/>
    </row>
    <row r="268" spans="1:11" s="187" customFormat="1" x14ac:dyDescent="0.25">
      <c r="A268" s="167">
        <v>43259.49082175926</v>
      </c>
      <c r="B268" s="174" t="s">
        <v>3</v>
      </c>
      <c r="C268" s="174" t="s">
        <v>2</v>
      </c>
      <c r="D268" s="200"/>
      <c r="E268" s="165" t="s">
        <v>636</v>
      </c>
      <c r="F268" s="165" t="s">
        <v>13</v>
      </c>
      <c r="G268" s="165" t="s">
        <v>1110</v>
      </c>
      <c r="H268" s="168">
        <v>3080</v>
      </c>
      <c r="I268" s="165">
        <v>0.18</v>
      </c>
      <c r="J268" s="165">
        <v>75</v>
      </c>
      <c r="K268" s="299"/>
    </row>
    <row r="269" spans="1:11" s="187" customFormat="1" x14ac:dyDescent="0.25">
      <c r="A269" s="167">
        <v>43259.490972222222</v>
      </c>
      <c r="B269" s="174" t="s">
        <v>3</v>
      </c>
      <c r="C269" s="174" t="s">
        <v>2</v>
      </c>
      <c r="D269" s="200"/>
      <c r="E269" s="165" t="s">
        <v>636</v>
      </c>
      <c r="F269" s="165" t="s">
        <v>13</v>
      </c>
      <c r="G269" s="165" t="s">
        <v>1110</v>
      </c>
      <c r="H269" s="165">
        <v>3340</v>
      </c>
      <c r="I269" s="165">
        <v>0.18</v>
      </c>
      <c r="J269" s="165">
        <v>75</v>
      </c>
      <c r="K269" s="299"/>
    </row>
    <row r="270" spans="1:11" s="187" customFormat="1" x14ac:dyDescent="0.25">
      <c r="A270" s="167">
        <v>43259.491122685184</v>
      </c>
      <c r="B270" s="174" t="s">
        <v>3</v>
      </c>
      <c r="C270" s="174" t="s">
        <v>2</v>
      </c>
      <c r="D270" s="200"/>
      <c r="E270" s="165" t="s">
        <v>636</v>
      </c>
      <c r="F270" s="165" t="s">
        <v>13</v>
      </c>
      <c r="G270" s="165" t="s">
        <v>1110</v>
      </c>
      <c r="H270" s="168">
        <v>3290</v>
      </c>
      <c r="I270" s="165">
        <v>0.18</v>
      </c>
      <c r="J270" s="165">
        <v>75</v>
      </c>
      <c r="K270" s="299"/>
    </row>
    <row r="271" spans="1:11" s="187" customFormat="1" x14ac:dyDescent="0.25">
      <c r="A271" s="167">
        <v>43259.491782407407</v>
      </c>
      <c r="B271" s="174" t="s">
        <v>3</v>
      </c>
      <c r="C271" s="174" t="s">
        <v>2</v>
      </c>
      <c r="D271" s="200"/>
      <c r="E271" s="165" t="s">
        <v>636</v>
      </c>
      <c r="F271" s="165" t="s">
        <v>13</v>
      </c>
      <c r="G271" s="165" t="s">
        <v>1110</v>
      </c>
      <c r="H271" s="165">
        <v>3930</v>
      </c>
      <c r="I271" s="165">
        <v>0.18</v>
      </c>
      <c r="J271" s="165">
        <v>75</v>
      </c>
      <c r="K271" s="299"/>
    </row>
    <row r="272" spans="1:11" s="187" customFormat="1" x14ac:dyDescent="0.25">
      <c r="A272" s="167">
        <v>43259.491944444446</v>
      </c>
      <c r="B272" s="174" t="s">
        <v>3</v>
      </c>
      <c r="C272" s="174" t="s">
        <v>2</v>
      </c>
      <c r="D272" s="200"/>
      <c r="E272" s="165" t="s">
        <v>636</v>
      </c>
      <c r="F272" s="165" t="s">
        <v>13</v>
      </c>
      <c r="G272" s="165" t="s">
        <v>1110</v>
      </c>
      <c r="H272" s="165">
        <v>3870</v>
      </c>
      <c r="I272" s="165">
        <v>0.18</v>
      </c>
      <c r="J272" s="165">
        <v>77</v>
      </c>
      <c r="K272" s="299"/>
    </row>
    <row r="273" spans="1:11" s="187" customFormat="1" x14ac:dyDescent="0.25">
      <c r="A273" s="167">
        <v>43259.492094907408</v>
      </c>
      <c r="B273" s="174" t="s">
        <v>3</v>
      </c>
      <c r="C273" s="174" t="s">
        <v>2</v>
      </c>
      <c r="D273" s="200"/>
      <c r="E273" s="165" t="s">
        <v>636</v>
      </c>
      <c r="F273" s="165" t="s">
        <v>13</v>
      </c>
      <c r="G273" s="165" t="s">
        <v>1110</v>
      </c>
      <c r="H273" s="168">
        <v>3510</v>
      </c>
      <c r="I273" s="165">
        <v>0.18</v>
      </c>
      <c r="J273" s="165">
        <v>77</v>
      </c>
      <c r="K273" s="299"/>
    </row>
    <row r="274" spans="1:11" s="187" customFormat="1" x14ac:dyDescent="0.25">
      <c r="A274" s="167">
        <v>43259.492731481485</v>
      </c>
      <c r="B274" s="174" t="s">
        <v>3</v>
      </c>
      <c r="C274" s="174" t="s">
        <v>2</v>
      </c>
      <c r="D274" s="200"/>
      <c r="E274" s="165" t="s">
        <v>637</v>
      </c>
      <c r="F274" s="165" t="s">
        <v>13</v>
      </c>
      <c r="G274" s="165" t="s">
        <v>1110</v>
      </c>
      <c r="H274" s="168">
        <v>4110</v>
      </c>
      <c r="I274" s="165">
        <v>0.18</v>
      </c>
      <c r="J274" s="165">
        <v>75</v>
      </c>
      <c r="K274" s="299"/>
    </row>
    <row r="275" spans="1:11" s="187" customFormat="1" x14ac:dyDescent="0.25">
      <c r="A275" s="167">
        <v>43259.492881944447</v>
      </c>
      <c r="B275" s="174" t="s">
        <v>3</v>
      </c>
      <c r="C275" s="174" t="s">
        <v>2</v>
      </c>
      <c r="D275" s="200"/>
      <c r="E275" s="165" t="s">
        <v>637</v>
      </c>
      <c r="F275" s="165" t="s">
        <v>13</v>
      </c>
      <c r="G275" s="165" t="s">
        <v>1110</v>
      </c>
      <c r="H275" s="165">
        <v>4110</v>
      </c>
      <c r="I275" s="165">
        <v>0.18</v>
      </c>
      <c r="J275" s="165">
        <v>75</v>
      </c>
      <c r="K275" s="299"/>
    </row>
    <row r="276" spans="1:11" s="187" customFormat="1" x14ac:dyDescent="0.25">
      <c r="A276" s="167">
        <v>43259.493032407408</v>
      </c>
      <c r="B276" s="174" t="s">
        <v>3</v>
      </c>
      <c r="C276" s="174" t="s">
        <v>2</v>
      </c>
      <c r="D276" s="200"/>
      <c r="E276" s="165" t="s">
        <v>637</v>
      </c>
      <c r="F276" s="165" t="s">
        <v>13</v>
      </c>
      <c r="G276" s="165" t="s">
        <v>1110</v>
      </c>
      <c r="H276" s="165">
        <v>4100</v>
      </c>
      <c r="I276" s="165">
        <v>0.18</v>
      </c>
      <c r="J276" s="165">
        <v>75</v>
      </c>
      <c r="K276" s="299"/>
    </row>
    <row r="277" spans="1:11" s="187" customFormat="1" x14ac:dyDescent="0.25">
      <c r="A277" s="204">
        <v>43259.493726851855</v>
      </c>
      <c r="B277" s="122" t="s">
        <v>3</v>
      </c>
      <c r="C277" s="122" t="s">
        <v>2</v>
      </c>
      <c r="D277" s="205"/>
      <c r="E277" s="206" t="s">
        <v>636</v>
      </c>
      <c r="F277" s="206" t="s">
        <v>11</v>
      </c>
      <c r="G277" s="206" t="s">
        <v>0</v>
      </c>
      <c r="H277" s="206">
        <v>4240</v>
      </c>
      <c r="I277" s="206">
        <v>0.18</v>
      </c>
      <c r="J277" s="206">
        <v>75</v>
      </c>
      <c r="K277" s="298">
        <f>AVERAGE(H277:H288,H291)</f>
        <v>4206.9230769230771</v>
      </c>
    </row>
    <row r="278" spans="1:11" s="187" customFormat="1" x14ac:dyDescent="0.25">
      <c r="A278" s="204">
        <v>43259.493888888886</v>
      </c>
      <c r="B278" s="122" t="s">
        <v>3</v>
      </c>
      <c r="C278" s="122" t="s">
        <v>2</v>
      </c>
      <c r="D278" s="205"/>
      <c r="E278" s="206" t="s">
        <v>636</v>
      </c>
      <c r="F278" s="206" t="s">
        <v>11</v>
      </c>
      <c r="G278" s="206" t="s">
        <v>0</v>
      </c>
      <c r="H278" s="206">
        <v>4230</v>
      </c>
      <c r="I278" s="206">
        <v>0.18</v>
      </c>
      <c r="J278" s="206">
        <v>75</v>
      </c>
      <c r="K278" s="298"/>
    </row>
    <row r="279" spans="1:11" s="187" customFormat="1" x14ac:dyDescent="0.25">
      <c r="A279" s="204">
        <v>43259.494039351855</v>
      </c>
      <c r="B279" s="122" t="s">
        <v>3</v>
      </c>
      <c r="C279" s="122" t="s">
        <v>2</v>
      </c>
      <c r="D279" s="205"/>
      <c r="E279" s="206" t="s">
        <v>636</v>
      </c>
      <c r="F279" s="206" t="s">
        <v>11</v>
      </c>
      <c r="G279" s="206" t="s">
        <v>0</v>
      </c>
      <c r="H279" s="206">
        <v>4250</v>
      </c>
      <c r="I279" s="206">
        <v>0.18</v>
      </c>
      <c r="J279" s="206">
        <v>77</v>
      </c>
      <c r="K279" s="298"/>
    </row>
    <row r="280" spans="1:11" s="187" customFormat="1" x14ac:dyDescent="0.25">
      <c r="A280" s="204">
        <v>43259.494386574072</v>
      </c>
      <c r="B280" s="122" t="s">
        <v>3</v>
      </c>
      <c r="C280" s="122" t="s">
        <v>2</v>
      </c>
      <c r="D280" s="205"/>
      <c r="E280" s="206" t="s">
        <v>636</v>
      </c>
      <c r="F280" s="206" t="s">
        <v>11</v>
      </c>
      <c r="G280" s="206" t="s">
        <v>0</v>
      </c>
      <c r="H280" s="206">
        <v>3920</v>
      </c>
      <c r="I280" s="206">
        <v>0.18</v>
      </c>
      <c r="J280" s="206">
        <v>77</v>
      </c>
      <c r="K280" s="298"/>
    </row>
    <row r="281" spans="1:11" s="187" customFormat="1" x14ac:dyDescent="0.25">
      <c r="A281" s="204">
        <v>43259.494537037041</v>
      </c>
      <c r="B281" s="122" t="s">
        <v>3</v>
      </c>
      <c r="C281" s="122" t="s">
        <v>2</v>
      </c>
      <c r="D281" s="205"/>
      <c r="E281" s="206" t="s">
        <v>636</v>
      </c>
      <c r="F281" s="206" t="s">
        <v>11</v>
      </c>
      <c r="G281" s="206" t="s">
        <v>0</v>
      </c>
      <c r="H281" s="206">
        <v>3950</v>
      </c>
      <c r="I281" s="206">
        <v>0.18</v>
      </c>
      <c r="J281" s="206">
        <v>75</v>
      </c>
      <c r="K281" s="298"/>
    </row>
    <row r="282" spans="1:11" s="187" customFormat="1" x14ac:dyDescent="0.25">
      <c r="A282" s="204">
        <v>43259.494687500002</v>
      </c>
      <c r="B282" s="122" t="s">
        <v>3</v>
      </c>
      <c r="C282" s="122" t="s">
        <v>2</v>
      </c>
      <c r="D282" s="205"/>
      <c r="E282" s="206" t="s">
        <v>636</v>
      </c>
      <c r="F282" s="206" t="s">
        <v>11</v>
      </c>
      <c r="G282" s="206" t="s">
        <v>0</v>
      </c>
      <c r="H282" s="206">
        <v>3610</v>
      </c>
      <c r="I282" s="206">
        <v>0.18</v>
      </c>
      <c r="J282" s="206">
        <v>75</v>
      </c>
      <c r="K282" s="298"/>
    </row>
    <row r="283" spans="1:11" s="187" customFormat="1" x14ac:dyDescent="0.25">
      <c r="A283" s="204">
        <v>43259.495196759257</v>
      </c>
      <c r="B283" s="122" t="s">
        <v>3</v>
      </c>
      <c r="C283" s="122" t="s">
        <v>2</v>
      </c>
      <c r="D283" s="205"/>
      <c r="E283" s="206" t="s">
        <v>636</v>
      </c>
      <c r="F283" s="206" t="s">
        <v>11</v>
      </c>
      <c r="G283" s="206" t="s">
        <v>0</v>
      </c>
      <c r="H283" s="206">
        <v>4660</v>
      </c>
      <c r="I283" s="206">
        <v>0.18</v>
      </c>
      <c r="J283" s="206">
        <v>75</v>
      </c>
      <c r="K283" s="298"/>
    </row>
    <row r="284" spans="1:11" s="187" customFormat="1" x14ac:dyDescent="0.25">
      <c r="A284" s="204">
        <v>43259.495347222219</v>
      </c>
      <c r="B284" s="122" t="s">
        <v>3</v>
      </c>
      <c r="C284" s="122" t="s">
        <v>2</v>
      </c>
      <c r="D284" s="205"/>
      <c r="E284" s="206" t="s">
        <v>636</v>
      </c>
      <c r="F284" s="206" t="s">
        <v>11</v>
      </c>
      <c r="G284" s="206" t="s">
        <v>0</v>
      </c>
      <c r="H284" s="206">
        <v>4690</v>
      </c>
      <c r="I284" s="206">
        <v>0.18</v>
      </c>
      <c r="J284" s="206">
        <v>77</v>
      </c>
      <c r="K284" s="298"/>
    </row>
    <row r="285" spans="1:11" s="187" customFormat="1" x14ac:dyDescent="0.25">
      <c r="A285" s="204">
        <v>43259.495509259257</v>
      </c>
      <c r="B285" s="122" t="s">
        <v>3</v>
      </c>
      <c r="C285" s="122" t="s">
        <v>2</v>
      </c>
      <c r="D285" s="205"/>
      <c r="E285" s="206" t="s">
        <v>636</v>
      </c>
      <c r="F285" s="206" t="s">
        <v>11</v>
      </c>
      <c r="G285" s="206" t="s">
        <v>0</v>
      </c>
      <c r="H285" s="206">
        <v>4660</v>
      </c>
      <c r="I285" s="206">
        <v>0.18</v>
      </c>
      <c r="J285" s="206">
        <v>75</v>
      </c>
      <c r="K285" s="298"/>
    </row>
    <row r="286" spans="1:11" s="187" customFormat="1" x14ac:dyDescent="0.25">
      <c r="A286" s="204">
        <v>43259.53701388889</v>
      </c>
      <c r="B286" s="122" t="s">
        <v>3</v>
      </c>
      <c r="C286" s="122" t="s">
        <v>2</v>
      </c>
      <c r="D286" s="205"/>
      <c r="E286" s="206" t="s">
        <v>636</v>
      </c>
      <c r="F286" s="206" t="s">
        <v>11</v>
      </c>
      <c r="G286" s="206" t="s">
        <v>0</v>
      </c>
      <c r="H286" s="206">
        <v>3850</v>
      </c>
      <c r="I286" s="206">
        <v>0.18</v>
      </c>
      <c r="J286" s="206">
        <v>81</v>
      </c>
      <c r="K286" s="298"/>
    </row>
    <row r="287" spans="1:11" s="187" customFormat="1" x14ac:dyDescent="0.25">
      <c r="A287" s="204">
        <v>43259.537164351852</v>
      </c>
      <c r="B287" s="122" t="s">
        <v>3</v>
      </c>
      <c r="C287" s="122" t="s">
        <v>2</v>
      </c>
      <c r="D287" s="205"/>
      <c r="E287" s="206" t="s">
        <v>636</v>
      </c>
      <c r="F287" s="206" t="s">
        <v>11</v>
      </c>
      <c r="G287" s="206" t="s">
        <v>0</v>
      </c>
      <c r="H287" s="206">
        <v>3830</v>
      </c>
      <c r="I287" s="206">
        <v>0.18</v>
      </c>
      <c r="J287" s="206">
        <v>81</v>
      </c>
      <c r="K287" s="298"/>
    </row>
    <row r="288" spans="1:11" s="187" customFormat="1" x14ac:dyDescent="0.25">
      <c r="A288" s="204">
        <v>43259.537314814814</v>
      </c>
      <c r="B288" s="122" t="s">
        <v>3</v>
      </c>
      <c r="C288" s="122" t="s">
        <v>2</v>
      </c>
      <c r="D288" s="205"/>
      <c r="E288" s="206" t="s">
        <v>636</v>
      </c>
      <c r="F288" s="206" t="s">
        <v>11</v>
      </c>
      <c r="G288" s="206" t="s">
        <v>0</v>
      </c>
      <c r="H288" s="206">
        <v>3830</v>
      </c>
      <c r="I288" s="206">
        <v>0.18</v>
      </c>
      <c r="J288" s="206">
        <v>81</v>
      </c>
      <c r="K288" s="298"/>
    </row>
    <row r="289" spans="1:11" s="187" customFormat="1" x14ac:dyDescent="0.25">
      <c r="A289" s="204">
        <v>43259.537708333337</v>
      </c>
      <c r="B289" s="122" t="s">
        <v>3</v>
      </c>
      <c r="C289" s="205"/>
      <c r="D289" s="209" t="s">
        <v>2</v>
      </c>
      <c r="E289" s="206" t="s">
        <v>637</v>
      </c>
      <c r="F289" s="206" t="s">
        <v>11</v>
      </c>
      <c r="G289" s="206" t="s">
        <v>0</v>
      </c>
      <c r="H289" s="208">
        <v>5030</v>
      </c>
      <c r="I289" s="206">
        <v>0.18</v>
      </c>
      <c r="J289" s="206">
        <v>81</v>
      </c>
      <c r="K289" s="298"/>
    </row>
    <row r="290" spans="1:11" s="187" customFormat="1" x14ac:dyDescent="0.25">
      <c r="A290" s="204">
        <v>43259.537858796299</v>
      </c>
      <c r="B290" s="122" t="s">
        <v>3</v>
      </c>
      <c r="C290" s="205"/>
      <c r="D290" s="209" t="s">
        <v>2</v>
      </c>
      <c r="E290" s="206" t="s">
        <v>637</v>
      </c>
      <c r="F290" s="206" t="s">
        <v>11</v>
      </c>
      <c r="G290" s="206" t="s">
        <v>0</v>
      </c>
      <c r="H290" s="208">
        <v>4990</v>
      </c>
      <c r="I290" s="206">
        <v>0.18</v>
      </c>
      <c r="J290" s="206">
        <v>81</v>
      </c>
      <c r="K290" s="298"/>
    </row>
    <row r="291" spans="1:11" s="187" customFormat="1" x14ac:dyDescent="0.25">
      <c r="A291" s="204">
        <v>43259.53800925926</v>
      </c>
      <c r="B291" s="122" t="s">
        <v>3</v>
      </c>
      <c r="C291" s="205"/>
      <c r="D291" s="209" t="s">
        <v>2</v>
      </c>
      <c r="E291" s="206" t="s">
        <v>637</v>
      </c>
      <c r="F291" s="206" t="s">
        <v>11</v>
      </c>
      <c r="G291" s="206" t="s">
        <v>0</v>
      </c>
      <c r="H291" s="206">
        <v>4970</v>
      </c>
      <c r="I291" s="206">
        <v>0.18</v>
      </c>
      <c r="J291" s="206">
        <v>79</v>
      </c>
      <c r="K291" s="298"/>
    </row>
    <row r="292" spans="1:11" s="187" customFormat="1" x14ac:dyDescent="0.25">
      <c r="A292" s="167">
        <v>43259.452407407407</v>
      </c>
      <c r="B292" s="174" t="s">
        <v>3</v>
      </c>
      <c r="C292" s="174" t="s">
        <v>2</v>
      </c>
      <c r="D292" s="200"/>
      <c r="E292" s="165" t="s">
        <v>636</v>
      </c>
      <c r="F292" s="165" t="s">
        <v>1</v>
      </c>
      <c r="G292" s="165" t="s">
        <v>0</v>
      </c>
      <c r="H292" s="165">
        <v>3970</v>
      </c>
      <c r="I292" s="165">
        <v>0.18</v>
      </c>
      <c r="J292" s="165">
        <v>75</v>
      </c>
      <c r="K292" s="299">
        <f>AVERAGE(H292:H300)</f>
        <v>4522.2222222222226</v>
      </c>
    </row>
    <row r="293" spans="1:11" s="187" customFormat="1" x14ac:dyDescent="0.25">
      <c r="A293" s="167">
        <v>43259.452569444446</v>
      </c>
      <c r="B293" s="174" t="s">
        <v>3</v>
      </c>
      <c r="C293" s="174" t="s">
        <v>2</v>
      </c>
      <c r="D293" s="200"/>
      <c r="E293" s="165" t="s">
        <v>636</v>
      </c>
      <c r="F293" s="165" t="s">
        <v>1</v>
      </c>
      <c r="G293" s="165" t="s">
        <v>0</v>
      </c>
      <c r="H293" s="165">
        <v>3960</v>
      </c>
      <c r="I293" s="165">
        <v>0.18</v>
      </c>
      <c r="J293" s="165">
        <v>75</v>
      </c>
      <c r="K293" s="299"/>
    </row>
    <row r="294" spans="1:11" s="187" customFormat="1" x14ac:dyDescent="0.25">
      <c r="A294" s="167">
        <v>43259.452719907407</v>
      </c>
      <c r="B294" s="174" t="s">
        <v>3</v>
      </c>
      <c r="C294" s="174" t="s">
        <v>2</v>
      </c>
      <c r="D294" s="200"/>
      <c r="E294" s="165" t="s">
        <v>636</v>
      </c>
      <c r="F294" s="165" t="s">
        <v>1</v>
      </c>
      <c r="G294" s="165" t="s">
        <v>0</v>
      </c>
      <c r="H294" s="165">
        <v>3950</v>
      </c>
      <c r="I294" s="165">
        <v>0.18</v>
      </c>
      <c r="J294" s="165">
        <v>75</v>
      </c>
      <c r="K294" s="299"/>
    </row>
    <row r="295" spans="1:11" s="187" customFormat="1" x14ac:dyDescent="0.25">
      <c r="A295" s="167">
        <v>43259.453796296293</v>
      </c>
      <c r="B295" s="174" t="s">
        <v>3</v>
      </c>
      <c r="C295" s="174" t="s">
        <v>2</v>
      </c>
      <c r="D295" s="200"/>
      <c r="E295" s="165" t="s">
        <v>636</v>
      </c>
      <c r="F295" s="165" t="s">
        <v>1</v>
      </c>
      <c r="G295" s="165" t="s">
        <v>0</v>
      </c>
      <c r="H295" s="165">
        <v>4840</v>
      </c>
      <c r="I295" s="165">
        <v>0.18</v>
      </c>
      <c r="J295" s="165">
        <v>75</v>
      </c>
      <c r="K295" s="299"/>
    </row>
    <row r="296" spans="1:11" s="187" customFormat="1" x14ac:dyDescent="0.25">
      <c r="A296" s="167">
        <v>43259.453958333332</v>
      </c>
      <c r="B296" s="174" t="s">
        <v>3</v>
      </c>
      <c r="C296" s="174" t="s">
        <v>2</v>
      </c>
      <c r="D296" s="200"/>
      <c r="E296" s="165" t="s">
        <v>636</v>
      </c>
      <c r="F296" s="165" t="s">
        <v>1</v>
      </c>
      <c r="G296" s="165" t="s">
        <v>0</v>
      </c>
      <c r="H296" s="165">
        <v>4850</v>
      </c>
      <c r="I296" s="165">
        <v>0.18</v>
      </c>
      <c r="J296" s="165">
        <v>75</v>
      </c>
      <c r="K296" s="299"/>
    </row>
    <row r="297" spans="1:11" s="187" customFormat="1" x14ac:dyDescent="0.25">
      <c r="A297" s="167">
        <v>43259.454108796293</v>
      </c>
      <c r="B297" s="174" t="s">
        <v>3</v>
      </c>
      <c r="C297" s="174" t="s">
        <v>2</v>
      </c>
      <c r="D297" s="200"/>
      <c r="E297" s="165" t="s">
        <v>636</v>
      </c>
      <c r="F297" s="165" t="s">
        <v>1</v>
      </c>
      <c r="G297" s="165" t="s">
        <v>0</v>
      </c>
      <c r="H297" s="165">
        <v>4840</v>
      </c>
      <c r="I297" s="165">
        <v>0.18</v>
      </c>
      <c r="J297" s="165">
        <v>75</v>
      </c>
      <c r="K297" s="299"/>
    </row>
    <row r="298" spans="1:11" s="187" customFormat="1" x14ac:dyDescent="0.25">
      <c r="A298" s="167">
        <v>43259.455185185187</v>
      </c>
      <c r="B298" s="174" t="s">
        <v>3</v>
      </c>
      <c r="C298" s="200"/>
      <c r="D298" s="43" t="s">
        <v>2</v>
      </c>
      <c r="E298" s="165" t="s">
        <v>637</v>
      </c>
      <c r="F298" s="165" t="s">
        <v>1</v>
      </c>
      <c r="G298" s="165" t="s">
        <v>0</v>
      </c>
      <c r="H298" s="165">
        <v>4790</v>
      </c>
      <c r="I298" s="165">
        <v>0.18</v>
      </c>
      <c r="J298" s="165">
        <v>75</v>
      </c>
      <c r="K298" s="299"/>
    </row>
    <row r="299" spans="1:11" s="187" customFormat="1" x14ac:dyDescent="0.25">
      <c r="A299" s="167">
        <v>43259.455335648148</v>
      </c>
      <c r="B299" s="174" t="s">
        <v>3</v>
      </c>
      <c r="C299" s="200"/>
      <c r="D299" s="43" t="s">
        <v>2</v>
      </c>
      <c r="E299" s="165" t="s">
        <v>637</v>
      </c>
      <c r="F299" s="165" t="s">
        <v>1</v>
      </c>
      <c r="G299" s="165" t="s">
        <v>0</v>
      </c>
      <c r="H299" s="165">
        <v>4730</v>
      </c>
      <c r="I299" s="165">
        <v>0.18</v>
      </c>
      <c r="J299" s="165">
        <v>75</v>
      </c>
      <c r="K299" s="299"/>
    </row>
    <row r="300" spans="1:11" s="187" customFormat="1" x14ac:dyDescent="0.25">
      <c r="A300" s="167">
        <v>43259.45548611111</v>
      </c>
      <c r="B300" s="174" t="s">
        <v>3</v>
      </c>
      <c r="C300" s="200"/>
      <c r="D300" s="43" t="s">
        <v>2</v>
      </c>
      <c r="E300" s="165" t="s">
        <v>637</v>
      </c>
      <c r="F300" s="165" t="s">
        <v>1</v>
      </c>
      <c r="G300" s="165" t="s">
        <v>0</v>
      </c>
      <c r="H300" s="165">
        <v>4770</v>
      </c>
      <c r="I300" s="165">
        <v>0.18</v>
      </c>
      <c r="J300" s="165">
        <v>75</v>
      </c>
      <c r="K300" s="299"/>
    </row>
    <row r="301" spans="1:11" s="187" customFormat="1" x14ac:dyDescent="0.25">
      <c r="A301" s="204">
        <v>43259.576574074075</v>
      </c>
      <c r="B301" s="122" t="s">
        <v>3</v>
      </c>
      <c r="C301" s="122" t="s">
        <v>2</v>
      </c>
      <c r="D301" s="210"/>
      <c r="E301" s="206" t="s">
        <v>636</v>
      </c>
      <c r="F301" s="206" t="s">
        <v>4</v>
      </c>
      <c r="G301" s="206" t="s">
        <v>0</v>
      </c>
      <c r="H301" s="206">
        <v>4570</v>
      </c>
      <c r="I301" s="206">
        <v>0.18</v>
      </c>
      <c r="J301" s="206">
        <v>79</v>
      </c>
      <c r="K301" s="298">
        <f>AVERAGE(H301:H306)</f>
        <v>4651.666666666667</v>
      </c>
    </row>
    <row r="302" spans="1:11" s="187" customFormat="1" x14ac:dyDescent="0.25">
      <c r="A302" s="204">
        <v>43259.576724537037</v>
      </c>
      <c r="B302" s="122" t="s">
        <v>3</v>
      </c>
      <c r="C302" s="122" t="s">
        <v>2</v>
      </c>
      <c r="D302" s="210"/>
      <c r="E302" s="206" t="s">
        <v>636</v>
      </c>
      <c r="F302" s="206" t="s">
        <v>4</v>
      </c>
      <c r="G302" s="206" t="s">
        <v>0</v>
      </c>
      <c r="H302" s="206">
        <v>4590</v>
      </c>
      <c r="I302" s="206">
        <v>0.18</v>
      </c>
      <c r="J302" s="206">
        <v>79</v>
      </c>
      <c r="K302" s="298"/>
    </row>
    <row r="303" spans="1:11" s="187" customFormat="1" x14ac:dyDescent="0.25">
      <c r="A303" s="204">
        <v>43259.576874999999</v>
      </c>
      <c r="B303" s="122" t="s">
        <v>3</v>
      </c>
      <c r="C303" s="122" t="s">
        <v>2</v>
      </c>
      <c r="D303" s="210"/>
      <c r="E303" s="206" t="s">
        <v>636</v>
      </c>
      <c r="F303" s="206" t="s">
        <v>4</v>
      </c>
      <c r="G303" s="206" t="s">
        <v>0</v>
      </c>
      <c r="H303" s="206">
        <v>4580</v>
      </c>
      <c r="I303" s="206">
        <v>0.18</v>
      </c>
      <c r="J303" s="206">
        <v>79</v>
      </c>
      <c r="K303" s="298"/>
    </row>
    <row r="304" spans="1:11" s="187" customFormat="1" x14ac:dyDescent="0.25">
      <c r="A304" s="204">
        <v>43259.577349537038</v>
      </c>
      <c r="B304" s="122" t="s">
        <v>3</v>
      </c>
      <c r="C304" s="210"/>
      <c r="D304" s="122" t="s">
        <v>2</v>
      </c>
      <c r="E304" s="206" t="s">
        <v>637</v>
      </c>
      <c r="F304" s="206" t="s">
        <v>4</v>
      </c>
      <c r="G304" s="206" t="s">
        <v>0</v>
      </c>
      <c r="H304" s="206">
        <v>4720</v>
      </c>
      <c r="I304" s="206">
        <v>0.18</v>
      </c>
      <c r="J304" s="206">
        <v>79</v>
      </c>
      <c r="K304" s="298"/>
    </row>
    <row r="305" spans="1:11" s="187" customFormat="1" x14ac:dyDescent="0.25">
      <c r="A305" s="204">
        <v>43259.577499999999</v>
      </c>
      <c r="B305" s="122" t="s">
        <v>3</v>
      </c>
      <c r="C305" s="210"/>
      <c r="D305" s="122" t="s">
        <v>2</v>
      </c>
      <c r="E305" s="206" t="s">
        <v>637</v>
      </c>
      <c r="F305" s="206" t="s">
        <v>4</v>
      </c>
      <c r="G305" s="206" t="s">
        <v>0</v>
      </c>
      <c r="H305" s="206">
        <v>4730</v>
      </c>
      <c r="I305" s="206">
        <v>0.18</v>
      </c>
      <c r="J305" s="206">
        <v>79</v>
      </c>
      <c r="K305" s="298"/>
    </row>
    <row r="306" spans="1:11" s="187" customFormat="1" x14ac:dyDescent="0.25">
      <c r="A306" s="204">
        <v>43259.577650462961</v>
      </c>
      <c r="B306" s="122" t="s">
        <v>3</v>
      </c>
      <c r="C306" s="210"/>
      <c r="D306" s="122" t="s">
        <v>2</v>
      </c>
      <c r="E306" s="206" t="s">
        <v>637</v>
      </c>
      <c r="F306" s="206" t="s">
        <v>4</v>
      </c>
      <c r="G306" s="206" t="s">
        <v>0</v>
      </c>
      <c r="H306" s="206">
        <v>4720</v>
      </c>
      <c r="I306" s="206">
        <v>0.18</v>
      </c>
      <c r="J306" s="206">
        <v>79</v>
      </c>
      <c r="K306" s="298"/>
    </row>
    <row r="307" spans="1:11" s="187" customFormat="1" x14ac:dyDescent="0.25">
      <c r="A307" s="167">
        <v>43259.558344907404</v>
      </c>
      <c r="B307" s="41" t="s">
        <v>3</v>
      </c>
      <c r="C307" s="211" t="s">
        <v>2</v>
      </c>
      <c r="D307" s="200"/>
      <c r="E307" s="165" t="s">
        <v>636</v>
      </c>
      <c r="F307" s="165" t="s">
        <v>6</v>
      </c>
      <c r="G307" s="165" t="s">
        <v>0</v>
      </c>
      <c r="H307" s="165">
        <v>5290</v>
      </c>
      <c r="I307" s="165">
        <v>0.18</v>
      </c>
      <c r="J307" s="165">
        <v>77</v>
      </c>
      <c r="K307" s="299">
        <f>AVERAGE(H307:H309,H311:H330)</f>
        <v>4893.478260869565</v>
      </c>
    </row>
    <row r="308" spans="1:11" s="187" customFormat="1" x14ac:dyDescent="0.25">
      <c r="A308" s="167">
        <v>43259.558495370373</v>
      </c>
      <c r="B308" s="174" t="s">
        <v>3</v>
      </c>
      <c r="C308" s="43" t="s">
        <v>2</v>
      </c>
      <c r="D308" s="200"/>
      <c r="E308" s="165" t="s">
        <v>636</v>
      </c>
      <c r="F308" s="165" t="s">
        <v>6</v>
      </c>
      <c r="G308" s="165" t="s">
        <v>0</v>
      </c>
      <c r="H308" s="165">
        <v>5310</v>
      </c>
      <c r="I308" s="165">
        <v>0.18</v>
      </c>
      <c r="J308" s="165">
        <v>77</v>
      </c>
      <c r="K308" s="299"/>
    </row>
    <row r="309" spans="1:11" s="187" customFormat="1" x14ac:dyDescent="0.25">
      <c r="A309" s="167">
        <v>43259.558645833335</v>
      </c>
      <c r="B309" s="174" t="s">
        <v>3</v>
      </c>
      <c r="C309" s="43" t="s">
        <v>2</v>
      </c>
      <c r="D309" s="200"/>
      <c r="E309" s="165" t="s">
        <v>636</v>
      </c>
      <c r="F309" s="165" t="s">
        <v>6</v>
      </c>
      <c r="G309" s="165" t="s">
        <v>0</v>
      </c>
      <c r="H309" s="165">
        <v>5290</v>
      </c>
      <c r="I309" s="165">
        <v>0.18</v>
      </c>
      <c r="J309" s="165">
        <v>77</v>
      </c>
      <c r="K309" s="299"/>
    </row>
    <row r="310" spans="1:11" s="187" customFormat="1" x14ac:dyDescent="0.25">
      <c r="A310" s="167">
        <v>43259.559282407405</v>
      </c>
      <c r="B310" s="174" t="s">
        <v>3</v>
      </c>
      <c r="C310" s="43" t="s">
        <v>2</v>
      </c>
      <c r="D310" s="200"/>
      <c r="E310" s="165" t="s">
        <v>636</v>
      </c>
      <c r="F310" s="165" t="s">
        <v>6</v>
      </c>
      <c r="G310" s="165" t="s">
        <v>0</v>
      </c>
      <c r="H310" s="168">
        <v>3730</v>
      </c>
      <c r="I310" s="165">
        <v>0.18</v>
      </c>
      <c r="J310" s="165">
        <v>77</v>
      </c>
      <c r="K310" s="299"/>
    </row>
    <row r="311" spans="1:11" s="187" customFormat="1" x14ac:dyDescent="0.25">
      <c r="A311" s="167">
        <v>43259.559432870374</v>
      </c>
      <c r="B311" s="174" t="s">
        <v>3</v>
      </c>
      <c r="C311" s="43" t="s">
        <v>2</v>
      </c>
      <c r="D311" s="200"/>
      <c r="E311" s="165" t="s">
        <v>636</v>
      </c>
      <c r="F311" s="165" t="s">
        <v>6</v>
      </c>
      <c r="G311" s="165" t="s">
        <v>0</v>
      </c>
      <c r="H311" s="165">
        <v>4310</v>
      </c>
      <c r="I311" s="165">
        <v>0.18</v>
      </c>
      <c r="J311" s="165">
        <v>79</v>
      </c>
      <c r="K311" s="299"/>
    </row>
    <row r="312" spans="1:11" s="187" customFormat="1" x14ac:dyDescent="0.25">
      <c r="A312" s="167">
        <v>43259.559583333335</v>
      </c>
      <c r="B312" s="174" t="s">
        <v>3</v>
      </c>
      <c r="C312" s="43" t="s">
        <v>2</v>
      </c>
      <c r="D312" s="200"/>
      <c r="E312" s="165" t="s">
        <v>636</v>
      </c>
      <c r="F312" s="165" t="s">
        <v>6</v>
      </c>
      <c r="G312" s="165" t="s">
        <v>0</v>
      </c>
      <c r="H312" s="165">
        <v>4290</v>
      </c>
      <c r="I312" s="165">
        <v>0.18</v>
      </c>
      <c r="J312" s="165">
        <v>77</v>
      </c>
      <c r="K312" s="299"/>
    </row>
    <row r="313" spans="1:11" s="187" customFormat="1" x14ac:dyDescent="0.25">
      <c r="A313" s="167">
        <v>43259.560115740744</v>
      </c>
      <c r="B313" s="174" t="s">
        <v>3</v>
      </c>
      <c r="C313" s="43" t="s">
        <v>2</v>
      </c>
      <c r="D313" s="200"/>
      <c r="E313" s="165" t="s">
        <v>636</v>
      </c>
      <c r="F313" s="165" t="s">
        <v>6</v>
      </c>
      <c r="G313" s="165" t="s">
        <v>0</v>
      </c>
      <c r="H313" s="165">
        <v>4660</v>
      </c>
      <c r="I313" s="165">
        <v>0.18</v>
      </c>
      <c r="J313" s="165">
        <v>77</v>
      </c>
      <c r="K313" s="299"/>
    </row>
    <row r="314" spans="1:11" s="187" customFormat="1" x14ac:dyDescent="0.25">
      <c r="A314" s="167">
        <v>43259.560266203705</v>
      </c>
      <c r="B314" s="174" t="s">
        <v>3</v>
      </c>
      <c r="C314" s="43" t="s">
        <v>2</v>
      </c>
      <c r="D314" s="200"/>
      <c r="E314" s="165" t="s">
        <v>636</v>
      </c>
      <c r="F314" s="165" t="s">
        <v>6</v>
      </c>
      <c r="G314" s="165" t="s">
        <v>0</v>
      </c>
      <c r="H314" s="165">
        <v>4660</v>
      </c>
      <c r="I314" s="165">
        <v>0.18</v>
      </c>
      <c r="J314" s="165">
        <v>77</v>
      </c>
      <c r="K314" s="299"/>
    </row>
    <row r="315" spans="1:11" s="187" customFormat="1" x14ac:dyDescent="0.25">
      <c r="A315" s="167">
        <v>43259.560416666667</v>
      </c>
      <c r="B315" s="174" t="s">
        <v>3</v>
      </c>
      <c r="C315" s="43" t="s">
        <v>2</v>
      </c>
      <c r="D315" s="200"/>
      <c r="E315" s="165" t="s">
        <v>636</v>
      </c>
      <c r="F315" s="165" t="s">
        <v>6</v>
      </c>
      <c r="G315" s="165" t="s">
        <v>0</v>
      </c>
      <c r="H315" s="165">
        <v>4620</v>
      </c>
      <c r="I315" s="165">
        <v>0.18</v>
      </c>
      <c r="J315" s="165">
        <v>79</v>
      </c>
      <c r="K315" s="299"/>
    </row>
    <row r="316" spans="1:11" s="187" customFormat="1" x14ac:dyDescent="0.25">
      <c r="A316" s="167">
        <v>43259.560972222222</v>
      </c>
      <c r="B316" s="174" t="s">
        <v>3</v>
      </c>
      <c r="C316" s="174" t="s">
        <v>2</v>
      </c>
      <c r="D316" s="200"/>
      <c r="E316" s="165" t="s">
        <v>636</v>
      </c>
      <c r="F316" s="165" t="s">
        <v>6</v>
      </c>
      <c r="G316" s="165" t="s">
        <v>0</v>
      </c>
      <c r="H316" s="165">
        <v>4880</v>
      </c>
      <c r="I316" s="165">
        <v>0.18</v>
      </c>
      <c r="J316" s="165">
        <v>77</v>
      </c>
      <c r="K316" s="299"/>
    </row>
    <row r="317" spans="1:11" s="187" customFormat="1" x14ac:dyDescent="0.25">
      <c r="A317" s="167">
        <v>43259.561122685183</v>
      </c>
      <c r="B317" s="174" t="s">
        <v>3</v>
      </c>
      <c r="C317" s="174" t="s">
        <v>2</v>
      </c>
      <c r="D317" s="200"/>
      <c r="E317" s="165" t="s">
        <v>636</v>
      </c>
      <c r="F317" s="165" t="s">
        <v>6</v>
      </c>
      <c r="G317" s="165" t="s">
        <v>0</v>
      </c>
      <c r="H317" s="165">
        <v>4930</v>
      </c>
      <c r="I317" s="165">
        <v>0.18</v>
      </c>
      <c r="J317" s="165">
        <v>79</v>
      </c>
      <c r="K317" s="299"/>
    </row>
    <row r="318" spans="1:11" s="187" customFormat="1" x14ac:dyDescent="0.25">
      <c r="A318" s="167">
        <v>43259.561273148145</v>
      </c>
      <c r="B318" s="174" t="s">
        <v>3</v>
      </c>
      <c r="C318" s="174" t="s">
        <v>2</v>
      </c>
      <c r="D318" s="200"/>
      <c r="E318" s="165" t="s">
        <v>636</v>
      </c>
      <c r="F318" s="165" t="s">
        <v>6</v>
      </c>
      <c r="G318" s="165" t="s">
        <v>0</v>
      </c>
      <c r="H318" s="165">
        <v>4920</v>
      </c>
      <c r="I318" s="165">
        <v>0.18</v>
      </c>
      <c r="J318" s="165">
        <v>79</v>
      </c>
      <c r="K318" s="299"/>
    </row>
    <row r="319" spans="1:11" s="187" customFormat="1" x14ac:dyDescent="0.25">
      <c r="A319" s="167">
        <v>43259.561655092592</v>
      </c>
      <c r="B319" s="174" t="s">
        <v>3</v>
      </c>
      <c r="C319" s="200"/>
      <c r="D319" s="43" t="s">
        <v>2</v>
      </c>
      <c r="E319" s="165" t="s">
        <v>637</v>
      </c>
      <c r="F319" s="165" t="s">
        <v>6</v>
      </c>
      <c r="G319" s="165" t="s">
        <v>0</v>
      </c>
      <c r="H319" s="165">
        <v>5010</v>
      </c>
      <c r="I319" s="165">
        <v>0.18</v>
      </c>
      <c r="J319" s="165">
        <v>77</v>
      </c>
      <c r="K319" s="299"/>
    </row>
    <row r="320" spans="1:11" s="187" customFormat="1" x14ac:dyDescent="0.25">
      <c r="A320" s="167">
        <v>43259.56181712963</v>
      </c>
      <c r="B320" s="174" t="s">
        <v>3</v>
      </c>
      <c r="C320" s="200"/>
      <c r="D320" s="43" t="s">
        <v>2</v>
      </c>
      <c r="E320" s="165" t="s">
        <v>637</v>
      </c>
      <c r="F320" s="165" t="s">
        <v>6</v>
      </c>
      <c r="G320" s="165" t="s">
        <v>0</v>
      </c>
      <c r="H320" s="165">
        <v>4980</v>
      </c>
      <c r="I320" s="165">
        <v>0.18</v>
      </c>
      <c r="J320" s="165">
        <v>77</v>
      </c>
      <c r="K320" s="299"/>
    </row>
    <row r="321" spans="1:11" s="187" customFormat="1" x14ac:dyDescent="0.25">
      <c r="A321" s="167">
        <v>43259.561979166669</v>
      </c>
      <c r="B321" s="174" t="s">
        <v>3</v>
      </c>
      <c r="C321" s="200"/>
      <c r="D321" s="43" t="s">
        <v>2</v>
      </c>
      <c r="E321" s="165" t="s">
        <v>637</v>
      </c>
      <c r="F321" s="165" t="s">
        <v>6</v>
      </c>
      <c r="G321" s="165" t="s">
        <v>0</v>
      </c>
      <c r="H321" s="165">
        <v>4990</v>
      </c>
      <c r="I321" s="165">
        <v>0.18</v>
      </c>
      <c r="J321" s="165">
        <v>77</v>
      </c>
      <c r="K321" s="299"/>
    </row>
    <row r="322" spans="1:11" s="187" customFormat="1" x14ac:dyDescent="0.25">
      <c r="A322" s="167">
        <v>43259.562488425923</v>
      </c>
      <c r="B322" s="174" t="s">
        <v>3</v>
      </c>
      <c r="C322" s="200"/>
      <c r="D322" s="174" t="s">
        <v>2</v>
      </c>
      <c r="E322" s="165" t="s">
        <v>637</v>
      </c>
      <c r="F322" s="165" t="s">
        <v>6</v>
      </c>
      <c r="G322" s="165" t="s">
        <v>0</v>
      </c>
      <c r="H322" s="165">
        <v>4930</v>
      </c>
      <c r="I322" s="165">
        <v>0.18</v>
      </c>
      <c r="J322" s="165">
        <v>77</v>
      </c>
      <c r="K322" s="299"/>
    </row>
    <row r="323" spans="1:11" s="187" customFormat="1" x14ac:dyDescent="0.25">
      <c r="A323" s="167">
        <v>43259.562638888892</v>
      </c>
      <c r="B323" s="174" t="s">
        <v>3</v>
      </c>
      <c r="C323" s="200"/>
      <c r="D323" s="174" t="s">
        <v>2</v>
      </c>
      <c r="E323" s="165" t="s">
        <v>637</v>
      </c>
      <c r="F323" s="165" t="s">
        <v>6</v>
      </c>
      <c r="G323" s="165" t="s">
        <v>0</v>
      </c>
      <c r="H323" s="165">
        <v>4920</v>
      </c>
      <c r="I323" s="165">
        <v>0.18</v>
      </c>
      <c r="J323" s="165">
        <v>77</v>
      </c>
      <c r="K323" s="299"/>
    </row>
    <row r="324" spans="1:11" s="187" customFormat="1" x14ac:dyDescent="0.25">
      <c r="A324" s="167">
        <v>43259.562800925924</v>
      </c>
      <c r="B324" s="174" t="s">
        <v>3</v>
      </c>
      <c r="C324" s="200"/>
      <c r="D324" s="174" t="s">
        <v>2</v>
      </c>
      <c r="E324" s="165" t="s">
        <v>637</v>
      </c>
      <c r="F324" s="165" t="s">
        <v>6</v>
      </c>
      <c r="G324" s="165" t="s">
        <v>0</v>
      </c>
      <c r="H324" s="165">
        <v>4920</v>
      </c>
      <c r="I324" s="165">
        <v>0.18</v>
      </c>
      <c r="J324" s="165">
        <v>77</v>
      </c>
      <c r="K324" s="299"/>
    </row>
    <row r="325" spans="1:11" s="187" customFormat="1" x14ac:dyDescent="0.25">
      <c r="A325" s="167">
        <v>43259.563148148147</v>
      </c>
      <c r="B325" s="174" t="s">
        <v>3</v>
      </c>
      <c r="C325" s="200"/>
      <c r="D325" s="174" t="s">
        <v>2</v>
      </c>
      <c r="E325" s="165" t="s">
        <v>637</v>
      </c>
      <c r="F325" s="165" t="s">
        <v>6</v>
      </c>
      <c r="G325" s="165" t="s">
        <v>0</v>
      </c>
      <c r="H325" s="165">
        <v>4920</v>
      </c>
      <c r="I325" s="165">
        <v>0.18</v>
      </c>
      <c r="J325" s="165">
        <v>77</v>
      </c>
      <c r="K325" s="299"/>
    </row>
    <row r="326" spans="1:11" s="187" customFormat="1" x14ac:dyDescent="0.25">
      <c r="A326" s="167">
        <v>43259.563298611109</v>
      </c>
      <c r="B326" s="174" t="s">
        <v>3</v>
      </c>
      <c r="C326" s="200"/>
      <c r="D326" s="174" t="s">
        <v>2</v>
      </c>
      <c r="E326" s="165" t="s">
        <v>637</v>
      </c>
      <c r="F326" s="165" t="s">
        <v>6</v>
      </c>
      <c r="G326" s="165" t="s">
        <v>0</v>
      </c>
      <c r="H326" s="165">
        <v>4940</v>
      </c>
      <c r="I326" s="165">
        <v>0.18</v>
      </c>
      <c r="J326" s="165">
        <v>77</v>
      </c>
      <c r="K326" s="299"/>
    </row>
    <row r="327" spans="1:11" s="187" customFormat="1" x14ac:dyDescent="0.25">
      <c r="A327" s="167">
        <v>43259.563449074078</v>
      </c>
      <c r="B327" s="174" t="s">
        <v>3</v>
      </c>
      <c r="C327" s="200"/>
      <c r="D327" s="174" t="s">
        <v>2</v>
      </c>
      <c r="E327" s="165" t="s">
        <v>637</v>
      </c>
      <c r="F327" s="165" t="s">
        <v>6</v>
      </c>
      <c r="G327" s="165" t="s">
        <v>0</v>
      </c>
      <c r="H327" s="165">
        <v>4940</v>
      </c>
      <c r="I327" s="165">
        <v>0.18</v>
      </c>
      <c r="J327" s="165">
        <v>79</v>
      </c>
      <c r="K327" s="299"/>
    </row>
    <row r="328" spans="1:11" s="187" customFormat="1" x14ac:dyDescent="0.25">
      <c r="A328" s="167">
        <v>43259.564351851855</v>
      </c>
      <c r="B328" s="174" t="s">
        <v>3</v>
      </c>
      <c r="C328" s="200"/>
      <c r="D328" s="43" t="s">
        <v>2</v>
      </c>
      <c r="E328" s="165" t="s">
        <v>637</v>
      </c>
      <c r="F328" s="165" t="s">
        <v>6</v>
      </c>
      <c r="G328" s="165" t="s">
        <v>0</v>
      </c>
      <c r="H328" s="165">
        <v>4950</v>
      </c>
      <c r="I328" s="165">
        <v>0.18</v>
      </c>
      <c r="J328" s="165">
        <v>79</v>
      </c>
      <c r="K328" s="299"/>
    </row>
    <row r="329" spans="1:11" s="187" customFormat="1" x14ac:dyDescent="0.25">
      <c r="A329" s="167">
        <v>43259.564513888887</v>
      </c>
      <c r="B329" s="174" t="s">
        <v>3</v>
      </c>
      <c r="C329" s="200"/>
      <c r="D329" s="43" t="s">
        <v>2</v>
      </c>
      <c r="E329" s="165" t="s">
        <v>637</v>
      </c>
      <c r="F329" s="165" t="s">
        <v>6</v>
      </c>
      <c r="G329" s="165" t="s">
        <v>0</v>
      </c>
      <c r="H329" s="165">
        <v>4940</v>
      </c>
      <c r="I329" s="165">
        <v>0.18</v>
      </c>
      <c r="J329" s="165">
        <v>77</v>
      </c>
      <c r="K329" s="299"/>
    </row>
    <row r="330" spans="1:11" s="187" customFormat="1" x14ac:dyDescent="0.25">
      <c r="A330" s="167">
        <v>43259.564664351848</v>
      </c>
      <c r="B330" s="174" t="s">
        <v>3</v>
      </c>
      <c r="C330" s="200"/>
      <c r="D330" s="43" t="s">
        <v>2</v>
      </c>
      <c r="E330" s="165" t="s">
        <v>637</v>
      </c>
      <c r="F330" s="165" t="s">
        <v>6</v>
      </c>
      <c r="G330" s="165" t="s">
        <v>0</v>
      </c>
      <c r="H330" s="165">
        <v>4950</v>
      </c>
      <c r="I330" s="165">
        <v>0.18</v>
      </c>
      <c r="J330" s="165">
        <v>77</v>
      </c>
      <c r="K330" s="299"/>
    </row>
    <row r="331" spans="1:11" s="187" customFormat="1" x14ac:dyDescent="0.25">
      <c r="A331" s="212">
        <v>43259.566284722219</v>
      </c>
      <c r="B331" s="213" t="s">
        <v>3</v>
      </c>
      <c r="C331" s="214" t="s">
        <v>2</v>
      </c>
      <c r="D331" s="215"/>
      <c r="E331" s="216" t="s">
        <v>636</v>
      </c>
      <c r="F331" s="216" t="s">
        <v>6</v>
      </c>
      <c r="G331" s="216" t="s">
        <v>1112</v>
      </c>
      <c r="H331" s="208">
        <v>380</v>
      </c>
      <c r="I331" s="216">
        <v>0.18</v>
      </c>
      <c r="J331" s="216">
        <v>79</v>
      </c>
      <c r="K331" s="300">
        <f>AVERAGE(H333:H335,H337:H342,H346,H352,H354)</f>
        <v>3802.5</v>
      </c>
    </row>
    <row r="332" spans="1:11" s="187" customFormat="1" x14ac:dyDescent="0.25">
      <c r="A332" s="212">
        <v>43259.566446759258</v>
      </c>
      <c r="B332" s="213" t="s">
        <v>3</v>
      </c>
      <c r="C332" s="214" t="s">
        <v>2</v>
      </c>
      <c r="D332" s="215"/>
      <c r="E332" s="216" t="s">
        <v>636</v>
      </c>
      <c r="F332" s="216" t="s">
        <v>6</v>
      </c>
      <c r="G332" s="216" t="s">
        <v>1112</v>
      </c>
      <c r="H332" s="208">
        <v>3930</v>
      </c>
      <c r="I332" s="216">
        <v>0.18</v>
      </c>
      <c r="J332" s="216">
        <v>79</v>
      </c>
      <c r="K332" s="300"/>
    </row>
    <row r="333" spans="1:11" s="187" customFormat="1" x14ac:dyDescent="0.25">
      <c r="A333" s="212">
        <v>43259.566608796296</v>
      </c>
      <c r="B333" s="213" t="s">
        <v>3</v>
      </c>
      <c r="C333" s="214" t="s">
        <v>2</v>
      </c>
      <c r="D333" s="215"/>
      <c r="E333" s="216" t="s">
        <v>636</v>
      </c>
      <c r="F333" s="216" t="s">
        <v>6</v>
      </c>
      <c r="G333" s="216" t="s">
        <v>1112</v>
      </c>
      <c r="H333" s="216">
        <v>3990</v>
      </c>
      <c r="I333" s="216">
        <v>0.18</v>
      </c>
      <c r="J333" s="216">
        <v>77</v>
      </c>
      <c r="K333" s="300"/>
    </row>
    <row r="334" spans="1:11" s="187" customFormat="1" x14ac:dyDescent="0.25">
      <c r="A334" s="212">
        <v>43259.56690972222</v>
      </c>
      <c r="B334" s="213" t="s">
        <v>3</v>
      </c>
      <c r="C334" s="214" t="s">
        <v>2</v>
      </c>
      <c r="D334" s="215"/>
      <c r="E334" s="216" t="s">
        <v>636</v>
      </c>
      <c r="F334" s="216" t="s">
        <v>6</v>
      </c>
      <c r="G334" s="216" t="s">
        <v>1112</v>
      </c>
      <c r="H334" s="216">
        <v>3990</v>
      </c>
      <c r="I334" s="216">
        <v>0.18</v>
      </c>
      <c r="J334" s="216">
        <v>79</v>
      </c>
      <c r="K334" s="300"/>
    </row>
    <row r="335" spans="1:11" s="187" customFormat="1" x14ac:dyDescent="0.25">
      <c r="A335" s="212">
        <v>43259.567048611112</v>
      </c>
      <c r="B335" s="213" t="s">
        <v>3</v>
      </c>
      <c r="C335" s="214" t="s">
        <v>2</v>
      </c>
      <c r="D335" s="215"/>
      <c r="E335" s="216" t="s">
        <v>636</v>
      </c>
      <c r="F335" s="216" t="s">
        <v>6</v>
      </c>
      <c r="G335" s="216" t="s">
        <v>1112</v>
      </c>
      <c r="H335" s="216">
        <v>4000</v>
      </c>
      <c r="I335" s="216">
        <v>0.18</v>
      </c>
      <c r="J335" s="216">
        <v>79</v>
      </c>
      <c r="K335" s="300"/>
    </row>
    <row r="336" spans="1:11" s="187" customFormat="1" x14ac:dyDescent="0.25">
      <c r="A336" s="212">
        <v>43259.567199074074</v>
      </c>
      <c r="B336" s="213" t="s">
        <v>3</v>
      </c>
      <c r="C336" s="214" t="s">
        <v>2</v>
      </c>
      <c r="D336" s="215"/>
      <c r="E336" s="216" t="s">
        <v>636</v>
      </c>
      <c r="F336" s="216" t="s">
        <v>6</v>
      </c>
      <c r="G336" s="216" t="s">
        <v>1112</v>
      </c>
      <c r="H336" s="208">
        <v>3790</v>
      </c>
      <c r="I336" s="216">
        <v>0.18</v>
      </c>
      <c r="J336" s="216">
        <v>79</v>
      </c>
      <c r="K336" s="300"/>
    </row>
    <row r="337" spans="1:11" s="187" customFormat="1" x14ac:dyDescent="0.25">
      <c r="A337" s="212">
        <v>43259.567800925928</v>
      </c>
      <c r="B337" s="213" t="s">
        <v>3</v>
      </c>
      <c r="C337" s="215"/>
      <c r="D337" s="214" t="s">
        <v>2</v>
      </c>
      <c r="E337" s="216" t="s">
        <v>637</v>
      </c>
      <c r="F337" s="216" t="s">
        <v>6</v>
      </c>
      <c r="G337" s="216" t="s">
        <v>1112</v>
      </c>
      <c r="H337" s="216">
        <v>3530</v>
      </c>
      <c r="I337" s="216">
        <v>0.18</v>
      </c>
      <c r="J337" s="216">
        <v>77</v>
      </c>
      <c r="K337" s="300"/>
    </row>
    <row r="338" spans="1:11" s="187" customFormat="1" x14ac:dyDescent="0.25">
      <c r="A338" s="212">
        <v>43259.567962962959</v>
      </c>
      <c r="B338" s="213" t="s">
        <v>3</v>
      </c>
      <c r="C338" s="215"/>
      <c r="D338" s="214" t="s">
        <v>2</v>
      </c>
      <c r="E338" s="216" t="s">
        <v>637</v>
      </c>
      <c r="F338" s="216" t="s">
        <v>6</v>
      </c>
      <c r="G338" s="216" t="s">
        <v>1112</v>
      </c>
      <c r="H338" s="216">
        <v>3490</v>
      </c>
      <c r="I338" s="216">
        <v>0.18</v>
      </c>
      <c r="J338" s="216">
        <v>79</v>
      </c>
      <c r="K338" s="300"/>
    </row>
    <row r="339" spans="1:11" s="187" customFormat="1" x14ac:dyDescent="0.25">
      <c r="A339" s="212">
        <v>43259.568113425928</v>
      </c>
      <c r="B339" s="213" t="s">
        <v>3</v>
      </c>
      <c r="C339" s="215"/>
      <c r="D339" s="214" t="s">
        <v>2</v>
      </c>
      <c r="E339" s="216" t="s">
        <v>637</v>
      </c>
      <c r="F339" s="216" t="s">
        <v>6</v>
      </c>
      <c r="G339" s="216" t="s">
        <v>1112</v>
      </c>
      <c r="H339" s="216">
        <v>3530</v>
      </c>
      <c r="I339" s="216">
        <v>0.18</v>
      </c>
      <c r="J339" s="216">
        <v>77</v>
      </c>
      <c r="K339" s="300"/>
    </row>
    <row r="340" spans="1:11" s="187" customFormat="1" x14ac:dyDescent="0.25">
      <c r="A340" s="212">
        <v>43259.572071759256</v>
      </c>
      <c r="B340" s="213" t="s">
        <v>3</v>
      </c>
      <c r="C340" s="213" t="s">
        <v>2</v>
      </c>
      <c r="D340" s="215"/>
      <c r="E340" s="216" t="s">
        <v>636</v>
      </c>
      <c r="F340" s="216" t="s">
        <v>6</v>
      </c>
      <c r="G340" s="216" t="s">
        <v>1112</v>
      </c>
      <c r="H340" s="216">
        <v>3510</v>
      </c>
      <c r="I340" s="216">
        <v>0.18</v>
      </c>
      <c r="J340" s="216">
        <v>79</v>
      </c>
      <c r="K340" s="300"/>
    </row>
    <row r="341" spans="1:11" s="187" customFormat="1" x14ac:dyDescent="0.25">
      <c r="A341" s="212">
        <v>43259.572222222225</v>
      </c>
      <c r="B341" s="213" t="s">
        <v>3</v>
      </c>
      <c r="C341" s="213" t="s">
        <v>2</v>
      </c>
      <c r="D341" s="215"/>
      <c r="E341" s="216" t="s">
        <v>636</v>
      </c>
      <c r="F341" s="216" t="s">
        <v>6</v>
      </c>
      <c r="G341" s="216" t="s">
        <v>1112</v>
      </c>
      <c r="H341" s="216">
        <v>3500</v>
      </c>
      <c r="I341" s="216">
        <v>0.18</v>
      </c>
      <c r="J341" s="216">
        <v>79</v>
      </c>
      <c r="K341" s="300"/>
    </row>
    <row r="342" spans="1:11" s="187" customFormat="1" x14ac:dyDescent="0.25">
      <c r="A342" s="212">
        <v>43259.572372685187</v>
      </c>
      <c r="B342" s="213" t="s">
        <v>3</v>
      </c>
      <c r="C342" s="213" t="s">
        <v>2</v>
      </c>
      <c r="D342" s="215"/>
      <c r="E342" s="216" t="s">
        <v>636</v>
      </c>
      <c r="F342" s="216" t="s">
        <v>6</v>
      </c>
      <c r="G342" s="216" t="s">
        <v>1112</v>
      </c>
      <c r="H342" s="216">
        <v>3500</v>
      </c>
      <c r="I342" s="216">
        <v>0.18</v>
      </c>
      <c r="J342" s="216">
        <v>79</v>
      </c>
      <c r="K342" s="300"/>
    </row>
    <row r="343" spans="1:11" s="187" customFormat="1" x14ac:dyDescent="0.25">
      <c r="A343" s="212">
        <v>43259.572835648149</v>
      </c>
      <c r="B343" s="213" t="s">
        <v>3</v>
      </c>
      <c r="C343" s="213" t="s">
        <v>2</v>
      </c>
      <c r="D343" s="215"/>
      <c r="E343" s="216" t="s">
        <v>636</v>
      </c>
      <c r="F343" s="216" t="s">
        <v>6</v>
      </c>
      <c r="G343" s="216" t="s">
        <v>1112</v>
      </c>
      <c r="H343" s="208">
        <v>3190</v>
      </c>
      <c r="I343" s="216">
        <v>0.18</v>
      </c>
      <c r="J343" s="216">
        <v>77</v>
      </c>
      <c r="K343" s="300"/>
    </row>
    <row r="344" spans="1:11" s="187" customFormat="1" x14ac:dyDescent="0.25">
      <c r="A344" s="212">
        <v>43259.57298611111</v>
      </c>
      <c r="B344" s="213" t="s">
        <v>3</v>
      </c>
      <c r="C344" s="213" t="s">
        <v>2</v>
      </c>
      <c r="D344" s="215"/>
      <c r="E344" s="216" t="s">
        <v>636</v>
      </c>
      <c r="F344" s="216" t="s">
        <v>6</v>
      </c>
      <c r="G344" s="216" t="s">
        <v>1112</v>
      </c>
      <c r="H344" s="208">
        <v>3670</v>
      </c>
      <c r="I344" s="216">
        <v>0.18</v>
      </c>
      <c r="J344" s="216">
        <v>79</v>
      </c>
      <c r="K344" s="300"/>
    </row>
    <row r="345" spans="1:11" s="187" customFormat="1" x14ac:dyDescent="0.25">
      <c r="A345" s="212">
        <v>43259.573148148149</v>
      </c>
      <c r="B345" s="213" t="s">
        <v>3</v>
      </c>
      <c r="C345" s="213" t="s">
        <v>2</v>
      </c>
      <c r="D345" s="215"/>
      <c r="E345" s="216" t="s">
        <v>636</v>
      </c>
      <c r="F345" s="216" t="s">
        <v>6</v>
      </c>
      <c r="G345" s="216" t="s">
        <v>1112</v>
      </c>
      <c r="H345" s="208">
        <v>4000</v>
      </c>
      <c r="I345" s="216">
        <v>0.18</v>
      </c>
      <c r="J345" s="216">
        <v>79</v>
      </c>
      <c r="K345" s="300"/>
    </row>
    <row r="346" spans="1:11" s="187" customFormat="1" x14ac:dyDescent="0.25">
      <c r="A346" s="212">
        <v>43259.573148148149</v>
      </c>
      <c r="B346" s="213" t="s">
        <v>3</v>
      </c>
      <c r="C346" s="213" t="s">
        <v>2</v>
      </c>
      <c r="D346" s="215"/>
      <c r="E346" s="216" t="s">
        <v>636</v>
      </c>
      <c r="F346" s="216" t="s">
        <v>6</v>
      </c>
      <c r="G346" s="216" t="s">
        <v>1112</v>
      </c>
      <c r="H346" s="216">
        <v>4000</v>
      </c>
      <c r="I346" s="216">
        <v>0.18</v>
      </c>
      <c r="J346" s="216">
        <v>79</v>
      </c>
      <c r="K346" s="300"/>
    </row>
    <row r="347" spans="1:11" s="187" customFormat="1" x14ac:dyDescent="0.25">
      <c r="A347" s="212">
        <v>43259.573310185187</v>
      </c>
      <c r="B347" s="213" t="s">
        <v>3</v>
      </c>
      <c r="C347" s="213" t="s">
        <v>2</v>
      </c>
      <c r="D347" s="215"/>
      <c r="E347" s="216" t="s">
        <v>636</v>
      </c>
      <c r="F347" s="216" t="s">
        <v>6</v>
      </c>
      <c r="G347" s="216" t="s">
        <v>1112</v>
      </c>
      <c r="H347" s="208">
        <v>4080</v>
      </c>
      <c r="I347" s="216">
        <v>0.18</v>
      </c>
      <c r="J347" s="216">
        <v>77</v>
      </c>
      <c r="K347" s="300"/>
    </row>
    <row r="348" spans="1:11" s="187" customFormat="1" x14ac:dyDescent="0.25">
      <c r="A348" s="212">
        <v>43259.573460648149</v>
      </c>
      <c r="B348" s="213" t="s">
        <v>3</v>
      </c>
      <c r="C348" s="213" t="s">
        <v>2</v>
      </c>
      <c r="D348" s="215"/>
      <c r="E348" s="216" t="s">
        <v>636</v>
      </c>
      <c r="F348" s="216" t="s">
        <v>6</v>
      </c>
      <c r="G348" s="216" t="s">
        <v>1112</v>
      </c>
      <c r="H348" s="208">
        <v>3980</v>
      </c>
      <c r="I348" s="216">
        <v>0.18</v>
      </c>
      <c r="J348" s="216">
        <v>79</v>
      </c>
      <c r="K348" s="300"/>
    </row>
    <row r="349" spans="1:11" s="187" customFormat="1" x14ac:dyDescent="0.25">
      <c r="A349" s="212">
        <v>43259.574652777781</v>
      </c>
      <c r="B349" s="213" t="s">
        <v>3</v>
      </c>
      <c r="C349" s="215"/>
      <c r="D349" s="214" t="s">
        <v>2</v>
      </c>
      <c r="E349" s="216" t="s">
        <v>637</v>
      </c>
      <c r="F349" s="216" t="s">
        <v>6</v>
      </c>
      <c r="G349" s="216" t="s">
        <v>1112</v>
      </c>
      <c r="H349" s="208">
        <v>4050</v>
      </c>
      <c r="I349" s="216">
        <v>0.18</v>
      </c>
      <c r="J349" s="216">
        <v>79</v>
      </c>
      <c r="K349" s="300"/>
    </row>
    <row r="350" spans="1:11" s="187" customFormat="1" x14ac:dyDescent="0.25">
      <c r="A350" s="212">
        <v>43259.574803240743</v>
      </c>
      <c r="B350" s="213" t="s">
        <v>3</v>
      </c>
      <c r="C350" s="215"/>
      <c r="D350" s="214" t="s">
        <v>2</v>
      </c>
      <c r="E350" s="216" t="s">
        <v>637</v>
      </c>
      <c r="F350" s="216" t="s">
        <v>6</v>
      </c>
      <c r="G350" s="216" t="s">
        <v>1112</v>
      </c>
      <c r="H350" s="208">
        <v>640</v>
      </c>
      <c r="I350" s="216">
        <v>0.18</v>
      </c>
      <c r="J350" s="216">
        <v>79</v>
      </c>
      <c r="K350" s="300"/>
    </row>
    <row r="351" spans="1:11" s="187" customFormat="1" x14ac:dyDescent="0.25">
      <c r="A351" s="212">
        <v>43259.574953703705</v>
      </c>
      <c r="B351" s="213" t="s">
        <v>3</v>
      </c>
      <c r="C351" s="215"/>
      <c r="D351" s="214" t="s">
        <v>2</v>
      </c>
      <c r="E351" s="216" t="s">
        <v>637</v>
      </c>
      <c r="F351" s="216" t="s">
        <v>6</v>
      </c>
      <c r="G351" s="216" t="s">
        <v>1112</v>
      </c>
      <c r="H351" s="208">
        <v>630</v>
      </c>
      <c r="I351" s="216">
        <v>0.18</v>
      </c>
      <c r="J351" s="216">
        <v>79</v>
      </c>
      <c r="K351" s="300"/>
    </row>
    <row r="352" spans="1:11" s="187" customFormat="1" x14ac:dyDescent="0.25">
      <c r="A352" s="212">
        <v>43259.575277777774</v>
      </c>
      <c r="B352" s="213" t="s">
        <v>3</v>
      </c>
      <c r="C352" s="215"/>
      <c r="D352" s="213" t="s">
        <v>2</v>
      </c>
      <c r="E352" s="216" t="s">
        <v>637</v>
      </c>
      <c r="F352" s="216" t="s">
        <v>6</v>
      </c>
      <c r="G352" s="216" t="s">
        <v>1112</v>
      </c>
      <c r="H352" s="216">
        <v>4270</v>
      </c>
      <c r="I352" s="216">
        <v>0.18</v>
      </c>
      <c r="J352" s="216">
        <v>79</v>
      </c>
      <c r="K352" s="300"/>
    </row>
    <row r="353" spans="1:11" s="187" customFormat="1" x14ac:dyDescent="0.25">
      <c r="A353" s="212">
        <v>43259.575428240743</v>
      </c>
      <c r="B353" s="213" t="s">
        <v>3</v>
      </c>
      <c r="C353" s="215"/>
      <c r="D353" s="213" t="s">
        <v>2</v>
      </c>
      <c r="E353" s="216" t="s">
        <v>637</v>
      </c>
      <c r="F353" s="216" t="s">
        <v>6</v>
      </c>
      <c r="G353" s="216" t="s">
        <v>1112</v>
      </c>
      <c r="H353" s="208">
        <v>530</v>
      </c>
      <c r="I353" s="216">
        <v>0.18</v>
      </c>
      <c r="J353" s="216">
        <v>79</v>
      </c>
      <c r="K353" s="300"/>
    </row>
    <row r="354" spans="1:11" s="187" customFormat="1" x14ac:dyDescent="0.25">
      <c r="A354" s="212">
        <v>43259.575578703705</v>
      </c>
      <c r="B354" s="213" t="s">
        <v>3</v>
      </c>
      <c r="C354" s="215"/>
      <c r="D354" s="213" t="s">
        <v>2</v>
      </c>
      <c r="E354" s="216" t="s">
        <v>637</v>
      </c>
      <c r="F354" s="216" t="s">
        <v>6</v>
      </c>
      <c r="G354" s="216" t="s">
        <v>1112</v>
      </c>
      <c r="H354" s="216">
        <v>4320</v>
      </c>
      <c r="I354" s="216">
        <v>0.18</v>
      </c>
      <c r="J354" s="216">
        <v>79</v>
      </c>
      <c r="K354" s="300"/>
    </row>
    <row r="355" spans="1:11" s="187" customFormat="1" x14ac:dyDescent="0.25">
      <c r="A355" s="167">
        <v>43259.548993055556</v>
      </c>
      <c r="B355" s="174" t="s">
        <v>3</v>
      </c>
      <c r="C355" s="43" t="s">
        <v>2</v>
      </c>
      <c r="D355" s="200"/>
      <c r="E355" s="165" t="s">
        <v>636</v>
      </c>
      <c r="F355" s="165" t="s">
        <v>7</v>
      </c>
      <c r="G355" s="165" t="s">
        <v>0</v>
      </c>
      <c r="H355" s="165">
        <v>5060</v>
      </c>
      <c r="I355" s="165">
        <v>0.18</v>
      </c>
      <c r="J355" s="165">
        <v>77</v>
      </c>
      <c r="K355" s="296">
        <f>AVERAGE(H355:H357,H361:H366,H370,H373,H374,H375,H377:H378)</f>
        <v>4326</v>
      </c>
    </row>
    <row r="356" spans="1:11" s="187" customFormat="1" x14ac:dyDescent="0.25">
      <c r="A356" s="167">
        <v>43259.549143518518</v>
      </c>
      <c r="B356" s="174" t="s">
        <v>3</v>
      </c>
      <c r="C356" s="43" t="s">
        <v>2</v>
      </c>
      <c r="D356" s="200"/>
      <c r="E356" s="165" t="s">
        <v>636</v>
      </c>
      <c r="F356" s="165" t="s">
        <v>7</v>
      </c>
      <c r="G356" s="165" t="s">
        <v>0</v>
      </c>
      <c r="H356" s="165">
        <v>5070</v>
      </c>
      <c r="I356" s="165">
        <v>0.18</v>
      </c>
      <c r="J356" s="165">
        <v>77</v>
      </c>
      <c r="K356" s="297"/>
    </row>
    <row r="357" spans="1:11" s="187" customFormat="1" x14ac:dyDescent="0.25">
      <c r="A357" s="167">
        <v>43259.549293981479</v>
      </c>
      <c r="B357" s="174" t="s">
        <v>3</v>
      </c>
      <c r="C357" s="43" t="s">
        <v>2</v>
      </c>
      <c r="D357" s="200"/>
      <c r="E357" s="165" t="s">
        <v>636</v>
      </c>
      <c r="F357" s="165" t="s">
        <v>7</v>
      </c>
      <c r="G357" s="165" t="s">
        <v>0</v>
      </c>
      <c r="H357" s="165">
        <v>5090</v>
      </c>
      <c r="I357" s="165">
        <v>0.18</v>
      </c>
      <c r="J357" s="165">
        <v>77</v>
      </c>
      <c r="K357" s="297"/>
    </row>
    <row r="358" spans="1:11" s="187" customFormat="1" x14ac:dyDescent="0.25">
      <c r="A358" s="167">
        <v>43259.549641203703</v>
      </c>
      <c r="B358" s="174" t="s">
        <v>3</v>
      </c>
      <c r="C358" s="43" t="s">
        <v>2</v>
      </c>
      <c r="D358" s="200"/>
      <c r="E358" s="165" t="s">
        <v>636</v>
      </c>
      <c r="F358" s="165" t="s">
        <v>7</v>
      </c>
      <c r="G358" s="165" t="s">
        <v>0</v>
      </c>
      <c r="H358" s="168">
        <v>5370</v>
      </c>
      <c r="I358" s="165">
        <v>0.18</v>
      </c>
      <c r="J358" s="165">
        <v>77</v>
      </c>
      <c r="K358" s="297"/>
    </row>
    <row r="359" spans="1:11" s="187" customFormat="1" x14ac:dyDescent="0.25">
      <c r="A359" s="167">
        <v>43259.549803240741</v>
      </c>
      <c r="B359" s="174" t="s">
        <v>3</v>
      </c>
      <c r="C359" s="43" t="s">
        <v>2</v>
      </c>
      <c r="D359" s="200"/>
      <c r="E359" s="165" t="s">
        <v>636</v>
      </c>
      <c r="F359" s="165" t="s">
        <v>7</v>
      </c>
      <c r="G359" s="165" t="s">
        <v>0</v>
      </c>
      <c r="H359" s="168">
        <v>5420</v>
      </c>
      <c r="I359" s="165">
        <v>0.18</v>
      </c>
      <c r="J359" s="165">
        <v>77</v>
      </c>
      <c r="K359" s="297"/>
    </row>
    <row r="360" spans="1:11" s="187" customFormat="1" x14ac:dyDescent="0.25">
      <c r="A360" s="167">
        <v>43259.54996527778</v>
      </c>
      <c r="B360" s="174" t="s">
        <v>3</v>
      </c>
      <c r="C360" s="43" t="s">
        <v>2</v>
      </c>
      <c r="D360" s="200"/>
      <c r="E360" s="165" t="s">
        <v>636</v>
      </c>
      <c r="F360" s="165" t="s">
        <v>7</v>
      </c>
      <c r="G360" s="165" t="s">
        <v>0</v>
      </c>
      <c r="H360" s="168">
        <v>5370</v>
      </c>
      <c r="I360" s="165">
        <v>0.18</v>
      </c>
      <c r="J360" s="165">
        <v>77</v>
      </c>
      <c r="K360" s="297"/>
    </row>
    <row r="361" spans="1:11" s="187" customFormat="1" x14ac:dyDescent="0.25">
      <c r="A361" s="167">
        <v>43259.549641203703</v>
      </c>
      <c r="B361" s="174" t="s">
        <v>3</v>
      </c>
      <c r="C361" s="43" t="s">
        <v>2</v>
      </c>
      <c r="D361" s="200"/>
      <c r="E361" s="165" t="s">
        <v>636</v>
      </c>
      <c r="F361" s="165" t="s">
        <v>7</v>
      </c>
      <c r="G361" s="165" t="s">
        <v>0</v>
      </c>
      <c r="H361" s="165">
        <v>5370</v>
      </c>
      <c r="I361" s="165">
        <v>0.18</v>
      </c>
      <c r="J361" s="165">
        <v>77</v>
      </c>
      <c r="K361" s="297"/>
    </row>
    <row r="362" spans="1:11" s="187" customFormat="1" x14ac:dyDescent="0.25">
      <c r="A362" s="167">
        <v>43259.550798611112</v>
      </c>
      <c r="B362" s="174" t="s">
        <v>3</v>
      </c>
      <c r="C362" s="43" t="s">
        <v>2</v>
      </c>
      <c r="D362" s="200"/>
      <c r="E362" s="165" t="s">
        <v>636</v>
      </c>
      <c r="F362" s="165" t="s">
        <v>7</v>
      </c>
      <c r="G362" s="165" t="s">
        <v>0</v>
      </c>
      <c r="H362" s="165">
        <v>3950</v>
      </c>
      <c r="I362" s="165">
        <v>0.18</v>
      </c>
      <c r="J362" s="165">
        <v>77</v>
      </c>
      <c r="K362" s="297"/>
    </row>
    <row r="363" spans="1:11" s="187" customFormat="1" x14ac:dyDescent="0.25">
      <c r="A363" s="167">
        <v>43259.550949074073</v>
      </c>
      <c r="B363" s="174" t="s">
        <v>3</v>
      </c>
      <c r="C363" s="43" t="s">
        <v>2</v>
      </c>
      <c r="D363" s="200"/>
      <c r="E363" s="165" t="s">
        <v>636</v>
      </c>
      <c r="F363" s="165" t="s">
        <v>7</v>
      </c>
      <c r="G363" s="165" t="s">
        <v>0</v>
      </c>
      <c r="H363" s="165">
        <v>3940</v>
      </c>
      <c r="I363" s="165">
        <v>0.18</v>
      </c>
      <c r="J363" s="165">
        <v>77</v>
      </c>
      <c r="K363" s="297"/>
    </row>
    <row r="364" spans="1:11" s="187" customFormat="1" x14ac:dyDescent="0.25">
      <c r="A364" s="167">
        <v>43259.550949074073</v>
      </c>
      <c r="B364" s="174" t="s">
        <v>3</v>
      </c>
      <c r="C364" s="43" t="s">
        <v>2</v>
      </c>
      <c r="D364" s="200"/>
      <c r="E364" s="165" t="s">
        <v>636</v>
      </c>
      <c r="F364" s="165" t="s">
        <v>7</v>
      </c>
      <c r="G364" s="165" t="s">
        <v>0</v>
      </c>
      <c r="H364" s="165">
        <v>3940</v>
      </c>
      <c r="I364" s="165">
        <v>0.18</v>
      </c>
      <c r="J364" s="165">
        <v>77</v>
      </c>
      <c r="K364" s="297"/>
    </row>
    <row r="365" spans="1:11" s="187" customFormat="1" x14ac:dyDescent="0.25">
      <c r="A365" s="167">
        <v>43259.551111111112</v>
      </c>
      <c r="B365" s="174" t="s">
        <v>3</v>
      </c>
      <c r="C365" s="43" t="s">
        <v>2</v>
      </c>
      <c r="D365" s="200"/>
      <c r="E365" s="165" t="s">
        <v>636</v>
      </c>
      <c r="F365" s="165" t="s">
        <v>7</v>
      </c>
      <c r="G365" s="165" t="s">
        <v>0</v>
      </c>
      <c r="H365" s="165">
        <v>3990</v>
      </c>
      <c r="I365" s="165">
        <v>0.18</v>
      </c>
      <c r="J365" s="165">
        <v>77</v>
      </c>
      <c r="K365" s="297"/>
    </row>
    <row r="366" spans="1:11" s="187" customFormat="1" x14ac:dyDescent="0.25">
      <c r="A366" s="167">
        <v>43259.551261574074</v>
      </c>
      <c r="B366" s="174" t="s">
        <v>3</v>
      </c>
      <c r="C366" s="43" t="s">
        <v>2</v>
      </c>
      <c r="D366" s="200"/>
      <c r="E366" s="165" t="s">
        <v>636</v>
      </c>
      <c r="F366" s="165" t="s">
        <v>7</v>
      </c>
      <c r="G366" s="165" t="s">
        <v>0</v>
      </c>
      <c r="H366" s="165">
        <v>3970</v>
      </c>
      <c r="I366" s="165">
        <v>0.18</v>
      </c>
      <c r="J366" s="165">
        <v>77</v>
      </c>
      <c r="K366" s="297"/>
    </row>
    <row r="367" spans="1:11" s="187" customFormat="1" x14ac:dyDescent="0.25">
      <c r="A367" s="167">
        <v>43259.551851851851</v>
      </c>
      <c r="B367" s="174" t="s">
        <v>3</v>
      </c>
      <c r="C367" s="43" t="s">
        <v>2</v>
      </c>
      <c r="D367" s="200"/>
      <c r="E367" s="165" t="s">
        <v>636</v>
      </c>
      <c r="F367" s="165" t="s">
        <v>7</v>
      </c>
      <c r="G367" s="165" t="s">
        <v>0</v>
      </c>
      <c r="H367" s="168">
        <v>4760</v>
      </c>
      <c r="I367" s="165">
        <v>0.18</v>
      </c>
      <c r="J367" s="165">
        <v>77</v>
      </c>
      <c r="K367" s="297"/>
    </row>
    <row r="368" spans="1:11" s="187" customFormat="1" x14ac:dyDescent="0.25">
      <c r="A368" s="167">
        <v>43259.552002314813</v>
      </c>
      <c r="B368" s="174" t="s">
        <v>3</v>
      </c>
      <c r="C368" s="43" t="s">
        <v>2</v>
      </c>
      <c r="D368" s="200"/>
      <c r="E368" s="165" t="s">
        <v>636</v>
      </c>
      <c r="F368" s="165" t="s">
        <v>7</v>
      </c>
      <c r="G368" s="165" t="s">
        <v>0</v>
      </c>
      <c r="H368" s="168">
        <v>4760</v>
      </c>
      <c r="I368" s="165">
        <v>0.18</v>
      </c>
      <c r="J368" s="165">
        <v>77</v>
      </c>
      <c r="K368" s="297"/>
    </row>
    <row r="369" spans="1:11" s="187" customFormat="1" x14ac:dyDescent="0.25">
      <c r="A369" s="167">
        <v>43259.552152777775</v>
      </c>
      <c r="B369" s="174" t="s">
        <v>3</v>
      </c>
      <c r="C369" s="43" t="s">
        <v>2</v>
      </c>
      <c r="D369" s="200"/>
      <c r="E369" s="165" t="s">
        <v>636</v>
      </c>
      <c r="F369" s="165" t="s">
        <v>7</v>
      </c>
      <c r="G369" s="165" t="s">
        <v>0</v>
      </c>
      <c r="H369" s="168">
        <v>4710</v>
      </c>
      <c r="I369" s="165">
        <v>0.18</v>
      </c>
      <c r="J369" s="165">
        <v>77</v>
      </c>
      <c r="K369" s="297"/>
    </row>
    <row r="370" spans="1:11" s="187" customFormat="1" x14ac:dyDescent="0.25">
      <c r="A370" s="167">
        <v>43259.552812499998</v>
      </c>
      <c r="B370" s="174" t="s">
        <v>3</v>
      </c>
      <c r="C370" s="200"/>
      <c r="D370" s="43" t="s">
        <v>2</v>
      </c>
      <c r="E370" s="165" t="s">
        <v>637</v>
      </c>
      <c r="F370" s="165" t="s">
        <v>7</v>
      </c>
      <c r="G370" s="165" t="s">
        <v>0</v>
      </c>
      <c r="H370" s="165">
        <v>3790</v>
      </c>
      <c r="I370" s="165">
        <v>0.18</v>
      </c>
      <c r="J370" s="165">
        <v>77</v>
      </c>
      <c r="K370" s="297"/>
    </row>
    <row r="371" spans="1:11" s="187" customFormat="1" x14ac:dyDescent="0.25">
      <c r="A371" s="167">
        <v>43259.55296296296</v>
      </c>
      <c r="B371" s="174" t="s">
        <v>3</v>
      </c>
      <c r="C371" s="200"/>
      <c r="D371" s="43" t="s">
        <v>2</v>
      </c>
      <c r="E371" s="165" t="s">
        <v>637</v>
      </c>
      <c r="F371" s="165" t="s">
        <v>7</v>
      </c>
      <c r="G371" s="165" t="s">
        <v>0</v>
      </c>
      <c r="H371" s="168">
        <v>3530</v>
      </c>
      <c r="I371" s="165">
        <v>0.18</v>
      </c>
      <c r="J371" s="165">
        <v>77</v>
      </c>
      <c r="K371" s="297"/>
    </row>
    <row r="372" spans="1:11" s="187" customFormat="1" x14ac:dyDescent="0.25">
      <c r="A372" s="167">
        <v>43259.553113425929</v>
      </c>
      <c r="B372" s="174" t="s">
        <v>3</v>
      </c>
      <c r="C372" s="200"/>
      <c r="D372" s="43" t="s">
        <v>2</v>
      </c>
      <c r="E372" s="165" t="s">
        <v>637</v>
      </c>
      <c r="F372" s="165" t="s">
        <v>7</v>
      </c>
      <c r="G372" s="165" t="s">
        <v>0</v>
      </c>
      <c r="H372" s="168">
        <v>3440</v>
      </c>
      <c r="I372" s="165">
        <v>0.18</v>
      </c>
      <c r="J372" s="165">
        <v>77</v>
      </c>
      <c r="K372" s="297"/>
    </row>
    <row r="373" spans="1:11" s="187" customFormat="1" x14ac:dyDescent="0.25">
      <c r="A373" s="167">
        <v>43259.553472222222</v>
      </c>
      <c r="B373" s="174" t="s">
        <v>3</v>
      </c>
      <c r="C373" s="200"/>
      <c r="D373" s="43" t="s">
        <v>2</v>
      </c>
      <c r="E373" s="165" t="s">
        <v>637</v>
      </c>
      <c r="F373" s="165" t="s">
        <v>7</v>
      </c>
      <c r="G373" s="165" t="s">
        <v>0</v>
      </c>
      <c r="H373" s="165">
        <v>3840</v>
      </c>
      <c r="I373" s="165">
        <v>0.18</v>
      </c>
      <c r="J373" s="165">
        <v>77</v>
      </c>
      <c r="K373" s="297"/>
    </row>
    <row r="374" spans="1:11" s="187" customFormat="1" x14ac:dyDescent="0.25">
      <c r="A374" s="167">
        <v>43259.553622685184</v>
      </c>
      <c r="B374" s="174" t="s">
        <v>3</v>
      </c>
      <c r="C374" s="200"/>
      <c r="D374" s="43" t="s">
        <v>2</v>
      </c>
      <c r="E374" s="165" t="s">
        <v>637</v>
      </c>
      <c r="F374" s="165" t="s">
        <v>7</v>
      </c>
      <c r="G374" s="165" t="s">
        <v>0</v>
      </c>
      <c r="H374" s="165">
        <v>3770</v>
      </c>
      <c r="I374" s="165">
        <v>0.18</v>
      </c>
      <c r="J374" s="165">
        <v>77</v>
      </c>
      <c r="K374" s="297"/>
    </row>
    <row r="375" spans="1:11" s="187" customFormat="1" x14ac:dyDescent="0.25">
      <c r="A375" s="167">
        <v>43259.553784722222</v>
      </c>
      <c r="B375" s="174" t="s">
        <v>3</v>
      </c>
      <c r="C375" s="200"/>
      <c r="D375" s="43" t="s">
        <v>2</v>
      </c>
      <c r="E375" s="165" t="s">
        <v>637</v>
      </c>
      <c r="F375" s="165" t="s">
        <v>7</v>
      </c>
      <c r="G375" s="165" t="s">
        <v>0</v>
      </c>
      <c r="H375" s="165">
        <v>3740</v>
      </c>
      <c r="I375" s="165">
        <v>0.18</v>
      </c>
      <c r="J375" s="165">
        <v>77</v>
      </c>
      <c r="K375" s="297"/>
    </row>
    <row r="376" spans="1:11" s="187" customFormat="1" x14ac:dyDescent="0.25">
      <c r="A376" s="167">
        <v>43259.554247685184</v>
      </c>
      <c r="B376" s="174" t="s">
        <v>3</v>
      </c>
      <c r="C376" s="200"/>
      <c r="D376" s="174" t="s">
        <v>2</v>
      </c>
      <c r="E376" s="165" t="s">
        <v>637</v>
      </c>
      <c r="F376" s="165" t="s">
        <v>7</v>
      </c>
      <c r="G376" s="165" t="s">
        <v>0</v>
      </c>
      <c r="H376" s="168">
        <v>4700</v>
      </c>
      <c r="I376" s="165">
        <v>0.18</v>
      </c>
      <c r="J376" s="165">
        <v>77</v>
      </c>
      <c r="K376" s="297"/>
    </row>
    <row r="377" spans="1:11" s="187" customFormat="1" x14ac:dyDescent="0.25">
      <c r="A377" s="167">
        <v>43259.554398148146</v>
      </c>
      <c r="B377" s="174" t="s">
        <v>3</v>
      </c>
      <c r="C377" s="200"/>
      <c r="D377" s="174" t="s">
        <v>2</v>
      </c>
      <c r="E377" s="165" t="s">
        <v>637</v>
      </c>
      <c r="F377" s="165" t="s">
        <v>7</v>
      </c>
      <c r="G377" s="165" t="s">
        <v>0</v>
      </c>
      <c r="H377" s="165">
        <v>4690</v>
      </c>
      <c r="I377" s="165">
        <v>0.18</v>
      </c>
      <c r="J377" s="165">
        <v>77</v>
      </c>
      <c r="K377" s="297"/>
    </row>
    <row r="378" spans="1:11" s="187" customFormat="1" x14ac:dyDescent="0.25">
      <c r="A378" s="217">
        <v>43259.554548611108</v>
      </c>
      <c r="B378" s="202" t="s">
        <v>3</v>
      </c>
      <c r="C378" s="218"/>
      <c r="D378" s="202" t="s">
        <v>2</v>
      </c>
      <c r="E378" s="203" t="s">
        <v>637</v>
      </c>
      <c r="F378" s="203" t="s">
        <v>7</v>
      </c>
      <c r="G378" s="203" t="s">
        <v>0</v>
      </c>
      <c r="H378" s="203">
        <v>4680</v>
      </c>
      <c r="I378" s="203">
        <v>0.18</v>
      </c>
      <c r="J378" s="203">
        <v>77</v>
      </c>
      <c r="K378" s="297"/>
    </row>
    <row r="379" spans="1:11" s="187" customFormat="1" x14ac:dyDescent="0.25">
      <c r="A379" s="204">
        <v>43259.555081018516</v>
      </c>
      <c r="B379" s="122" t="s">
        <v>3</v>
      </c>
      <c r="C379" s="122" t="s">
        <v>2</v>
      </c>
      <c r="D379" s="215"/>
      <c r="E379" s="206" t="s">
        <v>636</v>
      </c>
      <c r="F379" s="206" t="s">
        <v>7</v>
      </c>
      <c r="G379" s="206" t="s">
        <v>1111</v>
      </c>
      <c r="H379" s="216">
        <v>4040</v>
      </c>
      <c r="I379" s="206">
        <v>0.18</v>
      </c>
      <c r="J379" s="206">
        <v>77</v>
      </c>
      <c r="K379" s="298">
        <f>AVERAGE(H379:H383,H385:H387)</f>
        <v>4213.75</v>
      </c>
    </row>
    <row r="380" spans="1:11" s="187" customFormat="1" x14ac:dyDescent="0.25">
      <c r="A380" s="204">
        <v>43259.555243055554</v>
      </c>
      <c r="B380" s="122" t="s">
        <v>3</v>
      </c>
      <c r="C380" s="122" t="s">
        <v>2</v>
      </c>
      <c r="D380" s="215"/>
      <c r="E380" s="206" t="s">
        <v>636</v>
      </c>
      <c r="F380" s="206" t="s">
        <v>7</v>
      </c>
      <c r="G380" s="206" t="s">
        <v>1111</v>
      </c>
      <c r="H380" s="216">
        <v>4080</v>
      </c>
      <c r="I380" s="206">
        <v>0.18</v>
      </c>
      <c r="J380" s="206">
        <v>77</v>
      </c>
      <c r="K380" s="298"/>
    </row>
    <row r="381" spans="1:11" s="187" customFormat="1" x14ac:dyDescent="0.25">
      <c r="A381" s="204">
        <v>43259.555393518516</v>
      </c>
      <c r="B381" s="122" t="s">
        <v>3</v>
      </c>
      <c r="C381" s="122" t="s">
        <v>2</v>
      </c>
      <c r="D381" s="215"/>
      <c r="E381" s="206" t="s">
        <v>636</v>
      </c>
      <c r="F381" s="206" t="s">
        <v>7</v>
      </c>
      <c r="G381" s="206" t="s">
        <v>1111</v>
      </c>
      <c r="H381" s="216">
        <v>4070</v>
      </c>
      <c r="I381" s="206">
        <v>0.18</v>
      </c>
      <c r="J381" s="206">
        <v>77</v>
      </c>
      <c r="K381" s="298"/>
    </row>
    <row r="382" spans="1:11" s="187" customFormat="1" x14ac:dyDescent="0.25">
      <c r="A382" s="204">
        <v>43259.555960648147</v>
      </c>
      <c r="B382" s="122" t="s">
        <v>3</v>
      </c>
      <c r="C382" s="122" t="s">
        <v>2</v>
      </c>
      <c r="D382" s="215"/>
      <c r="E382" s="206" t="s">
        <v>636</v>
      </c>
      <c r="F382" s="206" t="s">
        <v>7</v>
      </c>
      <c r="G382" s="206" t="s">
        <v>1111</v>
      </c>
      <c r="H382" s="216">
        <v>4080</v>
      </c>
      <c r="I382" s="206">
        <v>0.18</v>
      </c>
      <c r="J382" s="206">
        <v>77</v>
      </c>
      <c r="K382" s="298"/>
    </row>
    <row r="383" spans="1:11" s="187" customFormat="1" x14ac:dyDescent="0.25">
      <c r="A383" s="204">
        <v>43259.556111111109</v>
      </c>
      <c r="B383" s="122" t="s">
        <v>3</v>
      </c>
      <c r="C383" s="122" t="s">
        <v>2</v>
      </c>
      <c r="D383" s="215"/>
      <c r="E383" s="206" t="s">
        <v>636</v>
      </c>
      <c r="F383" s="206" t="s">
        <v>7</v>
      </c>
      <c r="G383" s="206" t="s">
        <v>1111</v>
      </c>
      <c r="H383" s="216">
        <v>4070</v>
      </c>
      <c r="I383" s="206">
        <v>0.18</v>
      </c>
      <c r="J383" s="206">
        <v>77</v>
      </c>
      <c r="K383" s="298"/>
    </row>
    <row r="384" spans="1:11" s="187" customFormat="1" x14ac:dyDescent="0.25">
      <c r="A384" s="204">
        <v>43259.556261574071</v>
      </c>
      <c r="B384" s="122" t="s">
        <v>3</v>
      </c>
      <c r="C384" s="122" t="s">
        <v>2</v>
      </c>
      <c r="D384" s="215"/>
      <c r="E384" s="206" t="s">
        <v>636</v>
      </c>
      <c r="F384" s="206" t="s">
        <v>7</v>
      </c>
      <c r="G384" s="206" t="s">
        <v>1111</v>
      </c>
      <c r="H384" s="208">
        <v>3570</v>
      </c>
      <c r="I384" s="206">
        <v>0.18</v>
      </c>
      <c r="J384" s="206">
        <v>77</v>
      </c>
      <c r="K384" s="298"/>
    </row>
    <row r="385" spans="1:11" s="187" customFormat="1" x14ac:dyDescent="0.25">
      <c r="A385" s="204">
        <v>43259.556747685187</v>
      </c>
      <c r="B385" s="122" t="s">
        <v>3</v>
      </c>
      <c r="C385" s="215"/>
      <c r="D385" s="122" t="s">
        <v>2</v>
      </c>
      <c r="E385" s="206" t="s">
        <v>637</v>
      </c>
      <c r="F385" s="206" t="s">
        <v>7</v>
      </c>
      <c r="G385" s="206" t="s">
        <v>1111</v>
      </c>
      <c r="H385" s="216">
        <v>4420</v>
      </c>
      <c r="I385" s="206">
        <v>0.18</v>
      </c>
      <c r="J385" s="206">
        <v>77</v>
      </c>
      <c r="K385" s="298"/>
    </row>
    <row r="386" spans="1:11" s="187" customFormat="1" x14ac:dyDescent="0.25">
      <c r="A386" s="204">
        <v>43259.556898148148</v>
      </c>
      <c r="B386" s="122" t="s">
        <v>3</v>
      </c>
      <c r="C386" s="215"/>
      <c r="D386" s="122" t="s">
        <v>2</v>
      </c>
      <c r="E386" s="206" t="s">
        <v>637</v>
      </c>
      <c r="F386" s="206" t="s">
        <v>7</v>
      </c>
      <c r="G386" s="206" t="s">
        <v>1111</v>
      </c>
      <c r="H386" s="216">
        <v>4470</v>
      </c>
      <c r="I386" s="206">
        <v>0.18</v>
      </c>
      <c r="J386" s="206">
        <v>77</v>
      </c>
      <c r="K386" s="298"/>
    </row>
    <row r="387" spans="1:11" s="187" customFormat="1" x14ac:dyDescent="0.25">
      <c r="A387" s="204">
        <v>43259.55704861111</v>
      </c>
      <c r="B387" s="122" t="s">
        <v>3</v>
      </c>
      <c r="C387" s="215"/>
      <c r="D387" s="122" t="s">
        <v>2</v>
      </c>
      <c r="E387" s="206" t="s">
        <v>637</v>
      </c>
      <c r="F387" s="206" t="s">
        <v>7</v>
      </c>
      <c r="G387" s="206" t="s">
        <v>1111</v>
      </c>
      <c r="H387" s="216">
        <v>4480</v>
      </c>
      <c r="I387" s="206">
        <v>0.18</v>
      </c>
      <c r="J387" s="206">
        <v>77</v>
      </c>
      <c r="K387" s="298"/>
    </row>
    <row r="388" spans="1:11" s="187" customFormat="1" x14ac:dyDescent="0.25">
      <c r="A388" s="167">
        <v>43259.542430555557</v>
      </c>
      <c r="B388" s="41" t="s">
        <v>3</v>
      </c>
      <c r="C388" s="211" t="s">
        <v>2</v>
      </c>
      <c r="D388" s="219"/>
      <c r="E388" s="165" t="s">
        <v>636</v>
      </c>
      <c r="F388" s="165" t="s">
        <v>9</v>
      </c>
      <c r="G388" s="165" t="s">
        <v>0</v>
      </c>
      <c r="H388" s="165">
        <v>4550</v>
      </c>
      <c r="I388" s="165">
        <v>0.18</v>
      </c>
      <c r="J388" s="165">
        <v>79</v>
      </c>
      <c r="K388" s="299">
        <f>AVERAGE(H388:H391,H397:H399,H402)</f>
        <v>4508.75</v>
      </c>
    </row>
    <row r="389" spans="1:11" s="187" customFormat="1" x14ac:dyDescent="0.25">
      <c r="A389" s="167">
        <v>43259.542581018519</v>
      </c>
      <c r="B389" s="174" t="s">
        <v>3</v>
      </c>
      <c r="C389" s="43" t="s">
        <v>2</v>
      </c>
      <c r="D389" s="200"/>
      <c r="E389" s="165" t="s">
        <v>636</v>
      </c>
      <c r="F389" s="165" t="s">
        <v>9</v>
      </c>
      <c r="G389" s="165" t="s">
        <v>0</v>
      </c>
      <c r="H389" s="165">
        <v>4550</v>
      </c>
      <c r="I389" s="165">
        <v>0.18</v>
      </c>
      <c r="J389" s="165">
        <v>77</v>
      </c>
      <c r="K389" s="299"/>
    </row>
    <row r="390" spans="1:11" s="187" customFormat="1" x14ac:dyDescent="0.25">
      <c r="A390" s="167">
        <v>43259.542731481481</v>
      </c>
      <c r="B390" s="174" t="s">
        <v>3</v>
      </c>
      <c r="C390" s="43" t="s">
        <v>2</v>
      </c>
      <c r="D390" s="200"/>
      <c r="E390" s="165" t="s">
        <v>636</v>
      </c>
      <c r="F390" s="165" t="s">
        <v>9</v>
      </c>
      <c r="G390" s="165" t="s">
        <v>0</v>
      </c>
      <c r="H390" s="165">
        <v>4530</v>
      </c>
      <c r="I390" s="165">
        <v>0.18</v>
      </c>
      <c r="J390" s="165">
        <v>77</v>
      </c>
      <c r="K390" s="299"/>
    </row>
    <row r="391" spans="1:11" s="187" customFormat="1" x14ac:dyDescent="0.25">
      <c r="A391" s="167">
        <v>43259.543194444443</v>
      </c>
      <c r="B391" s="174" t="s">
        <v>3</v>
      </c>
      <c r="C391" s="174" t="s">
        <v>2</v>
      </c>
      <c r="D391" s="200"/>
      <c r="E391" s="165" t="s">
        <v>636</v>
      </c>
      <c r="F391" s="165" t="s">
        <v>9</v>
      </c>
      <c r="G391" s="165" t="s">
        <v>0</v>
      </c>
      <c r="H391" s="165">
        <v>4690</v>
      </c>
      <c r="I391" s="165">
        <v>0.18</v>
      </c>
      <c r="J391" s="165">
        <v>79</v>
      </c>
      <c r="K391" s="299"/>
    </row>
    <row r="392" spans="1:11" s="187" customFormat="1" x14ac:dyDescent="0.25">
      <c r="A392" s="167">
        <v>43259.543356481481</v>
      </c>
      <c r="B392" s="174" t="s">
        <v>3</v>
      </c>
      <c r="C392" s="174" t="s">
        <v>2</v>
      </c>
      <c r="D392" s="200"/>
      <c r="E392" s="165" t="s">
        <v>636</v>
      </c>
      <c r="F392" s="165" t="s">
        <v>9</v>
      </c>
      <c r="G392" s="165" t="s">
        <v>0</v>
      </c>
      <c r="H392" s="168">
        <v>4680</v>
      </c>
      <c r="I392" s="165">
        <v>0.18</v>
      </c>
      <c r="J392" s="165">
        <v>79</v>
      </c>
      <c r="K392" s="299"/>
    </row>
    <row r="393" spans="1:11" s="187" customFormat="1" x14ac:dyDescent="0.25">
      <c r="A393" s="167">
        <v>43259.543506944443</v>
      </c>
      <c r="B393" s="174" t="s">
        <v>3</v>
      </c>
      <c r="C393" s="174" t="s">
        <v>2</v>
      </c>
      <c r="D393" s="200"/>
      <c r="E393" s="165" t="s">
        <v>636</v>
      </c>
      <c r="F393" s="165" t="s">
        <v>9</v>
      </c>
      <c r="G393" s="165" t="s">
        <v>0</v>
      </c>
      <c r="H393" s="168">
        <v>4710</v>
      </c>
      <c r="I393" s="165">
        <v>0.18</v>
      </c>
      <c r="J393" s="165">
        <v>77</v>
      </c>
      <c r="K393" s="299"/>
    </row>
    <row r="394" spans="1:11" s="187" customFormat="1" x14ac:dyDescent="0.25">
      <c r="A394" s="167">
        <v>43259.544259259259</v>
      </c>
      <c r="B394" s="174" t="s">
        <v>3</v>
      </c>
      <c r="C394" s="43" t="s">
        <v>2</v>
      </c>
      <c r="D394" s="200"/>
      <c r="E394" s="165" t="s">
        <v>636</v>
      </c>
      <c r="F394" s="165" t="s">
        <v>9</v>
      </c>
      <c r="G394" s="165" t="s">
        <v>0</v>
      </c>
      <c r="H394" s="168">
        <v>4660</v>
      </c>
      <c r="I394" s="165">
        <v>0.18</v>
      </c>
      <c r="J394" s="165">
        <v>79</v>
      </c>
      <c r="K394" s="299"/>
    </row>
    <row r="395" spans="1:11" s="187" customFormat="1" x14ac:dyDescent="0.25">
      <c r="A395" s="167">
        <v>43259.544409722221</v>
      </c>
      <c r="B395" s="174" t="s">
        <v>3</v>
      </c>
      <c r="C395" s="43" t="s">
        <v>2</v>
      </c>
      <c r="D395" s="200"/>
      <c r="E395" s="165" t="s">
        <v>636</v>
      </c>
      <c r="F395" s="165" t="s">
        <v>9</v>
      </c>
      <c r="G395" s="165" t="s">
        <v>0</v>
      </c>
      <c r="H395" s="168">
        <v>4700</v>
      </c>
      <c r="I395" s="165">
        <v>0.18</v>
      </c>
      <c r="J395" s="165">
        <v>77</v>
      </c>
      <c r="K395" s="299"/>
    </row>
    <row r="396" spans="1:11" s="187" customFormat="1" x14ac:dyDescent="0.25">
      <c r="A396" s="167">
        <v>43259.544560185182</v>
      </c>
      <c r="B396" s="174" t="s">
        <v>3</v>
      </c>
      <c r="C396" s="43" t="s">
        <v>2</v>
      </c>
      <c r="D396" s="200"/>
      <c r="E396" s="165" t="s">
        <v>636</v>
      </c>
      <c r="F396" s="165" t="s">
        <v>9</v>
      </c>
      <c r="G396" s="165" t="s">
        <v>0</v>
      </c>
      <c r="H396" s="168">
        <v>4710</v>
      </c>
      <c r="I396" s="165">
        <v>0.18</v>
      </c>
      <c r="J396" s="165">
        <v>77</v>
      </c>
      <c r="K396" s="299"/>
    </row>
    <row r="397" spans="1:11" s="187" customFormat="1" x14ac:dyDescent="0.25">
      <c r="A397" s="167">
        <v>43259.545069444444</v>
      </c>
      <c r="B397" s="174" t="s">
        <v>3</v>
      </c>
      <c r="C397" s="200"/>
      <c r="D397" s="174" t="s">
        <v>2</v>
      </c>
      <c r="E397" s="165" t="s">
        <v>637</v>
      </c>
      <c r="F397" s="165" t="s">
        <v>9</v>
      </c>
      <c r="G397" s="165" t="s">
        <v>0</v>
      </c>
      <c r="H397" s="165">
        <v>4460</v>
      </c>
      <c r="I397" s="165">
        <v>0.18</v>
      </c>
      <c r="J397" s="165">
        <v>77</v>
      </c>
      <c r="K397" s="299"/>
    </row>
    <row r="398" spans="1:11" s="187" customFormat="1" x14ac:dyDescent="0.25">
      <c r="A398" s="167">
        <v>43259.545231481483</v>
      </c>
      <c r="B398" s="174" t="s">
        <v>3</v>
      </c>
      <c r="C398" s="200"/>
      <c r="D398" s="174" t="s">
        <v>2</v>
      </c>
      <c r="E398" s="165" t="s">
        <v>637</v>
      </c>
      <c r="F398" s="165" t="s">
        <v>9</v>
      </c>
      <c r="G398" s="165" t="s">
        <v>0</v>
      </c>
      <c r="H398" s="165">
        <v>4460</v>
      </c>
      <c r="I398" s="165">
        <v>0.18</v>
      </c>
      <c r="J398" s="165">
        <v>77</v>
      </c>
      <c r="K398" s="299"/>
    </row>
    <row r="399" spans="1:11" s="187" customFormat="1" x14ac:dyDescent="0.25">
      <c r="A399" s="167">
        <v>43259.545381944445</v>
      </c>
      <c r="B399" s="174" t="s">
        <v>3</v>
      </c>
      <c r="C399" s="200"/>
      <c r="D399" s="174" t="s">
        <v>2</v>
      </c>
      <c r="E399" s="165" t="s">
        <v>637</v>
      </c>
      <c r="F399" s="165" t="s">
        <v>9</v>
      </c>
      <c r="G399" s="165" t="s">
        <v>0</v>
      </c>
      <c r="H399" s="165">
        <v>4440</v>
      </c>
      <c r="I399" s="165">
        <v>0.18</v>
      </c>
      <c r="J399" s="165">
        <v>77</v>
      </c>
      <c r="K399" s="299"/>
    </row>
    <row r="400" spans="1:11" s="187" customFormat="1" x14ac:dyDescent="0.25">
      <c r="A400" s="167">
        <v>43259.545995370368</v>
      </c>
      <c r="B400" s="174" t="s">
        <v>3</v>
      </c>
      <c r="C400" s="200"/>
      <c r="D400" s="174" t="s">
        <v>2</v>
      </c>
      <c r="E400" s="165" t="s">
        <v>637</v>
      </c>
      <c r="F400" s="165" t="s">
        <v>9</v>
      </c>
      <c r="G400" s="165" t="s">
        <v>0</v>
      </c>
      <c r="H400" s="168">
        <v>4390</v>
      </c>
      <c r="I400" s="165">
        <v>0.18</v>
      </c>
      <c r="J400" s="165">
        <v>77</v>
      </c>
      <c r="K400" s="299"/>
    </row>
    <row r="401" spans="1:11" s="187" customFormat="1" x14ac:dyDescent="0.25">
      <c r="A401" s="167">
        <v>43259.54614583333</v>
      </c>
      <c r="B401" s="174" t="s">
        <v>3</v>
      </c>
      <c r="C401" s="200"/>
      <c r="D401" s="174" t="s">
        <v>2</v>
      </c>
      <c r="E401" s="165" t="s">
        <v>637</v>
      </c>
      <c r="F401" s="165" t="s">
        <v>9</v>
      </c>
      <c r="G401" s="165" t="s">
        <v>0</v>
      </c>
      <c r="H401" s="168">
        <v>4380</v>
      </c>
      <c r="I401" s="165">
        <v>0.18</v>
      </c>
      <c r="J401" s="165">
        <v>77</v>
      </c>
      <c r="K401" s="299"/>
    </row>
    <row r="402" spans="1:11" s="187" customFormat="1" x14ac:dyDescent="0.25">
      <c r="A402" s="167">
        <v>43259.546296296299</v>
      </c>
      <c r="B402" s="174" t="s">
        <v>3</v>
      </c>
      <c r="C402" s="200"/>
      <c r="D402" s="174" t="s">
        <v>2</v>
      </c>
      <c r="E402" s="165" t="s">
        <v>637</v>
      </c>
      <c r="F402" s="165" t="s">
        <v>9</v>
      </c>
      <c r="G402" s="165" t="s">
        <v>0</v>
      </c>
      <c r="H402" s="165">
        <v>4390</v>
      </c>
      <c r="I402" s="165">
        <v>0.18</v>
      </c>
      <c r="J402" s="165">
        <v>77</v>
      </c>
      <c r="K402" s="299"/>
    </row>
    <row r="403" spans="1:11" s="187" customFormat="1" x14ac:dyDescent="0.25">
      <c r="A403" s="204">
        <v>43259.5390162037</v>
      </c>
      <c r="B403" s="122" t="s">
        <v>3</v>
      </c>
      <c r="C403" s="122" t="s">
        <v>2</v>
      </c>
      <c r="D403" s="210"/>
      <c r="E403" s="206" t="s">
        <v>636</v>
      </c>
      <c r="F403" s="206" t="s">
        <v>10</v>
      </c>
      <c r="G403" s="206" t="s">
        <v>0</v>
      </c>
      <c r="H403" s="206">
        <v>3670</v>
      </c>
      <c r="I403" s="206">
        <v>0.18</v>
      </c>
      <c r="J403" s="206">
        <v>79</v>
      </c>
      <c r="K403" s="298">
        <f>AVERAGE(H403:H404,H407,H409:H411,H413)</f>
        <v>4265.7142857142853</v>
      </c>
    </row>
    <row r="404" spans="1:11" s="187" customFormat="1" x14ac:dyDescent="0.25">
      <c r="A404" s="204">
        <v>43259.539166666669</v>
      </c>
      <c r="B404" s="122" t="s">
        <v>3</v>
      </c>
      <c r="C404" s="122" t="s">
        <v>2</v>
      </c>
      <c r="D404" s="210"/>
      <c r="E404" s="206" t="s">
        <v>636</v>
      </c>
      <c r="F404" s="206" t="s">
        <v>10</v>
      </c>
      <c r="G404" s="206" t="s">
        <v>0</v>
      </c>
      <c r="H404" s="206">
        <v>4150</v>
      </c>
      <c r="I404" s="206">
        <v>0.18</v>
      </c>
      <c r="J404" s="206">
        <v>79</v>
      </c>
      <c r="K404" s="298"/>
    </row>
    <row r="405" spans="1:11" s="187" customFormat="1" x14ac:dyDescent="0.25">
      <c r="A405" s="204">
        <v>43259.539317129631</v>
      </c>
      <c r="B405" s="122" t="s">
        <v>3</v>
      </c>
      <c r="C405" s="122" t="s">
        <v>2</v>
      </c>
      <c r="D405" s="210"/>
      <c r="E405" s="206" t="s">
        <v>636</v>
      </c>
      <c r="F405" s="206" t="s">
        <v>10</v>
      </c>
      <c r="G405" s="206" t="s">
        <v>0</v>
      </c>
      <c r="H405" s="208">
        <v>4150</v>
      </c>
      <c r="I405" s="206">
        <v>0.18</v>
      </c>
      <c r="J405" s="206">
        <v>79</v>
      </c>
      <c r="K405" s="298"/>
    </row>
    <row r="406" spans="1:11" s="187" customFormat="1" x14ac:dyDescent="0.25">
      <c r="A406" s="204">
        <v>43259.539710648147</v>
      </c>
      <c r="B406" s="122" t="s">
        <v>3</v>
      </c>
      <c r="C406" s="122" t="s">
        <v>2</v>
      </c>
      <c r="D406" s="210"/>
      <c r="E406" s="206" t="s">
        <v>636</v>
      </c>
      <c r="F406" s="206" t="s">
        <v>10</v>
      </c>
      <c r="G406" s="206" t="s">
        <v>0</v>
      </c>
      <c r="H406" s="208">
        <v>4160</v>
      </c>
      <c r="I406" s="206">
        <v>0.18</v>
      </c>
      <c r="J406" s="206">
        <v>79</v>
      </c>
      <c r="K406" s="298"/>
    </row>
    <row r="407" spans="1:11" s="187" customFormat="1" x14ac:dyDescent="0.25">
      <c r="A407" s="204">
        <v>43259.539872685185</v>
      </c>
      <c r="B407" s="122" t="s">
        <v>3</v>
      </c>
      <c r="C407" s="122" t="s">
        <v>2</v>
      </c>
      <c r="D407" s="210"/>
      <c r="E407" s="206" t="s">
        <v>636</v>
      </c>
      <c r="F407" s="206" t="s">
        <v>10</v>
      </c>
      <c r="G407" s="206" t="s">
        <v>0</v>
      </c>
      <c r="H407" s="206">
        <v>4150</v>
      </c>
      <c r="I407" s="206">
        <v>0.18</v>
      </c>
      <c r="J407" s="206">
        <v>79</v>
      </c>
      <c r="K407" s="298"/>
    </row>
    <row r="408" spans="1:11" s="187" customFormat="1" x14ac:dyDescent="0.25">
      <c r="A408" s="204">
        <v>43259.540023148147</v>
      </c>
      <c r="B408" s="122" t="s">
        <v>3</v>
      </c>
      <c r="C408" s="122" t="s">
        <v>2</v>
      </c>
      <c r="D408" s="210"/>
      <c r="E408" s="206" t="s">
        <v>636</v>
      </c>
      <c r="F408" s="206" t="s">
        <v>10</v>
      </c>
      <c r="G408" s="206" t="s">
        <v>0</v>
      </c>
      <c r="H408" s="208">
        <v>4160</v>
      </c>
      <c r="I408" s="206">
        <v>0.18</v>
      </c>
      <c r="J408" s="206">
        <v>79</v>
      </c>
      <c r="K408" s="298"/>
    </row>
    <row r="409" spans="1:11" s="187" customFormat="1" x14ac:dyDescent="0.25">
      <c r="A409" s="204">
        <v>43259.540451388886</v>
      </c>
      <c r="B409" s="122" t="s">
        <v>3</v>
      </c>
      <c r="C409" s="210"/>
      <c r="D409" s="122" t="s">
        <v>2</v>
      </c>
      <c r="E409" s="206" t="s">
        <v>637</v>
      </c>
      <c r="F409" s="206" t="s">
        <v>10</v>
      </c>
      <c r="G409" s="206" t="s">
        <v>0</v>
      </c>
      <c r="H409" s="206">
        <v>4370</v>
      </c>
      <c r="I409" s="206">
        <v>0.18</v>
      </c>
      <c r="J409" s="206">
        <v>79</v>
      </c>
      <c r="K409" s="298"/>
    </row>
    <row r="410" spans="1:11" s="187" customFormat="1" x14ac:dyDescent="0.25">
      <c r="A410" s="204">
        <v>43259.540613425925</v>
      </c>
      <c r="B410" s="122" t="s">
        <v>3</v>
      </c>
      <c r="C410" s="210"/>
      <c r="D410" s="122" t="s">
        <v>2</v>
      </c>
      <c r="E410" s="206" t="s">
        <v>637</v>
      </c>
      <c r="F410" s="206" t="s">
        <v>10</v>
      </c>
      <c r="G410" s="206" t="s">
        <v>0</v>
      </c>
      <c r="H410" s="206">
        <v>4370</v>
      </c>
      <c r="I410" s="206">
        <v>0.18</v>
      </c>
      <c r="J410" s="206">
        <v>79</v>
      </c>
      <c r="K410" s="298"/>
    </row>
    <row r="411" spans="1:11" s="187" customFormat="1" x14ac:dyDescent="0.25">
      <c r="A411" s="204">
        <v>43259.540763888886</v>
      </c>
      <c r="B411" s="122" t="s">
        <v>3</v>
      </c>
      <c r="C411" s="210"/>
      <c r="D411" s="122" t="s">
        <v>2</v>
      </c>
      <c r="E411" s="206" t="s">
        <v>637</v>
      </c>
      <c r="F411" s="206" t="s">
        <v>10</v>
      </c>
      <c r="G411" s="206" t="s">
        <v>0</v>
      </c>
      <c r="H411" s="206">
        <v>4390</v>
      </c>
      <c r="I411" s="206">
        <v>0.18</v>
      </c>
      <c r="J411" s="206">
        <v>79</v>
      </c>
      <c r="K411" s="298"/>
    </row>
    <row r="412" spans="1:11" s="187" customFormat="1" x14ac:dyDescent="0.25">
      <c r="A412" s="204">
        <v>43259.54142361111</v>
      </c>
      <c r="B412" s="122" t="s">
        <v>3</v>
      </c>
      <c r="C412" s="210"/>
      <c r="D412" s="122" t="s">
        <v>2</v>
      </c>
      <c r="E412" s="206" t="s">
        <v>637</v>
      </c>
      <c r="F412" s="206" t="s">
        <v>10</v>
      </c>
      <c r="G412" s="206" t="s">
        <v>0</v>
      </c>
      <c r="H412" s="208">
        <v>4750</v>
      </c>
      <c r="I412" s="206">
        <v>0.18</v>
      </c>
      <c r="J412" s="206">
        <v>79</v>
      </c>
      <c r="K412" s="298"/>
    </row>
    <row r="413" spans="1:11" s="187" customFormat="1" x14ac:dyDescent="0.25">
      <c r="A413" s="204">
        <v>43259.541574074072</v>
      </c>
      <c r="B413" s="122" t="s">
        <v>3</v>
      </c>
      <c r="C413" s="210"/>
      <c r="D413" s="122" t="s">
        <v>2</v>
      </c>
      <c r="E413" s="206" t="s">
        <v>637</v>
      </c>
      <c r="F413" s="206" t="s">
        <v>10</v>
      </c>
      <c r="G413" s="206" t="s">
        <v>0</v>
      </c>
      <c r="H413" s="206">
        <v>4760</v>
      </c>
      <c r="I413" s="206">
        <v>0.18</v>
      </c>
      <c r="J413" s="206">
        <v>79</v>
      </c>
      <c r="K413" s="298"/>
    </row>
    <row r="414" spans="1:11" s="187" customFormat="1" x14ac:dyDescent="0.25">
      <c r="A414" s="204">
        <v>43259.541724537034</v>
      </c>
      <c r="B414" s="122" t="s">
        <v>3</v>
      </c>
      <c r="C414" s="210"/>
      <c r="D414" s="122" t="s">
        <v>2</v>
      </c>
      <c r="E414" s="206" t="s">
        <v>637</v>
      </c>
      <c r="F414" s="206" t="s">
        <v>10</v>
      </c>
      <c r="G414" s="206" t="s">
        <v>0</v>
      </c>
      <c r="H414" s="208">
        <v>4780</v>
      </c>
      <c r="I414" s="206">
        <v>0.18</v>
      </c>
      <c r="J414" s="206">
        <v>79</v>
      </c>
      <c r="K414" s="298"/>
    </row>
  </sheetData>
  <autoFilter ref="F1:F414"/>
  <mergeCells count="44">
    <mergeCell ref="A1:K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133:K138"/>
    <mergeCell ref="K2:K3"/>
    <mergeCell ref="K4:K18"/>
    <mergeCell ref="K19:K30"/>
    <mergeCell ref="K31:K45"/>
    <mergeCell ref="K46:K54"/>
    <mergeCell ref="K55:K63"/>
    <mergeCell ref="K64:K90"/>
    <mergeCell ref="K91:K99"/>
    <mergeCell ref="K100:K105"/>
    <mergeCell ref="K106:K126"/>
    <mergeCell ref="K127:K132"/>
    <mergeCell ref="K262:K264"/>
    <mergeCell ref="K139:K153"/>
    <mergeCell ref="K154:K159"/>
    <mergeCell ref="K160:K171"/>
    <mergeCell ref="K172:K177"/>
    <mergeCell ref="K178:K189"/>
    <mergeCell ref="K190:K198"/>
    <mergeCell ref="K199:K204"/>
    <mergeCell ref="K205:K225"/>
    <mergeCell ref="K226:K231"/>
    <mergeCell ref="K232:K246"/>
    <mergeCell ref="K247:K261"/>
    <mergeCell ref="K355:K378"/>
    <mergeCell ref="K379:K387"/>
    <mergeCell ref="K388:K402"/>
    <mergeCell ref="K403:K414"/>
    <mergeCell ref="K265:K276"/>
    <mergeCell ref="K277:K291"/>
    <mergeCell ref="K292:K300"/>
    <mergeCell ref="K301:K306"/>
    <mergeCell ref="K307:K330"/>
    <mergeCell ref="K331:K35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525"/>
  <sheetViews>
    <sheetView workbookViewId="0">
      <selection activeCell="O4" sqref="O4:O35"/>
    </sheetView>
  </sheetViews>
  <sheetFormatPr defaultRowHeight="15" x14ac:dyDescent="0.25"/>
  <cols>
    <col min="1" max="1" width="16.42578125" style="187" bestFit="1" customWidth="1"/>
    <col min="2" max="2" width="7" style="187" bestFit="1" customWidth="1"/>
    <col min="3" max="3" width="11.140625" style="187" bestFit="1" customWidth="1"/>
    <col min="4" max="4" width="10.42578125" style="187" bestFit="1" customWidth="1"/>
    <col min="5" max="5" width="8.7109375" style="187" bestFit="1" customWidth="1"/>
    <col min="6" max="6" width="8.28515625" style="187" bestFit="1" customWidth="1"/>
    <col min="7" max="7" width="11" style="187" bestFit="1" customWidth="1"/>
    <col min="8" max="8" width="11.42578125" style="187" bestFit="1" customWidth="1"/>
    <col min="9" max="9" width="13.85546875" style="187" bestFit="1" customWidth="1"/>
    <col min="10" max="10" width="14.140625" style="187" bestFit="1" customWidth="1"/>
    <col min="11" max="11" width="16.140625" style="187" bestFit="1" customWidth="1"/>
    <col min="12" max="12" width="2.7109375" style="98" customWidth="1"/>
    <col min="13" max="13" width="5.42578125" style="98" bestFit="1" customWidth="1"/>
    <col min="14" max="14" width="11" style="98" bestFit="1" customWidth="1"/>
    <col min="15" max="15" width="8" style="98" bestFit="1" customWidth="1"/>
    <col min="16" max="16384" width="9.140625" style="98"/>
  </cols>
  <sheetData>
    <row r="1" spans="1:15" ht="18.75" x14ac:dyDescent="0.25">
      <c r="A1" s="309" t="s">
        <v>43</v>
      </c>
      <c r="B1" s="310"/>
      <c r="C1" s="310"/>
      <c r="D1" s="310"/>
      <c r="E1" s="310"/>
      <c r="F1" s="310"/>
      <c r="G1" s="310"/>
      <c r="H1" s="310"/>
      <c r="I1" s="310"/>
      <c r="J1" s="310"/>
      <c r="K1" s="311"/>
    </row>
    <row r="2" spans="1:15" ht="30.75" customHeight="1" x14ac:dyDescent="0.25">
      <c r="A2" s="195" t="s">
        <v>42</v>
      </c>
      <c r="B2" s="195" t="s">
        <v>41</v>
      </c>
      <c r="C2" s="197" t="s">
        <v>40</v>
      </c>
      <c r="D2" s="197"/>
      <c r="E2" s="225" t="s">
        <v>40</v>
      </c>
      <c r="F2" s="52" t="s">
        <v>39</v>
      </c>
      <c r="G2" s="195" t="s">
        <v>38</v>
      </c>
      <c r="H2" s="195" t="s">
        <v>37</v>
      </c>
      <c r="I2" s="52" t="s">
        <v>36</v>
      </c>
      <c r="J2" s="52" t="s">
        <v>35</v>
      </c>
      <c r="K2" s="226" t="s">
        <v>34</v>
      </c>
      <c r="L2" s="172"/>
      <c r="M2" s="172"/>
      <c r="N2" s="172"/>
      <c r="O2" s="172"/>
    </row>
    <row r="3" spans="1:15" x14ac:dyDescent="0.25">
      <c r="A3" s="196"/>
      <c r="B3" s="196"/>
      <c r="C3" s="13" t="s">
        <v>33</v>
      </c>
      <c r="D3" s="227" t="s">
        <v>32</v>
      </c>
      <c r="E3" s="228"/>
      <c r="F3" s="59"/>
      <c r="G3" s="196"/>
      <c r="H3" s="196"/>
      <c r="I3" s="59"/>
      <c r="J3" s="59"/>
      <c r="K3" s="229"/>
    </row>
    <row r="4" spans="1:15" x14ac:dyDescent="0.25">
      <c r="A4" s="170">
        <v>43266.568749999999</v>
      </c>
      <c r="B4" s="175" t="s">
        <v>3</v>
      </c>
      <c r="C4" s="175" t="s">
        <v>2</v>
      </c>
      <c r="D4" s="175"/>
      <c r="E4" s="166" t="s">
        <v>636</v>
      </c>
      <c r="F4" s="166" t="s">
        <v>19</v>
      </c>
      <c r="G4" s="166" t="s">
        <v>0</v>
      </c>
      <c r="H4" s="166">
        <v>4070</v>
      </c>
      <c r="I4" s="166">
        <v>0.18</v>
      </c>
      <c r="J4" s="166">
        <v>79</v>
      </c>
      <c r="K4" s="303">
        <f>AVERAGE(H4:H6,H10,H12)</f>
        <v>4212</v>
      </c>
      <c r="M4" s="174" t="s">
        <v>19</v>
      </c>
      <c r="N4" s="174" t="s">
        <v>0</v>
      </c>
      <c r="O4" s="198">
        <f>K4</f>
        <v>4212</v>
      </c>
    </row>
    <row r="5" spans="1:15" x14ac:dyDescent="0.25">
      <c r="A5" s="170">
        <v>43266.568749999999</v>
      </c>
      <c r="B5" s="175" t="s">
        <v>3</v>
      </c>
      <c r="C5" s="175" t="s">
        <v>2</v>
      </c>
      <c r="D5" s="175"/>
      <c r="E5" s="166" t="s">
        <v>636</v>
      </c>
      <c r="F5" s="166" t="s">
        <v>19</v>
      </c>
      <c r="G5" s="166" t="s">
        <v>0</v>
      </c>
      <c r="H5" s="166">
        <v>4060</v>
      </c>
      <c r="I5" s="166">
        <v>0.18</v>
      </c>
      <c r="J5" s="166">
        <v>79</v>
      </c>
      <c r="K5" s="304"/>
      <c r="M5" s="175" t="s">
        <v>20</v>
      </c>
      <c r="N5" s="175" t="s">
        <v>0</v>
      </c>
      <c r="O5" s="199">
        <f>K16</f>
        <v>4148.333333333333</v>
      </c>
    </row>
    <row r="6" spans="1:15" x14ac:dyDescent="0.25">
      <c r="A6" s="170">
        <v>43266.568749999999</v>
      </c>
      <c r="B6" s="175" t="s">
        <v>3</v>
      </c>
      <c r="C6" s="175" t="s">
        <v>2</v>
      </c>
      <c r="D6" s="175"/>
      <c r="E6" s="166" t="s">
        <v>636</v>
      </c>
      <c r="F6" s="166" t="s">
        <v>19</v>
      </c>
      <c r="G6" s="166" t="s">
        <v>0</v>
      </c>
      <c r="H6" s="166">
        <v>4030</v>
      </c>
      <c r="I6" s="166">
        <v>0.18</v>
      </c>
      <c r="J6" s="166">
        <v>79</v>
      </c>
      <c r="K6" s="304"/>
      <c r="M6" s="174" t="s">
        <v>20</v>
      </c>
      <c r="N6" s="174" t="s">
        <v>8</v>
      </c>
      <c r="O6" s="198">
        <f>K28</f>
        <v>4079.4117647058824</v>
      </c>
    </row>
    <row r="7" spans="1:15" x14ac:dyDescent="0.25">
      <c r="A7" s="170">
        <v>43266.569444444445</v>
      </c>
      <c r="B7" s="175" t="s">
        <v>3</v>
      </c>
      <c r="C7" s="175"/>
      <c r="D7" s="175" t="s">
        <v>2</v>
      </c>
      <c r="E7" s="166" t="s">
        <v>637</v>
      </c>
      <c r="F7" s="166" t="s">
        <v>19</v>
      </c>
      <c r="G7" s="166" t="s">
        <v>0</v>
      </c>
      <c r="H7" s="169">
        <v>540</v>
      </c>
      <c r="I7" s="166">
        <v>0.18</v>
      </c>
      <c r="J7" s="166">
        <v>79</v>
      </c>
      <c r="K7" s="304"/>
      <c r="M7" s="175" t="s">
        <v>21</v>
      </c>
      <c r="N7" s="175" t="s">
        <v>0</v>
      </c>
      <c r="O7" s="199">
        <f>K55</f>
        <v>4038</v>
      </c>
    </row>
    <row r="8" spans="1:15" x14ac:dyDescent="0.25">
      <c r="A8" s="170">
        <v>43266.569444444445</v>
      </c>
      <c r="B8" s="175" t="s">
        <v>3</v>
      </c>
      <c r="C8" s="175"/>
      <c r="D8" s="175" t="s">
        <v>2</v>
      </c>
      <c r="E8" s="166" t="s">
        <v>637</v>
      </c>
      <c r="F8" s="166" t="s">
        <v>19</v>
      </c>
      <c r="G8" s="166" t="s">
        <v>0</v>
      </c>
      <c r="H8" s="169">
        <v>3960</v>
      </c>
      <c r="I8" s="166">
        <v>0.18</v>
      </c>
      <c r="J8" s="166">
        <v>79</v>
      </c>
      <c r="K8" s="304"/>
      <c r="M8" s="174" t="s">
        <v>22</v>
      </c>
      <c r="N8" s="174" t="s">
        <v>0</v>
      </c>
      <c r="O8" s="198">
        <f>K67</f>
        <v>4050</v>
      </c>
    </row>
    <row r="9" spans="1:15" x14ac:dyDescent="0.25">
      <c r="A9" s="170">
        <v>43266.570138888892</v>
      </c>
      <c r="B9" s="175" t="s">
        <v>3</v>
      </c>
      <c r="C9" s="175"/>
      <c r="D9" s="175" t="s">
        <v>2</v>
      </c>
      <c r="E9" s="166" t="s">
        <v>637</v>
      </c>
      <c r="F9" s="166" t="s">
        <v>19</v>
      </c>
      <c r="G9" s="166" t="s">
        <v>0</v>
      </c>
      <c r="H9" s="169">
        <v>3980</v>
      </c>
      <c r="I9" s="166">
        <v>0.18</v>
      </c>
      <c r="J9" s="166">
        <v>79</v>
      </c>
      <c r="K9" s="304"/>
      <c r="M9" s="175" t="s">
        <v>23</v>
      </c>
      <c r="N9" s="175" t="s">
        <v>0</v>
      </c>
      <c r="O9" s="199">
        <f>K76</f>
        <v>3485.5555555555557</v>
      </c>
    </row>
    <row r="10" spans="1:15" x14ac:dyDescent="0.25">
      <c r="A10" s="170">
        <v>43266.570138888892</v>
      </c>
      <c r="B10" s="175" t="s">
        <v>3</v>
      </c>
      <c r="C10" s="175"/>
      <c r="D10" s="175" t="s">
        <v>2</v>
      </c>
      <c r="E10" s="166" t="s">
        <v>637</v>
      </c>
      <c r="F10" s="166" t="s">
        <v>19</v>
      </c>
      <c r="G10" s="166" t="s">
        <v>0</v>
      </c>
      <c r="H10" s="166">
        <v>4460</v>
      </c>
      <c r="I10" s="166">
        <v>0.18</v>
      </c>
      <c r="J10" s="166">
        <v>79</v>
      </c>
      <c r="K10" s="304"/>
      <c r="M10" s="174" t="s">
        <v>23</v>
      </c>
      <c r="N10" s="174" t="s">
        <v>5</v>
      </c>
      <c r="O10" s="198">
        <f>K103</f>
        <v>3972</v>
      </c>
    </row>
    <row r="11" spans="1:15" x14ac:dyDescent="0.25">
      <c r="A11" s="170">
        <v>43266.570833333331</v>
      </c>
      <c r="B11" s="175" t="s">
        <v>3</v>
      </c>
      <c r="C11" s="175"/>
      <c r="D11" s="175" t="s">
        <v>2</v>
      </c>
      <c r="E11" s="166" t="s">
        <v>637</v>
      </c>
      <c r="F11" s="166" t="s">
        <v>19</v>
      </c>
      <c r="G11" s="166" t="s">
        <v>0</v>
      </c>
      <c r="H11" s="169">
        <v>4450</v>
      </c>
      <c r="I11" s="166">
        <v>0.18</v>
      </c>
      <c r="J11" s="166">
        <v>81</v>
      </c>
      <c r="K11" s="304"/>
      <c r="M11" s="175" t="s">
        <v>25</v>
      </c>
      <c r="N11" s="175" t="s">
        <v>0</v>
      </c>
      <c r="O11" s="199">
        <f>K112</f>
        <v>3988.75</v>
      </c>
    </row>
    <row r="12" spans="1:15" x14ac:dyDescent="0.25">
      <c r="A12" s="170">
        <v>43266.570833333331</v>
      </c>
      <c r="B12" s="175" t="s">
        <v>3</v>
      </c>
      <c r="C12" s="175"/>
      <c r="D12" s="175" t="s">
        <v>2</v>
      </c>
      <c r="E12" s="166" t="s">
        <v>637</v>
      </c>
      <c r="F12" s="166" t="s">
        <v>19</v>
      </c>
      <c r="G12" s="166" t="s">
        <v>0</v>
      </c>
      <c r="H12" s="166">
        <v>4440</v>
      </c>
      <c r="I12" s="166">
        <v>0.18</v>
      </c>
      <c r="J12" s="166">
        <v>79</v>
      </c>
      <c r="K12" s="304"/>
      <c r="M12" s="174" t="s">
        <v>31</v>
      </c>
      <c r="N12" s="174" t="s">
        <v>0</v>
      </c>
      <c r="O12" s="198">
        <f>K133</f>
        <v>4838.333333333333</v>
      </c>
    </row>
    <row r="13" spans="1:15" x14ac:dyDescent="0.25">
      <c r="A13" s="170">
        <v>43266.571527777778</v>
      </c>
      <c r="B13" s="175" t="s">
        <v>3</v>
      </c>
      <c r="C13" s="175"/>
      <c r="D13" s="175" t="s">
        <v>2</v>
      </c>
      <c r="E13" s="166" t="s">
        <v>637</v>
      </c>
      <c r="F13" s="166" t="s">
        <v>19</v>
      </c>
      <c r="G13" s="166" t="s">
        <v>0</v>
      </c>
      <c r="H13" s="169">
        <v>540</v>
      </c>
      <c r="I13" s="166">
        <v>0.18</v>
      </c>
      <c r="J13" s="166">
        <v>81</v>
      </c>
      <c r="K13" s="304"/>
      <c r="M13" s="175" t="s">
        <v>30</v>
      </c>
      <c r="N13" s="175" t="s">
        <v>0</v>
      </c>
      <c r="O13" s="199">
        <f>K145</f>
        <v>4633.75</v>
      </c>
    </row>
    <row r="14" spans="1:15" x14ac:dyDescent="0.25">
      <c r="A14" s="170">
        <v>43266.571527777778</v>
      </c>
      <c r="B14" s="175" t="s">
        <v>3</v>
      </c>
      <c r="C14" s="175"/>
      <c r="D14" s="175" t="s">
        <v>2</v>
      </c>
      <c r="E14" s="166" t="s">
        <v>637</v>
      </c>
      <c r="F14" s="166" t="s">
        <v>19</v>
      </c>
      <c r="G14" s="166" t="s">
        <v>0</v>
      </c>
      <c r="H14" s="169">
        <v>3700</v>
      </c>
      <c r="I14" s="166">
        <v>0.18</v>
      </c>
      <c r="J14" s="166">
        <v>79</v>
      </c>
      <c r="K14" s="304"/>
      <c r="M14" s="174" t="s">
        <v>29</v>
      </c>
      <c r="N14" s="174" t="s">
        <v>0</v>
      </c>
      <c r="O14" s="198">
        <f>K175</f>
        <v>4871.666666666667</v>
      </c>
    </row>
    <row r="15" spans="1:15" x14ac:dyDescent="0.25">
      <c r="A15" s="170">
        <v>43266.571527777778</v>
      </c>
      <c r="B15" s="175" t="s">
        <v>3</v>
      </c>
      <c r="C15" s="175"/>
      <c r="D15" s="175" t="s">
        <v>2</v>
      </c>
      <c r="E15" s="166" t="s">
        <v>637</v>
      </c>
      <c r="F15" s="166" t="s">
        <v>19</v>
      </c>
      <c r="G15" s="166" t="s">
        <v>0</v>
      </c>
      <c r="H15" s="169">
        <v>3730</v>
      </c>
      <c r="I15" s="166">
        <v>0.18</v>
      </c>
      <c r="J15" s="166">
        <v>79</v>
      </c>
      <c r="K15" s="305"/>
      <c r="M15" s="175" t="s">
        <v>29</v>
      </c>
      <c r="N15" s="175" t="s">
        <v>12</v>
      </c>
      <c r="O15" s="199">
        <f>K181</f>
        <v>4456.95652173913</v>
      </c>
    </row>
    <row r="16" spans="1:15" x14ac:dyDescent="0.25">
      <c r="A16" s="170">
        <v>43266.572916666664</v>
      </c>
      <c r="B16" s="175" t="s">
        <v>3</v>
      </c>
      <c r="C16" s="175" t="s">
        <v>2</v>
      </c>
      <c r="D16" s="166"/>
      <c r="E16" s="166" t="s">
        <v>636</v>
      </c>
      <c r="F16" s="166" t="s">
        <v>20</v>
      </c>
      <c r="G16" s="166" t="s">
        <v>0</v>
      </c>
      <c r="H16" s="166">
        <v>3710</v>
      </c>
      <c r="I16" s="166">
        <v>0.18</v>
      </c>
      <c r="J16" s="166">
        <v>81</v>
      </c>
      <c r="K16" s="303">
        <f>AVERAGE(H16:H18,H25:H27)</f>
        <v>4148.333333333333</v>
      </c>
      <c r="M16" s="174" t="s">
        <v>28</v>
      </c>
      <c r="N16" s="174" t="s">
        <v>0</v>
      </c>
      <c r="O16" s="198">
        <f>K211</f>
        <v>4414.090909090909</v>
      </c>
    </row>
    <row r="17" spans="1:16" x14ac:dyDescent="0.25">
      <c r="A17" s="170">
        <v>43266.572916666664</v>
      </c>
      <c r="B17" s="175" t="s">
        <v>3</v>
      </c>
      <c r="C17" s="175" t="s">
        <v>2</v>
      </c>
      <c r="D17" s="166"/>
      <c r="E17" s="166" t="s">
        <v>636</v>
      </c>
      <c r="F17" s="166" t="s">
        <v>20</v>
      </c>
      <c r="G17" s="166" t="s">
        <v>0</v>
      </c>
      <c r="H17" s="166">
        <v>3730</v>
      </c>
      <c r="I17" s="166">
        <v>0.18</v>
      </c>
      <c r="J17" s="166">
        <v>79</v>
      </c>
      <c r="K17" s="304"/>
      <c r="M17" s="175" t="s">
        <v>28</v>
      </c>
      <c r="N17" s="175" t="s">
        <v>16</v>
      </c>
      <c r="O17" s="199">
        <f>K247</f>
        <v>3850</v>
      </c>
    </row>
    <row r="18" spans="1:16" x14ac:dyDescent="0.25">
      <c r="A18" s="170">
        <v>43266.573611111111</v>
      </c>
      <c r="B18" s="175" t="s">
        <v>3</v>
      </c>
      <c r="C18" s="175" t="s">
        <v>2</v>
      </c>
      <c r="D18" s="166"/>
      <c r="E18" s="166" t="s">
        <v>636</v>
      </c>
      <c r="F18" s="166" t="s">
        <v>20</v>
      </c>
      <c r="G18" s="166" t="s">
        <v>0</v>
      </c>
      <c r="H18" s="166">
        <v>3710</v>
      </c>
      <c r="I18" s="166">
        <v>0.18</v>
      </c>
      <c r="J18" s="166">
        <v>79</v>
      </c>
      <c r="K18" s="304"/>
      <c r="M18" s="174" t="s">
        <v>27</v>
      </c>
      <c r="N18" s="174" t="s">
        <v>0</v>
      </c>
      <c r="O18" s="198">
        <f>K262</f>
        <v>4795.5555555555557</v>
      </c>
    </row>
    <row r="19" spans="1:16" x14ac:dyDescent="0.25">
      <c r="A19" s="170">
        <v>43266.573611111111</v>
      </c>
      <c r="B19" s="175" t="s">
        <v>3</v>
      </c>
      <c r="C19" s="175" t="s">
        <v>2</v>
      </c>
      <c r="D19" s="175"/>
      <c r="E19" s="166" t="s">
        <v>636</v>
      </c>
      <c r="F19" s="166" t="s">
        <v>20</v>
      </c>
      <c r="G19" s="166" t="s">
        <v>0</v>
      </c>
      <c r="H19" s="169">
        <v>4680</v>
      </c>
      <c r="I19" s="166">
        <v>0.18</v>
      </c>
      <c r="J19" s="166">
        <v>79</v>
      </c>
      <c r="K19" s="304"/>
      <c r="M19" s="175" t="s">
        <v>26</v>
      </c>
      <c r="N19" s="175" t="s">
        <v>0</v>
      </c>
      <c r="O19" s="199">
        <f>K271</f>
        <v>4390.909090909091</v>
      </c>
    </row>
    <row r="20" spans="1:16" x14ac:dyDescent="0.25">
      <c r="A20" s="170">
        <v>43266.573611111111</v>
      </c>
      <c r="B20" s="175" t="s">
        <v>3</v>
      </c>
      <c r="C20" s="175" t="s">
        <v>2</v>
      </c>
      <c r="D20" s="175"/>
      <c r="E20" s="166" t="s">
        <v>636</v>
      </c>
      <c r="F20" s="166" t="s">
        <v>20</v>
      </c>
      <c r="G20" s="166" t="s">
        <v>0</v>
      </c>
      <c r="H20" s="169">
        <v>4660</v>
      </c>
      <c r="I20" s="166">
        <v>0.18</v>
      </c>
      <c r="J20" s="166">
        <v>79</v>
      </c>
      <c r="K20" s="304"/>
      <c r="M20" s="174" t="s">
        <v>18</v>
      </c>
      <c r="N20" s="174" t="s">
        <v>0</v>
      </c>
      <c r="O20" s="198">
        <f>K286</f>
        <v>4652.5</v>
      </c>
    </row>
    <row r="21" spans="1:16" x14ac:dyDescent="0.25">
      <c r="A21" s="170">
        <v>43266.574305555558</v>
      </c>
      <c r="B21" s="175" t="s">
        <v>3</v>
      </c>
      <c r="C21" s="175" t="s">
        <v>2</v>
      </c>
      <c r="D21" s="175"/>
      <c r="E21" s="166" t="s">
        <v>636</v>
      </c>
      <c r="F21" s="166" t="s">
        <v>20</v>
      </c>
      <c r="G21" s="166" t="s">
        <v>0</v>
      </c>
      <c r="H21" s="169">
        <v>4630</v>
      </c>
      <c r="I21" s="166">
        <v>0.18</v>
      </c>
      <c r="J21" s="166">
        <v>79</v>
      </c>
      <c r="K21" s="304"/>
      <c r="M21" s="175" t="s">
        <v>17</v>
      </c>
      <c r="N21" s="175" t="s">
        <v>0</v>
      </c>
      <c r="O21" s="199">
        <f>K301</f>
        <v>4482.1428571428569</v>
      </c>
    </row>
    <row r="22" spans="1:16" s="187" customFormat="1" x14ac:dyDescent="0.25">
      <c r="A22" s="170">
        <v>43266.574999999997</v>
      </c>
      <c r="B22" s="175" t="s">
        <v>3</v>
      </c>
      <c r="C22" s="175"/>
      <c r="D22" s="175" t="s">
        <v>2</v>
      </c>
      <c r="E22" s="166" t="s">
        <v>637</v>
      </c>
      <c r="F22" s="166" t="s">
        <v>20</v>
      </c>
      <c r="G22" s="166" t="s">
        <v>0</v>
      </c>
      <c r="H22" s="169">
        <v>3980</v>
      </c>
      <c r="I22" s="166">
        <v>0.18</v>
      </c>
      <c r="J22" s="166">
        <v>79</v>
      </c>
      <c r="K22" s="304"/>
      <c r="M22" s="174" t="s">
        <v>17</v>
      </c>
      <c r="N22" s="174" t="s">
        <v>16</v>
      </c>
      <c r="O22" s="198">
        <f>K319</f>
        <v>4571.333333333333</v>
      </c>
      <c r="P22" s="98"/>
    </row>
    <row r="23" spans="1:16" s="187" customFormat="1" x14ac:dyDescent="0.25">
      <c r="A23" s="170">
        <v>43266.574999999997</v>
      </c>
      <c r="B23" s="175" t="s">
        <v>3</v>
      </c>
      <c r="C23" s="175"/>
      <c r="D23" s="175" t="s">
        <v>2</v>
      </c>
      <c r="E23" s="166" t="s">
        <v>637</v>
      </c>
      <c r="F23" s="166" t="s">
        <v>20</v>
      </c>
      <c r="G23" s="166" t="s">
        <v>0</v>
      </c>
      <c r="H23" s="169">
        <v>3970</v>
      </c>
      <c r="I23" s="166">
        <v>0.18</v>
      </c>
      <c r="J23" s="166">
        <v>79</v>
      </c>
      <c r="K23" s="304"/>
      <c r="M23" s="175" t="s">
        <v>15</v>
      </c>
      <c r="N23" s="175" t="s">
        <v>0</v>
      </c>
      <c r="O23" s="199">
        <f>K334</f>
        <v>4646.818181818182</v>
      </c>
      <c r="P23" s="98"/>
    </row>
    <row r="24" spans="1:16" s="187" customFormat="1" x14ac:dyDescent="0.25">
      <c r="A24" s="170">
        <v>43266.574999999997</v>
      </c>
      <c r="B24" s="175" t="s">
        <v>3</v>
      </c>
      <c r="C24" s="175"/>
      <c r="D24" s="175" t="s">
        <v>2</v>
      </c>
      <c r="E24" s="166" t="s">
        <v>637</v>
      </c>
      <c r="F24" s="166" t="s">
        <v>20</v>
      </c>
      <c r="G24" s="166" t="s">
        <v>0</v>
      </c>
      <c r="H24" s="169">
        <v>3960</v>
      </c>
      <c r="I24" s="166">
        <v>0.18</v>
      </c>
      <c r="J24" s="166">
        <v>79</v>
      </c>
      <c r="K24" s="304"/>
      <c r="M24" s="174" t="s">
        <v>14</v>
      </c>
      <c r="N24" s="174" t="s">
        <v>0</v>
      </c>
      <c r="O24" s="198">
        <f>K358</f>
        <v>4620</v>
      </c>
      <c r="P24" s="98"/>
    </row>
    <row r="25" spans="1:16" s="187" customFormat="1" x14ac:dyDescent="0.25">
      <c r="A25" s="170">
        <v>43266.575694444444</v>
      </c>
      <c r="B25" s="175" t="s">
        <v>3</v>
      </c>
      <c r="C25" s="175"/>
      <c r="D25" s="175" t="s">
        <v>2</v>
      </c>
      <c r="E25" s="166" t="s">
        <v>637</v>
      </c>
      <c r="F25" s="166" t="s">
        <v>20</v>
      </c>
      <c r="G25" s="166" t="s">
        <v>0</v>
      </c>
      <c r="H25" s="166">
        <v>4600</v>
      </c>
      <c r="I25" s="166">
        <v>0.18</v>
      </c>
      <c r="J25" s="166">
        <v>79</v>
      </c>
      <c r="K25" s="304"/>
      <c r="M25" s="175" t="s">
        <v>13</v>
      </c>
      <c r="N25" s="175" t="s">
        <v>0</v>
      </c>
      <c r="O25" s="199">
        <f>K370</f>
        <v>4503.333333333333</v>
      </c>
      <c r="P25" s="98"/>
    </row>
    <row r="26" spans="1:16" s="187" customFormat="1" x14ac:dyDescent="0.25">
      <c r="A26" s="170">
        <v>43266.575694444444</v>
      </c>
      <c r="B26" s="175" t="s">
        <v>3</v>
      </c>
      <c r="C26" s="175"/>
      <c r="D26" s="175" t="s">
        <v>2</v>
      </c>
      <c r="E26" s="166" t="s">
        <v>637</v>
      </c>
      <c r="F26" s="166" t="s">
        <v>20</v>
      </c>
      <c r="G26" s="166" t="s">
        <v>0</v>
      </c>
      <c r="H26" s="166">
        <v>4560</v>
      </c>
      <c r="I26" s="166">
        <v>0.18</v>
      </c>
      <c r="J26" s="166">
        <v>79</v>
      </c>
      <c r="K26" s="304"/>
      <c r="M26" s="174" t="s">
        <v>13</v>
      </c>
      <c r="N26" s="174" t="s">
        <v>12</v>
      </c>
      <c r="O26" s="198">
        <f>K382</f>
        <v>4505.454545454545</v>
      </c>
      <c r="P26" s="98"/>
    </row>
    <row r="27" spans="1:16" s="187" customFormat="1" x14ac:dyDescent="0.25">
      <c r="A27" s="170">
        <v>43266.575694444444</v>
      </c>
      <c r="B27" s="175" t="s">
        <v>3</v>
      </c>
      <c r="C27" s="175"/>
      <c r="D27" s="175" t="s">
        <v>2</v>
      </c>
      <c r="E27" s="166" t="s">
        <v>637</v>
      </c>
      <c r="F27" s="166" t="s">
        <v>20</v>
      </c>
      <c r="G27" s="166" t="s">
        <v>0</v>
      </c>
      <c r="H27" s="166">
        <v>4580</v>
      </c>
      <c r="I27" s="166">
        <v>0.18</v>
      </c>
      <c r="J27" s="166">
        <v>81</v>
      </c>
      <c r="K27" s="305"/>
      <c r="M27" s="175" t="s">
        <v>11</v>
      </c>
      <c r="N27" s="175" t="s">
        <v>0</v>
      </c>
      <c r="O27" s="199">
        <f>K397</f>
        <v>4363.333333333333</v>
      </c>
      <c r="P27" s="98"/>
    </row>
    <row r="28" spans="1:16" s="187" customFormat="1" x14ac:dyDescent="0.25">
      <c r="A28" s="170">
        <v>43266.57708333333</v>
      </c>
      <c r="B28" s="175" t="s">
        <v>3</v>
      </c>
      <c r="C28" s="175" t="s">
        <v>2</v>
      </c>
      <c r="D28" s="175"/>
      <c r="E28" s="166" t="s">
        <v>636</v>
      </c>
      <c r="F28" s="166" t="s">
        <v>20</v>
      </c>
      <c r="G28" s="166" t="s">
        <v>1111</v>
      </c>
      <c r="H28" s="169">
        <v>2670</v>
      </c>
      <c r="I28" s="166">
        <v>0.18</v>
      </c>
      <c r="J28" s="166">
        <v>81</v>
      </c>
      <c r="K28" s="303">
        <f>AVERAGE(H31,H33,H40:H54)</f>
        <v>4079.4117647058824</v>
      </c>
      <c r="M28" s="174" t="s">
        <v>1</v>
      </c>
      <c r="N28" s="174" t="s">
        <v>0</v>
      </c>
      <c r="O28" s="198">
        <f>K403</f>
        <v>4558.333333333333</v>
      </c>
      <c r="P28" s="98"/>
    </row>
    <row r="29" spans="1:16" s="187" customFormat="1" x14ac:dyDescent="0.25">
      <c r="A29" s="170">
        <v>43266.57708333333</v>
      </c>
      <c r="B29" s="175" t="s">
        <v>3</v>
      </c>
      <c r="C29" s="175" t="s">
        <v>2</v>
      </c>
      <c r="D29" s="175"/>
      <c r="E29" s="166" t="s">
        <v>636</v>
      </c>
      <c r="F29" s="166" t="s">
        <v>20</v>
      </c>
      <c r="G29" s="166" t="s">
        <v>1111</v>
      </c>
      <c r="H29" s="169">
        <v>3480</v>
      </c>
      <c r="I29" s="166">
        <v>0.18</v>
      </c>
      <c r="J29" s="166">
        <v>79</v>
      </c>
      <c r="K29" s="304"/>
      <c r="M29" s="175" t="s">
        <v>4</v>
      </c>
      <c r="N29" s="175" t="s">
        <v>0</v>
      </c>
      <c r="O29" s="199">
        <f>K415</f>
        <v>4532.2222222222226</v>
      </c>
      <c r="P29" s="98"/>
    </row>
    <row r="30" spans="1:16" s="187" customFormat="1" x14ac:dyDescent="0.25">
      <c r="A30" s="170">
        <v>43266.57708333333</v>
      </c>
      <c r="B30" s="175" t="s">
        <v>3</v>
      </c>
      <c r="C30" s="175" t="s">
        <v>2</v>
      </c>
      <c r="D30" s="175"/>
      <c r="E30" s="166" t="s">
        <v>636</v>
      </c>
      <c r="F30" s="166" t="s">
        <v>20</v>
      </c>
      <c r="G30" s="166" t="s">
        <v>1111</v>
      </c>
      <c r="H30" s="169">
        <v>3220</v>
      </c>
      <c r="I30" s="166">
        <v>0.18</v>
      </c>
      <c r="J30" s="166">
        <v>81</v>
      </c>
      <c r="K30" s="304"/>
      <c r="M30" s="174" t="s">
        <v>6</v>
      </c>
      <c r="N30" s="174" t="s">
        <v>0</v>
      </c>
      <c r="O30" s="198">
        <f>K424</f>
        <v>4733.0769230769229</v>
      </c>
      <c r="P30" s="98"/>
    </row>
    <row r="31" spans="1:16" s="187" customFormat="1" x14ac:dyDescent="0.25">
      <c r="A31" s="170">
        <v>43266.577777777777</v>
      </c>
      <c r="B31" s="175" t="s">
        <v>3</v>
      </c>
      <c r="C31" s="175" t="s">
        <v>2</v>
      </c>
      <c r="D31" s="175"/>
      <c r="E31" s="166" t="s">
        <v>636</v>
      </c>
      <c r="F31" s="166" t="s">
        <v>20</v>
      </c>
      <c r="G31" s="166" t="s">
        <v>1111</v>
      </c>
      <c r="H31" s="166">
        <v>3170</v>
      </c>
      <c r="I31" s="166">
        <v>0.18</v>
      </c>
      <c r="J31" s="166">
        <v>79</v>
      </c>
      <c r="K31" s="304"/>
      <c r="M31" s="175" t="s">
        <v>6</v>
      </c>
      <c r="N31" s="175" t="s">
        <v>5</v>
      </c>
      <c r="O31" s="199">
        <f>K442</f>
        <v>4206.666666666667</v>
      </c>
      <c r="P31" s="98"/>
    </row>
    <row r="32" spans="1:16" s="187" customFormat="1" x14ac:dyDescent="0.25">
      <c r="A32" s="170">
        <v>43266.577777777777</v>
      </c>
      <c r="B32" s="175" t="s">
        <v>3</v>
      </c>
      <c r="C32" s="175" t="s">
        <v>2</v>
      </c>
      <c r="D32" s="175"/>
      <c r="E32" s="166" t="s">
        <v>636</v>
      </c>
      <c r="F32" s="166" t="s">
        <v>20</v>
      </c>
      <c r="G32" s="166" t="s">
        <v>1111</v>
      </c>
      <c r="H32" s="169">
        <v>2820</v>
      </c>
      <c r="I32" s="166">
        <v>0.18</v>
      </c>
      <c r="J32" s="166">
        <v>79</v>
      </c>
      <c r="K32" s="304"/>
      <c r="M32" s="174" t="s">
        <v>7</v>
      </c>
      <c r="N32" s="174" t="s">
        <v>0</v>
      </c>
      <c r="O32" s="198">
        <f>K460</f>
        <v>4168.8888888888887</v>
      </c>
      <c r="P32" s="98"/>
    </row>
    <row r="33" spans="1:16" s="187" customFormat="1" x14ac:dyDescent="0.25">
      <c r="A33" s="170">
        <v>43266.577777777777</v>
      </c>
      <c r="B33" s="175" t="s">
        <v>3</v>
      </c>
      <c r="C33" s="175" t="s">
        <v>2</v>
      </c>
      <c r="D33" s="175"/>
      <c r="E33" s="166" t="s">
        <v>636</v>
      </c>
      <c r="F33" s="166" t="s">
        <v>20</v>
      </c>
      <c r="G33" s="166" t="s">
        <v>1111</v>
      </c>
      <c r="H33" s="166">
        <v>3150</v>
      </c>
      <c r="I33" s="166">
        <v>0.18</v>
      </c>
      <c r="J33" s="166">
        <v>79</v>
      </c>
      <c r="K33" s="304"/>
      <c r="M33" s="175" t="s">
        <v>7</v>
      </c>
      <c r="N33" s="175" t="s">
        <v>8</v>
      </c>
      <c r="O33" s="199">
        <f>K469</f>
        <v>3580</v>
      </c>
      <c r="P33" s="98"/>
    </row>
    <row r="34" spans="1:16" s="187" customFormat="1" x14ac:dyDescent="0.25">
      <c r="A34" s="170">
        <v>43266.578472222223</v>
      </c>
      <c r="B34" s="175" t="s">
        <v>3</v>
      </c>
      <c r="C34" s="175" t="s">
        <v>2</v>
      </c>
      <c r="D34" s="175"/>
      <c r="E34" s="166" t="s">
        <v>636</v>
      </c>
      <c r="F34" s="166" t="s">
        <v>20</v>
      </c>
      <c r="G34" s="166" t="s">
        <v>1111</v>
      </c>
      <c r="H34" s="169">
        <v>2820</v>
      </c>
      <c r="I34" s="166">
        <v>0.18</v>
      </c>
      <c r="J34" s="166">
        <v>79</v>
      </c>
      <c r="K34" s="304"/>
      <c r="M34" s="174" t="s">
        <v>9</v>
      </c>
      <c r="N34" s="174" t="s">
        <v>0</v>
      </c>
      <c r="O34" s="198">
        <f>K508</f>
        <v>4410</v>
      </c>
      <c r="P34" s="98"/>
    </row>
    <row r="35" spans="1:16" s="187" customFormat="1" x14ac:dyDescent="0.25">
      <c r="A35" s="170">
        <v>43266.578472222223</v>
      </c>
      <c r="B35" s="175" t="s">
        <v>3</v>
      </c>
      <c r="C35" s="175" t="s">
        <v>2</v>
      </c>
      <c r="D35" s="175"/>
      <c r="E35" s="166" t="s">
        <v>636</v>
      </c>
      <c r="F35" s="166" t="s">
        <v>20</v>
      </c>
      <c r="G35" s="166" t="s">
        <v>1111</v>
      </c>
      <c r="H35" s="169">
        <v>320</v>
      </c>
      <c r="I35" s="166">
        <v>0.18</v>
      </c>
      <c r="J35" s="166">
        <v>79</v>
      </c>
      <c r="K35" s="304"/>
      <c r="M35" s="175" t="s">
        <v>10</v>
      </c>
      <c r="N35" s="175" t="s">
        <v>0</v>
      </c>
      <c r="O35" s="199">
        <f>K517</f>
        <v>4160</v>
      </c>
      <c r="P35" s="98"/>
    </row>
    <row r="36" spans="1:16" s="187" customFormat="1" x14ac:dyDescent="0.25">
      <c r="A36" s="170">
        <v>43266.57916666667</v>
      </c>
      <c r="B36" s="175" t="s">
        <v>3</v>
      </c>
      <c r="C36" s="175" t="s">
        <v>2</v>
      </c>
      <c r="D36" s="175"/>
      <c r="E36" s="166" t="s">
        <v>636</v>
      </c>
      <c r="F36" s="166" t="s">
        <v>20</v>
      </c>
      <c r="G36" s="166" t="s">
        <v>1111</v>
      </c>
      <c r="H36" s="169">
        <v>2730</v>
      </c>
      <c r="I36" s="166">
        <v>0.18</v>
      </c>
      <c r="J36" s="166">
        <v>81</v>
      </c>
      <c r="K36" s="304"/>
    </row>
    <row r="37" spans="1:16" s="187" customFormat="1" x14ac:dyDescent="0.25">
      <c r="A37" s="170">
        <v>43266.57916666667</v>
      </c>
      <c r="B37" s="175" t="s">
        <v>3</v>
      </c>
      <c r="C37" s="175" t="s">
        <v>2</v>
      </c>
      <c r="D37" s="175"/>
      <c r="E37" s="166" t="s">
        <v>636</v>
      </c>
      <c r="F37" s="166" t="s">
        <v>20</v>
      </c>
      <c r="G37" s="166" t="s">
        <v>1111</v>
      </c>
      <c r="H37" s="169">
        <v>470</v>
      </c>
      <c r="I37" s="166">
        <v>0.18</v>
      </c>
      <c r="J37" s="166">
        <v>79</v>
      </c>
      <c r="K37" s="304"/>
    </row>
    <row r="38" spans="1:16" s="187" customFormat="1" x14ac:dyDescent="0.25">
      <c r="A38" s="170">
        <v>43266.57916666667</v>
      </c>
      <c r="B38" s="175" t="s">
        <v>3</v>
      </c>
      <c r="C38" s="175" t="s">
        <v>2</v>
      </c>
      <c r="D38" s="175"/>
      <c r="E38" s="166" t="s">
        <v>636</v>
      </c>
      <c r="F38" s="166" t="s">
        <v>20</v>
      </c>
      <c r="G38" s="166" t="s">
        <v>1111</v>
      </c>
      <c r="H38" s="169">
        <v>360</v>
      </c>
      <c r="I38" s="166">
        <v>0.18</v>
      </c>
      <c r="J38" s="166">
        <v>81</v>
      </c>
      <c r="K38" s="304"/>
    </row>
    <row r="39" spans="1:16" s="187" customFormat="1" x14ac:dyDescent="0.25">
      <c r="A39" s="170">
        <v>43266.57916666667</v>
      </c>
      <c r="B39" s="175" t="s">
        <v>3</v>
      </c>
      <c r="C39" s="175" t="s">
        <v>2</v>
      </c>
      <c r="D39" s="175"/>
      <c r="E39" s="166" t="s">
        <v>636</v>
      </c>
      <c r="F39" s="166" t="s">
        <v>20</v>
      </c>
      <c r="G39" s="166" t="s">
        <v>1111</v>
      </c>
      <c r="H39" s="169">
        <v>3120</v>
      </c>
      <c r="I39" s="166">
        <v>0.18</v>
      </c>
      <c r="J39" s="166">
        <v>79</v>
      </c>
      <c r="K39" s="304"/>
      <c r="O39" s="16"/>
    </row>
    <row r="40" spans="1:16" s="187" customFormat="1" x14ac:dyDescent="0.25">
      <c r="A40" s="170">
        <v>43266.643055555556</v>
      </c>
      <c r="B40" s="175" t="s">
        <v>3</v>
      </c>
      <c r="C40" s="175" t="s">
        <v>2</v>
      </c>
      <c r="D40" s="166"/>
      <c r="E40" s="166" t="s">
        <v>636</v>
      </c>
      <c r="F40" s="166" t="s">
        <v>20</v>
      </c>
      <c r="G40" s="166" t="s">
        <v>1111</v>
      </c>
      <c r="H40" s="166">
        <v>4540</v>
      </c>
      <c r="I40" s="166">
        <v>0.18</v>
      </c>
      <c r="J40" s="166">
        <v>81</v>
      </c>
      <c r="K40" s="304"/>
    </row>
    <row r="41" spans="1:16" s="187" customFormat="1" x14ac:dyDescent="0.25">
      <c r="A41" s="170">
        <v>43266.643055555556</v>
      </c>
      <c r="B41" s="175" t="s">
        <v>3</v>
      </c>
      <c r="C41" s="175" t="s">
        <v>2</v>
      </c>
      <c r="D41" s="166"/>
      <c r="E41" s="166" t="s">
        <v>636</v>
      </c>
      <c r="F41" s="166" t="s">
        <v>20</v>
      </c>
      <c r="G41" s="166" t="s">
        <v>1111</v>
      </c>
      <c r="H41" s="166">
        <v>3700</v>
      </c>
      <c r="I41" s="166">
        <v>0.18</v>
      </c>
      <c r="J41" s="166">
        <v>81</v>
      </c>
      <c r="K41" s="304"/>
    </row>
    <row r="42" spans="1:16" s="187" customFormat="1" x14ac:dyDescent="0.25">
      <c r="A42" s="170">
        <v>43266.643055555556</v>
      </c>
      <c r="B42" s="175" t="s">
        <v>3</v>
      </c>
      <c r="C42" s="175" t="s">
        <v>2</v>
      </c>
      <c r="D42" s="166"/>
      <c r="E42" s="166" t="s">
        <v>636</v>
      </c>
      <c r="F42" s="166" t="s">
        <v>20</v>
      </c>
      <c r="G42" s="166" t="s">
        <v>1111</v>
      </c>
      <c r="H42" s="166">
        <v>4550</v>
      </c>
      <c r="I42" s="166">
        <v>0.18</v>
      </c>
      <c r="J42" s="166">
        <v>81</v>
      </c>
      <c r="K42" s="304"/>
    </row>
    <row r="43" spans="1:16" s="187" customFormat="1" x14ac:dyDescent="0.25">
      <c r="A43" s="170">
        <v>43266.643750000003</v>
      </c>
      <c r="B43" s="175" t="s">
        <v>3</v>
      </c>
      <c r="C43" s="175" t="s">
        <v>2</v>
      </c>
      <c r="D43" s="166"/>
      <c r="E43" s="166" t="s">
        <v>636</v>
      </c>
      <c r="F43" s="166" t="s">
        <v>20</v>
      </c>
      <c r="G43" s="166" t="s">
        <v>1111</v>
      </c>
      <c r="H43" s="166">
        <v>3970</v>
      </c>
      <c r="I43" s="166">
        <v>0.18</v>
      </c>
      <c r="J43" s="166">
        <v>81</v>
      </c>
      <c r="K43" s="304"/>
    </row>
    <row r="44" spans="1:16" s="187" customFormat="1" x14ac:dyDescent="0.25">
      <c r="A44" s="170">
        <v>43266.643750000003</v>
      </c>
      <c r="B44" s="175" t="s">
        <v>3</v>
      </c>
      <c r="C44" s="175" t="s">
        <v>2</v>
      </c>
      <c r="D44" s="166"/>
      <c r="E44" s="166" t="s">
        <v>636</v>
      </c>
      <c r="F44" s="166" t="s">
        <v>20</v>
      </c>
      <c r="G44" s="166" t="s">
        <v>1111</v>
      </c>
      <c r="H44" s="166">
        <v>3950</v>
      </c>
      <c r="I44" s="166">
        <v>0.18</v>
      </c>
      <c r="J44" s="166">
        <v>81</v>
      </c>
      <c r="K44" s="304"/>
    </row>
    <row r="45" spans="1:16" s="187" customFormat="1" x14ac:dyDescent="0.25">
      <c r="A45" s="170">
        <v>43266.643750000003</v>
      </c>
      <c r="B45" s="175" t="s">
        <v>3</v>
      </c>
      <c r="C45" s="175" t="s">
        <v>2</v>
      </c>
      <c r="D45" s="166"/>
      <c r="E45" s="166" t="s">
        <v>636</v>
      </c>
      <c r="F45" s="166" t="s">
        <v>20</v>
      </c>
      <c r="G45" s="166" t="s">
        <v>1111</v>
      </c>
      <c r="H45" s="166">
        <v>3940</v>
      </c>
      <c r="I45" s="166">
        <v>0.18</v>
      </c>
      <c r="J45" s="166">
        <v>81</v>
      </c>
      <c r="K45" s="304"/>
    </row>
    <row r="46" spans="1:16" s="187" customFormat="1" x14ac:dyDescent="0.25">
      <c r="A46" s="170">
        <v>43266.644444444442</v>
      </c>
      <c r="B46" s="175" t="s">
        <v>3</v>
      </c>
      <c r="C46" s="175" t="s">
        <v>2</v>
      </c>
      <c r="D46" s="175"/>
      <c r="E46" s="166" t="s">
        <v>636</v>
      </c>
      <c r="F46" s="166" t="s">
        <v>20</v>
      </c>
      <c r="G46" s="166" t="s">
        <v>1111</v>
      </c>
      <c r="H46" s="166">
        <v>4620</v>
      </c>
      <c r="I46" s="166">
        <v>0.18</v>
      </c>
      <c r="J46" s="166">
        <v>79</v>
      </c>
      <c r="K46" s="304"/>
    </row>
    <row r="47" spans="1:16" s="187" customFormat="1" x14ac:dyDescent="0.25">
      <c r="A47" s="170">
        <v>43266.644444444442</v>
      </c>
      <c r="B47" s="175" t="s">
        <v>3</v>
      </c>
      <c r="C47" s="175" t="s">
        <v>2</v>
      </c>
      <c r="D47" s="175"/>
      <c r="E47" s="166" t="s">
        <v>636</v>
      </c>
      <c r="F47" s="166" t="s">
        <v>20</v>
      </c>
      <c r="G47" s="166" t="s">
        <v>1111</v>
      </c>
      <c r="H47" s="166">
        <v>4680</v>
      </c>
      <c r="I47" s="166">
        <v>0.18</v>
      </c>
      <c r="J47" s="166">
        <v>81</v>
      </c>
      <c r="K47" s="304"/>
    </row>
    <row r="48" spans="1:16" s="187" customFormat="1" x14ac:dyDescent="0.25">
      <c r="A48" s="170">
        <v>43266.644444444442</v>
      </c>
      <c r="B48" s="175" t="s">
        <v>3</v>
      </c>
      <c r="C48" s="175" t="s">
        <v>2</v>
      </c>
      <c r="D48" s="175"/>
      <c r="E48" s="166" t="s">
        <v>636</v>
      </c>
      <c r="F48" s="166" t="s">
        <v>20</v>
      </c>
      <c r="G48" s="166" t="s">
        <v>1111</v>
      </c>
      <c r="H48" s="166">
        <v>4680</v>
      </c>
      <c r="I48" s="166">
        <v>0.18</v>
      </c>
      <c r="J48" s="166">
        <v>79</v>
      </c>
      <c r="K48" s="304"/>
    </row>
    <row r="49" spans="1:11" s="187" customFormat="1" x14ac:dyDescent="0.25">
      <c r="A49" s="170">
        <v>43266.645138888889</v>
      </c>
      <c r="B49" s="175" t="s">
        <v>3</v>
      </c>
      <c r="C49" s="175" t="s">
        <v>2</v>
      </c>
      <c r="D49" s="166"/>
      <c r="E49" s="166" t="s">
        <v>636</v>
      </c>
      <c r="F49" s="166" t="s">
        <v>20</v>
      </c>
      <c r="G49" s="166" t="s">
        <v>1111</v>
      </c>
      <c r="H49" s="166">
        <v>4180</v>
      </c>
      <c r="I49" s="166">
        <v>0.18</v>
      </c>
      <c r="J49" s="166">
        <v>81</v>
      </c>
      <c r="K49" s="304"/>
    </row>
    <row r="50" spans="1:11" s="187" customFormat="1" x14ac:dyDescent="0.25">
      <c r="A50" s="170">
        <v>43266.645138888889</v>
      </c>
      <c r="B50" s="175" t="s">
        <v>3</v>
      </c>
      <c r="C50" s="175" t="s">
        <v>2</v>
      </c>
      <c r="D50" s="166"/>
      <c r="E50" s="166" t="s">
        <v>636</v>
      </c>
      <c r="F50" s="166" t="s">
        <v>20</v>
      </c>
      <c r="G50" s="166" t="s">
        <v>1111</v>
      </c>
      <c r="H50" s="166">
        <v>4190</v>
      </c>
      <c r="I50" s="166">
        <v>0.18</v>
      </c>
      <c r="J50" s="166">
        <v>81</v>
      </c>
      <c r="K50" s="304"/>
    </row>
    <row r="51" spans="1:11" s="187" customFormat="1" x14ac:dyDescent="0.25">
      <c r="A51" s="170">
        <v>43266.645138888889</v>
      </c>
      <c r="B51" s="175" t="s">
        <v>3</v>
      </c>
      <c r="C51" s="175" t="s">
        <v>2</v>
      </c>
      <c r="D51" s="166"/>
      <c r="E51" s="166" t="s">
        <v>636</v>
      </c>
      <c r="F51" s="166" t="s">
        <v>20</v>
      </c>
      <c r="G51" s="166" t="s">
        <v>1111</v>
      </c>
      <c r="H51" s="166">
        <v>4190</v>
      </c>
      <c r="I51" s="166">
        <v>0.18</v>
      </c>
      <c r="J51" s="166">
        <v>81</v>
      </c>
      <c r="K51" s="304"/>
    </row>
    <row r="52" spans="1:11" s="187" customFormat="1" x14ac:dyDescent="0.25">
      <c r="A52" s="170">
        <v>43266.645833333336</v>
      </c>
      <c r="B52" s="175" t="s">
        <v>3</v>
      </c>
      <c r="C52" s="175"/>
      <c r="D52" s="175" t="s">
        <v>2</v>
      </c>
      <c r="E52" s="166" t="s">
        <v>637</v>
      </c>
      <c r="F52" s="166" t="s">
        <v>20</v>
      </c>
      <c r="G52" s="166" t="s">
        <v>1111</v>
      </c>
      <c r="H52" s="166">
        <v>3940</v>
      </c>
      <c r="I52" s="166">
        <v>0.18</v>
      </c>
      <c r="J52" s="166">
        <v>81</v>
      </c>
      <c r="K52" s="304"/>
    </row>
    <row r="53" spans="1:11" s="187" customFormat="1" x14ac:dyDescent="0.25">
      <c r="A53" s="170">
        <v>43266.645833333336</v>
      </c>
      <c r="B53" s="175" t="s">
        <v>3</v>
      </c>
      <c r="C53" s="175"/>
      <c r="D53" s="175" t="s">
        <v>2</v>
      </c>
      <c r="E53" s="166" t="s">
        <v>637</v>
      </c>
      <c r="F53" s="166" t="s">
        <v>20</v>
      </c>
      <c r="G53" s="166" t="s">
        <v>1111</v>
      </c>
      <c r="H53" s="166">
        <v>3950</v>
      </c>
      <c r="I53" s="166">
        <v>0.18</v>
      </c>
      <c r="J53" s="166">
        <v>79</v>
      </c>
      <c r="K53" s="304"/>
    </row>
    <row r="54" spans="1:11" s="187" customFormat="1" x14ac:dyDescent="0.25">
      <c r="A54" s="170">
        <v>43266.645833333336</v>
      </c>
      <c r="B54" s="195" t="s">
        <v>3</v>
      </c>
      <c r="C54" s="175"/>
      <c r="D54" s="175" t="s">
        <v>2</v>
      </c>
      <c r="E54" s="156" t="s">
        <v>637</v>
      </c>
      <c r="F54" s="166" t="s">
        <v>20</v>
      </c>
      <c r="G54" s="166" t="s">
        <v>1111</v>
      </c>
      <c r="H54" s="166">
        <v>3950</v>
      </c>
      <c r="I54" s="166">
        <v>0.18</v>
      </c>
      <c r="J54" s="166">
        <v>79</v>
      </c>
      <c r="K54" s="305"/>
    </row>
    <row r="55" spans="1:11" s="187" customFormat="1" x14ac:dyDescent="0.25">
      <c r="A55" s="170">
        <v>43266.586111111108</v>
      </c>
      <c r="B55" s="175" t="s">
        <v>3</v>
      </c>
      <c r="C55" s="175" t="s">
        <v>2</v>
      </c>
      <c r="D55" s="175"/>
      <c r="E55" s="166" t="s">
        <v>636</v>
      </c>
      <c r="F55" s="166" t="s">
        <v>21</v>
      </c>
      <c r="G55" s="166" t="s">
        <v>0</v>
      </c>
      <c r="H55" s="166">
        <v>4360</v>
      </c>
      <c r="I55" s="166">
        <v>0.18</v>
      </c>
      <c r="J55" s="166">
        <v>79</v>
      </c>
      <c r="K55" s="303">
        <f>AVERAGE(H55,H57:H62,H64:H66)</f>
        <v>4038</v>
      </c>
    </row>
    <row r="56" spans="1:11" s="187" customFormat="1" x14ac:dyDescent="0.25">
      <c r="A56" s="170">
        <v>43266.586111111108</v>
      </c>
      <c r="B56" s="175" t="s">
        <v>3</v>
      </c>
      <c r="C56" s="175" t="s">
        <v>2</v>
      </c>
      <c r="D56" s="175"/>
      <c r="E56" s="166" t="s">
        <v>636</v>
      </c>
      <c r="F56" s="166" t="s">
        <v>21</v>
      </c>
      <c r="G56" s="166" t="s">
        <v>0</v>
      </c>
      <c r="H56" s="169">
        <v>4270</v>
      </c>
      <c r="I56" s="166">
        <v>0.18</v>
      </c>
      <c r="J56" s="166">
        <v>79</v>
      </c>
      <c r="K56" s="304"/>
    </row>
    <row r="57" spans="1:11" s="187" customFormat="1" x14ac:dyDescent="0.25">
      <c r="A57" s="170">
        <v>43266.586111111108</v>
      </c>
      <c r="B57" s="175" t="s">
        <v>3</v>
      </c>
      <c r="C57" s="175" t="s">
        <v>2</v>
      </c>
      <c r="D57" s="175"/>
      <c r="E57" s="166" t="s">
        <v>636</v>
      </c>
      <c r="F57" s="166" t="s">
        <v>21</v>
      </c>
      <c r="G57" s="166" t="s">
        <v>0</v>
      </c>
      <c r="H57" s="166">
        <v>4000</v>
      </c>
      <c r="I57" s="166">
        <v>0.18</v>
      </c>
      <c r="J57" s="166">
        <v>79</v>
      </c>
      <c r="K57" s="304"/>
    </row>
    <row r="58" spans="1:11" s="187" customFormat="1" x14ac:dyDescent="0.25">
      <c r="A58" s="170">
        <v>43266.586805555555</v>
      </c>
      <c r="B58" s="175" t="s">
        <v>3</v>
      </c>
      <c r="C58" s="175" t="s">
        <v>2</v>
      </c>
      <c r="D58" s="175"/>
      <c r="E58" s="166" t="s">
        <v>636</v>
      </c>
      <c r="F58" s="166" t="s">
        <v>21</v>
      </c>
      <c r="G58" s="166" t="s">
        <v>0</v>
      </c>
      <c r="H58" s="166">
        <v>4350</v>
      </c>
      <c r="I58" s="166">
        <v>0.18</v>
      </c>
      <c r="J58" s="166">
        <v>81</v>
      </c>
      <c r="K58" s="304"/>
    </row>
    <row r="59" spans="1:11" s="187" customFormat="1" x14ac:dyDescent="0.25">
      <c r="A59" s="170">
        <v>43266.586805555555</v>
      </c>
      <c r="B59" s="175" t="s">
        <v>3</v>
      </c>
      <c r="C59" s="175" t="s">
        <v>2</v>
      </c>
      <c r="D59" s="175"/>
      <c r="E59" s="166" t="s">
        <v>636</v>
      </c>
      <c r="F59" s="166" t="s">
        <v>21</v>
      </c>
      <c r="G59" s="166" t="s">
        <v>0</v>
      </c>
      <c r="H59" s="166">
        <v>4330</v>
      </c>
      <c r="I59" s="166">
        <v>0.18</v>
      </c>
      <c r="J59" s="166">
        <v>79</v>
      </c>
      <c r="K59" s="304"/>
    </row>
    <row r="60" spans="1:11" s="187" customFormat="1" x14ac:dyDescent="0.25">
      <c r="A60" s="170">
        <v>43266.587500000001</v>
      </c>
      <c r="B60" s="175" t="s">
        <v>3</v>
      </c>
      <c r="C60" s="175" t="s">
        <v>2</v>
      </c>
      <c r="D60" s="175"/>
      <c r="E60" s="166" t="s">
        <v>636</v>
      </c>
      <c r="F60" s="166" t="s">
        <v>21</v>
      </c>
      <c r="G60" s="166" t="s">
        <v>0</v>
      </c>
      <c r="H60" s="166">
        <v>4320</v>
      </c>
      <c r="I60" s="166">
        <v>0.18</v>
      </c>
      <c r="J60" s="166">
        <v>79</v>
      </c>
      <c r="K60" s="304"/>
    </row>
    <row r="61" spans="1:11" s="187" customFormat="1" x14ac:dyDescent="0.25">
      <c r="A61" s="170">
        <v>43266.588194444441</v>
      </c>
      <c r="B61" s="196" t="s">
        <v>3</v>
      </c>
      <c r="C61" s="175"/>
      <c r="D61" s="175" t="s">
        <v>2</v>
      </c>
      <c r="E61" s="157" t="s">
        <v>636</v>
      </c>
      <c r="F61" s="166" t="s">
        <v>21</v>
      </c>
      <c r="G61" s="166" t="s">
        <v>0</v>
      </c>
      <c r="H61" s="166">
        <v>3870</v>
      </c>
      <c r="I61" s="166">
        <v>0.18</v>
      </c>
      <c r="J61" s="166">
        <v>81</v>
      </c>
      <c r="K61" s="304"/>
    </row>
    <row r="62" spans="1:11" s="187" customFormat="1" x14ac:dyDescent="0.25">
      <c r="A62" s="170">
        <v>43266.588888888888</v>
      </c>
      <c r="B62" s="175" t="s">
        <v>3</v>
      </c>
      <c r="C62" s="175"/>
      <c r="D62" s="175" t="s">
        <v>2</v>
      </c>
      <c r="E62" s="166" t="s">
        <v>636</v>
      </c>
      <c r="F62" s="166" t="s">
        <v>21</v>
      </c>
      <c r="G62" s="166" t="s">
        <v>0</v>
      </c>
      <c r="H62" s="166">
        <v>3830</v>
      </c>
      <c r="I62" s="166">
        <v>0.18</v>
      </c>
      <c r="J62" s="166">
        <v>79</v>
      </c>
      <c r="K62" s="304"/>
    </row>
    <row r="63" spans="1:11" s="187" customFormat="1" x14ac:dyDescent="0.25">
      <c r="A63" s="170">
        <v>43266.588888888888</v>
      </c>
      <c r="B63" s="175" t="s">
        <v>3</v>
      </c>
      <c r="C63" s="175"/>
      <c r="D63" s="175" t="s">
        <v>2</v>
      </c>
      <c r="E63" s="166" t="s">
        <v>636</v>
      </c>
      <c r="F63" s="166" t="s">
        <v>21</v>
      </c>
      <c r="G63" s="166" t="s">
        <v>0</v>
      </c>
      <c r="H63" s="169">
        <v>3420</v>
      </c>
      <c r="I63" s="166">
        <v>0.18</v>
      </c>
      <c r="J63" s="166">
        <v>81</v>
      </c>
      <c r="K63" s="304"/>
    </row>
    <row r="64" spans="1:11" s="187" customFormat="1" x14ac:dyDescent="0.25">
      <c r="A64" s="170">
        <v>43266.588888888888</v>
      </c>
      <c r="B64" s="175" t="s">
        <v>3</v>
      </c>
      <c r="C64" s="166"/>
      <c r="D64" s="175" t="s">
        <v>2</v>
      </c>
      <c r="E64" s="166" t="s">
        <v>637</v>
      </c>
      <c r="F64" s="166" t="s">
        <v>21</v>
      </c>
      <c r="G64" s="166" t="s">
        <v>0</v>
      </c>
      <c r="H64" s="166">
        <v>3650</v>
      </c>
      <c r="I64" s="166">
        <v>0.18</v>
      </c>
      <c r="J64" s="166">
        <v>81</v>
      </c>
      <c r="K64" s="304"/>
    </row>
    <row r="65" spans="1:11" s="187" customFormat="1" x14ac:dyDescent="0.25">
      <c r="A65" s="170">
        <v>43266.589583333334</v>
      </c>
      <c r="B65" s="175" t="s">
        <v>3</v>
      </c>
      <c r="C65" s="166"/>
      <c r="D65" s="175" t="s">
        <v>2</v>
      </c>
      <c r="E65" s="166" t="s">
        <v>637</v>
      </c>
      <c r="F65" s="166" t="s">
        <v>21</v>
      </c>
      <c r="G65" s="166" t="s">
        <v>0</v>
      </c>
      <c r="H65" s="166">
        <v>3830</v>
      </c>
      <c r="I65" s="166">
        <v>0.18</v>
      </c>
      <c r="J65" s="166">
        <v>79</v>
      </c>
      <c r="K65" s="304"/>
    </row>
    <row r="66" spans="1:11" s="187" customFormat="1" x14ac:dyDescent="0.25">
      <c r="A66" s="170">
        <v>43266.589583333334</v>
      </c>
      <c r="B66" s="175" t="s">
        <v>3</v>
      </c>
      <c r="C66" s="166"/>
      <c r="D66" s="175" t="s">
        <v>2</v>
      </c>
      <c r="E66" s="166" t="s">
        <v>637</v>
      </c>
      <c r="F66" s="166" t="s">
        <v>21</v>
      </c>
      <c r="G66" s="166" t="s">
        <v>0</v>
      </c>
      <c r="H66" s="166">
        <v>3840</v>
      </c>
      <c r="I66" s="166">
        <v>0.18</v>
      </c>
      <c r="J66" s="166">
        <v>79</v>
      </c>
      <c r="K66" s="305"/>
    </row>
    <row r="67" spans="1:11" s="187" customFormat="1" x14ac:dyDescent="0.25">
      <c r="A67" s="170">
        <v>43266.59097222222</v>
      </c>
      <c r="B67" s="175" t="s">
        <v>3</v>
      </c>
      <c r="C67" s="175" t="s">
        <v>2</v>
      </c>
      <c r="D67" s="175"/>
      <c r="E67" s="166" t="s">
        <v>636</v>
      </c>
      <c r="F67" s="166" t="s">
        <v>22</v>
      </c>
      <c r="G67" s="166" t="s">
        <v>0</v>
      </c>
      <c r="H67" s="166">
        <v>4000</v>
      </c>
      <c r="I67" s="166">
        <v>0.18</v>
      </c>
      <c r="J67" s="166">
        <v>81</v>
      </c>
      <c r="K67" s="303">
        <f>AVERAGE(H67,H69:H70,H72,H75)</f>
        <v>4050</v>
      </c>
    </row>
    <row r="68" spans="1:11" s="187" customFormat="1" x14ac:dyDescent="0.25">
      <c r="A68" s="170">
        <v>43266.59097222222</v>
      </c>
      <c r="B68" s="175" t="s">
        <v>3</v>
      </c>
      <c r="C68" s="175" t="s">
        <v>2</v>
      </c>
      <c r="D68" s="175"/>
      <c r="E68" s="166" t="s">
        <v>636</v>
      </c>
      <c r="F68" s="166" t="s">
        <v>22</v>
      </c>
      <c r="G68" s="166" t="s">
        <v>0</v>
      </c>
      <c r="H68" s="169">
        <v>3650</v>
      </c>
      <c r="I68" s="166">
        <v>0.18</v>
      </c>
      <c r="J68" s="166">
        <v>79</v>
      </c>
      <c r="K68" s="304"/>
    </row>
    <row r="69" spans="1:11" s="187" customFormat="1" x14ac:dyDescent="0.25">
      <c r="A69" s="170">
        <v>43266.59097222222</v>
      </c>
      <c r="B69" s="175" t="s">
        <v>3</v>
      </c>
      <c r="C69" s="175" t="s">
        <v>2</v>
      </c>
      <c r="D69" s="175"/>
      <c r="E69" s="166" t="s">
        <v>636</v>
      </c>
      <c r="F69" s="166" t="s">
        <v>22</v>
      </c>
      <c r="G69" s="166" t="s">
        <v>0</v>
      </c>
      <c r="H69" s="166">
        <v>4010</v>
      </c>
      <c r="I69" s="166">
        <v>0.18</v>
      </c>
      <c r="J69" s="166">
        <v>81</v>
      </c>
      <c r="K69" s="304"/>
    </row>
    <row r="70" spans="1:11" s="187" customFormat="1" x14ac:dyDescent="0.25">
      <c r="A70" s="170">
        <v>43266.591666666667</v>
      </c>
      <c r="B70" s="175" t="s">
        <v>3</v>
      </c>
      <c r="C70" s="166"/>
      <c r="D70" s="175" t="s">
        <v>2</v>
      </c>
      <c r="E70" s="166" t="s">
        <v>637</v>
      </c>
      <c r="F70" s="166" t="s">
        <v>22</v>
      </c>
      <c r="G70" s="166" t="s">
        <v>0</v>
      </c>
      <c r="H70" s="166">
        <v>4130</v>
      </c>
      <c r="I70" s="166">
        <v>0.18</v>
      </c>
      <c r="J70" s="166">
        <v>79</v>
      </c>
      <c r="K70" s="304"/>
    </row>
    <row r="71" spans="1:11" s="187" customFormat="1" x14ac:dyDescent="0.25">
      <c r="A71" s="170">
        <v>43266.591666666667</v>
      </c>
      <c r="B71" s="175" t="s">
        <v>3</v>
      </c>
      <c r="C71" s="166"/>
      <c r="D71" s="175" t="s">
        <v>2</v>
      </c>
      <c r="E71" s="166" t="s">
        <v>637</v>
      </c>
      <c r="F71" s="166" t="s">
        <v>22</v>
      </c>
      <c r="G71" s="166" t="s">
        <v>0</v>
      </c>
      <c r="H71" s="169">
        <v>3420</v>
      </c>
      <c r="I71" s="166">
        <v>0.18</v>
      </c>
      <c r="J71" s="166">
        <v>81</v>
      </c>
      <c r="K71" s="304"/>
    </row>
    <row r="72" spans="1:11" s="187" customFormat="1" x14ac:dyDescent="0.25">
      <c r="A72" s="170">
        <v>43266.592361111114</v>
      </c>
      <c r="B72" s="175" t="s">
        <v>3</v>
      </c>
      <c r="C72" s="166"/>
      <c r="D72" s="175" t="s">
        <v>2</v>
      </c>
      <c r="E72" s="166" t="s">
        <v>637</v>
      </c>
      <c r="F72" s="166" t="s">
        <v>22</v>
      </c>
      <c r="G72" s="166" t="s">
        <v>0</v>
      </c>
      <c r="H72" s="166">
        <v>4070</v>
      </c>
      <c r="I72" s="166">
        <v>0.18</v>
      </c>
      <c r="J72" s="166">
        <v>79</v>
      </c>
      <c r="K72" s="304"/>
    </row>
    <row r="73" spans="1:11" s="187" customFormat="1" x14ac:dyDescent="0.25">
      <c r="A73" s="170">
        <v>43266.593055555553</v>
      </c>
      <c r="B73" s="175" t="s">
        <v>3</v>
      </c>
      <c r="C73" s="166"/>
      <c r="D73" s="175" t="s">
        <v>2</v>
      </c>
      <c r="E73" s="166" t="s">
        <v>637</v>
      </c>
      <c r="F73" s="166" t="s">
        <v>22</v>
      </c>
      <c r="G73" s="175" t="s">
        <v>0</v>
      </c>
      <c r="H73" s="169">
        <v>3330</v>
      </c>
      <c r="I73" s="166">
        <v>0.18</v>
      </c>
      <c r="J73" s="166">
        <v>81</v>
      </c>
      <c r="K73" s="304"/>
    </row>
    <row r="74" spans="1:11" s="187" customFormat="1" x14ac:dyDescent="0.25">
      <c r="A74" s="170">
        <v>43266.593055555553</v>
      </c>
      <c r="B74" s="175" t="s">
        <v>3</v>
      </c>
      <c r="C74" s="166"/>
      <c r="D74" s="175" t="s">
        <v>2</v>
      </c>
      <c r="E74" s="166" t="s">
        <v>637</v>
      </c>
      <c r="F74" s="166" t="s">
        <v>22</v>
      </c>
      <c r="G74" s="175" t="s">
        <v>0</v>
      </c>
      <c r="H74" s="169">
        <v>420</v>
      </c>
      <c r="I74" s="166">
        <v>0.18</v>
      </c>
      <c r="J74" s="166">
        <v>81</v>
      </c>
      <c r="K74" s="304"/>
    </row>
    <row r="75" spans="1:11" s="187" customFormat="1" x14ac:dyDescent="0.25">
      <c r="A75" s="170">
        <v>43266.593055555553</v>
      </c>
      <c r="B75" s="175" t="s">
        <v>3</v>
      </c>
      <c r="C75" s="166"/>
      <c r="D75" s="175" t="s">
        <v>2</v>
      </c>
      <c r="E75" s="166" t="s">
        <v>637</v>
      </c>
      <c r="F75" s="166" t="s">
        <v>22</v>
      </c>
      <c r="G75" s="175" t="s">
        <v>0</v>
      </c>
      <c r="H75" s="166">
        <v>4040</v>
      </c>
      <c r="I75" s="166">
        <v>0.18</v>
      </c>
      <c r="J75" s="166">
        <v>79</v>
      </c>
      <c r="K75" s="305"/>
    </row>
    <row r="76" spans="1:11" s="187" customFormat="1" x14ac:dyDescent="0.25">
      <c r="A76" s="170">
        <v>43266.594444444447</v>
      </c>
      <c r="B76" s="175" t="s">
        <v>3</v>
      </c>
      <c r="C76" s="175" t="s">
        <v>2</v>
      </c>
      <c r="D76" s="166"/>
      <c r="E76" s="166" t="s">
        <v>636</v>
      </c>
      <c r="F76" s="166" t="s">
        <v>23</v>
      </c>
      <c r="G76" s="175" t="s">
        <v>0</v>
      </c>
      <c r="H76" s="169">
        <v>3270</v>
      </c>
      <c r="I76" s="166">
        <v>0.18</v>
      </c>
      <c r="J76" s="166">
        <v>81</v>
      </c>
      <c r="K76" s="303">
        <f>AVERAGE(H77,H79,H81:H84,H86,H88:H91,H94:H97,H99:H100,H102)</f>
        <v>3485.5555555555557</v>
      </c>
    </row>
    <row r="77" spans="1:11" s="187" customFormat="1" x14ac:dyDescent="0.25">
      <c r="A77" s="170">
        <v>43266.594444444447</v>
      </c>
      <c r="B77" s="175" t="s">
        <v>3</v>
      </c>
      <c r="C77" s="175" t="s">
        <v>2</v>
      </c>
      <c r="D77" s="166"/>
      <c r="E77" s="166" t="s">
        <v>636</v>
      </c>
      <c r="F77" s="166" t="s">
        <v>23</v>
      </c>
      <c r="G77" s="175" t="s">
        <v>0</v>
      </c>
      <c r="H77" s="166">
        <v>4050</v>
      </c>
      <c r="I77" s="166">
        <v>0.18</v>
      </c>
      <c r="J77" s="166">
        <v>81</v>
      </c>
      <c r="K77" s="304"/>
    </row>
    <row r="78" spans="1:11" s="187" customFormat="1" x14ac:dyDescent="0.25">
      <c r="A78" s="170">
        <v>43266.594444444447</v>
      </c>
      <c r="B78" s="175" t="s">
        <v>3</v>
      </c>
      <c r="C78" s="175" t="s">
        <v>2</v>
      </c>
      <c r="D78" s="166"/>
      <c r="E78" s="166" t="s">
        <v>636</v>
      </c>
      <c r="F78" s="166" t="s">
        <v>23</v>
      </c>
      <c r="G78" s="175" t="s">
        <v>0</v>
      </c>
      <c r="H78" s="169">
        <v>700</v>
      </c>
      <c r="I78" s="166">
        <v>0.18</v>
      </c>
      <c r="J78" s="166">
        <v>81</v>
      </c>
      <c r="K78" s="304"/>
    </row>
    <row r="79" spans="1:11" s="187" customFormat="1" x14ac:dyDescent="0.25">
      <c r="A79" s="170">
        <v>43266.595833333333</v>
      </c>
      <c r="B79" s="175" t="s">
        <v>3</v>
      </c>
      <c r="C79" s="175" t="s">
        <v>2</v>
      </c>
      <c r="D79" s="166"/>
      <c r="E79" s="166" t="s">
        <v>636</v>
      </c>
      <c r="F79" s="166" t="s">
        <v>23</v>
      </c>
      <c r="G79" s="175" t="s">
        <v>0</v>
      </c>
      <c r="H79" s="166">
        <v>4500</v>
      </c>
      <c r="I79" s="166">
        <v>0.18</v>
      </c>
      <c r="J79" s="166">
        <v>81</v>
      </c>
      <c r="K79" s="304"/>
    </row>
    <row r="80" spans="1:11" s="187" customFormat="1" x14ac:dyDescent="0.25">
      <c r="A80" s="170">
        <v>43266.595833333333</v>
      </c>
      <c r="B80" s="175" t="s">
        <v>3</v>
      </c>
      <c r="C80" s="175" t="s">
        <v>2</v>
      </c>
      <c r="D80" s="166"/>
      <c r="E80" s="166" t="s">
        <v>636</v>
      </c>
      <c r="F80" s="166" t="s">
        <v>23</v>
      </c>
      <c r="G80" s="175" t="s">
        <v>0</v>
      </c>
      <c r="H80" s="169">
        <v>4470</v>
      </c>
      <c r="I80" s="166">
        <v>0.18</v>
      </c>
      <c r="J80" s="166">
        <v>81</v>
      </c>
      <c r="K80" s="304"/>
    </row>
    <row r="81" spans="1:11" s="187" customFormat="1" x14ac:dyDescent="0.25">
      <c r="A81" s="170">
        <v>43266.595833333333</v>
      </c>
      <c r="B81" s="175" t="s">
        <v>3</v>
      </c>
      <c r="C81" s="175" t="s">
        <v>2</v>
      </c>
      <c r="D81" s="166"/>
      <c r="E81" s="166" t="s">
        <v>636</v>
      </c>
      <c r="F81" s="166" t="s">
        <v>23</v>
      </c>
      <c r="G81" s="175" t="s">
        <v>0</v>
      </c>
      <c r="H81" s="166">
        <v>4520</v>
      </c>
      <c r="I81" s="166">
        <v>0.18</v>
      </c>
      <c r="J81" s="166">
        <v>79</v>
      </c>
      <c r="K81" s="304"/>
    </row>
    <row r="82" spans="1:11" s="187" customFormat="1" x14ac:dyDescent="0.25">
      <c r="A82" s="170">
        <v>43266.59652777778</v>
      </c>
      <c r="B82" s="175" t="s">
        <v>3</v>
      </c>
      <c r="C82" s="175" t="s">
        <v>2</v>
      </c>
      <c r="D82" s="166"/>
      <c r="E82" s="166" t="s">
        <v>636</v>
      </c>
      <c r="F82" s="166" t="s">
        <v>23</v>
      </c>
      <c r="G82" s="175" t="s">
        <v>0</v>
      </c>
      <c r="H82" s="166">
        <v>3000</v>
      </c>
      <c r="I82" s="166">
        <v>0.18</v>
      </c>
      <c r="J82" s="166">
        <v>79</v>
      </c>
      <c r="K82" s="304"/>
    </row>
    <row r="83" spans="1:11" s="187" customFormat="1" x14ac:dyDescent="0.25">
      <c r="A83" s="170">
        <v>43266.597222222219</v>
      </c>
      <c r="B83" s="175" t="s">
        <v>3</v>
      </c>
      <c r="C83" s="175" t="s">
        <v>2</v>
      </c>
      <c r="D83" s="166"/>
      <c r="E83" s="166" t="s">
        <v>636</v>
      </c>
      <c r="F83" s="166" t="s">
        <v>23</v>
      </c>
      <c r="G83" s="175" t="s">
        <v>0</v>
      </c>
      <c r="H83" s="166">
        <v>3020</v>
      </c>
      <c r="I83" s="166">
        <v>0.18</v>
      </c>
      <c r="J83" s="166">
        <v>81</v>
      </c>
      <c r="K83" s="304"/>
    </row>
    <row r="84" spans="1:11" s="187" customFormat="1" x14ac:dyDescent="0.25">
      <c r="A84" s="170">
        <v>43266.597222222219</v>
      </c>
      <c r="B84" s="175" t="s">
        <v>3</v>
      </c>
      <c r="C84" s="175" t="s">
        <v>2</v>
      </c>
      <c r="D84" s="166"/>
      <c r="E84" s="166" t="s">
        <v>636</v>
      </c>
      <c r="F84" s="166" t="s">
        <v>23</v>
      </c>
      <c r="G84" s="175" t="s">
        <v>0</v>
      </c>
      <c r="H84" s="166">
        <v>2990</v>
      </c>
      <c r="I84" s="166">
        <v>0.18</v>
      </c>
      <c r="J84" s="166">
        <v>79</v>
      </c>
      <c r="K84" s="304"/>
    </row>
    <row r="85" spans="1:11" s="187" customFormat="1" x14ac:dyDescent="0.25">
      <c r="A85" s="170">
        <v>43266.597916666666</v>
      </c>
      <c r="B85" s="175" t="s">
        <v>3</v>
      </c>
      <c r="C85" s="175" t="s">
        <v>2</v>
      </c>
      <c r="D85" s="166"/>
      <c r="E85" s="166" t="s">
        <v>636</v>
      </c>
      <c r="F85" s="166" t="s">
        <v>23</v>
      </c>
      <c r="G85" s="166" t="s">
        <v>0</v>
      </c>
      <c r="H85" s="169">
        <v>3960</v>
      </c>
      <c r="I85" s="166">
        <v>0.18</v>
      </c>
      <c r="J85" s="166">
        <v>79</v>
      </c>
      <c r="K85" s="304"/>
    </row>
    <row r="86" spans="1:11" s="187" customFormat="1" x14ac:dyDescent="0.25">
      <c r="A86" s="170">
        <v>43266.597916666666</v>
      </c>
      <c r="B86" s="175" t="s">
        <v>3</v>
      </c>
      <c r="C86" s="175" t="s">
        <v>2</v>
      </c>
      <c r="D86" s="166"/>
      <c r="E86" s="166" t="s">
        <v>636</v>
      </c>
      <c r="F86" s="166" t="s">
        <v>23</v>
      </c>
      <c r="G86" s="166" t="s">
        <v>0</v>
      </c>
      <c r="H86" s="166">
        <v>3980</v>
      </c>
      <c r="I86" s="166">
        <v>0.18</v>
      </c>
      <c r="J86" s="166">
        <v>79</v>
      </c>
      <c r="K86" s="304"/>
    </row>
    <row r="87" spans="1:11" s="187" customFormat="1" x14ac:dyDescent="0.25">
      <c r="A87" s="170">
        <v>43266.597916666666</v>
      </c>
      <c r="B87" s="175" t="s">
        <v>3</v>
      </c>
      <c r="C87" s="175" t="s">
        <v>2</v>
      </c>
      <c r="D87" s="166"/>
      <c r="E87" s="166" t="s">
        <v>636</v>
      </c>
      <c r="F87" s="166" t="s">
        <v>23</v>
      </c>
      <c r="G87" s="166" t="s">
        <v>0</v>
      </c>
      <c r="H87" s="169">
        <v>3980</v>
      </c>
      <c r="I87" s="166">
        <v>0.18</v>
      </c>
      <c r="J87" s="166">
        <v>79</v>
      </c>
      <c r="K87" s="304"/>
    </row>
    <row r="88" spans="1:11" s="187" customFormat="1" x14ac:dyDescent="0.25">
      <c r="A88" s="170">
        <v>43266.598611111112</v>
      </c>
      <c r="B88" s="175" t="s">
        <v>3</v>
      </c>
      <c r="C88" s="175" t="s">
        <v>2</v>
      </c>
      <c r="D88" s="166"/>
      <c r="E88" s="166" t="s">
        <v>636</v>
      </c>
      <c r="F88" s="166" t="s">
        <v>23</v>
      </c>
      <c r="G88" s="166" t="s">
        <v>0</v>
      </c>
      <c r="H88" s="166">
        <v>3060</v>
      </c>
      <c r="I88" s="166">
        <v>0.18</v>
      </c>
      <c r="J88" s="166">
        <v>79</v>
      </c>
      <c r="K88" s="304"/>
    </row>
    <row r="89" spans="1:11" s="187" customFormat="1" x14ac:dyDescent="0.25">
      <c r="A89" s="170">
        <v>43266.598611111112</v>
      </c>
      <c r="B89" s="175" t="s">
        <v>3</v>
      </c>
      <c r="C89" s="175" t="s">
        <v>2</v>
      </c>
      <c r="D89" s="166"/>
      <c r="E89" s="166" t="s">
        <v>636</v>
      </c>
      <c r="F89" s="166" t="s">
        <v>23</v>
      </c>
      <c r="G89" s="166" t="s">
        <v>0</v>
      </c>
      <c r="H89" s="166">
        <v>3050</v>
      </c>
      <c r="I89" s="166">
        <v>0.18</v>
      </c>
      <c r="J89" s="166">
        <v>79</v>
      </c>
      <c r="K89" s="304"/>
    </row>
    <row r="90" spans="1:11" s="187" customFormat="1" x14ac:dyDescent="0.25">
      <c r="A90" s="170">
        <v>43266.599305555559</v>
      </c>
      <c r="B90" s="175" t="s">
        <v>3</v>
      </c>
      <c r="C90" s="175" t="s">
        <v>2</v>
      </c>
      <c r="D90" s="166"/>
      <c r="E90" s="166" t="s">
        <v>636</v>
      </c>
      <c r="F90" s="166" t="s">
        <v>23</v>
      </c>
      <c r="G90" s="166" t="s">
        <v>0</v>
      </c>
      <c r="H90" s="166">
        <v>3080</v>
      </c>
      <c r="I90" s="166">
        <v>0.18</v>
      </c>
      <c r="J90" s="166">
        <v>79</v>
      </c>
      <c r="K90" s="304"/>
    </row>
    <row r="91" spans="1:11" s="187" customFormat="1" x14ac:dyDescent="0.25">
      <c r="A91" s="170">
        <v>43266.600694444445</v>
      </c>
      <c r="B91" s="175" t="s">
        <v>3</v>
      </c>
      <c r="C91" s="166"/>
      <c r="D91" s="175" t="s">
        <v>2</v>
      </c>
      <c r="E91" s="166" t="s">
        <v>637</v>
      </c>
      <c r="F91" s="166" t="s">
        <v>23</v>
      </c>
      <c r="G91" s="166" t="s">
        <v>0</v>
      </c>
      <c r="H91" s="166">
        <v>3860</v>
      </c>
      <c r="I91" s="166">
        <v>0.18</v>
      </c>
      <c r="J91" s="166">
        <v>79</v>
      </c>
      <c r="K91" s="304"/>
    </row>
    <row r="92" spans="1:11" s="187" customFormat="1" x14ac:dyDescent="0.25">
      <c r="A92" s="170">
        <v>43266.600694444445</v>
      </c>
      <c r="B92" s="175" t="s">
        <v>3</v>
      </c>
      <c r="C92" s="166"/>
      <c r="D92" s="175" t="s">
        <v>2</v>
      </c>
      <c r="E92" s="166" t="s">
        <v>637</v>
      </c>
      <c r="F92" s="166" t="s">
        <v>23</v>
      </c>
      <c r="G92" s="166" t="s">
        <v>0</v>
      </c>
      <c r="H92" s="169">
        <v>3280</v>
      </c>
      <c r="I92" s="166">
        <v>0.18</v>
      </c>
      <c r="J92" s="166">
        <v>81</v>
      </c>
      <c r="K92" s="304"/>
    </row>
    <row r="93" spans="1:11" s="187" customFormat="1" x14ac:dyDescent="0.25">
      <c r="A93" s="170">
        <v>43266.600694444445</v>
      </c>
      <c r="B93" s="175" t="s">
        <v>3</v>
      </c>
      <c r="C93" s="166"/>
      <c r="D93" s="175" t="s">
        <v>2</v>
      </c>
      <c r="E93" s="166" t="s">
        <v>637</v>
      </c>
      <c r="F93" s="166" t="s">
        <v>23</v>
      </c>
      <c r="G93" s="166" t="s">
        <v>0</v>
      </c>
      <c r="H93" s="169">
        <v>3520</v>
      </c>
      <c r="I93" s="166">
        <v>0.18</v>
      </c>
      <c r="J93" s="166">
        <v>81</v>
      </c>
      <c r="K93" s="304"/>
    </row>
    <row r="94" spans="1:11" s="187" customFormat="1" x14ac:dyDescent="0.25">
      <c r="A94" s="170">
        <v>43266.601388888892</v>
      </c>
      <c r="B94" s="175" t="s">
        <v>3</v>
      </c>
      <c r="C94" s="175"/>
      <c r="D94" s="175" t="s">
        <v>2</v>
      </c>
      <c r="E94" s="166" t="s">
        <v>637</v>
      </c>
      <c r="F94" s="166" t="s">
        <v>23</v>
      </c>
      <c r="G94" s="166" t="s">
        <v>0</v>
      </c>
      <c r="H94" s="166">
        <v>3270</v>
      </c>
      <c r="I94" s="166">
        <v>0.18</v>
      </c>
      <c r="J94" s="166">
        <v>79</v>
      </c>
      <c r="K94" s="304"/>
    </row>
    <row r="95" spans="1:11" s="187" customFormat="1" x14ac:dyDescent="0.25">
      <c r="A95" s="170">
        <v>43266.602083333331</v>
      </c>
      <c r="B95" s="175" t="s">
        <v>3</v>
      </c>
      <c r="C95" s="175"/>
      <c r="D95" s="175" t="s">
        <v>2</v>
      </c>
      <c r="E95" s="166" t="s">
        <v>637</v>
      </c>
      <c r="F95" s="166" t="s">
        <v>23</v>
      </c>
      <c r="G95" s="166" t="s">
        <v>0</v>
      </c>
      <c r="H95" s="166">
        <v>3220</v>
      </c>
      <c r="I95" s="166">
        <v>0.18</v>
      </c>
      <c r="J95" s="166">
        <v>79</v>
      </c>
      <c r="K95" s="304"/>
    </row>
    <row r="96" spans="1:11" s="187" customFormat="1" x14ac:dyDescent="0.25">
      <c r="A96" s="170">
        <v>43266.602083333331</v>
      </c>
      <c r="B96" s="175" t="s">
        <v>3</v>
      </c>
      <c r="C96" s="175"/>
      <c r="D96" s="175" t="s">
        <v>2</v>
      </c>
      <c r="E96" s="166" t="s">
        <v>637</v>
      </c>
      <c r="F96" s="166" t="s">
        <v>23</v>
      </c>
      <c r="G96" s="166" t="s">
        <v>0</v>
      </c>
      <c r="H96" s="166">
        <v>3180</v>
      </c>
      <c r="I96" s="166">
        <v>0.18</v>
      </c>
      <c r="J96" s="166">
        <v>81</v>
      </c>
      <c r="K96" s="304"/>
    </row>
    <row r="97" spans="1:11" s="187" customFormat="1" x14ac:dyDescent="0.25">
      <c r="A97" s="170">
        <v>43266.602777777778</v>
      </c>
      <c r="B97" s="175" t="s">
        <v>3</v>
      </c>
      <c r="C97" s="175"/>
      <c r="D97" s="175" t="s">
        <v>2</v>
      </c>
      <c r="E97" s="166" t="s">
        <v>637</v>
      </c>
      <c r="F97" s="166" t="s">
        <v>23</v>
      </c>
      <c r="G97" s="166" t="s">
        <v>0</v>
      </c>
      <c r="H97" s="166">
        <v>3510</v>
      </c>
      <c r="I97" s="166">
        <v>0.18</v>
      </c>
      <c r="J97" s="166">
        <v>81</v>
      </c>
      <c r="K97" s="304"/>
    </row>
    <row r="98" spans="1:11" s="187" customFormat="1" x14ac:dyDescent="0.25">
      <c r="A98" s="170">
        <v>43266.602777777778</v>
      </c>
      <c r="B98" s="175" t="s">
        <v>3</v>
      </c>
      <c r="C98" s="175"/>
      <c r="D98" s="175" t="s">
        <v>2</v>
      </c>
      <c r="E98" s="166" t="s">
        <v>637</v>
      </c>
      <c r="F98" s="166" t="s">
        <v>23</v>
      </c>
      <c r="G98" s="166" t="s">
        <v>0</v>
      </c>
      <c r="H98" s="169">
        <v>450</v>
      </c>
      <c r="I98" s="166">
        <v>0.18</v>
      </c>
      <c r="J98" s="166">
        <v>81</v>
      </c>
      <c r="K98" s="304"/>
    </row>
    <row r="99" spans="1:11" s="187" customFormat="1" x14ac:dyDescent="0.25">
      <c r="A99" s="170">
        <v>43266.602777777778</v>
      </c>
      <c r="B99" s="175" t="s">
        <v>3</v>
      </c>
      <c r="C99" s="175"/>
      <c r="D99" s="175" t="s">
        <v>2</v>
      </c>
      <c r="E99" s="166" t="s">
        <v>637</v>
      </c>
      <c r="F99" s="166" t="s">
        <v>23</v>
      </c>
      <c r="G99" s="166" t="s">
        <v>0</v>
      </c>
      <c r="H99" s="166">
        <v>3500</v>
      </c>
      <c r="I99" s="166">
        <v>0.18</v>
      </c>
      <c r="J99" s="166">
        <v>81</v>
      </c>
      <c r="K99" s="304"/>
    </row>
    <row r="100" spans="1:11" s="187" customFormat="1" x14ac:dyDescent="0.25">
      <c r="A100" s="170">
        <v>43266.603472222225</v>
      </c>
      <c r="B100" s="175" t="s">
        <v>3</v>
      </c>
      <c r="C100" s="166"/>
      <c r="D100" s="175" t="s">
        <v>2</v>
      </c>
      <c r="E100" s="166" t="s">
        <v>637</v>
      </c>
      <c r="F100" s="166" t="s">
        <v>23</v>
      </c>
      <c r="G100" s="166" t="s">
        <v>0</v>
      </c>
      <c r="H100" s="166">
        <v>3480</v>
      </c>
      <c r="I100" s="166">
        <v>0.18</v>
      </c>
      <c r="J100" s="166">
        <v>81</v>
      </c>
      <c r="K100" s="304"/>
    </row>
    <row r="101" spans="1:11" s="187" customFormat="1" x14ac:dyDescent="0.25">
      <c r="A101" s="170">
        <v>43266.603472222225</v>
      </c>
      <c r="B101" s="175" t="s">
        <v>3</v>
      </c>
      <c r="C101" s="166"/>
      <c r="D101" s="175" t="s">
        <v>2</v>
      </c>
      <c r="E101" s="166" t="s">
        <v>637</v>
      </c>
      <c r="F101" s="166" t="s">
        <v>23</v>
      </c>
      <c r="G101" s="166" t="s">
        <v>0</v>
      </c>
      <c r="H101" s="169">
        <v>390</v>
      </c>
      <c r="I101" s="166">
        <v>0.18</v>
      </c>
      <c r="J101" s="166">
        <v>81</v>
      </c>
      <c r="K101" s="304"/>
    </row>
    <row r="102" spans="1:11" s="187" customFormat="1" x14ac:dyDescent="0.25">
      <c r="A102" s="170">
        <v>43266.603472222225</v>
      </c>
      <c r="B102" s="175" t="s">
        <v>3</v>
      </c>
      <c r="C102" s="166"/>
      <c r="D102" s="175" t="s">
        <v>2</v>
      </c>
      <c r="E102" s="166" t="s">
        <v>637</v>
      </c>
      <c r="F102" s="166" t="s">
        <v>23</v>
      </c>
      <c r="G102" s="166" t="s">
        <v>0</v>
      </c>
      <c r="H102" s="166">
        <v>3470</v>
      </c>
      <c r="I102" s="166">
        <v>0.18</v>
      </c>
      <c r="J102" s="166">
        <v>79</v>
      </c>
      <c r="K102" s="305"/>
    </row>
    <row r="103" spans="1:11" s="187" customFormat="1" x14ac:dyDescent="0.25">
      <c r="A103" s="170">
        <v>43266.604861111111</v>
      </c>
      <c r="B103" s="175" t="s">
        <v>3</v>
      </c>
      <c r="C103" s="175" t="s">
        <v>2</v>
      </c>
      <c r="D103" s="166"/>
      <c r="E103" s="166" t="s">
        <v>636</v>
      </c>
      <c r="F103" s="166" t="s">
        <v>23</v>
      </c>
      <c r="G103" s="166" t="s">
        <v>1112</v>
      </c>
      <c r="H103" s="166">
        <v>3420</v>
      </c>
      <c r="I103" s="166">
        <v>0.18</v>
      </c>
      <c r="J103" s="166">
        <v>79</v>
      </c>
      <c r="K103" s="303">
        <f>AVERAGE(H103,H105,H109:H111)</f>
        <v>3972</v>
      </c>
    </row>
    <row r="104" spans="1:11" s="187" customFormat="1" x14ac:dyDescent="0.25">
      <c r="A104" s="170">
        <v>43266.604861111111</v>
      </c>
      <c r="B104" s="175" t="s">
        <v>3</v>
      </c>
      <c r="C104" s="175" t="s">
        <v>2</v>
      </c>
      <c r="D104" s="166"/>
      <c r="E104" s="166" t="s">
        <v>636</v>
      </c>
      <c r="F104" s="166" t="s">
        <v>23</v>
      </c>
      <c r="G104" s="166" t="s">
        <v>1112</v>
      </c>
      <c r="H104" s="169">
        <v>3400</v>
      </c>
      <c r="I104" s="166">
        <v>0.18</v>
      </c>
      <c r="J104" s="166">
        <v>79</v>
      </c>
      <c r="K104" s="304"/>
    </row>
    <row r="105" spans="1:11" s="187" customFormat="1" x14ac:dyDescent="0.25">
      <c r="A105" s="170">
        <v>43266.604861111111</v>
      </c>
      <c r="B105" s="175" t="s">
        <v>3</v>
      </c>
      <c r="C105" s="175" t="s">
        <v>2</v>
      </c>
      <c r="D105" s="166"/>
      <c r="E105" s="166" t="s">
        <v>636</v>
      </c>
      <c r="F105" s="166" t="s">
        <v>23</v>
      </c>
      <c r="G105" s="166" t="s">
        <v>1112</v>
      </c>
      <c r="H105" s="166">
        <v>3460</v>
      </c>
      <c r="I105" s="166">
        <v>0.18</v>
      </c>
      <c r="J105" s="166">
        <v>79</v>
      </c>
      <c r="K105" s="304"/>
    </row>
    <row r="106" spans="1:11" s="187" customFormat="1" x14ac:dyDescent="0.25">
      <c r="A106" s="170">
        <v>43266.605555555558</v>
      </c>
      <c r="B106" s="175" t="s">
        <v>3</v>
      </c>
      <c r="C106" s="166"/>
      <c r="D106" s="175" t="s">
        <v>2</v>
      </c>
      <c r="E106" s="166" t="s">
        <v>637</v>
      </c>
      <c r="F106" s="166" t="s">
        <v>23</v>
      </c>
      <c r="G106" s="166" t="s">
        <v>1112</v>
      </c>
      <c r="H106" s="169">
        <v>440</v>
      </c>
      <c r="I106" s="166">
        <v>0.18</v>
      </c>
      <c r="J106" s="166">
        <v>79</v>
      </c>
      <c r="K106" s="304"/>
    </row>
    <row r="107" spans="1:11" s="187" customFormat="1" x14ac:dyDescent="0.25">
      <c r="A107" s="170">
        <v>43266.605555555558</v>
      </c>
      <c r="B107" s="175" t="s">
        <v>3</v>
      </c>
      <c r="C107" s="166"/>
      <c r="D107" s="175" t="s">
        <v>2</v>
      </c>
      <c r="E107" s="166" t="s">
        <v>637</v>
      </c>
      <c r="F107" s="166" t="s">
        <v>23</v>
      </c>
      <c r="G107" s="166" t="s">
        <v>1112</v>
      </c>
      <c r="H107" s="169">
        <v>540</v>
      </c>
      <c r="I107" s="166">
        <v>0.18</v>
      </c>
      <c r="J107" s="166">
        <v>79</v>
      </c>
      <c r="K107" s="304"/>
    </row>
    <row r="108" spans="1:11" s="187" customFormat="1" x14ac:dyDescent="0.25">
      <c r="A108" s="170">
        <v>43266.605555555558</v>
      </c>
      <c r="B108" s="175" t="s">
        <v>3</v>
      </c>
      <c r="C108" s="166"/>
      <c r="D108" s="175" t="s">
        <v>2</v>
      </c>
      <c r="E108" s="166" t="s">
        <v>637</v>
      </c>
      <c r="F108" s="166" t="s">
        <v>23</v>
      </c>
      <c r="G108" s="166" t="s">
        <v>1112</v>
      </c>
      <c r="H108" s="169">
        <v>420</v>
      </c>
      <c r="I108" s="166">
        <v>0.18</v>
      </c>
      <c r="J108" s="166">
        <v>79</v>
      </c>
      <c r="K108" s="304"/>
    </row>
    <row r="109" spans="1:11" s="187" customFormat="1" x14ac:dyDescent="0.25">
      <c r="A109" s="170">
        <v>43266.606249999997</v>
      </c>
      <c r="B109" s="175" t="s">
        <v>3</v>
      </c>
      <c r="C109" s="166"/>
      <c r="D109" s="175" t="s">
        <v>2</v>
      </c>
      <c r="E109" s="166" t="s">
        <v>637</v>
      </c>
      <c r="F109" s="166" t="s">
        <v>23</v>
      </c>
      <c r="G109" s="166" t="s">
        <v>1112</v>
      </c>
      <c r="H109" s="166">
        <v>4290</v>
      </c>
      <c r="I109" s="166">
        <v>0.18</v>
      </c>
      <c r="J109" s="166">
        <v>79</v>
      </c>
      <c r="K109" s="304"/>
    </row>
    <row r="110" spans="1:11" s="187" customFormat="1" x14ac:dyDescent="0.25">
      <c r="A110" s="170">
        <v>43266.606249999997</v>
      </c>
      <c r="B110" s="175" t="s">
        <v>3</v>
      </c>
      <c r="C110" s="166"/>
      <c r="D110" s="175" t="s">
        <v>2</v>
      </c>
      <c r="E110" s="166" t="s">
        <v>637</v>
      </c>
      <c r="F110" s="166" t="s">
        <v>23</v>
      </c>
      <c r="G110" s="166" t="s">
        <v>1112</v>
      </c>
      <c r="H110" s="166">
        <v>4340</v>
      </c>
      <c r="I110" s="166">
        <v>0.18</v>
      </c>
      <c r="J110" s="166">
        <v>79</v>
      </c>
      <c r="K110" s="304"/>
    </row>
    <row r="111" spans="1:11" s="187" customFormat="1" x14ac:dyDescent="0.25">
      <c r="A111" s="170">
        <v>43266.606249999997</v>
      </c>
      <c r="B111" s="175" t="s">
        <v>3</v>
      </c>
      <c r="C111" s="166"/>
      <c r="D111" s="175" t="s">
        <v>2</v>
      </c>
      <c r="E111" s="166" t="s">
        <v>637</v>
      </c>
      <c r="F111" s="166" t="s">
        <v>23</v>
      </c>
      <c r="G111" s="166" t="s">
        <v>1112</v>
      </c>
      <c r="H111" s="166">
        <v>4350</v>
      </c>
      <c r="I111" s="166">
        <v>0.18</v>
      </c>
      <c r="J111" s="166">
        <v>81</v>
      </c>
      <c r="K111" s="305"/>
    </row>
    <row r="112" spans="1:11" s="187" customFormat="1" x14ac:dyDescent="0.25">
      <c r="A112" s="170">
        <v>43266.606944444444</v>
      </c>
      <c r="B112" s="175" t="s">
        <v>3</v>
      </c>
      <c r="C112" s="175" t="s">
        <v>2</v>
      </c>
      <c r="D112" s="175"/>
      <c r="E112" s="166" t="s">
        <v>636</v>
      </c>
      <c r="F112" s="166" t="s">
        <v>25</v>
      </c>
      <c r="G112" s="166" t="s">
        <v>0</v>
      </c>
      <c r="H112" s="166">
        <v>3930</v>
      </c>
      <c r="I112" s="166">
        <v>0.18</v>
      </c>
      <c r="J112" s="166">
        <v>81</v>
      </c>
      <c r="K112" s="303">
        <f>AVERAGE(H112:H113,H115,H117:H118,H120:H125,H127:H131)</f>
        <v>3988.75</v>
      </c>
    </row>
    <row r="113" spans="1:11" s="187" customFormat="1" x14ac:dyDescent="0.25">
      <c r="A113" s="170">
        <v>43266.607638888891</v>
      </c>
      <c r="B113" s="175" t="s">
        <v>3</v>
      </c>
      <c r="C113" s="175" t="s">
        <v>2</v>
      </c>
      <c r="D113" s="175"/>
      <c r="E113" s="166" t="s">
        <v>636</v>
      </c>
      <c r="F113" s="166" t="s">
        <v>25</v>
      </c>
      <c r="G113" s="166" t="s">
        <v>0</v>
      </c>
      <c r="H113" s="166">
        <v>3920</v>
      </c>
      <c r="I113" s="166">
        <v>0.18</v>
      </c>
      <c r="J113" s="166">
        <v>81</v>
      </c>
      <c r="K113" s="304"/>
    </row>
    <row r="114" spans="1:11" s="187" customFormat="1" x14ac:dyDescent="0.25">
      <c r="A114" s="170">
        <v>43266.607638888891</v>
      </c>
      <c r="B114" s="175" t="s">
        <v>3</v>
      </c>
      <c r="C114" s="175" t="s">
        <v>2</v>
      </c>
      <c r="D114" s="175"/>
      <c r="E114" s="166" t="s">
        <v>636</v>
      </c>
      <c r="F114" s="166" t="s">
        <v>25</v>
      </c>
      <c r="G114" s="166" t="s">
        <v>0</v>
      </c>
      <c r="H114" s="169">
        <v>3890</v>
      </c>
      <c r="I114" s="166">
        <v>0.18</v>
      </c>
      <c r="J114" s="166">
        <v>79</v>
      </c>
      <c r="K114" s="304"/>
    </row>
    <row r="115" spans="1:11" s="187" customFormat="1" x14ac:dyDescent="0.25">
      <c r="A115" s="170">
        <v>43266.607638888891</v>
      </c>
      <c r="B115" s="175" t="s">
        <v>3</v>
      </c>
      <c r="C115" s="175" t="s">
        <v>2</v>
      </c>
      <c r="D115" s="166"/>
      <c r="E115" s="166" t="s">
        <v>636</v>
      </c>
      <c r="F115" s="166" t="s">
        <v>25</v>
      </c>
      <c r="G115" s="166" t="s">
        <v>0</v>
      </c>
      <c r="H115" s="166">
        <v>3890</v>
      </c>
      <c r="I115" s="166">
        <v>0.18</v>
      </c>
      <c r="J115" s="166">
        <v>79</v>
      </c>
      <c r="K115" s="304"/>
    </row>
    <row r="116" spans="1:11" s="187" customFormat="1" x14ac:dyDescent="0.25">
      <c r="A116" s="170">
        <v>43266.607638888891</v>
      </c>
      <c r="B116" s="175" t="s">
        <v>3</v>
      </c>
      <c r="C116" s="175" t="s">
        <v>2</v>
      </c>
      <c r="D116" s="166"/>
      <c r="E116" s="166" t="s">
        <v>636</v>
      </c>
      <c r="F116" s="166" t="s">
        <v>25</v>
      </c>
      <c r="G116" s="166" t="s">
        <v>0</v>
      </c>
      <c r="H116" s="169">
        <v>3880</v>
      </c>
      <c r="I116" s="166">
        <v>0.18</v>
      </c>
      <c r="J116" s="166">
        <v>79</v>
      </c>
      <c r="K116" s="304"/>
    </row>
    <row r="117" spans="1:11" s="187" customFormat="1" x14ac:dyDescent="0.25">
      <c r="A117" s="170">
        <v>43266.607638888891</v>
      </c>
      <c r="B117" s="175" t="s">
        <v>3</v>
      </c>
      <c r="C117" s="175" t="s">
        <v>2</v>
      </c>
      <c r="D117" s="166"/>
      <c r="E117" s="166" t="s">
        <v>636</v>
      </c>
      <c r="F117" s="166" t="s">
        <v>25</v>
      </c>
      <c r="G117" s="166" t="s">
        <v>0</v>
      </c>
      <c r="H117" s="166">
        <v>3840</v>
      </c>
      <c r="I117" s="166">
        <v>0.18</v>
      </c>
      <c r="J117" s="166">
        <v>79</v>
      </c>
      <c r="K117" s="304"/>
    </row>
    <row r="118" spans="1:11" s="187" customFormat="1" x14ac:dyDescent="0.25">
      <c r="A118" s="170">
        <v>43266.60833333333</v>
      </c>
      <c r="B118" s="175" t="s">
        <v>3</v>
      </c>
      <c r="C118" s="175" t="s">
        <v>2</v>
      </c>
      <c r="D118" s="166"/>
      <c r="E118" s="166" t="s">
        <v>636</v>
      </c>
      <c r="F118" s="166" t="s">
        <v>25</v>
      </c>
      <c r="G118" s="166" t="s">
        <v>0</v>
      </c>
      <c r="H118" s="166">
        <v>3850</v>
      </c>
      <c r="I118" s="166">
        <v>0.18</v>
      </c>
      <c r="J118" s="166">
        <v>79</v>
      </c>
      <c r="K118" s="304"/>
    </row>
    <row r="119" spans="1:11" s="187" customFormat="1" x14ac:dyDescent="0.25">
      <c r="A119" s="170">
        <v>43266.60833333333</v>
      </c>
      <c r="B119" s="175" t="s">
        <v>3</v>
      </c>
      <c r="C119" s="175" t="s">
        <v>2</v>
      </c>
      <c r="D119" s="166"/>
      <c r="E119" s="166" t="s">
        <v>636</v>
      </c>
      <c r="F119" s="166" t="s">
        <v>25</v>
      </c>
      <c r="G119" s="166" t="s">
        <v>0</v>
      </c>
      <c r="H119" s="169">
        <v>3660</v>
      </c>
      <c r="I119" s="166">
        <v>0.18</v>
      </c>
      <c r="J119" s="166">
        <v>81</v>
      </c>
      <c r="K119" s="304"/>
    </row>
    <row r="120" spans="1:11" s="187" customFormat="1" x14ac:dyDescent="0.25">
      <c r="A120" s="170">
        <v>43266.60833333333</v>
      </c>
      <c r="B120" s="175" t="s">
        <v>3</v>
      </c>
      <c r="C120" s="175" t="s">
        <v>2</v>
      </c>
      <c r="D120" s="166"/>
      <c r="E120" s="166" t="s">
        <v>636</v>
      </c>
      <c r="F120" s="166" t="s">
        <v>25</v>
      </c>
      <c r="G120" s="166" t="s">
        <v>0</v>
      </c>
      <c r="H120" s="166">
        <v>3850</v>
      </c>
      <c r="I120" s="166">
        <v>0.18</v>
      </c>
      <c r="J120" s="166">
        <v>79</v>
      </c>
      <c r="K120" s="304"/>
    </row>
    <row r="121" spans="1:11" s="187" customFormat="1" x14ac:dyDescent="0.25">
      <c r="A121" s="170">
        <v>43266.609722222223</v>
      </c>
      <c r="B121" s="175" t="s">
        <v>3</v>
      </c>
      <c r="C121" s="175" t="s">
        <v>2</v>
      </c>
      <c r="D121" s="166"/>
      <c r="E121" s="166" t="s">
        <v>636</v>
      </c>
      <c r="F121" s="166" t="s">
        <v>25</v>
      </c>
      <c r="G121" s="166" t="s">
        <v>0</v>
      </c>
      <c r="H121" s="166">
        <v>4230</v>
      </c>
      <c r="I121" s="166">
        <v>0.18</v>
      </c>
      <c r="J121" s="166">
        <v>79</v>
      </c>
      <c r="K121" s="304"/>
    </row>
    <row r="122" spans="1:11" s="187" customFormat="1" x14ac:dyDescent="0.25">
      <c r="A122" s="170">
        <v>43266.609722222223</v>
      </c>
      <c r="B122" s="175" t="s">
        <v>3</v>
      </c>
      <c r="C122" s="175" t="s">
        <v>2</v>
      </c>
      <c r="D122" s="166"/>
      <c r="E122" s="166" t="s">
        <v>636</v>
      </c>
      <c r="F122" s="166" t="s">
        <v>25</v>
      </c>
      <c r="G122" s="166" t="s">
        <v>0</v>
      </c>
      <c r="H122" s="166">
        <v>4220</v>
      </c>
      <c r="I122" s="166">
        <v>0.18</v>
      </c>
      <c r="J122" s="166">
        <v>79</v>
      </c>
      <c r="K122" s="304"/>
    </row>
    <row r="123" spans="1:11" s="187" customFormat="1" x14ac:dyDescent="0.25">
      <c r="A123" s="170">
        <v>43266.609722222223</v>
      </c>
      <c r="B123" s="175" t="s">
        <v>3</v>
      </c>
      <c r="C123" s="175" t="s">
        <v>2</v>
      </c>
      <c r="D123" s="166"/>
      <c r="E123" s="166" t="s">
        <v>636</v>
      </c>
      <c r="F123" s="166" t="s">
        <v>25</v>
      </c>
      <c r="G123" s="166" t="s">
        <v>0</v>
      </c>
      <c r="H123" s="166">
        <v>4230</v>
      </c>
      <c r="I123" s="166">
        <v>0.18</v>
      </c>
      <c r="J123" s="166">
        <v>81</v>
      </c>
      <c r="K123" s="304"/>
    </row>
    <row r="124" spans="1:11" s="187" customFormat="1" x14ac:dyDescent="0.25">
      <c r="A124" s="170">
        <v>43266.611111111109</v>
      </c>
      <c r="B124" s="175" t="s">
        <v>3</v>
      </c>
      <c r="C124" s="175" t="s">
        <v>2</v>
      </c>
      <c r="D124" s="166"/>
      <c r="E124" s="166" t="s">
        <v>636</v>
      </c>
      <c r="F124" s="166" t="s">
        <v>25</v>
      </c>
      <c r="G124" s="166" t="s">
        <v>0</v>
      </c>
      <c r="H124" s="166">
        <v>3770</v>
      </c>
      <c r="I124" s="166">
        <v>0.18</v>
      </c>
      <c r="J124" s="166">
        <v>79</v>
      </c>
      <c r="K124" s="304"/>
    </row>
    <row r="125" spans="1:11" s="187" customFormat="1" x14ac:dyDescent="0.25">
      <c r="A125" s="170">
        <v>43266.611111111109</v>
      </c>
      <c r="B125" s="175" t="s">
        <v>3</v>
      </c>
      <c r="C125" s="175" t="s">
        <v>2</v>
      </c>
      <c r="D125" s="166"/>
      <c r="E125" s="166" t="s">
        <v>636</v>
      </c>
      <c r="F125" s="166" t="s">
        <v>25</v>
      </c>
      <c r="G125" s="166" t="s">
        <v>0</v>
      </c>
      <c r="H125" s="166">
        <v>3770</v>
      </c>
      <c r="I125" s="166">
        <v>0.18</v>
      </c>
      <c r="J125" s="166">
        <v>79</v>
      </c>
      <c r="K125" s="304"/>
    </row>
    <row r="126" spans="1:11" s="187" customFormat="1" x14ac:dyDescent="0.25">
      <c r="A126" s="170">
        <v>43266.611111111109</v>
      </c>
      <c r="B126" s="175" t="s">
        <v>3</v>
      </c>
      <c r="C126" s="175" t="s">
        <v>2</v>
      </c>
      <c r="D126" s="166"/>
      <c r="E126" s="166" t="s">
        <v>636</v>
      </c>
      <c r="F126" s="166" t="s">
        <v>25</v>
      </c>
      <c r="G126" s="166" t="s">
        <v>0</v>
      </c>
      <c r="H126" s="169">
        <v>3160</v>
      </c>
      <c r="I126" s="166">
        <v>0.18</v>
      </c>
      <c r="J126" s="166">
        <v>79</v>
      </c>
      <c r="K126" s="304"/>
    </row>
    <row r="127" spans="1:11" s="187" customFormat="1" x14ac:dyDescent="0.25">
      <c r="A127" s="170">
        <v>43266.611805555556</v>
      </c>
      <c r="B127" s="175" t="s">
        <v>3</v>
      </c>
      <c r="C127" s="175" t="s">
        <v>2</v>
      </c>
      <c r="D127" s="175"/>
      <c r="E127" s="166" t="s">
        <v>636</v>
      </c>
      <c r="F127" s="166" t="s">
        <v>25</v>
      </c>
      <c r="G127" s="166" t="s">
        <v>0</v>
      </c>
      <c r="H127" s="166">
        <v>3970</v>
      </c>
      <c r="I127" s="166">
        <v>0.18</v>
      </c>
      <c r="J127" s="166">
        <v>79</v>
      </c>
      <c r="K127" s="304"/>
    </row>
    <row r="128" spans="1:11" s="187" customFormat="1" x14ac:dyDescent="0.25">
      <c r="A128" s="170">
        <v>43266.611805555556</v>
      </c>
      <c r="B128" s="175" t="s">
        <v>3</v>
      </c>
      <c r="C128" s="175" t="s">
        <v>2</v>
      </c>
      <c r="D128" s="175"/>
      <c r="E128" s="166" t="s">
        <v>636</v>
      </c>
      <c r="F128" s="166" t="s">
        <v>25</v>
      </c>
      <c r="G128" s="166" t="s">
        <v>0</v>
      </c>
      <c r="H128" s="166">
        <v>3950</v>
      </c>
      <c r="I128" s="166">
        <v>0.18</v>
      </c>
      <c r="J128" s="166">
        <v>79</v>
      </c>
      <c r="K128" s="304"/>
    </row>
    <row r="129" spans="1:11" s="187" customFormat="1" x14ac:dyDescent="0.25">
      <c r="A129" s="170">
        <v>43266.612500000003</v>
      </c>
      <c r="B129" s="175" t="s">
        <v>3</v>
      </c>
      <c r="C129" s="175" t="s">
        <v>2</v>
      </c>
      <c r="D129" s="175"/>
      <c r="E129" s="166" t="s">
        <v>636</v>
      </c>
      <c r="F129" s="166" t="s">
        <v>25</v>
      </c>
      <c r="G129" s="166" t="s">
        <v>0</v>
      </c>
      <c r="H129" s="166">
        <v>3960</v>
      </c>
      <c r="I129" s="166">
        <v>0.18</v>
      </c>
      <c r="J129" s="166">
        <v>79</v>
      </c>
      <c r="K129" s="304"/>
    </row>
    <row r="130" spans="1:11" s="187" customFormat="1" x14ac:dyDescent="0.25">
      <c r="A130" s="170">
        <v>43266.612500000003</v>
      </c>
      <c r="B130" s="175" t="s">
        <v>3</v>
      </c>
      <c r="C130" s="175"/>
      <c r="D130" s="175" t="s">
        <v>2</v>
      </c>
      <c r="E130" s="166" t="s">
        <v>637</v>
      </c>
      <c r="F130" s="166" t="s">
        <v>25</v>
      </c>
      <c r="G130" s="166" t="s">
        <v>0</v>
      </c>
      <c r="H130" s="166">
        <v>4210</v>
      </c>
      <c r="I130" s="166">
        <v>0.18</v>
      </c>
      <c r="J130" s="166">
        <v>81</v>
      </c>
      <c r="K130" s="304"/>
    </row>
    <row r="131" spans="1:11" s="187" customFormat="1" x14ac:dyDescent="0.25">
      <c r="A131" s="170">
        <v>43266.613194444442</v>
      </c>
      <c r="B131" s="175" t="s">
        <v>3</v>
      </c>
      <c r="C131" s="175"/>
      <c r="D131" s="175" t="s">
        <v>2</v>
      </c>
      <c r="E131" s="166" t="s">
        <v>637</v>
      </c>
      <c r="F131" s="166" t="s">
        <v>25</v>
      </c>
      <c r="G131" s="166" t="s">
        <v>0</v>
      </c>
      <c r="H131" s="166">
        <v>4230</v>
      </c>
      <c r="I131" s="166">
        <v>0.18</v>
      </c>
      <c r="J131" s="166">
        <v>81</v>
      </c>
      <c r="K131" s="304"/>
    </row>
    <row r="132" spans="1:11" s="187" customFormat="1" x14ac:dyDescent="0.25">
      <c r="A132" s="170">
        <v>43266.613194444442</v>
      </c>
      <c r="B132" s="175" t="s">
        <v>3</v>
      </c>
      <c r="C132" s="175"/>
      <c r="D132" s="175" t="s">
        <v>2</v>
      </c>
      <c r="E132" s="166" t="s">
        <v>637</v>
      </c>
      <c r="F132" s="166" t="s">
        <v>25</v>
      </c>
      <c r="G132" s="166" t="s">
        <v>0</v>
      </c>
      <c r="H132" s="169">
        <v>4170</v>
      </c>
      <c r="I132" s="166">
        <v>0.18</v>
      </c>
      <c r="J132" s="166">
        <v>81</v>
      </c>
      <c r="K132" s="305"/>
    </row>
    <row r="133" spans="1:11" s="187" customFormat="1" x14ac:dyDescent="0.25">
      <c r="A133" s="170">
        <v>43266.580555555556</v>
      </c>
      <c r="B133" s="175" t="s">
        <v>3</v>
      </c>
      <c r="C133" s="175" t="s">
        <v>2</v>
      </c>
      <c r="D133" s="175"/>
      <c r="E133" s="166" t="s">
        <v>636</v>
      </c>
      <c r="F133" s="166" t="s">
        <v>31</v>
      </c>
      <c r="G133" s="166" t="s">
        <v>0</v>
      </c>
      <c r="H133" s="166">
        <v>5080</v>
      </c>
      <c r="I133" s="166">
        <v>0.18</v>
      </c>
      <c r="J133" s="166">
        <v>79</v>
      </c>
      <c r="K133" s="303">
        <f>AVERAGE(H133:H144)</f>
        <v>4838.333333333333</v>
      </c>
    </row>
    <row r="134" spans="1:11" s="187" customFormat="1" x14ac:dyDescent="0.25">
      <c r="A134" s="170">
        <v>43266.580555555556</v>
      </c>
      <c r="B134" s="175" t="s">
        <v>3</v>
      </c>
      <c r="C134" s="175" t="s">
        <v>2</v>
      </c>
      <c r="D134" s="175"/>
      <c r="E134" s="166" t="s">
        <v>636</v>
      </c>
      <c r="F134" s="166" t="s">
        <v>31</v>
      </c>
      <c r="G134" s="166" t="s">
        <v>0</v>
      </c>
      <c r="H134" s="166">
        <v>5100</v>
      </c>
      <c r="I134" s="166">
        <v>0.18</v>
      </c>
      <c r="J134" s="166">
        <v>81</v>
      </c>
      <c r="K134" s="304"/>
    </row>
    <row r="135" spans="1:11" s="187" customFormat="1" x14ac:dyDescent="0.25">
      <c r="A135" s="170">
        <v>43266.580555555556</v>
      </c>
      <c r="B135" s="175" t="s">
        <v>3</v>
      </c>
      <c r="C135" s="175" t="s">
        <v>2</v>
      </c>
      <c r="D135" s="175"/>
      <c r="E135" s="166" t="s">
        <v>636</v>
      </c>
      <c r="F135" s="166" t="s">
        <v>31</v>
      </c>
      <c r="G135" s="166" t="s">
        <v>0</v>
      </c>
      <c r="H135" s="166">
        <v>5100</v>
      </c>
      <c r="I135" s="166">
        <v>0.18</v>
      </c>
      <c r="J135" s="166">
        <v>81</v>
      </c>
      <c r="K135" s="304"/>
    </row>
    <row r="136" spans="1:11" s="187" customFormat="1" x14ac:dyDescent="0.25">
      <c r="A136" s="170">
        <v>43266.581250000003</v>
      </c>
      <c r="B136" s="175" t="s">
        <v>3</v>
      </c>
      <c r="C136" s="175" t="s">
        <v>2</v>
      </c>
      <c r="D136" s="166"/>
      <c r="E136" s="166" t="s">
        <v>636</v>
      </c>
      <c r="F136" s="166" t="s">
        <v>31</v>
      </c>
      <c r="G136" s="166" t="s">
        <v>0</v>
      </c>
      <c r="H136" s="166">
        <v>4460</v>
      </c>
      <c r="I136" s="166">
        <v>0.18</v>
      </c>
      <c r="J136" s="166">
        <v>79</v>
      </c>
      <c r="K136" s="304"/>
    </row>
    <row r="137" spans="1:11" s="187" customFormat="1" x14ac:dyDescent="0.25">
      <c r="A137" s="170">
        <v>43266.581250000003</v>
      </c>
      <c r="B137" s="175" t="s">
        <v>3</v>
      </c>
      <c r="C137" s="175" t="s">
        <v>2</v>
      </c>
      <c r="D137" s="166"/>
      <c r="E137" s="166" t="s">
        <v>636</v>
      </c>
      <c r="F137" s="166" t="s">
        <v>31</v>
      </c>
      <c r="G137" s="166" t="s">
        <v>0</v>
      </c>
      <c r="H137" s="166">
        <v>4450</v>
      </c>
      <c r="I137" s="166">
        <v>0.18</v>
      </c>
      <c r="J137" s="166">
        <v>79</v>
      </c>
      <c r="K137" s="304"/>
    </row>
    <row r="138" spans="1:11" s="187" customFormat="1" x14ac:dyDescent="0.25">
      <c r="A138" s="170">
        <v>43266.581944444442</v>
      </c>
      <c r="B138" s="175" t="s">
        <v>3</v>
      </c>
      <c r="C138" s="175" t="s">
        <v>2</v>
      </c>
      <c r="D138" s="166"/>
      <c r="E138" s="166" t="s">
        <v>636</v>
      </c>
      <c r="F138" s="166" t="s">
        <v>31</v>
      </c>
      <c r="G138" s="166" t="s">
        <v>0</v>
      </c>
      <c r="H138" s="166">
        <v>4450</v>
      </c>
      <c r="I138" s="166">
        <v>0.18</v>
      </c>
      <c r="J138" s="166">
        <v>79</v>
      </c>
      <c r="K138" s="304"/>
    </row>
    <row r="139" spans="1:11" s="187" customFormat="1" x14ac:dyDescent="0.25">
      <c r="A139" s="170">
        <v>43266.581944444442</v>
      </c>
      <c r="B139" s="175" t="s">
        <v>3</v>
      </c>
      <c r="C139" s="175" t="s">
        <v>2</v>
      </c>
      <c r="D139" s="175"/>
      <c r="E139" s="166" t="s">
        <v>636</v>
      </c>
      <c r="F139" s="166" t="s">
        <v>31</v>
      </c>
      <c r="G139" s="166" t="s">
        <v>0</v>
      </c>
      <c r="H139" s="166">
        <v>4970</v>
      </c>
      <c r="I139" s="166">
        <v>0.18</v>
      </c>
      <c r="J139" s="166">
        <v>79</v>
      </c>
      <c r="K139" s="304"/>
    </row>
    <row r="140" spans="1:11" s="187" customFormat="1" x14ac:dyDescent="0.25">
      <c r="A140" s="170">
        <v>43266.582638888889</v>
      </c>
      <c r="B140" s="175" t="s">
        <v>3</v>
      </c>
      <c r="C140" s="175" t="s">
        <v>2</v>
      </c>
      <c r="D140" s="175"/>
      <c r="E140" s="166" t="s">
        <v>636</v>
      </c>
      <c r="F140" s="166" t="s">
        <v>31</v>
      </c>
      <c r="G140" s="166" t="s">
        <v>0</v>
      </c>
      <c r="H140" s="166">
        <v>4950</v>
      </c>
      <c r="I140" s="166">
        <v>0.18</v>
      </c>
      <c r="J140" s="166">
        <v>79</v>
      </c>
      <c r="K140" s="304"/>
    </row>
    <row r="141" spans="1:11" s="187" customFormat="1" x14ac:dyDescent="0.25">
      <c r="A141" s="170">
        <v>43266.582638888889</v>
      </c>
      <c r="B141" s="175" t="s">
        <v>3</v>
      </c>
      <c r="C141" s="175" t="s">
        <v>2</v>
      </c>
      <c r="D141" s="175"/>
      <c r="E141" s="166" t="s">
        <v>636</v>
      </c>
      <c r="F141" s="166" t="s">
        <v>31</v>
      </c>
      <c r="G141" s="166" t="s">
        <v>0</v>
      </c>
      <c r="H141" s="166">
        <v>4960</v>
      </c>
      <c r="I141" s="166">
        <v>0.18</v>
      </c>
      <c r="J141" s="166">
        <v>79</v>
      </c>
      <c r="K141" s="304"/>
    </row>
    <row r="142" spans="1:11" s="187" customFormat="1" x14ac:dyDescent="0.25">
      <c r="A142" s="170">
        <v>43266.584027777775</v>
      </c>
      <c r="B142" s="175" t="s">
        <v>3</v>
      </c>
      <c r="C142" s="166"/>
      <c r="D142" s="175" t="s">
        <v>2</v>
      </c>
      <c r="E142" s="166" t="s">
        <v>637</v>
      </c>
      <c r="F142" s="166" t="s">
        <v>31</v>
      </c>
      <c r="G142" s="166" t="s">
        <v>0</v>
      </c>
      <c r="H142" s="166">
        <v>4860</v>
      </c>
      <c r="I142" s="166">
        <v>0.18</v>
      </c>
      <c r="J142" s="166">
        <v>79</v>
      </c>
      <c r="K142" s="304"/>
    </row>
    <row r="143" spans="1:11" s="187" customFormat="1" x14ac:dyDescent="0.25">
      <c r="A143" s="170">
        <v>43266.584027777775</v>
      </c>
      <c r="B143" s="175" t="s">
        <v>3</v>
      </c>
      <c r="C143" s="166"/>
      <c r="D143" s="175" t="s">
        <v>2</v>
      </c>
      <c r="E143" s="166" t="s">
        <v>637</v>
      </c>
      <c r="F143" s="166" t="s">
        <v>31</v>
      </c>
      <c r="G143" s="166" t="s">
        <v>0</v>
      </c>
      <c r="H143" s="166">
        <v>4860</v>
      </c>
      <c r="I143" s="166">
        <v>0.18</v>
      </c>
      <c r="J143" s="166">
        <v>79</v>
      </c>
      <c r="K143" s="304"/>
    </row>
    <row r="144" spans="1:11" s="187" customFormat="1" x14ac:dyDescent="0.25">
      <c r="A144" s="170">
        <v>43266.584027777775</v>
      </c>
      <c r="B144" s="175" t="s">
        <v>3</v>
      </c>
      <c r="C144" s="166"/>
      <c r="D144" s="175" t="s">
        <v>2</v>
      </c>
      <c r="E144" s="166" t="s">
        <v>637</v>
      </c>
      <c r="F144" s="166" t="s">
        <v>31</v>
      </c>
      <c r="G144" s="166" t="s">
        <v>0</v>
      </c>
      <c r="H144" s="166">
        <v>4820</v>
      </c>
      <c r="I144" s="166">
        <v>0.18</v>
      </c>
      <c r="J144" s="166">
        <v>79</v>
      </c>
      <c r="K144" s="305"/>
    </row>
    <row r="145" spans="1:11" s="187" customFormat="1" x14ac:dyDescent="0.25">
      <c r="A145" s="170">
        <v>43266.646527777775</v>
      </c>
      <c r="B145" s="175" t="s">
        <v>3</v>
      </c>
      <c r="C145" s="175" t="s">
        <v>2</v>
      </c>
      <c r="D145" s="175"/>
      <c r="E145" s="166" t="s">
        <v>636</v>
      </c>
      <c r="F145" s="166" t="s">
        <v>30</v>
      </c>
      <c r="G145" s="166" t="s">
        <v>1111</v>
      </c>
      <c r="H145" s="166">
        <v>4510</v>
      </c>
      <c r="I145" s="166">
        <v>0.18</v>
      </c>
      <c r="J145" s="166">
        <v>81</v>
      </c>
      <c r="K145" s="303">
        <f>AVERAGE(H145,H147,H151:H164,H167:H174)</f>
        <v>4633.75</v>
      </c>
    </row>
    <row r="146" spans="1:11" s="187" customFormat="1" x14ac:dyDescent="0.25">
      <c r="A146" s="170">
        <v>43266.646527777775</v>
      </c>
      <c r="B146" s="175" t="s">
        <v>3</v>
      </c>
      <c r="C146" s="175" t="s">
        <v>2</v>
      </c>
      <c r="D146" s="175"/>
      <c r="E146" s="166" t="s">
        <v>636</v>
      </c>
      <c r="F146" s="166" t="s">
        <v>30</v>
      </c>
      <c r="G146" s="166" t="s">
        <v>1111</v>
      </c>
      <c r="H146" s="169">
        <v>4170</v>
      </c>
      <c r="I146" s="166">
        <v>0.18</v>
      </c>
      <c r="J146" s="166">
        <v>81</v>
      </c>
      <c r="K146" s="304"/>
    </row>
    <row r="147" spans="1:11" s="187" customFormat="1" x14ac:dyDescent="0.25">
      <c r="A147" s="170">
        <v>43266.647222222222</v>
      </c>
      <c r="B147" s="175" t="s">
        <v>3</v>
      </c>
      <c r="C147" s="175" t="s">
        <v>2</v>
      </c>
      <c r="D147" s="175"/>
      <c r="E147" s="166" t="s">
        <v>636</v>
      </c>
      <c r="F147" s="166" t="s">
        <v>30</v>
      </c>
      <c r="G147" s="166" t="s">
        <v>1111</v>
      </c>
      <c r="H147" s="166">
        <v>4470</v>
      </c>
      <c r="I147" s="166">
        <v>0.18</v>
      </c>
      <c r="J147" s="166">
        <v>81</v>
      </c>
      <c r="K147" s="304"/>
    </row>
    <row r="148" spans="1:11" s="187" customFormat="1" x14ac:dyDescent="0.25">
      <c r="A148" s="170">
        <v>43266.647222222222</v>
      </c>
      <c r="B148" s="175" t="s">
        <v>3</v>
      </c>
      <c r="C148" s="175" t="s">
        <v>2</v>
      </c>
      <c r="D148" s="166"/>
      <c r="E148" s="166" t="s">
        <v>636</v>
      </c>
      <c r="F148" s="166" t="s">
        <v>30</v>
      </c>
      <c r="G148" s="166" t="s">
        <v>1111</v>
      </c>
      <c r="H148" s="169">
        <v>5110</v>
      </c>
      <c r="I148" s="166">
        <v>0.18</v>
      </c>
      <c r="J148" s="166">
        <v>81</v>
      </c>
      <c r="K148" s="304"/>
    </row>
    <row r="149" spans="1:11" s="187" customFormat="1" x14ac:dyDescent="0.25">
      <c r="A149" s="170">
        <v>43266.647916666669</v>
      </c>
      <c r="B149" s="175" t="s">
        <v>3</v>
      </c>
      <c r="C149" s="175" t="s">
        <v>2</v>
      </c>
      <c r="D149" s="166"/>
      <c r="E149" s="166" t="s">
        <v>636</v>
      </c>
      <c r="F149" s="166" t="s">
        <v>30</v>
      </c>
      <c r="G149" s="166" t="s">
        <v>1111</v>
      </c>
      <c r="H149" s="169">
        <v>5130</v>
      </c>
      <c r="I149" s="166">
        <v>0.18</v>
      </c>
      <c r="J149" s="166">
        <v>79</v>
      </c>
      <c r="K149" s="304"/>
    </row>
    <row r="150" spans="1:11" s="187" customFormat="1" x14ac:dyDescent="0.25">
      <c r="A150" s="170">
        <v>43266.647916666669</v>
      </c>
      <c r="B150" s="175" t="s">
        <v>3</v>
      </c>
      <c r="C150" s="175" t="s">
        <v>2</v>
      </c>
      <c r="D150" s="166"/>
      <c r="E150" s="166" t="s">
        <v>636</v>
      </c>
      <c r="F150" s="166" t="s">
        <v>30</v>
      </c>
      <c r="G150" s="166" t="s">
        <v>1111</v>
      </c>
      <c r="H150" s="169">
        <v>5110</v>
      </c>
      <c r="I150" s="166">
        <v>0.18</v>
      </c>
      <c r="J150" s="166">
        <v>79</v>
      </c>
      <c r="K150" s="304"/>
    </row>
    <row r="151" spans="1:11" s="187" customFormat="1" x14ac:dyDescent="0.25">
      <c r="A151" s="170">
        <v>43266.647916666669</v>
      </c>
      <c r="B151" s="175" t="s">
        <v>3</v>
      </c>
      <c r="C151" s="175" t="s">
        <v>2</v>
      </c>
      <c r="D151" s="166"/>
      <c r="E151" s="166" t="s">
        <v>636</v>
      </c>
      <c r="F151" s="166" t="s">
        <v>30</v>
      </c>
      <c r="G151" s="166" t="s">
        <v>1111</v>
      </c>
      <c r="H151" s="166">
        <v>4670</v>
      </c>
      <c r="I151" s="166">
        <v>0.18</v>
      </c>
      <c r="J151" s="166">
        <v>79</v>
      </c>
      <c r="K151" s="304"/>
    </row>
    <row r="152" spans="1:11" s="187" customFormat="1" x14ac:dyDescent="0.25">
      <c r="A152" s="170">
        <v>43266.648611111108</v>
      </c>
      <c r="B152" s="175" t="s">
        <v>3</v>
      </c>
      <c r="C152" s="175" t="s">
        <v>2</v>
      </c>
      <c r="D152" s="166"/>
      <c r="E152" s="166" t="s">
        <v>636</v>
      </c>
      <c r="F152" s="166" t="s">
        <v>30</v>
      </c>
      <c r="G152" s="166" t="s">
        <v>1111</v>
      </c>
      <c r="H152" s="166">
        <v>4720</v>
      </c>
      <c r="I152" s="166">
        <v>0.18</v>
      </c>
      <c r="J152" s="166">
        <v>79</v>
      </c>
      <c r="K152" s="304"/>
    </row>
    <row r="153" spans="1:11" s="187" customFormat="1" x14ac:dyDescent="0.25">
      <c r="A153" s="170">
        <v>43266.648611111108</v>
      </c>
      <c r="B153" s="175" t="s">
        <v>3</v>
      </c>
      <c r="C153" s="175" t="s">
        <v>2</v>
      </c>
      <c r="D153" s="166"/>
      <c r="E153" s="166" t="s">
        <v>636</v>
      </c>
      <c r="F153" s="166" t="s">
        <v>30</v>
      </c>
      <c r="G153" s="166" t="s">
        <v>1111</v>
      </c>
      <c r="H153" s="166">
        <v>4710</v>
      </c>
      <c r="I153" s="166">
        <v>0.18</v>
      </c>
      <c r="J153" s="166">
        <v>79</v>
      </c>
      <c r="K153" s="304"/>
    </row>
    <row r="154" spans="1:11" s="187" customFormat="1" x14ac:dyDescent="0.25">
      <c r="A154" s="170">
        <v>43266.649305555555</v>
      </c>
      <c r="B154" s="175" t="s">
        <v>3</v>
      </c>
      <c r="C154" s="175" t="s">
        <v>2</v>
      </c>
      <c r="D154" s="175"/>
      <c r="E154" s="166" t="s">
        <v>636</v>
      </c>
      <c r="F154" s="166" t="s">
        <v>30</v>
      </c>
      <c r="G154" s="166" t="s">
        <v>1111</v>
      </c>
      <c r="H154" s="166">
        <v>5030</v>
      </c>
      <c r="I154" s="166">
        <v>0.18</v>
      </c>
      <c r="J154" s="166">
        <v>79</v>
      </c>
      <c r="K154" s="304"/>
    </row>
    <row r="155" spans="1:11" s="187" customFormat="1" x14ac:dyDescent="0.25">
      <c r="A155" s="170">
        <v>43266.649305555555</v>
      </c>
      <c r="B155" s="175" t="s">
        <v>3</v>
      </c>
      <c r="C155" s="175" t="s">
        <v>2</v>
      </c>
      <c r="D155" s="175"/>
      <c r="E155" s="166" t="s">
        <v>636</v>
      </c>
      <c r="F155" s="166" t="s">
        <v>30</v>
      </c>
      <c r="G155" s="166" t="s">
        <v>1111</v>
      </c>
      <c r="H155" s="166">
        <v>5180</v>
      </c>
      <c r="I155" s="166">
        <v>0.18</v>
      </c>
      <c r="J155" s="166">
        <v>79</v>
      </c>
      <c r="K155" s="304"/>
    </row>
    <row r="156" spans="1:11" s="187" customFormat="1" x14ac:dyDescent="0.25">
      <c r="A156" s="170">
        <v>43266.649305555555</v>
      </c>
      <c r="B156" s="175" t="s">
        <v>3</v>
      </c>
      <c r="C156" s="175" t="s">
        <v>2</v>
      </c>
      <c r="D156" s="175"/>
      <c r="E156" s="166" t="s">
        <v>636</v>
      </c>
      <c r="F156" s="166" t="s">
        <v>30</v>
      </c>
      <c r="G156" s="166" t="s">
        <v>1111</v>
      </c>
      <c r="H156" s="166">
        <v>5150</v>
      </c>
      <c r="I156" s="166">
        <v>0.18</v>
      </c>
      <c r="J156" s="166">
        <v>79</v>
      </c>
      <c r="K156" s="304"/>
    </row>
    <row r="157" spans="1:11" s="187" customFormat="1" x14ac:dyDescent="0.25">
      <c r="A157" s="170">
        <v>43266.65</v>
      </c>
      <c r="B157" s="175" t="s">
        <v>3</v>
      </c>
      <c r="C157" s="175" t="s">
        <v>2</v>
      </c>
      <c r="D157" s="166"/>
      <c r="E157" s="166" t="s">
        <v>636</v>
      </c>
      <c r="F157" s="166" t="s">
        <v>30</v>
      </c>
      <c r="G157" s="166" t="s">
        <v>1111</v>
      </c>
      <c r="H157" s="166">
        <v>4690</v>
      </c>
      <c r="I157" s="166">
        <v>0.18</v>
      </c>
      <c r="J157" s="166">
        <v>79</v>
      </c>
      <c r="K157" s="304"/>
    </row>
    <row r="158" spans="1:11" s="187" customFormat="1" x14ac:dyDescent="0.25">
      <c r="A158" s="170">
        <v>43266.65</v>
      </c>
      <c r="B158" s="175" t="s">
        <v>3</v>
      </c>
      <c r="C158" s="175" t="s">
        <v>2</v>
      </c>
      <c r="D158" s="166"/>
      <c r="E158" s="166" t="s">
        <v>636</v>
      </c>
      <c r="F158" s="166" t="s">
        <v>30</v>
      </c>
      <c r="G158" s="166" t="s">
        <v>1111</v>
      </c>
      <c r="H158" s="166">
        <v>4690</v>
      </c>
      <c r="I158" s="166">
        <v>0.18</v>
      </c>
      <c r="J158" s="166">
        <v>79</v>
      </c>
      <c r="K158" s="304"/>
    </row>
    <row r="159" spans="1:11" s="187" customFormat="1" x14ac:dyDescent="0.25">
      <c r="A159" s="170">
        <v>43266.65</v>
      </c>
      <c r="B159" s="175" t="s">
        <v>3</v>
      </c>
      <c r="C159" s="175" t="s">
        <v>2</v>
      </c>
      <c r="D159" s="166"/>
      <c r="E159" s="166" t="s">
        <v>636</v>
      </c>
      <c r="F159" s="166" t="s">
        <v>30</v>
      </c>
      <c r="G159" s="166" t="s">
        <v>1111</v>
      </c>
      <c r="H159" s="166">
        <v>4710</v>
      </c>
      <c r="I159" s="166">
        <v>0.18</v>
      </c>
      <c r="J159" s="166">
        <v>79</v>
      </c>
      <c r="K159" s="304"/>
    </row>
    <row r="160" spans="1:11" s="187" customFormat="1" x14ac:dyDescent="0.25">
      <c r="A160" s="170">
        <v>43266.650694444441</v>
      </c>
      <c r="B160" s="175" t="s">
        <v>3</v>
      </c>
      <c r="C160" s="175" t="s">
        <v>2</v>
      </c>
      <c r="D160" s="175"/>
      <c r="E160" s="166" t="s">
        <v>636</v>
      </c>
      <c r="F160" s="166" t="s">
        <v>30</v>
      </c>
      <c r="G160" s="166" t="s">
        <v>1111</v>
      </c>
      <c r="H160" s="166">
        <v>3980</v>
      </c>
      <c r="I160" s="166">
        <v>0.18</v>
      </c>
      <c r="J160" s="166">
        <v>79</v>
      </c>
      <c r="K160" s="304"/>
    </row>
    <row r="161" spans="1:11" s="187" customFormat="1" x14ac:dyDescent="0.25">
      <c r="A161" s="170">
        <v>43266.650694444441</v>
      </c>
      <c r="B161" s="175" t="s">
        <v>3</v>
      </c>
      <c r="C161" s="175" t="s">
        <v>2</v>
      </c>
      <c r="D161" s="175"/>
      <c r="E161" s="166" t="s">
        <v>636</v>
      </c>
      <c r="F161" s="166" t="s">
        <v>30</v>
      </c>
      <c r="G161" s="166" t="s">
        <v>1111</v>
      </c>
      <c r="H161" s="166">
        <v>3960</v>
      </c>
      <c r="I161" s="166">
        <v>0.18</v>
      </c>
      <c r="J161" s="166">
        <v>79</v>
      </c>
      <c r="K161" s="304"/>
    </row>
    <row r="162" spans="1:11" s="187" customFormat="1" x14ac:dyDescent="0.25">
      <c r="A162" s="170">
        <v>43266.650694444441</v>
      </c>
      <c r="B162" s="175" t="s">
        <v>3</v>
      </c>
      <c r="C162" s="175" t="s">
        <v>2</v>
      </c>
      <c r="D162" s="175"/>
      <c r="E162" s="166" t="s">
        <v>636</v>
      </c>
      <c r="F162" s="166" t="s">
        <v>30</v>
      </c>
      <c r="G162" s="166" t="s">
        <v>1111</v>
      </c>
      <c r="H162" s="166">
        <v>3980</v>
      </c>
      <c r="I162" s="166">
        <v>0.18</v>
      </c>
      <c r="J162" s="166">
        <v>79</v>
      </c>
      <c r="K162" s="304"/>
    </row>
    <row r="163" spans="1:11" s="187" customFormat="1" x14ac:dyDescent="0.25">
      <c r="A163" s="170">
        <v>43266.651388888888</v>
      </c>
      <c r="B163" s="175" t="s">
        <v>3</v>
      </c>
      <c r="C163" s="175" t="s">
        <v>2</v>
      </c>
      <c r="D163" s="175"/>
      <c r="E163" s="166" t="s">
        <v>636</v>
      </c>
      <c r="F163" s="166" t="s">
        <v>30</v>
      </c>
      <c r="G163" s="166" t="s">
        <v>1111</v>
      </c>
      <c r="H163" s="166">
        <v>4520</v>
      </c>
      <c r="I163" s="166">
        <v>0.18</v>
      </c>
      <c r="J163" s="166">
        <v>79</v>
      </c>
      <c r="K163" s="304"/>
    </row>
    <row r="164" spans="1:11" s="187" customFormat="1" x14ac:dyDescent="0.25">
      <c r="A164" s="170">
        <v>43266.651388888888</v>
      </c>
      <c r="B164" s="175" t="s">
        <v>3</v>
      </c>
      <c r="C164" s="175" t="s">
        <v>2</v>
      </c>
      <c r="D164" s="175"/>
      <c r="E164" s="166" t="s">
        <v>636</v>
      </c>
      <c r="F164" s="166" t="s">
        <v>30</v>
      </c>
      <c r="G164" s="166" t="s">
        <v>1111</v>
      </c>
      <c r="H164" s="166">
        <v>4530</v>
      </c>
      <c r="I164" s="166">
        <v>0.18</v>
      </c>
      <c r="J164" s="166">
        <v>79</v>
      </c>
      <c r="K164" s="304"/>
    </row>
    <row r="165" spans="1:11" s="187" customFormat="1" x14ac:dyDescent="0.25">
      <c r="A165" s="170">
        <v>43266.652083333334</v>
      </c>
      <c r="B165" s="175" t="s">
        <v>3</v>
      </c>
      <c r="C165" s="175" t="s">
        <v>2</v>
      </c>
      <c r="D165" s="175"/>
      <c r="E165" s="166" t="s">
        <v>636</v>
      </c>
      <c r="F165" s="166" t="s">
        <v>30</v>
      </c>
      <c r="G165" s="166" t="s">
        <v>1111</v>
      </c>
      <c r="H165" s="169">
        <v>4290</v>
      </c>
      <c r="I165" s="166">
        <v>0.18</v>
      </c>
      <c r="J165" s="166">
        <v>79</v>
      </c>
      <c r="K165" s="304"/>
    </row>
    <row r="166" spans="1:11" s="187" customFormat="1" x14ac:dyDescent="0.25">
      <c r="A166" s="170">
        <v>43266.652083333334</v>
      </c>
      <c r="B166" s="175" t="s">
        <v>3</v>
      </c>
      <c r="C166" s="175"/>
      <c r="D166" s="175" t="s">
        <v>2</v>
      </c>
      <c r="E166" s="166" t="s">
        <v>637</v>
      </c>
      <c r="F166" s="166" t="s">
        <v>30</v>
      </c>
      <c r="G166" s="166" t="s">
        <v>1111</v>
      </c>
      <c r="H166" s="169">
        <v>4970</v>
      </c>
      <c r="I166" s="166">
        <v>0.18</v>
      </c>
      <c r="J166" s="166">
        <v>79</v>
      </c>
      <c r="K166" s="304"/>
    </row>
    <row r="167" spans="1:11" s="187" customFormat="1" x14ac:dyDescent="0.25">
      <c r="A167" s="170">
        <v>43266.652083333334</v>
      </c>
      <c r="B167" s="175" t="s">
        <v>3</v>
      </c>
      <c r="C167" s="175"/>
      <c r="D167" s="175" t="s">
        <v>2</v>
      </c>
      <c r="E167" s="166" t="s">
        <v>637</v>
      </c>
      <c r="F167" s="166" t="s">
        <v>30</v>
      </c>
      <c r="G167" s="166" t="s">
        <v>1111</v>
      </c>
      <c r="H167" s="166">
        <v>4930</v>
      </c>
      <c r="I167" s="166">
        <v>0.18</v>
      </c>
      <c r="J167" s="166">
        <v>79</v>
      </c>
      <c r="K167" s="304"/>
    </row>
    <row r="168" spans="1:11" s="187" customFormat="1" x14ac:dyDescent="0.25">
      <c r="A168" s="170">
        <v>43266.652777777781</v>
      </c>
      <c r="B168" s="175" t="s">
        <v>3</v>
      </c>
      <c r="C168" s="175"/>
      <c r="D168" s="175" t="s">
        <v>2</v>
      </c>
      <c r="E168" s="166" t="s">
        <v>637</v>
      </c>
      <c r="F168" s="166" t="s">
        <v>30</v>
      </c>
      <c r="G168" s="166" t="s">
        <v>1111</v>
      </c>
      <c r="H168" s="166">
        <v>4920</v>
      </c>
      <c r="I168" s="166">
        <v>0.18</v>
      </c>
      <c r="J168" s="166">
        <v>79</v>
      </c>
      <c r="K168" s="304"/>
    </row>
    <row r="169" spans="1:11" s="187" customFormat="1" x14ac:dyDescent="0.25">
      <c r="A169" s="170">
        <v>43266.652777777781</v>
      </c>
      <c r="B169" s="175" t="s">
        <v>3</v>
      </c>
      <c r="C169" s="175"/>
      <c r="D169" s="175" t="s">
        <v>2</v>
      </c>
      <c r="E169" s="166" t="s">
        <v>637</v>
      </c>
      <c r="F169" s="166" t="s">
        <v>30</v>
      </c>
      <c r="G169" s="166" t="s">
        <v>1111</v>
      </c>
      <c r="H169" s="166">
        <v>4300</v>
      </c>
      <c r="I169" s="166">
        <v>0.18</v>
      </c>
      <c r="J169" s="166">
        <v>79</v>
      </c>
      <c r="K169" s="304"/>
    </row>
    <row r="170" spans="1:11" s="187" customFormat="1" x14ac:dyDescent="0.25">
      <c r="A170" s="170">
        <v>43266.652777777781</v>
      </c>
      <c r="B170" s="175" t="s">
        <v>3</v>
      </c>
      <c r="C170" s="175"/>
      <c r="D170" s="175" t="s">
        <v>2</v>
      </c>
      <c r="E170" s="166" t="s">
        <v>637</v>
      </c>
      <c r="F170" s="166" t="s">
        <v>30</v>
      </c>
      <c r="G170" s="166" t="s">
        <v>1111</v>
      </c>
      <c r="H170" s="166">
        <v>4310</v>
      </c>
      <c r="I170" s="166">
        <v>0.18</v>
      </c>
      <c r="J170" s="166">
        <v>79</v>
      </c>
      <c r="K170" s="304"/>
    </row>
    <row r="171" spans="1:11" s="187" customFormat="1" x14ac:dyDescent="0.25">
      <c r="A171" s="170">
        <v>43266.65347222222</v>
      </c>
      <c r="B171" s="175" t="s">
        <v>3</v>
      </c>
      <c r="C171" s="175"/>
      <c r="D171" s="175" t="s">
        <v>2</v>
      </c>
      <c r="E171" s="166" t="s">
        <v>637</v>
      </c>
      <c r="F171" s="166" t="s">
        <v>30</v>
      </c>
      <c r="G171" s="166" t="s">
        <v>1111</v>
      </c>
      <c r="H171" s="166">
        <v>4300</v>
      </c>
      <c r="I171" s="166">
        <v>0.18</v>
      </c>
      <c r="J171" s="166">
        <v>79</v>
      </c>
      <c r="K171" s="304"/>
    </row>
    <row r="172" spans="1:11" s="187" customFormat="1" x14ac:dyDescent="0.25">
      <c r="A172" s="170">
        <v>43266.65347222222</v>
      </c>
      <c r="B172" s="175" t="s">
        <v>3</v>
      </c>
      <c r="C172" s="166"/>
      <c r="D172" s="175" t="s">
        <v>2</v>
      </c>
      <c r="E172" s="166" t="s">
        <v>637</v>
      </c>
      <c r="F172" s="166" t="s">
        <v>30</v>
      </c>
      <c r="G172" s="166" t="s">
        <v>1111</v>
      </c>
      <c r="H172" s="166">
        <v>4990</v>
      </c>
      <c r="I172" s="166">
        <v>0.18</v>
      </c>
      <c r="J172" s="166">
        <v>79</v>
      </c>
      <c r="K172" s="304"/>
    </row>
    <row r="173" spans="1:11" s="187" customFormat="1" x14ac:dyDescent="0.25">
      <c r="A173" s="170">
        <v>43266.65347222222</v>
      </c>
      <c r="B173" s="175" t="s">
        <v>3</v>
      </c>
      <c r="C173" s="166"/>
      <c r="D173" s="175" t="s">
        <v>2</v>
      </c>
      <c r="E173" s="166" t="s">
        <v>637</v>
      </c>
      <c r="F173" s="166" t="s">
        <v>30</v>
      </c>
      <c r="G173" s="166" t="s">
        <v>1111</v>
      </c>
      <c r="H173" s="166">
        <v>4990</v>
      </c>
      <c r="I173" s="166">
        <v>0.18</v>
      </c>
      <c r="J173" s="166">
        <v>81</v>
      </c>
      <c r="K173" s="304"/>
    </row>
    <row r="174" spans="1:11" s="187" customFormat="1" x14ac:dyDescent="0.25">
      <c r="A174" s="170">
        <v>43266.654166666667</v>
      </c>
      <c r="B174" s="175" t="s">
        <v>3</v>
      </c>
      <c r="C174" s="166"/>
      <c r="D174" s="175" t="s">
        <v>2</v>
      </c>
      <c r="E174" s="166" t="s">
        <v>637</v>
      </c>
      <c r="F174" s="166" t="s">
        <v>30</v>
      </c>
      <c r="G174" s="166" t="s">
        <v>1111</v>
      </c>
      <c r="H174" s="166">
        <v>4970</v>
      </c>
      <c r="I174" s="166">
        <v>0.18</v>
      </c>
      <c r="J174" s="166">
        <v>79</v>
      </c>
      <c r="K174" s="305"/>
    </row>
    <row r="175" spans="1:11" s="187" customFormat="1" x14ac:dyDescent="0.25">
      <c r="A175" s="170">
        <v>43266.633333333331</v>
      </c>
      <c r="B175" s="175" t="s">
        <v>3</v>
      </c>
      <c r="C175" s="175" t="s">
        <v>2</v>
      </c>
      <c r="D175" s="166"/>
      <c r="E175" s="166" t="s">
        <v>636</v>
      </c>
      <c r="F175" s="166" t="s">
        <v>29</v>
      </c>
      <c r="G175" s="166" t="s">
        <v>0</v>
      </c>
      <c r="H175" s="166">
        <v>5150</v>
      </c>
      <c r="I175" s="166">
        <v>0.18</v>
      </c>
      <c r="J175" s="166">
        <v>79</v>
      </c>
      <c r="K175" s="303">
        <f>AVERAGE(H175:H180)</f>
        <v>4871.666666666667</v>
      </c>
    </row>
    <row r="176" spans="1:11" s="187" customFormat="1" x14ac:dyDescent="0.25">
      <c r="A176" s="170">
        <v>43266.633333333331</v>
      </c>
      <c r="B176" s="175" t="s">
        <v>3</v>
      </c>
      <c r="C176" s="175" t="s">
        <v>2</v>
      </c>
      <c r="D176" s="166"/>
      <c r="E176" s="166" t="s">
        <v>636</v>
      </c>
      <c r="F176" s="166" t="s">
        <v>29</v>
      </c>
      <c r="G176" s="166" t="s">
        <v>0</v>
      </c>
      <c r="H176" s="166">
        <v>5160</v>
      </c>
      <c r="I176" s="166">
        <v>0.18</v>
      </c>
      <c r="J176" s="166">
        <v>79</v>
      </c>
      <c r="K176" s="304"/>
    </row>
    <row r="177" spans="1:11" s="187" customFormat="1" x14ac:dyDescent="0.25">
      <c r="A177" s="170">
        <v>43266.633333333331</v>
      </c>
      <c r="B177" s="175" t="s">
        <v>3</v>
      </c>
      <c r="C177" s="175" t="s">
        <v>2</v>
      </c>
      <c r="D177" s="166"/>
      <c r="E177" s="166" t="s">
        <v>636</v>
      </c>
      <c r="F177" s="166" t="s">
        <v>29</v>
      </c>
      <c r="G177" s="166" t="s">
        <v>0</v>
      </c>
      <c r="H177" s="166">
        <v>5140</v>
      </c>
      <c r="I177" s="166">
        <v>0.18</v>
      </c>
      <c r="J177" s="166">
        <v>79</v>
      </c>
      <c r="K177" s="304"/>
    </row>
    <row r="178" spans="1:11" s="187" customFormat="1" x14ac:dyDescent="0.25">
      <c r="A178" s="170">
        <v>43266.634027777778</v>
      </c>
      <c r="B178" s="175" t="s">
        <v>3</v>
      </c>
      <c r="C178" s="166"/>
      <c r="D178" s="175" t="s">
        <v>2</v>
      </c>
      <c r="E178" s="166" t="s">
        <v>637</v>
      </c>
      <c r="F178" s="166" t="s">
        <v>29</v>
      </c>
      <c r="G178" s="166" t="s">
        <v>0</v>
      </c>
      <c r="H178" s="166">
        <v>4590</v>
      </c>
      <c r="I178" s="166">
        <v>0.18</v>
      </c>
      <c r="J178" s="166">
        <v>79</v>
      </c>
      <c r="K178" s="304"/>
    </row>
    <row r="179" spans="1:11" s="187" customFormat="1" x14ac:dyDescent="0.25">
      <c r="A179" s="170">
        <v>43266.634027777778</v>
      </c>
      <c r="B179" s="175" t="s">
        <v>3</v>
      </c>
      <c r="C179" s="166"/>
      <c r="D179" s="175" t="s">
        <v>2</v>
      </c>
      <c r="E179" s="166" t="s">
        <v>637</v>
      </c>
      <c r="F179" s="166" t="s">
        <v>29</v>
      </c>
      <c r="G179" s="166" t="s">
        <v>0</v>
      </c>
      <c r="H179" s="166">
        <v>4590</v>
      </c>
      <c r="I179" s="166">
        <v>0.18</v>
      </c>
      <c r="J179" s="166">
        <v>79</v>
      </c>
      <c r="K179" s="304"/>
    </row>
    <row r="180" spans="1:11" s="187" customFormat="1" x14ac:dyDescent="0.25">
      <c r="A180" s="170">
        <v>43266.634722222225</v>
      </c>
      <c r="B180" s="175" t="s">
        <v>3</v>
      </c>
      <c r="C180" s="166"/>
      <c r="D180" s="175" t="s">
        <v>2</v>
      </c>
      <c r="E180" s="166" t="s">
        <v>637</v>
      </c>
      <c r="F180" s="166" t="s">
        <v>29</v>
      </c>
      <c r="G180" s="166" t="s">
        <v>0</v>
      </c>
      <c r="H180" s="166">
        <v>4600</v>
      </c>
      <c r="I180" s="166">
        <v>0.18</v>
      </c>
      <c r="J180" s="166">
        <v>79</v>
      </c>
      <c r="K180" s="305"/>
    </row>
    <row r="181" spans="1:11" s="187" customFormat="1" x14ac:dyDescent="0.25">
      <c r="A181" s="170">
        <v>43266.634722222225</v>
      </c>
      <c r="B181" s="175" t="s">
        <v>3</v>
      </c>
      <c r="C181" s="175" t="s">
        <v>2</v>
      </c>
      <c r="D181" s="175"/>
      <c r="E181" s="166" t="s">
        <v>636</v>
      </c>
      <c r="F181" s="166" t="s">
        <v>29</v>
      </c>
      <c r="G181" s="166" t="s">
        <v>1110</v>
      </c>
      <c r="H181" s="169">
        <v>3730</v>
      </c>
      <c r="I181" s="166">
        <v>0.18</v>
      </c>
      <c r="J181" s="166">
        <v>79</v>
      </c>
      <c r="K181" s="303">
        <f>AVERAGE(H184:H195,H199,H201:H210)</f>
        <v>4456.95652173913</v>
      </c>
    </row>
    <row r="182" spans="1:11" s="187" customFormat="1" x14ac:dyDescent="0.25">
      <c r="A182" s="170">
        <v>43266.635416666664</v>
      </c>
      <c r="B182" s="175" t="s">
        <v>3</v>
      </c>
      <c r="C182" s="175" t="s">
        <v>2</v>
      </c>
      <c r="D182" s="175"/>
      <c r="E182" s="166" t="s">
        <v>636</v>
      </c>
      <c r="F182" s="166" t="s">
        <v>29</v>
      </c>
      <c r="G182" s="166" t="s">
        <v>1110</v>
      </c>
      <c r="H182" s="169">
        <v>4090</v>
      </c>
      <c r="I182" s="166">
        <v>0.18</v>
      </c>
      <c r="J182" s="166">
        <v>79</v>
      </c>
      <c r="K182" s="304"/>
    </row>
    <row r="183" spans="1:11" s="187" customFormat="1" x14ac:dyDescent="0.25">
      <c r="A183" s="170">
        <v>43266.635416666664</v>
      </c>
      <c r="B183" s="175" t="s">
        <v>3</v>
      </c>
      <c r="C183" s="175" t="s">
        <v>2</v>
      </c>
      <c r="D183" s="175"/>
      <c r="E183" s="166" t="s">
        <v>636</v>
      </c>
      <c r="F183" s="166" t="s">
        <v>29</v>
      </c>
      <c r="G183" s="166" t="s">
        <v>1110</v>
      </c>
      <c r="H183" s="169">
        <v>3990</v>
      </c>
      <c r="I183" s="166">
        <v>0.18</v>
      </c>
      <c r="J183" s="166">
        <v>79</v>
      </c>
      <c r="K183" s="304"/>
    </row>
    <row r="184" spans="1:11" s="187" customFormat="1" x14ac:dyDescent="0.25">
      <c r="A184" s="170">
        <v>43266.635416666664</v>
      </c>
      <c r="B184" s="175" t="s">
        <v>3</v>
      </c>
      <c r="C184" s="175" t="s">
        <v>2</v>
      </c>
      <c r="D184" s="175"/>
      <c r="E184" s="166" t="s">
        <v>636</v>
      </c>
      <c r="F184" s="166" t="s">
        <v>29</v>
      </c>
      <c r="G184" s="166" t="s">
        <v>1110</v>
      </c>
      <c r="H184" s="166">
        <v>3600</v>
      </c>
      <c r="I184" s="166">
        <v>0.18</v>
      </c>
      <c r="J184" s="166">
        <v>81</v>
      </c>
      <c r="K184" s="304"/>
    </row>
    <row r="185" spans="1:11" s="187" customFormat="1" x14ac:dyDescent="0.25">
      <c r="A185" s="170">
        <v>43266.636111111111</v>
      </c>
      <c r="B185" s="175" t="s">
        <v>3</v>
      </c>
      <c r="C185" s="175" t="s">
        <v>2</v>
      </c>
      <c r="D185" s="175"/>
      <c r="E185" s="166" t="s">
        <v>636</v>
      </c>
      <c r="F185" s="166" t="s">
        <v>29</v>
      </c>
      <c r="G185" s="166" t="s">
        <v>1110</v>
      </c>
      <c r="H185" s="166">
        <v>3530</v>
      </c>
      <c r="I185" s="166">
        <v>0.18</v>
      </c>
      <c r="J185" s="166">
        <v>79</v>
      </c>
      <c r="K185" s="304"/>
    </row>
    <row r="186" spans="1:11" s="187" customFormat="1" x14ac:dyDescent="0.25">
      <c r="A186" s="170">
        <v>43266.636111111111</v>
      </c>
      <c r="B186" s="175" t="s">
        <v>3</v>
      </c>
      <c r="C186" s="175" t="s">
        <v>2</v>
      </c>
      <c r="D186" s="175"/>
      <c r="E186" s="166" t="s">
        <v>636</v>
      </c>
      <c r="F186" s="166" t="s">
        <v>29</v>
      </c>
      <c r="G186" s="166" t="s">
        <v>1110</v>
      </c>
      <c r="H186" s="166">
        <v>3540</v>
      </c>
      <c r="I186" s="166">
        <v>0.18</v>
      </c>
      <c r="J186" s="166">
        <v>79</v>
      </c>
      <c r="K186" s="304"/>
    </row>
    <row r="187" spans="1:11" s="187" customFormat="1" x14ac:dyDescent="0.25">
      <c r="A187" s="170">
        <v>43266.636805555558</v>
      </c>
      <c r="B187" s="175" t="s">
        <v>3</v>
      </c>
      <c r="C187" s="175" t="s">
        <v>2</v>
      </c>
      <c r="D187" s="166"/>
      <c r="E187" s="166" t="s">
        <v>636</v>
      </c>
      <c r="F187" s="166" t="s">
        <v>29</v>
      </c>
      <c r="G187" s="166" t="s">
        <v>1110</v>
      </c>
      <c r="H187" s="166">
        <v>4170</v>
      </c>
      <c r="I187" s="166">
        <v>0.18</v>
      </c>
      <c r="J187" s="166">
        <v>79</v>
      </c>
      <c r="K187" s="304"/>
    </row>
    <row r="188" spans="1:11" s="187" customFormat="1" x14ac:dyDescent="0.25">
      <c r="A188" s="170">
        <v>43266.636805555558</v>
      </c>
      <c r="B188" s="175" t="s">
        <v>3</v>
      </c>
      <c r="C188" s="175" t="s">
        <v>2</v>
      </c>
      <c r="D188" s="166"/>
      <c r="E188" s="166" t="s">
        <v>636</v>
      </c>
      <c r="F188" s="166" t="s">
        <v>29</v>
      </c>
      <c r="G188" s="166" t="s">
        <v>1110</v>
      </c>
      <c r="H188" s="166">
        <v>4170</v>
      </c>
      <c r="I188" s="166">
        <v>0.18</v>
      </c>
      <c r="J188" s="166">
        <v>81</v>
      </c>
      <c r="K188" s="304"/>
    </row>
    <row r="189" spans="1:11" s="187" customFormat="1" x14ac:dyDescent="0.25">
      <c r="A189" s="170">
        <v>43266.636805555558</v>
      </c>
      <c r="B189" s="175" t="s">
        <v>3</v>
      </c>
      <c r="C189" s="175" t="s">
        <v>2</v>
      </c>
      <c r="D189" s="166"/>
      <c r="E189" s="166" t="s">
        <v>636</v>
      </c>
      <c r="F189" s="166" t="s">
        <v>29</v>
      </c>
      <c r="G189" s="166" t="s">
        <v>1110</v>
      </c>
      <c r="H189" s="166">
        <v>4180</v>
      </c>
      <c r="I189" s="166">
        <v>0.18</v>
      </c>
      <c r="J189" s="166">
        <v>79</v>
      </c>
      <c r="K189" s="304"/>
    </row>
    <row r="190" spans="1:11" s="187" customFormat="1" x14ac:dyDescent="0.25">
      <c r="A190" s="170">
        <v>43266.637499999997</v>
      </c>
      <c r="B190" s="175" t="s">
        <v>3</v>
      </c>
      <c r="C190" s="175" t="s">
        <v>2</v>
      </c>
      <c r="D190" s="175"/>
      <c r="E190" s="166" t="s">
        <v>636</v>
      </c>
      <c r="F190" s="166" t="s">
        <v>29</v>
      </c>
      <c r="G190" s="166" t="s">
        <v>1110</v>
      </c>
      <c r="H190" s="166">
        <v>5310</v>
      </c>
      <c r="I190" s="166">
        <v>0.18</v>
      </c>
      <c r="J190" s="166">
        <v>79</v>
      </c>
      <c r="K190" s="304"/>
    </row>
    <row r="191" spans="1:11" s="187" customFormat="1" x14ac:dyDescent="0.25">
      <c r="A191" s="170">
        <v>43266.637499999997</v>
      </c>
      <c r="B191" s="175" t="s">
        <v>3</v>
      </c>
      <c r="C191" s="175" t="s">
        <v>2</v>
      </c>
      <c r="D191" s="175"/>
      <c r="E191" s="166" t="s">
        <v>636</v>
      </c>
      <c r="F191" s="166" t="s">
        <v>29</v>
      </c>
      <c r="G191" s="166" t="s">
        <v>1110</v>
      </c>
      <c r="H191" s="166">
        <v>5310</v>
      </c>
      <c r="I191" s="166">
        <v>0.18</v>
      </c>
      <c r="J191" s="166">
        <v>79</v>
      </c>
      <c r="K191" s="304"/>
    </row>
    <row r="192" spans="1:11" s="187" customFormat="1" x14ac:dyDescent="0.25">
      <c r="A192" s="170">
        <v>43266.637499999997</v>
      </c>
      <c r="B192" s="175" t="s">
        <v>3</v>
      </c>
      <c r="C192" s="175" t="s">
        <v>2</v>
      </c>
      <c r="D192" s="175"/>
      <c r="E192" s="166" t="s">
        <v>636</v>
      </c>
      <c r="F192" s="166" t="s">
        <v>29</v>
      </c>
      <c r="G192" s="166" t="s">
        <v>1110</v>
      </c>
      <c r="H192" s="166">
        <v>5320</v>
      </c>
      <c r="I192" s="166">
        <v>0.18</v>
      </c>
      <c r="J192" s="166">
        <v>79</v>
      </c>
      <c r="K192" s="304"/>
    </row>
    <row r="193" spans="1:11" s="187" customFormat="1" x14ac:dyDescent="0.25">
      <c r="A193" s="170">
        <v>43266.638194444444</v>
      </c>
      <c r="B193" s="175" t="s">
        <v>3</v>
      </c>
      <c r="C193" s="175" t="s">
        <v>2</v>
      </c>
      <c r="D193" s="166"/>
      <c r="E193" s="166" t="s">
        <v>636</v>
      </c>
      <c r="F193" s="166" t="s">
        <v>29</v>
      </c>
      <c r="G193" s="166" t="s">
        <v>1110</v>
      </c>
      <c r="H193" s="166">
        <v>5300</v>
      </c>
      <c r="I193" s="166">
        <v>0.18</v>
      </c>
      <c r="J193" s="166">
        <v>79</v>
      </c>
      <c r="K193" s="304"/>
    </row>
    <row r="194" spans="1:11" s="187" customFormat="1" x14ac:dyDescent="0.25">
      <c r="A194" s="170">
        <v>43266.638194444444</v>
      </c>
      <c r="B194" s="175" t="s">
        <v>3</v>
      </c>
      <c r="C194" s="175" t="s">
        <v>2</v>
      </c>
      <c r="D194" s="166"/>
      <c r="E194" s="166" t="s">
        <v>636</v>
      </c>
      <c r="F194" s="166" t="s">
        <v>29</v>
      </c>
      <c r="G194" s="166" t="s">
        <v>1110</v>
      </c>
      <c r="H194" s="166">
        <v>5290</v>
      </c>
      <c r="I194" s="166">
        <v>0.18</v>
      </c>
      <c r="J194" s="166">
        <v>79</v>
      </c>
      <c r="K194" s="304"/>
    </row>
    <row r="195" spans="1:11" s="187" customFormat="1" x14ac:dyDescent="0.25">
      <c r="A195" s="170">
        <v>43266.638194444444</v>
      </c>
      <c r="B195" s="175" t="s">
        <v>3</v>
      </c>
      <c r="C195" s="175" t="s">
        <v>2</v>
      </c>
      <c r="D195" s="166"/>
      <c r="E195" s="166" t="s">
        <v>636</v>
      </c>
      <c r="F195" s="166" t="s">
        <v>29</v>
      </c>
      <c r="G195" s="166" t="s">
        <v>1110</v>
      </c>
      <c r="H195" s="166">
        <v>5300</v>
      </c>
      <c r="I195" s="166">
        <v>0.18</v>
      </c>
      <c r="J195" s="166">
        <v>79</v>
      </c>
      <c r="K195" s="304"/>
    </row>
    <row r="196" spans="1:11" s="187" customFormat="1" x14ac:dyDescent="0.25">
      <c r="A196" s="170">
        <v>43266.638888888891</v>
      </c>
      <c r="B196" s="175" t="s">
        <v>3</v>
      </c>
      <c r="C196" s="175" t="s">
        <v>2</v>
      </c>
      <c r="D196" s="166"/>
      <c r="E196" s="166" t="s">
        <v>636</v>
      </c>
      <c r="F196" s="166" t="s">
        <v>29</v>
      </c>
      <c r="G196" s="166" t="s">
        <v>1110</v>
      </c>
      <c r="H196" s="169">
        <v>5840</v>
      </c>
      <c r="I196" s="166">
        <v>0.18</v>
      </c>
      <c r="J196" s="166">
        <v>79</v>
      </c>
      <c r="K196" s="304"/>
    </row>
    <row r="197" spans="1:11" s="187" customFormat="1" x14ac:dyDescent="0.25">
      <c r="A197" s="170">
        <v>43266.638888888891</v>
      </c>
      <c r="B197" s="175" t="s">
        <v>3</v>
      </c>
      <c r="C197" s="175" t="s">
        <v>2</v>
      </c>
      <c r="D197" s="166"/>
      <c r="E197" s="166" t="s">
        <v>636</v>
      </c>
      <c r="F197" s="166" t="s">
        <v>29</v>
      </c>
      <c r="G197" s="166" t="s">
        <v>1110</v>
      </c>
      <c r="H197" s="169">
        <v>5990</v>
      </c>
      <c r="I197" s="166">
        <v>0.18</v>
      </c>
      <c r="J197" s="166">
        <v>79</v>
      </c>
      <c r="K197" s="304"/>
    </row>
    <row r="198" spans="1:11" s="187" customFormat="1" x14ac:dyDescent="0.25">
      <c r="A198" s="170">
        <v>43266.638888888891</v>
      </c>
      <c r="B198" s="175" t="s">
        <v>3</v>
      </c>
      <c r="C198" s="175" t="s">
        <v>2</v>
      </c>
      <c r="D198" s="166"/>
      <c r="E198" s="166" t="s">
        <v>636</v>
      </c>
      <c r="F198" s="166" t="s">
        <v>29</v>
      </c>
      <c r="G198" s="166" t="s">
        <v>1110</v>
      </c>
      <c r="H198" s="169">
        <v>5800</v>
      </c>
      <c r="I198" s="166">
        <v>0.18</v>
      </c>
      <c r="J198" s="166">
        <v>79</v>
      </c>
      <c r="K198" s="304"/>
    </row>
    <row r="199" spans="1:11" s="187" customFormat="1" x14ac:dyDescent="0.25">
      <c r="A199" s="170">
        <v>43266.63958333333</v>
      </c>
      <c r="B199" s="175" t="s">
        <v>3</v>
      </c>
      <c r="C199" s="175" t="s">
        <v>2</v>
      </c>
      <c r="D199" s="175"/>
      <c r="E199" s="166" t="s">
        <v>636</v>
      </c>
      <c r="F199" s="166" t="s">
        <v>29</v>
      </c>
      <c r="G199" s="166" t="s">
        <v>1110</v>
      </c>
      <c r="H199" s="166">
        <v>4540</v>
      </c>
      <c r="I199" s="166">
        <v>0.18</v>
      </c>
      <c r="J199" s="166">
        <v>79</v>
      </c>
      <c r="K199" s="304"/>
    </row>
    <row r="200" spans="1:11" s="187" customFormat="1" x14ac:dyDescent="0.25">
      <c r="A200" s="170">
        <v>43266.63958333333</v>
      </c>
      <c r="B200" s="175" t="s">
        <v>3</v>
      </c>
      <c r="C200" s="175" t="s">
        <v>2</v>
      </c>
      <c r="D200" s="175"/>
      <c r="E200" s="166" t="s">
        <v>636</v>
      </c>
      <c r="F200" s="166" t="s">
        <v>29</v>
      </c>
      <c r="G200" s="166" t="s">
        <v>1110</v>
      </c>
      <c r="H200" s="169">
        <v>3700</v>
      </c>
      <c r="I200" s="166">
        <v>0.18</v>
      </c>
      <c r="J200" s="166">
        <v>79</v>
      </c>
      <c r="K200" s="304"/>
    </row>
    <row r="201" spans="1:11" s="187" customFormat="1" x14ac:dyDescent="0.25">
      <c r="A201" s="170">
        <v>43266.63958333333</v>
      </c>
      <c r="B201" s="175" t="s">
        <v>3</v>
      </c>
      <c r="C201" s="175" t="s">
        <v>2</v>
      </c>
      <c r="D201" s="175"/>
      <c r="E201" s="166" t="s">
        <v>636</v>
      </c>
      <c r="F201" s="166" t="s">
        <v>29</v>
      </c>
      <c r="G201" s="166" t="s">
        <v>1110</v>
      </c>
      <c r="H201" s="166">
        <v>4550</v>
      </c>
      <c r="I201" s="166">
        <v>0.18</v>
      </c>
      <c r="J201" s="166">
        <v>79</v>
      </c>
      <c r="K201" s="304"/>
    </row>
    <row r="202" spans="1:11" s="187" customFormat="1" x14ac:dyDescent="0.25">
      <c r="A202" s="170">
        <v>43266.640277777777</v>
      </c>
      <c r="B202" s="175" t="s">
        <v>3</v>
      </c>
      <c r="C202" s="175"/>
      <c r="D202" s="175" t="s">
        <v>2</v>
      </c>
      <c r="E202" s="166" t="s">
        <v>637</v>
      </c>
      <c r="F202" s="166" t="s">
        <v>29</v>
      </c>
      <c r="G202" s="166" t="s">
        <v>1110</v>
      </c>
      <c r="H202" s="166">
        <v>3970</v>
      </c>
      <c r="I202" s="166">
        <v>0.18</v>
      </c>
      <c r="J202" s="166">
        <v>81</v>
      </c>
      <c r="K202" s="304"/>
    </row>
    <row r="203" spans="1:11" s="187" customFormat="1" x14ac:dyDescent="0.25">
      <c r="A203" s="170">
        <v>43266.640277777777</v>
      </c>
      <c r="B203" s="175" t="s">
        <v>3</v>
      </c>
      <c r="C203" s="175"/>
      <c r="D203" s="175" t="s">
        <v>2</v>
      </c>
      <c r="E203" s="166" t="s">
        <v>637</v>
      </c>
      <c r="F203" s="166" t="s">
        <v>29</v>
      </c>
      <c r="G203" s="166" t="s">
        <v>1110</v>
      </c>
      <c r="H203" s="166">
        <v>3950</v>
      </c>
      <c r="I203" s="166">
        <v>0.18</v>
      </c>
      <c r="J203" s="166">
        <v>79</v>
      </c>
      <c r="K203" s="304"/>
    </row>
    <row r="204" spans="1:11" s="187" customFormat="1" x14ac:dyDescent="0.25">
      <c r="A204" s="170">
        <v>43266.640277777777</v>
      </c>
      <c r="B204" s="175" t="s">
        <v>3</v>
      </c>
      <c r="C204" s="175"/>
      <c r="D204" s="175" t="s">
        <v>2</v>
      </c>
      <c r="E204" s="166" t="s">
        <v>637</v>
      </c>
      <c r="F204" s="166" t="s">
        <v>29</v>
      </c>
      <c r="G204" s="166" t="s">
        <v>1110</v>
      </c>
      <c r="H204" s="166">
        <v>3940</v>
      </c>
      <c r="I204" s="166">
        <v>0.18</v>
      </c>
      <c r="J204" s="166">
        <v>79</v>
      </c>
      <c r="K204" s="304"/>
    </row>
    <row r="205" spans="1:11" s="187" customFormat="1" x14ac:dyDescent="0.25">
      <c r="A205" s="170">
        <v>43266.640972222223</v>
      </c>
      <c r="B205" s="175" t="s">
        <v>3</v>
      </c>
      <c r="C205" s="166"/>
      <c r="D205" s="175" t="s">
        <v>2</v>
      </c>
      <c r="E205" s="166" t="s">
        <v>637</v>
      </c>
      <c r="F205" s="166" t="s">
        <v>29</v>
      </c>
      <c r="G205" s="166" t="s">
        <v>1110</v>
      </c>
      <c r="H205" s="166">
        <v>4620</v>
      </c>
      <c r="I205" s="166">
        <v>0.18</v>
      </c>
      <c r="J205" s="166">
        <v>81</v>
      </c>
      <c r="K205" s="304"/>
    </row>
    <row r="206" spans="1:11" s="187" customFormat="1" x14ac:dyDescent="0.25">
      <c r="A206" s="170">
        <v>43266.640972222223</v>
      </c>
      <c r="B206" s="175" t="s">
        <v>3</v>
      </c>
      <c r="C206" s="166"/>
      <c r="D206" s="175" t="s">
        <v>2</v>
      </c>
      <c r="E206" s="166" t="s">
        <v>637</v>
      </c>
      <c r="F206" s="166" t="s">
        <v>29</v>
      </c>
      <c r="G206" s="166" t="s">
        <v>1110</v>
      </c>
      <c r="H206" s="166">
        <v>4680</v>
      </c>
      <c r="I206" s="166">
        <v>0.18</v>
      </c>
      <c r="J206" s="166">
        <v>81</v>
      </c>
      <c r="K206" s="304"/>
    </row>
    <row r="207" spans="1:11" s="187" customFormat="1" x14ac:dyDescent="0.25">
      <c r="A207" s="170">
        <v>43266.640972222223</v>
      </c>
      <c r="B207" s="175" t="s">
        <v>3</v>
      </c>
      <c r="C207" s="166"/>
      <c r="D207" s="175" t="s">
        <v>2</v>
      </c>
      <c r="E207" s="166" t="s">
        <v>637</v>
      </c>
      <c r="F207" s="166" t="s">
        <v>29</v>
      </c>
      <c r="G207" s="166" t="s">
        <v>1110</v>
      </c>
      <c r="H207" s="166">
        <v>4680</v>
      </c>
      <c r="I207" s="166">
        <v>0.18</v>
      </c>
      <c r="J207" s="166">
        <v>79</v>
      </c>
      <c r="K207" s="304"/>
    </row>
    <row r="208" spans="1:11" s="187" customFormat="1" x14ac:dyDescent="0.25">
      <c r="A208" s="170">
        <v>43266.64166666667</v>
      </c>
      <c r="B208" s="175" t="s">
        <v>3</v>
      </c>
      <c r="C208" s="166"/>
      <c r="D208" s="175" t="s">
        <v>2</v>
      </c>
      <c r="E208" s="166" t="s">
        <v>637</v>
      </c>
      <c r="F208" s="166" t="s">
        <v>29</v>
      </c>
      <c r="G208" s="166" t="s">
        <v>1110</v>
      </c>
      <c r="H208" s="166">
        <v>4180</v>
      </c>
      <c r="I208" s="166">
        <v>0.18</v>
      </c>
      <c r="J208" s="166">
        <v>79</v>
      </c>
      <c r="K208" s="304"/>
    </row>
    <row r="209" spans="1:11" s="187" customFormat="1" x14ac:dyDescent="0.25">
      <c r="A209" s="170">
        <v>43266.64166666667</v>
      </c>
      <c r="B209" s="175" t="s">
        <v>3</v>
      </c>
      <c r="C209" s="166"/>
      <c r="D209" s="175" t="s">
        <v>2</v>
      </c>
      <c r="E209" s="166" t="s">
        <v>637</v>
      </c>
      <c r="F209" s="166" t="s">
        <v>29</v>
      </c>
      <c r="G209" s="166" t="s">
        <v>1110</v>
      </c>
      <c r="H209" s="166">
        <v>4190</v>
      </c>
      <c r="I209" s="166">
        <v>0.18</v>
      </c>
      <c r="J209" s="166">
        <v>79</v>
      </c>
      <c r="K209" s="304"/>
    </row>
    <row r="210" spans="1:11" s="187" customFormat="1" x14ac:dyDescent="0.25">
      <c r="A210" s="170">
        <v>43266.64166666667</v>
      </c>
      <c r="B210" s="175" t="s">
        <v>3</v>
      </c>
      <c r="C210" s="166"/>
      <c r="D210" s="175" t="s">
        <v>2</v>
      </c>
      <c r="E210" s="166" t="s">
        <v>637</v>
      </c>
      <c r="F210" s="166" t="s">
        <v>29</v>
      </c>
      <c r="G210" s="166" t="s">
        <v>1110</v>
      </c>
      <c r="H210" s="166">
        <v>4190</v>
      </c>
      <c r="I210" s="166">
        <v>0.18</v>
      </c>
      <c r="J210" s="166">
        <v>79</v>
      </c>
      <c r="K210" s="305"/>
    </row>
    <row r="211" spans="1:11" s="187" customFormat="1" x14ac:dyDescent="0.25">
      <c r="A211" s="170">
        <v>43266.618750000001</v>
      </c>
      <c r="B211" s="175" t="s">
        <v>3</v>
      </c>
      <c r="C211" s="175" t="s">
        <v>2</v>
      </c>
      <c r="D211" s="166"/>
      <c r="E211" s="166" t="s">
        <v>636</v>
      </c>
      <c r="F211" s="166" t="s">
        <v>28</v>
      </c>
      <c r="G211" s="166" t="s">
        <v>0</v>
      </c>
      <c r="H211" s="166">
        <v>4920</v>
      </c>
      <c r="I211" s="166">
        <v>0.18</v>
      </c>
      <c r="J211" s="166">
        <v>79</v>
      </c>
      <c r="K211" s="303">
        <f>AVERAGE(H211:H219,H221:H225,H229:H232,H234,H243,H245,H246)</f>
        <v>4414.090909090909</v>
      </c>
    </row>
    <row r="212" spans="1:11" s="187" customFormat="1" x14ac:dyDescent="0.25">
      <c r="A212" s="170">
        <v>43266.619444444441</v>
      </c>
      <c r="B212" s="175" t="s">
        <v>3</v>
      </c>
      <c r="C212" s="175" t="s">
        <v>2</v>
      </c>
      <c r="D212" s="166"/>
      <c r="E212" s="166" t="s">
        <v>636</v>
      </c>
      <c r="F212" s="166" t="s">
        <v>28</v>
      </c>
      <c r="G212" s="166" t="s">
        <v>0</v>
      </c>
      <c r="H212" s="166">
        <v>4880</v>
      </c>
      <c r="I212" s="166">
        <v>0.18</v>
      </c>
      <c r="J212" s="166">
        <v>81</v>
      </c>
      <c r="K212" s="304"/>
    </row>
    <row r="213" spans="1:11" s="187" customFormat="1" x14ac:dyDescent="0.25">
      <c r="A213" s="170">
        <v>43266.619444444441</v>
      </c>
      <c r="B213" s="175" t="s">
        <v>3</v>
      </c>
      <c r="C213" s="175" t="s">
        <v>2</v>
      </c>
      <c r="D213" s="166"/>
      <c r="E213" s="166" t="s">
        <v>636</v>
      </c>
      <c r="F213" s="166" t="s">
        <v>28</v>
      </c>
      <c r="G213" s="166" t="s">
        <v>0</v>
      </c>
      <c r="H213" s="166">
        <v>4880</v>
      </c>
      <c r="I213" s="166">
        <v>0.18</v>
      </c>
      <c r="J213" s="166">
        <v>79</v>
      </c>
      <c r="K213" s="304"/>
    </row>
    <row r="214" spans="1:11" s="187" customFormat="1" x14ac:dyDescent="0.25">
      <c r="A214" s="170">
        <v>43266.619444444441</v>
      </c>
      <c r="B214" s="175" t="s">
        <v>3</v>
      </c>
      <c r="C214" s="175" t="s">
        <v>2</v>
      </c>
      <c r="D214" s="166"/>
      <c r="E214" s="166" t="s">
        <v>636</v>
      </c>
      <c r="F214" s="166" t="s">
        <v>28</v>
      </c>
      <c r="G214" s="166" t="s">
        <v>0</v>
      </c>
      <c r="H214" s="166">
        <v>4220</v>
      </c>
      <c r="I214" s="166">
        <v>0.18</v>
      </c>
      <c r="J214" s="166">
        <v>81</v>
      </c>
      <c r="K214" s="304"/>
    </row>
    <row r="215" spans="1:11" s="187" customFormat="1" x14ac:dyDescent="0.25">
      <c r="A215" s="170">
        <v>43266.620138888888</v>
      </c>
      <c r="B215" s="175" t="s">
        <v>3</v>
      </c>
      <c r="C215" s="175" t="s">
        <v>2</v>
      </c>
      <c r="D215" s="166"/>
      <c r="E215" s="166" t="s">
        <v>636</v>
      </c>
      <c r="F215" s="166" t="s">
        <v>28</v>
      </c>
      <c r="G215" s="166" t="s">
        <v>0</v>
      </c>
      <c r="H215" s="166">
        <v>4240</v>
      </c>
      <c r="I215" s="166">
        <v>0.18</v>
      </c>
      <c r="J215" s="166">
        <v>81</v>
      </c>
      <c r="K215" s="304"/>
    </row>
    <row r="216" spans="1:11" s="187" customFormat="1" x14ac:dyDescent="0.25">
      <c r="A216" s="170">
        <v>43266.620138888888</v>
      </c>
      <c r="B216" s="175" t="s">
        <v>3</v>
      </c>
      <c r="C216" s="175" t="s">
        <v>2</v>
      </c>
      <c r="D216" s="166"/>
      <c r="E216" s="166" t="s">
        <v>636</v>
      </c>
      <c r="F216" s="166" t="s">
        <v>28</v>
      </c>
      <c r="G216" s="166" t="s">
        <v>0</v>
      </c>
      <c r="H216" s="166">
        <v>4230</v>
      </c>
      <c r="I216" s="166">
        <v>0.18</v>
      </c>
      <c r="J216" s="166">
        <v>79</v>
      </c>
      <c r="K216" s="304"/>
    </row>
    <row r="217" spans="1:11" s="187" customFormat="1" x14ac:dyDescent="0.25">
      <c r="A217" s="170">
        <v>43266.620138888888</v>
      </c>
      <c r="B217" s="175" t="s">
        <v>3</v>
      </c>
      <c r="C217" s="175" t="s">
        <v>2</v>
      </c>
      <c r="D217" s="166"/>
      <c r="E217" s="166" t="s">
        <v>636</v>
      </c>
      <c r="F217" s="166" t="s">
        <v>28</v>
      </c>
      <c r="G217" s="166" t="s">
        <v>0</v>
      </c>
      <c r="H217" s="166">
        <v>5000</v>
      </c>
      <c r="I217" s="166">
        <v>0.18</v>
      </c>
      <c r="J217" s="166">
        <v>81</v>
      </c>
      <c r="K217" s="304"/>
    </row>
    <row r="218" spans="1:11" s="187" customFormat="1" x14ac:dyDescent="0.25">
      <c r="A218" s="170">
        <v>43266.620833333334</v>
      </c>
      <c r="B218" s="175" t="s">
        <v>3</v>
      </c>
      <c r="C218" s="175" t="s">
        <v>2</v>
      </c>
      <c r="D218" s="166"/>
      <c r="E218" s="166" t="s">
        <v>636</v>
      </c>
      <c r="F218" s="166" t="s">
        <v>28</v>
      </c>
      <c r="G218" s="166" t="s">
        <v>0</v>
      </c>
      <c r="H218" s="166">
        <v>5000</v>
      </c>
      <c r="I218" s="166">
        <v>0.18</v>
      </c>
      <c r="J218" s="166">
        <v>81</v>
      </c>
      <c r="K218" s="304"/>
    </row>
    <row r="219" spans="1:11" s="187" customFormat="1" x14ac:dyDescent="0.25">
      <c r="A219" s="170">
        <v>43266.620833333334</v>
      </c>
      <c r="B219" s="175" t="s">
        <v>3</v>
      </c>
      <c r="C219" s="175" t="s">
        <v>2</v>
      </c>
      <c r="D219" s="166"/>
      <c r="E219" s="166" t="s">
        <v>636</v>
      </c>
      <c r="F219" s="166" t="s">
        <v>28</v>
      </c>
      <c r="G219" s="166" t="s">
        <v>0</v>
      </c>
      <c r="H219" s="166">
        <v>5000</v>
      </c>
      <c r="I219" s="166">
        <v>0.18</v>
      </c>
      <c r="J219" s="166">
        <v>79</v>
      </c>
      <c r="K219" s="304"/>
    </row>
    <row r="220" spans="1:11" s="187" customFormat="1" x14ac:dyDescent="0.25">
      <c r="A220" s="170">
        <v>43266.621527777781</v>
      </c>
      <c r="B220" s="175" t="s">
        <v>3</v>
      </c>
      <c r="C220" s="175" t="s">
        <v>2</v>
      </c>
      <c r="D220" s="166"/>
      <c r="E220" s="166" t="s">
        <v>636</v>
      </c>
      <c r="F220" s="166" t="s">
        <v>28</v>
      </c>
      <c r="G220" s="166" t="s">
        <v>0</v>
      </c>
      <c r="H220" s="169">
        <v>3660</v>
      </c>
      <c r="I220" s="166">
        <v>0.18</v>
      </c>
      <c r="J220" s="166">
        <v>81</v>
      </c>
      <c r="K220" s="304"/>
    </row>
    <row r="221" spans="1:11" s="187" customFormat="1" x14ac:dyDescent="0.25">
      <c r="A221" s="170">
        <v>43266.621527777781</v>
      </c>
      <c r="B221" s="175" t="s">
        <v>3</v>
      </c>
      <c r="C221" s="175" t="s">
        <v>2</v>
      </c>
      <c r="D221" s="166"/>
      <c r="E221" s="166" t="s">
        <v>636</v>
      </c>
      <c r="F221" s="166" t="s">
        <v>28</v>
      </c>
      <c r="G221" s="166" t="s">
        <v>0</v>
      </c>
      <c r="H221" s="166">
        <v>3840</v>
      </c>
      <c r="I221" s="166">
        <v>0.18</v>
      </c>
      <c r="J221" s="166">
        <v>79</v>
      </c>
      <c r="K221" s="304"/>
    </row>
    <row r="222" spans="1:11" s="187" customFormat="1" x14ac:dyDescent="0.25">
      <c r="A222" s="170">
        <v>43266.621527777781</v>
      </c>
      <c r="B222" s="175" t="s">
        <v>3</v>
      </c>
      <c r="C222" s="175" t="s">
        <v>2</v>
      </c>
      <c r="D222" s="166"/>
      <c r="E222" s="166" t="s">
        <v>636</v>
      </c>
      <c r="F222" s="166" t="s">
        <v>28</v>
      </c>
      <c r="G222" s="166" t="s">
        <v>0</v>
      </c>
      <c r="H222" s="166">
        <v>3880</v>
      </c>
      <c r="I222" s="166">
        <v>0.18</v>
      </c>
      <c r="J222" s="166">
        <v>81</v>
      </c>
      <c r="K222" s="304"/>
    </row>
    <row r="223" spans="1:11" s="187" customFormat="1" x14ac:dyDescent="0.25">
      <c r="A223" s="170">
        <v>43266.622916666667</v>
      </c>
      <c r="B223" s="175" t="s">
        <v>3</v>
      </c>
      <c r="C223" s="175" t="s">
        <v>2</v>
      </c>
      <c r="D223" s="166"/>
      <c r="E223" s="166" t="s">
        <v>636</v>
      </c>
      <c r="F223" s="166" t="s">
        <v>28</v>
      </c>
      <c r="G223" s="166" t="s">
        <v>0</v>
      </c>
      <c r="H223" s="166">
        <v>4350</v>
      </c>
      <c r="I223" s="166">
        <v>0.18</v>
      </c>
      <c r="J223" s="166">
        <v>81</v>
      </c>
      <c r="K223" s="304"/>
    </row>
    <row r="224" spans="1:11" s="187" customFormat="1" x14ac:dyDescent="0.25">
      <c r="A224" s="170">
        <v>43266.622916666667</v>
      </c>
      <c r="B224" s="175" t="s">
        <v>3</v>
      </c>
      <c r="C224" s="175" t="s">
        <v>2</v>
      </c>
      <c r="D224" s="166"/>
      <c r="E224" s="166" t="s">
        <v>636</v>
      </c>
      <c r="F224" s="166" t="s">
        <v>28</v>
      </c>
      <c r="G224" s="166" t="s">
        <v>0</v>
      </c>
      <c r="H224" s="166">
        <v>4370</v>
      </c>
      <c r="I224" s="166">
        <v>0.18</v>
      </c>
      <c r="J224" s="166">
        <v>81</v>
      </c>
      <c r="K224" s="304"/>
    </row>
    <row r="225" spans="1:11" s="187" customFormat="1" x14ac:dyDescent="0.25">
      <c r="A225" s="170">
        <v>43266.622916666667</v>
      </c>
      <c r="B225" s="175" t="s">
        <v>3</v>
      </c>
      <c r="C225" s="175" t="s">
        <v>2</v>
      </c>
      <c r="D225" s="166"/>
      <c r="E225" s="166" t="s">
        <v>636</v>
      </c>
      <c r="F225" s="166" t="s">
        <v>28</v>
      </c>
      <c r="G225" s="166" t="s">
        <v>0</v>
      </c>
      <c r="H225" s="166">
        <v>4410</v>
      </c>
      <c r="I225" s="166">
        <v>0.18</v>
      </c>
      <c r="J225" s="166">
        <v>81</v>
      </c>
      <c r="K225" s="304"/>
    </row>
    <row r="226" spans="1:11" s="187" customFormat="1" x14ac:dyDescent="0.25">
      <c r="A226" s="170">
        <v>43266.623611111114</v>
      </c>
      <c r="B226" s="175" t="s">
        <v>3</v>
      </c>
      <c r="C226" s="175" t="s">
        <v>2</v>
      </c>
      <c r="D226" s="175"/>
      <c r="E226" s="166" t="s">
        <v>636</v>
      </c>
      <c r="F226" s="166" t="s">
        <v>28</v>
      </c>
      <c r="G226" s="166" t="s">
        <v>0</v>
      </c>
      <c r="H226" s="169">
        <v>630</v>
      </c>
      <c r="I226" s="166">
        <v>0.18</v>
      </c>
      <c r="J226" s="166">
        <v>81</v>
      </c>
      <c r="K226" s="304"/>
    </row>
    <row r="227" spans="1:11" s="187" customFormat="1" x14ac:dyDescent="0.25">
      <c r="A227" s="170">
        <v>43266.623611111114</v>
      </c>
      <c r="B227" s="175" t="s">
        <v>3</v>
      </c>
      <c r="C227" s="175" t="s">
        <v>2</v>
      </c>
      <c r="D227" s="175"/>
      <c r="E227" s="166" t="s">
        <v>636</v>
      </c>
      <c r="F227" s="166" t="s">
        <v>28</v>
      </c>
      <c r="G227" s="166" t="s">
        <v>0</v>
      </c>
      <c r="H227" s="169">
        <v>4110</v>
      </c>
      <c r="I227" s="166">
        <v>0.18</v>
      </c>
      <c r="J227" s="166">
        <v>79</v>
      </c>
      <c r="K227" s="304"/>
    </row>
    <row r="228" spans="1:11" s="187" customFormat="1" x14ac:dyDescent="0.25">
      <c r="A228" s="170">
        <v>43266.623611111114</v>
      </c>
      <c r="B228" s="175" t="s">
        <v>3</v>
      </c>
      <c r="C228" s="175" t="s">
        <v>2</v>
      </c>
      <c r="D228" s="175"/>
      <c r="E228" s="166" t="s">
        <v>636</v>
      </c>
      <c r="F228" s="166" t="s">
        <v>28</v>
      </c>
      <c r="G228" s="166" t="s">
        <v>0</v>
      </c>
      <c r="H228" s="169">
        <v>4210</v>
      </c>
      <c r="I228" s="166">
        <v>0.18</v>
      </c>
      <c r="J228" s="166">
        <v>79</v>
      </c>
      <c r="K228" s="304"/>
    </row>
    <row r="229" spans="1:11" s="187" customFormat="1" x14ac:dyDescent="0.25">
      <c r="A229" s="170">
        <v>43266.624305555553</v>
      </c>
      <c r="B229" s="175" t="s">
        <v>3</v>
      </c>
      <c r="C229" s="175" t="s">
        <v>2</v>
      </c>
      <c r="D229" s="175"/>
      <c r="E229" s="166" t="s">
        <v>636</v>
      </c>
      <c r="F229" s="166" t="s">
        <v>28</v>
      </c>
      <c r="G229" s="166" t="s">
        <v>0</v>
      </c>
      <c r="H229" s="166">
        <v>4250</v>
      </c>
      <c r="I229" s="166">
        <v>0.18</v>
      </c>
      <c r="J229" s="166">
        <v>79</v>
      </c>
      <c r="K229" s="304"/>
    </row>
    <row r="230" spans="1:11" s="187" customFormat="1" x14ac:dyDescent="0.25">
      <c r="A230" s="170">
        <v>43266.624305555553</v>
      </c>
      <c r="B230" s="175" t="s">
        <v>3</v>
      </c>
      <c r="C230" s="175" t="s">
        <v>2</v>
      </c>
      <c r="D230" s="175"/>
      <c r="E230" s="166" t="s">
        <v>636</v>
      </c>
      <c r="F230" s="166" t="s">
        <v>28</v>
      </c>
      <c r="G230" s="166" t="s">
        <v>0</v>
      </c>
      <c r="H230" s="166">
        <v>4290</v>
      </c>
      <c r="I230" s="166">
        <v>0.18</v>
      </c>
      <c r="J230" s="166">
        <v>79</v>
      </c>
      <c r="K230" s="304"/>
    </row>
    <row r="231" spans="1:11" s="187" customFormat="1" x14ac:dyDescent="0.25">
      <c r="A231" s="170">
        <v>43266.624305555553</v>
      </c>
      <c r="B231" s="175" t="s">
        <v>3</v>
      </c>
      <c r="C231" s="175" t="s">
        <v>2</v>
      </c>
      <c r="D231" s="175"/>
      <c r="E231" s="166" t="s">
        <v>636</v>
      </c>
      <c r="F231" s="166" t="s">
        <v>28</v>
      </c>
      <c r="G231" s="166" t="s">
        <v>0</v>
      </c>
      <c r="H231" s="166">
        <v>4250</v>
      </c>
      <c r="I231" s="166">
        <v>0.18</v>
      </c>
      <c r="J231" s="166">
        <v>81</v>
      </c>
      <c r="K231" s="304"/>
    </row>
    <row r="232" spans="1:11" s="187" customFormat="1" x14ac:dyDescent="0.25">
      <c r="A232" s="170">
        <v>43266.625</v>
      </c>
      <c r="B232" s="175" t="s">
        <v>3</v>
      </c>
      <c r="C232" s="175" t="s">
        <v>2</v>
      </c>
      <c r="D232" s="175"/>
      <c r="E232" s="166" t="s">
        <v>636</v>
      </c>
      <c r="F232" s="166" t="s">
        <v>28</v>
      </c>
      <c r="G232" s="166" t="s">
        <v>0</v>
      </c>
      <c r="H232" s="166">
        <v>3800</v>
      </c>
      <c r="I232" s="166">
        <v>0.18</v>
      </c>
      <c r="J232" s="166">
        <v>81</v>
      </c>
      <c r="K232" s="304"/>
    </row>
    <row r="233" spans="1:11" s="187" customFormat="1" x14ac:dyDescent="0.25">
      <c r="A233" s="170">
        <v>43266.625</v>
      </c>
      <c r="B233" s="175" t="s">
        <v>3</v>
      </c>
      <c r="C233" s="175" t="s">
        <v>2</v>
      </c>
      <c r="D233" s="175"/>
      <c r="E233" s="166" t="s">
        <v>636</v>
      </c>
      <c r="F233" s="166" t="s">
        <v>28</v>
      </c>
      <c r="G233" s="166" t="s">
        <v>0</v>
      </c>
      <c r="H233" s="169">
        <v>3630</v>
      </c>
      <c r="I233" s="166">
        <v>0.18</v>
      </c>
      <c r="J233" s="166">
        <v>79</v>
      </c>
      <c r="K233" s="304"/>
    </row>
    <row r="234" spans="1:11" s="187" customFormat="1" x14ac:dyDescent="0.25">
      <c r="A234" s="170">
        <v>43266.625</v>
      </c>
      <c r="B234" s="175" t="s">
        <v>3</v>
      </c>
      <c r="C234" s="175" t="s">
        <v>2</v>
      </c>
      <c r="D234" s="175"/>
      <c r="E234" s="166" t="s">
        <v>636</v>
      </c>
      <c r="F234" s="166" t="s">
        <v>28</v>
      </c>
      <c r="G234" s="166" t="s">
        <v>0</v>
      </c>
      <c r="H234" s="166">
        <v>3740</v>
      </c>
      <c r="I234" s="166">
        <v>0.18</v>
      </c>
      <c r="J234" s="166">
        <v>81</v>
      </c>
      <c r="K234" s="304"/>
    </row>
    <row r="235" spans="1:11" s="187" customFormat="1" x14ac:dyDescent="0.25">
      <c r="A235" s="170">
        <v>43266.625694444447</v>
      </c>
      <c r="B235" s="175" t="s">
        <v>3</v>
      </c>
      <c r="C235" s="175" t="s">
        <v>2</v>
      </c>
      <c r="D235" s="175"/>
      <c r="E235" s="166" t="s">
        <v>636</v>
      </c>
      <c r="F235" s="166" t="s">
        <v>28</v>
      </c>
      <c r="G235" s="166" t="s">
        <v>0</v>
      </c>
      <c r="H235" s="169">
        <v>3970</v>
      </c>
      <c r="I235" s="166">
        <v>0.18</v>
      </c>
      <c r="J235" s="166">
        <v>81</v>
      </c>
      <c r="K235" s="304"/>
    </row>
    <row r="236" spans="1:11" s="187" customFormat="1" x14ac:dyDescent="0.25">
      <c r="A236" s="170">
        <v>43266.626388888886</v>
      </c>
      <c r="B236" s="175" t="s">
        <v>3</v>
      </c>
      <c r="C236" s="175" t="s">
        <v>2</v>
      </c>
      <c r="D236" s="175"/>
      <c r="E236" s="166" t="s">
        <v>636</v>
      </c>
      <c r="F236" s="166" t="s">
        <v>28</v>
      </c>
      <c r="G236" s="166" t="s">
        <v>0</v>
      </c>
      <c r="H236" s="169">
        <v>3850</v>
      </c>
      <c r="I236" s="166">
        <v>0.18</v>
      </c>
      <c r="J236" s="166">
        <v>81</v>
      </c>
      <c r="K236" s="304"/>
    </row>
    <row r="237" spans="1:11" s="187" customFormat="1" x14ac:dyDescent="0.25">
      <c r="A237" s="170">
        <v>43266.626388888886</v>
      </c>
      <c r="B237" s="175" t="s">
        <v>3</v>
      </c>
      <c r="C237" s="175" t="s">
        <v>2</v>
      </c>
      <c r="D237" s="175"/>
      <c r="E237" s="166" t="s">
        <v>636</v>
      </c>
      <c r="F237" s="166" t="s">
        <v>28</v>
      </c>
      <c r="G237" s="166" t="s">
        <v>0</v>
      </c>
      <c r="H237" s="169">
        <v>750</v>
      </c>
      <c r="I237" s="166">
        <v>0.18</v>
      </c>
      <c r="J237" s="166">
        <v>79</v>
      </c>
      <c r="K237" s="304"/>
    </row>
    <row r="238" spans="1:11" s="187" customFormat="1" x14ac:dyDescent="0.25">
      <c r="A238" s="170">
        <v>43266.626388888886</v>
      </c>
      <c r="B238" s="175" t="s">
        <v>3</v>
      </c>
      <c r="C238" s="175" t="s">
        <v>2</v>
      </c>
      <c r="D238" s="175"/>
      <c r="E238" s="166" t="s">
        <v>636</v>
      </c>
      <c r="F238" s="166" t="s">
        <v>28</v>
      </c>
      <c r="G238" s="166" t="s">
        <v>0</v>
      </c>
      <c r="H238" s="169">
        <v>630</v>
      </c>
      <c r="I238" s="166">
        <v>0.18</v>
      </c>
      <c r="J238" s="166">
        <v>81</v>
      </c>
      <c r="K238" s="304"/>
    </row>
    <row r="239" spans="1:11" s="187" customFormat="1" x14ac:dyDescent="0.25">
      <c r="A239" s="170">
        <v>43266.626388888886</v>
      </c>
      <c r="B239" s="175" t="s">
        <v>3</v>
      </c>
      <c r="C239" s="175" t="s">
        <v>2</v>
      </c>
      <c r="D239" s="175"/>
      <c r="E239" s="166" t="s">
        <v>636</v>
      </c>
      <c r="F239" s="166" t="s">
        <v>28</v>
      </c>
      <c r="G239" s="166" t="s">
        <v>0</v>
      </c>
      <c r="H239" s="169">
        <v>4860</v>
      </c>
      <c r="I239" s="166">
        <v>0.18</v>
      </c>
      <c r="J239" s="166">
        <v>79</v>
      </c>
      <c r="K239" s="304"/>
    </row>
    <row r="240" spans="1:11" s="187" customFormat="1" x14ac:dyDescent="0.25">
      <c r="A240" s="170">
        <v>43266.627083333333</v>
      </c>
      <c r="B240" s="175" t="s">
        <v>3</v>
      </c>
      <c r="C240" s="175" t="s">
        <v>2</v>
      </c>
      <c r="D240" s="175"/>
      <c r="E240" s="166" t="s">
        <v>636</v>
      </c>
      <c r="F240" s="166" t="s">
        <v>28</v>
      </c>
      <c r="G240" s="166" t="s">
        <v>0</v>
      </c>
      <c r="H240" s="169">
        <v>4940</v>
      </c>
      <c r="I240" s="166">
        <v>0.18</v>
      </c>
      <c r="J240" s="166">
        <v>79</v>
      </c>
      <c r="K240" s="304"/>
    </row>
    <row r="241" spans="1:11" s="187" customFormat="1" x14ac:dyDescent="0.25">
      <c r="A241" s="170">
        <v>43266.627083333333</v>
      </c>
      <c r="B241" s="175" t="s">
        <v>3</v>
      </c>
      <c r="C241" s="175" t="s">
        <v>2</v>
      </c>
      <c r="D241" s="166"/>
      <c r="E241" s="166" t="s">
        <v>636</v>
      </c>
      <c r="F241" s="166" t="s">
        <v>28</v>
      </c>
      <c r="G241" s="166" t="s">
        <v>0</v>
      </c>
      <c r="H241" s="169">
        <v>500</v>
      </c>
      <c r="I241" s="166">
        <v>0.18</v>
      </c>
      <c r="J241" s="166">
        <v>81</v>
      </c>
      <c r="K241" s="304"/>
    </row>
    <row r="242" spans="1:11" s="187" customFormat="1" x14ac:dyDescent="0.25">
      <c r="A242" s="170">
        <v>43266.627083333333</v>
      </c>
      <c r="B242" s="175" t="s">
        <v>3</v>
      </c>
      <c r="C242" s="175" t="s">
        <v>2</v>
      </c>
      <c r="D242" s="166"/>
      <c r="E242" s="166" t="s">
        <v>636</v>
      </c>
      <c r="F242" s="166" t="s">
        <v>28</v>
      </c>
      <c r="G242" s="166" t="s">
        <v>0</v>
      </c>
      <c r="H242" s="169">
        <v>4970</v>
      </c>
      <c r="I242" s="166">
        <v>0.18</v>
      </c>
      <c r="J242" s="166">
        <v>79</v>
      </c>
      <c r="K242" s="304"/>
    </row>
    <row r="243" spans="1:11" s="187" customFormat="1" x14ac:dyDescent="0.25">
      <c r="A243" s="170">
        <v>43266.62777777778</v>
      </c>
      <c r="B243" s="175" t="s">
        <v>3</v>
      </c>
      <c r="C243" s="175" t="s">
        <v>2</v>
      </c>
      <c r="D243" s="166"/>
      <c r="E243" s="166" t="s">
        <v>636</v>
      </c>
      <c r="F243" s="166" t="s">
        <v>28</v>
      </c>
      <c r="G243" s="166" t="s">
        <v>0</v>
      </c>
      <c r="H243" s="166">
        <v>4970</v>
      </c>
      <c r="I243" s="166">
        <v>0.18</v>
      </c>
      <c r="J243" s="166">
        <v>81</v>
      </c>
      <c r="K243" s="304"/>
    </row>
    <row r="244" spans="1:11" s="187" customFormat="1" x14ac:dyDescent="0.25">
      <c r="A244" s="170">
        <v>43266.62777777778</v>
      </c>
      <c r="B244" s="175" t="s">
        <v>3</v>
      </c>
      <c r="C244" s="175"/>
      <c r="D244" s="175" t="s">
        <v>2</v>
      </c>
      <c r="E244" s="166" t="s">
        <v>637</v>
      </c>
      <c r="F244" s="166" t="s">
        <v>28</v>
      </c>
      <c r="G244" s="166" t="s">
        <v>0</v>
      </c>
      <c r="H244" s="169">
        <v>3910</v>
      </c>
      <c r="I244" s="166">
        <v>0.18</v>
      </c>
      <c r="J244" s="166">
        <v>79</v>
      </c>
      <c r="K244" s="304"/>
    </row>
    <row r="245" spans="1:11" s="187" customFormat="1" x14ac:dyDescent="0.25">
      <c r="A245" s="170">
        <v>43266.62777777778</v>
      </c>
      <c r="B245" s="175" t="s">
        <v>3</v>
      </c>
      <c r="C245" s="175"/>
      <c r="D245" s="175" t="s">
        <v>2</v>
      </c>
      <c r="E245" s="166" t="s">
        <v>637</v>
      </c>
      <c r="F245" s="166" t="s">
        <v>28</v>
      </c>
      <c r="G245" s="166" t="s">
        <v>0</v>
      </c>
      <c r="H245" s="166">
        <v>4270</v>
      </c>
      <c r="I245" s="166">
        <v>0.18</v>
      </c>
      <c r="J245" s="166">
        <v>81</v>
      </c>
      <c r="K245" s="304"/>
    </row>
    <row r="246" spans="1:11" s="187" customFormat="1" x14ac:dyDescent="0.25">
      <c r="A246" s="170">
        <v>43266.628472222219</v>
      </c>
      <c r="B246" s="175" t="s">
        <v>3</v>
      </c>
      <c r="C246" s="175"/>
      <c r="D246" s="175" t="s">
        <v>2</v>
      </c>
      <c r="E246" s="166" t="s">
        <v>637</v>
      </c>
      <c r="F246" s="166" t="s">
        <v>28</v>
      </c>
      <c r="G246" s="166" t="s">
        <v>0</v>
      </c>
      <c r="H246" s="166">
        <v>4320</v>
      </c>
      <c r="I246" s="166">
        <v>0.18</v>
      </c>
      <c r="J246" s="166">
        <v>81</v>
      </c>
      <c r="K246" s="305"/>
    </row>
    <row r="247" spans="1:11" s="187" customFormat="1" x14ac:dyDescent="0.25">
      <c r="A247" s="170">
        <v>43266.629166666666</v>
      </c>
      <c r="B247" s="175" t="s">
        <v>3</v>
      </c>
      <c r="C247" s="175" t="s">
        <v>2</v>
      </c>
      <c r="D247" s="175"/>
      <c r="E247" s="166" t="s">
        <v>636</v>
      </c>
      <c r="F247" s="166" t="s">
        <v>28</v>
      </c>
      <c r="G247" s="166" t="s">
        <v>1109</v>
      </c>
      <c r="H247" s="166">
        <v>4230</v>
      </c>
      <c r="I247" s="166">
        <v>0.18</v>
      </c>
      <c r="J247" s="166">
        <v>79</v>
      </c>
      <c r="K247" s="303">
        <f>AVERAGE(H247,H250:H253,H257:H261)</f>
        <v>3850</v>
      </c>
    </row>
    <row r="248" spans="1:11" s="187" customFormat="1" x14ac:dyDescent="0.25">
      <c r="A248" s="170">
        <v>43266.629166666666</v>
      </c>
      <c r="B248" s="175" t="s">
        <v>3</v>
      </c>
      <c r="C248" s="175" t="s">
        <v>2</v>
      </c>
      <c r="D248" s="175"/>
      <c r="E248" s="166" t="s">
        <v>636</v>
      </c>
      <c r="F248" s="166" t="s">
        <v>28</v>
      </c>
      <c r="G248" s="166" t="s">
        <v>1109</v>
      </c>
      <c r="H248" s="169">
        <v>4030</v>
      </c>
      <c r="I248" s="166">
        <v>0.18</v>
      </c>
      <c r="J248" s="166">
        <v>79</v>
      </c>
      <c r="K248" s="304"/>
    </row>
    <row r="249" spans="1:11" s="187" customFormat="1" x14ac:dyDescent="0.25">
      <c r="A249" s="170">
        <v>43266.629166666666</v>
      </c>
      <c r="B249" s="175" t="s">
        <v>3</v>
      </c>
      <c r="C249" s="175" t="s">
        <v>2</v>
      </c>
      <c r="D249" s="175"/>
      <c r="E249" s="166" t="s">
        <v>636</v>
      </c>
      <c r="F249" s="166" t="s">
        <v>28</v>
      </c>
      <c r="G249" s="166" t="s">
        <v>1109</v>
      </c>
      <c r="H249" s="169">
        <v>450</v>
      </c>
      <c r="I249" s="166">
        <v>0.18</v>
      </c>
      <c r="J249" s="166">
        <v>79</v>
      </c>
      <c r="K249" s="304"/>
    </row>
    <row r="250" spans="1:11" s="187" customFormat="1" x14ac:dyDescent="0.25">
      <c r="A250" s="170">
        <v>43266.629861111112</v>
      </c>
      <c r="B250" s="175" t="s">
        <v>3</v>
      </c>
      <c r="C250" s="175" t="s">
        <v>2</v>
      </c>
      <c r="D250" s="175"/>
      <c r="E250" s="166" t="s">
        <v>636</v>
      </c>
      <c r="F250" s="166" t="s">
        <v>28</v>
      </c>
      <c r="G250" s="166" t="s">
        <v>1109</v>
      </c>
      <c r="H250" s="166">
        <v>3300</v>
      </c>
      <c r="I250" s="166">
        <v>0.18</v>
      </c>
      <c r="J250" s="166">
        <v>79</v>
      </c>
      <c r="K250" s="304"/>
    </row>
    <row r="251" spans="1:11" s="187" customFormat="1" x14ac:dyDescent="0.25">
      <c r="A251" s="170">
        <v>43266.629861111112</v>
      </c>
      <c r="B251" s="175" t="s">
        <v>3</v>
      </c>
      <c r="C251" s="175" t="s">
        <v>2</v>
      </c>
      <c r="D251" s="175"/>
      <c r="E251" s="166" t="s">
        <v>636</v>
      </c>
      <c r="F251" s="166" t="s">
        <v>28</v>
      </c>
      <c r="G251" s="166" t="s">
        <v>1109</v>
      </c>
      <c r="H251" s="166">
        <v>3300</v>
      </c>
      <c r="I251" s="166">
        <v>0.18</v>
      </c>
      <c r="J251" s="166">
        <v>79</v>
      </c>
      <c r="K251" s="304"/>
    </row>
    <row r="252" spans="1:11" s="187" customFormat="1" x14ac:dyDescent="0.25">
      <c r="A252" s="170">
        <v>43266.629861111112</v>
      </c>
      <c r="B252" s="175" t="s">
        <v>3</v>
      </c>
      <c r="C252" s="175" t="s">
        <v>2</v>
      </c>
      <c r="D252" s="175"/>
      <c r="E252" s="166" t="s">
        <v>636</v>
      </c>
      <c r="F252" s="166" t="s">
        <v>28</v>
      </c>
      <c r="G252" s="166" t="s">
        <v>1109</v>
      </c>
      <c r="H252" s="166">
        <v>3290</v>
      </c>
      <c r="I252" s="166">
        <v>0.18</v>
      </c>
      <c r="J252" s="166">
        <v>79</v>
      </c>
      <c r="K252" s="304"/>
    </row>
    <row r="253" spans="1:11" s="187" customFormat="1" x14ac:dyDescent="0.25">
      <c r="A253" s="170">
        <v>43266.630555555559</v>
      </c>
      <c r="B253" s="175" t="s">
        <v>3</v>
      </c>
      <c r="C253" s="175" t="s">
        <v>2</v>
      </c>
      <c r="D253" s="175"/>
      <c r="E253" s="166" t="s">
        <v>636</v>
      </c>
      <c r="F253" s="166" t="s">
        <v>28</v>
      </c>
      <c r="G253" s="166" t="s">
        <v>1109</v>
      </c>
      <c r="H253" s="166">
        <v>3830</v>
      </c>
      <c r="I253" s="166">
        <v>0.18</v>
      </c>
      <c r="J253" s="166">
        <v>81</v>
      </c>
      <c r="K253" s="304"/>
    </row>
    <row r="254" spans="1:11" s="187" customFormat="1" x14ac:dyDescent="0.25">
      <c r="A254" s="170">
        <v>43266.630555555559</v>
      </c>
      <c r="B254" s="175" t="s">
        <v>3</v>
      </c>
      <c r="C254" s="175" t="s">
        <v>2</v>
      </c>
      <c r="D254" s="175"/>
      <c r="E254" s="166" t="s">
        <v>636</v>
      </c>
      <c r="F254" s="166" t="s">
        <v>28</v>
      </c>
      <c r="G254" s="166" t="s">
        <v>1109</v>
      </c>
      <c r="H254" s="169">
        <v>3630</v>
      </c>
      <c r="I254" s="166">
        <v>0.18</v>
      </c>
      <c r="J254" s="166">
        <v>79</v>
      </c>
      <c r="K254" s="304"/>
    </row>
    <row r="255" spans="1:11" s="187" customFormat="1" x14ac:dyDescent="0.25">
      <c r="A255" s="170">
        <v>43266.630555555559</v>
      </c>
      <c r="B255" s="175" t="s">
        <v>3</v>
      </c>
      <c r="C255" s="175" t="s">
        <v>2</v>
      </c>
      <c r="D255" s="175"/>
      <c r="E255" s="166" t="s">
        <v>636</v>
      </c>
      <c r="F255" s="166" t="s">
        <v>28</v>
      </c>
      <c r="G255" s="166" t="s">
        <v>1109</v>
      </c>
      <c r="H255" s="169">
        <v>3520</v>
      </c>
      <c r="I255" s="166">
        <v>0.18</v>
      </c>
      <c r="J255" s="166">
        <v>79</v>
      </c>
      <c r="K255" s="304"/>
    </row>
    <row r="256" spans="1:11" s="187" customFormat="1" x14ac:dyDescent="0.25">
      <c r="A256" s="170">
        <v>43266.631249999999</v>
      </c>
      <c r="B256" s="175" t="s">
        <v>3</v>
      </c>
      <c r="C256" s="175" t="s">
        <v>2</v>
      </c>
      <c r="D256" s="166"/>
      <c r="E256" s="166" t="s">
        <v>636</v>
      </c>
      <c r="F256" s="166" t="s">
        <v>28</v>
      </c>
      <c r="G256" s="166" t="s">
        <v>1109</v>
      </c>
      <c r="H256" s="169">
        <v>3390</v>
      </c>
      <c r="I256" s="166">
        <v>0.18</v>
      </c>
      <c r="J256" s="166">
        <v>79</v>
      </c>
      <c r="K256" s="304"/>
    </row>
    <row r="257" spans="1:11" s="187" customFormat="1" x14ac:dyDescent="0.25">
      <c r="A257" s="170">
        <v>43266.631944444445</v>
      </c>
      <c r="B257" s="175" t="s">
        <v>3</v>
      </c>
      <c r="C257" s="175" t="s">
        <v>2</v>
      </c>
      <c r="D257" s="166"/>
      <c r="E257" s="166" t="s">
        <v>636</v>
      </c>
      <c r="F257" s="166" t="s">
        <v>28</v>
      </c>
      <c r="G257" s="166" t="s">
        <v>1109</v>
      </c>
      <c r="H257" s="166">
        <v>3770</v>
      </c>
      <c r="I257" s="166">
        <v>0.18</v>
      </c>
      <c r="J257" s="166">
        <v>81</v>
      </c>
      <c r="K257" s="304"/>
    </row>
    <row r="258" spans="1:11" s="187" customFormat="1" x14ac:dyDescent="0.25">
      <c r="A258" s="170">
        <v>43266.631944444445</v>
      </c>
      <c r="B258" s="175" t="s">
        <v>3</v>
      </c>
      <c r="C258" s="175" t="s">
        <v>2</v>
      </c>
      <c r="D258" s="166"/>
      <c r="E258" s="166" t="s">
        <v>636</v>
      </c>
      <c r="F258" s="166" t="s">
        <v>28</v>
      </c>
      <c r="G258" s="166" t="s">
        <v>1109</v>
      </c>
      <c r="H258" s="166">
        <v>3770</v>
      </c>
      <c r="I258" s="166">
        <v>0.18</v>
      </c>
      <c r="J258" s="166">
        <v>81</v>
      </c>
      <c r="K258" s="304"/>
    </row>
    <row r="259" spans="1:11" s="187" customFormat="1" x14ac:dyDescent="0.25">
      <c r="A259" s="170">
        <v>43266.632638888892</v>
      </c>
      <c r="B259" s="175" t="s">
        <v>3</v>
      </c>
      <c r="C259" s="175"/>
      <c r="D259" s="175" t="s">
        <v>2</v>
      </c>
      <c r="E259" s="166" t="s">
        <v>637</v>
      </c>
      <c r="F259" s="166" t="s">
        <v>28</v>
      </c>
      <c r="G259" s="166" t="s">
        <v>1109</v>
      </c>
      <c r="H259" s="166">
        <v>4320</v>
      </c>
      <c r="I259" s="166">
        <v>0.18</v>
      </c>
      <c r="J259" s="166">
        <v>79</v>
      </c>
      <c r="K259" s="304"/>
    </row>
    <row r="260" spans="1:11" s="187" customFormat="1" x14ac:dyDescent="0.25">
      <c r="A260" s="170">
        <v>43266.632638888892</v>
      </c>
      <c r="B260" s="175" t="s">
        <v>3</v>
      </c>
      <c r="C260" s="175"/>
      <c r="D260" s="175" t="s">
        <v>2</v>
      </c>
      <c r="E260" s="166" t="s">
        <v>637</v>
      </c>
      <c r="F260" s="166" t="s">
        <v>28</v>
      </c>
      <c r="G260" s="166" t="s">
        <v>1109</v>
      </c>
      <c r="H260" s="166">
        <v>4340</v>
      </c>
      <c r="I260" s="166">
        <v>0.18</v>
      </c>
      <c r="J260" s="166">
        <v>79</v>
      </c>
      <c r="K260" s="304"/>
    </row>
    <row r="261" spans="1:11" s="187" customFormat="1" x14ac:dyDescent="0.25">
      <c r="A261" s="170">
        <v>43266.632638888892</v>
      </c>
      <c r="B261" s="175" t="s">
        <v>3</v>
      </c>
      <c r="C261" s="175"/>
      <c r="D261" s="175" t="s">
        <v>2</v>
      </c>
      <c r="E261" s="166" t="s">
        <v>637</v>
      </c>
      <c r="F261" s="166" t="s">
        <v>28</v>
      </c>
      <c r="G261" s="166" t="s">
        <v>1109</v>
      </c>
      <c r="H261" s="166">
        <v>4350</v>
      </c>
      <c r="I261" s="166">
        <v>0.18</v>
      </c>
      <c r="J261" s="166">
        <v>79</v>
      </c>
      <c r="K261" s="305"/>
    </row>
    <row r="262" spans="1:11" s="187" customFormat="1" x14ac:dyDescent="0.25">
      <c r="A262" s="170">
        <v>43266.615277777775</v>
      </c>
      <c r="B262" s="175" t="s">
        <v>3</v>
      </c>
      <c r="C262" s="175" t="s">
        <v>2</v>
      </c>
      <c r="D262" s="175"/>
      <c r="E262" s="166" t="s">
        <v>636</v>
      </c>
      <c r="F262" s="166" t="s">
        <v>27</v>
      </c>
      <c r="G262" s="166" t="s">
        <v>0</v>
      </c>
      <c r="H262" s="166">
        <v>4780</v>
      </c>
      <c r="I262" s="166">
        <v>0.18</v>
      </c>
      <c r="J262" s="166">
        <v>79</v>
      </c>
      <c r="K262" s="303">
        <f>AVERAGE(H262:H270)</f>
        <v>4795.5555555555557</v>
      </c>
    </row>
    <row r="263" spans="1:11" s="187" customFormat="1" x14ac:dyDescent="0.25">
      <c r="A263" s="170">
        <v>43266.615972222222</v>
      </c>
      <c r="B263" s="175" t="s">
        <v>3</v>
      </c>
      <c r="C263" s="175" t="s">
        <v>2</v>
      </c>
      <c r="D263" s="175"/>
      <c r="E263" s="166" t="s">
        <v>636</v>
      </c>
      <c r="F263" s="166" t="s">
        <v>27</v>
      </c>
      <c r="G263" s="166" t="s">
        <v>0</v>
      </c>
      <c r="H263" s="166">
        <v>4740</v>
      </c>
      <c r="I263" s="166">
        <v>0.18</v>
      </c>
      <c r="J263" s="166">
        <v>79</v>
      </c>
      <c r="K263" s="304"/>
    </row>
    <row r="264" spans="1:11" s="187" customFormat="1" x14ac:dyDescent="0.25">
      <c r="A264" s="170">
        <v>43266.615972222222</v>
      </c>
      <c r="B264" s="175" t="s">
        <v>3</v>
      </c>
      <c r="C264" s="175" t="s">
        <v>2</v>
      </c>
      <c r="D264" s="175"/>
      <c r="E264" s="166" t="s">
        <v>636</v>
      </c>
      <c r="F264" s="166" t="s">
        <v>27</v>
      </c>
      <c r="G264" s="166" t="s">
        <v>0</v>
      </c>
      <c r="H264" s="166">
        <v>4790</v>
      </c>
      <c r="I264" s="166">
        <v>0.18</v>
      </c>
      <c r="J264" s="166">
        <v>79</v>
      </c>
      <c r="K264" s="304"/>
    </row>
    <row r="265" spans="1:11" s="187" customFormat="1" x14ac:dyDescent="0.25">
      <c r="A265" s="170">
        <v>43266.616666666669</v>
      </c>
      <c r="B265" s="175" t="s">
        <v>3</v>
      </c>
      <c r="C265" s="166"/>
      <c r="D265" s="175" t="s">
        <v>2</v>
      </c>
      <c r="E265" s="166" t="s">
        <v>637</v>
      </c>
      <c r="F265" s="166" t="s">
        <v>27</v>
      </c>
      <c r="G265" s="166" t="s">
        <v>0</v>
      </c>
      <c r="H265" s="166">
        <v>4900</v>
      </c>
      <c r="I265" s="166">
        <v>0.18</v>
      </c>
      <c r="J265" s="166">
        <v>79</v>
      </c>
      <c r="K265" s="304"/>
    </row>
    <row r="266" spans="1:11" s="187" customFormat="1" x14ac:dyDescent="0.25">
      <c r="A266" s="170">
        <v>43266.616666666669</v>
      </c>
      <c r="B266" s="175" t="s">
        <v>3</v>
      </c>
      <c r="C266" s="166"/>
      <c r="D266" s="175" t="s">
        <v>2</v>
      </c>
      <c r="E266" s="166" t="s">
        <v>637</v>
      </c>
      <c r="F266" s="166" t="s">
        <v>27</v>
      </c>
      <c r="G266" s="166" t="s">
        <v>0</v>
      </c>
      <c r="H266" s="166">
        <v>4930</v>
      </c>
      <c r="I266" s="166">
        <v>0.18</v>
      </c>
      <c r="J266" s="166">
        <v>79</v>
      </c>
      <c r="K266" s="304"/>
    </row>
    <row r="267" spans="1:11" s="187" customFormat="1" x14ac:dyDescent="0.25">
      <c r="A267" s="170">
        <v>43266.617361111108</v>
      </c>
      <c r="B267" s="175" t="s">
        <v>3</v>
      </c>
      <c r="C267" s="166"/>
      <c r="D267" s="175" t="s">
        <v>2</v>
      </c>
      <c r="E267" s="166" t="s">
        <v>637</v>
      </c>
      <c r="F267" s="166" t="s">
        <v>27</v>
      </c>
      <c r="G267" s="166" t="s">
        <v>0</v>
      </c>
      <c r="H267" s="166">
        <v>4930</v>
      </c>
      <c r="I267" s="166">
        <v>0.18</v>
      </c>
      <c r="J267" s="166">
        <v>81</v>
      </c>
      <c r="K267" s="304"/>
    </row>
    <row r="268" spans="1:11" s="187" customFormat="1" x14ac:dyDescent="0.25">
      <c r="A268" s="170">
        <v>43266.618055555555</v>
      </c>
      <c r="B268" s="175" t="s">
        <v>3</v>
      </c>
      <c r="C268" s="166"/>
      <c r="D268" s="175" t="s">
        <v>2</v>
      </c>
      <c r="E268" s="166" t="s">
        <v>637</v>
      </c>
      <c r="F268" s="166" t="s">
        <v>27</v>
      </c>
      <c r="G268" s="166" t="s">
        <v>0</v>
      </c>
      <c r="H268" s="166">
        <v>4690</v>
      </c>
      <c r="I268" s="166">
        <v>0.18</v>
      </c>
      <c r="J268" s="166">
        <v>79</v>
      </c>
      <c r="K268" s="304"/>
    </row>
    <row r="269" spans="1:11" s="187" customFormat="1" x14ac:dyDescent="0.25">
      <c r="A269" s="170">
        <v>43266.618055555555</v>
      </c>
      <c r="B269" s="175" t="s">
        <v>3</v>
      </c>
      <c r="C269" s="166"/>
      <c r="D269" s="175" t="s">
        <v>2</v>
      </c>
      <c r="E269" s="166" t="s">
        <v>637</v>
      </c>
      <c r="F269" s="166" t="s">
        <v>27</v>
      </c>
      <c r="G269" s="166" t="s">
        <v>0</v>
      </c>
      <c r="H269" s="166">
        <v>4700</v>
      </c>
      <c r="I269" s="166">
        <v>0.18</v>
      </c>
      <c r="J269" s="166">
        <v>79</v>
      </c>
      <c r="K269" s="304"/>
    </row>
    <row r="270" spans="1:11" s="187" customFormat="1" x14ac:dyDescent="0.25">
      <c r="A270" s="170">
        <v>43266.618055555555</v>
      </c>
      <c r="B270" s="175" t="s">
        <v>3</v>
      </c>
      <c r="C270" s="166"/>
      <c r="D270" s="175" t="s">
        <v>2</v>
      </c>
      <c r="E270" s="166" t="s">
        <v>637</v>
      </c>
      <c r="F270" s="166" t="s">
        <v>27</v>
      </c>
      <c r="G270" s="166" t="s">
        <v>0</v>
      </c>
      <c r="H270" s="166">
        <v>4700</v>
      </c>
      <c r="I270" s="166">
        <v>0.18</v>
      </c>
      <c r="J270" s="166">
        <v>79</v>
      </c>
      <c r="K270" s="305"/>
    </row>
    <row r="271" spans="1:11" s="187" customFormat="1" x14ac:dyDescent="0.25">
      <c r="A271" s="170">
        <v>43266.614583333336</v>
      </c>
      <c r="B271" s="175" t="s">
        <v>3</v>
      </c>
      <c r="C271" s="166"/>
      <c r="D271" s="175" t="s">
        <v>2</v>
      </c>
      <c r="E271" s="166" t="s">
        <v>637</v>
      </c>
      <c r="F271" s="166" t="s">
        <v>26</v>
      </c>
      <c r="G271" s="166" t="s">
        <v>0</v>
      </c>
      <c r="H271" s="166">
        <v>3700</v>
      </c>
      <c r="I271" s="166">
        <v>0.18</v>
      </c>
      <c r="J271" s="166">
        <v>79</v>
      </c>
      <c r="K271" s="303">
        <f>AVERAGE(H271:H276,H280:H281,H283:H285)</f>
        <v>4390.909090909091</v>
      </c>
    </row>
    <row r="272" spans="1:11" s="187" customFormat="1" x14ac:dyDescent="0.25">
      <c r="A272" s="170">
        <v>43266.614583333336</v>
      </c>
      <c r="B272" s="175" t="s">
        <v>3</v>
      </c>
      <c r="C272" s="166"/>
      <c r="D272" s="175" t="s">
        <v>2</v>
      </c>
      <c r="E272" s="166" t="s">
        <v>637</v>
      </c>
      <c r="F272" s="166" t="s">
        <v>26</v>
      </c>
      <c r="G272" s="166" t="s">
        <v>0</v>
      </c>
      <c r="H272" s="166">
        <v>3690</v>
      </c>
      <c r="I272" s="166">
        <v>0.18</v>
      </c>
      <c r="J272" s="166">
        <v>81</v>
      </c>
      <c r="K272" s="304"/>
    </row>
    <row r="273" spans="1:11" s="187" customFormat="1" x14ac:dyDescent="0.25">
      <c r="A273" s="170">
        <v>43266.614583333336</v>
      </c>
      <c r="B273" s="175" t="s">
        <v>3</v>
      </c>
      <c r="C273" s="166"/>
      <c r="D273" s="175" t="s">
        <v>2</v>
      </c>
      <c r="E273" s="166" t="s">
        <v>637</v>
      </c>
      <c r="F273" s="166" t="s">
        <v>26</v>
      </c>
      <c r="G273" s="166" t="s">
        <v>0</v>
      </c>
      <c r="H273" s="166">
        <v>3730</v>
      </c>
      <c r="I273" s="166">
        <v>0.18</v>
      </c>
      <c r="J273" s="166">
        <v>79</v>
      </c>
      <c r="K273" s="304"/>
    </row>
    <row r="274" spans="1:11" s="187" customFormat="1" x14ac:dyDescent="0.25">
      <c r="A274" s="170">
        <v>43266.563888888886</v>
      </c>
      <c r="B274" s="175" t="s">
        <v>3</v>
      </c>
      <c r="C274" s="175" t="s">
        <v>2</v>
      </c>
      <c r="D274" s="175"/>
      <c r="E274" s="166" t="s">
        <v>636</v>
      </c>
      <c r="F274" s="166" t="s">
        <v>26</v>
      </c>
      <c r="G274" s="166" t="s">
        <v>0</v>
      </c>
      <c r="H274" s="166">
        <v>4750</v>
      </c>
      <c r="I274" s="166">
        <v>0.18</v>
      </c>
      <c r="J274" s="166">
        <v>79</v>
      </c>
      <c r="K274" s="304"/>
    </row>
    <row r="275" spans="1:11" s="187" customFormat="1" x14ac:dyDescent="0.25">
      <c r="A275" s="170">
        <v>43266.563888888886</v>
      </c>
      <c r="B275" s="175" t="s">
        <v>3</v>
      </c>
      <c r="C275" s="175" t="s">
        <v>2</v>
      </c>
      <c r="D275" s="175"/>
      <c r="E275" s="166" t="s">
        <v>636</v>
      </c>
      <c r="F275" s="166" t="s">
        <v>26</v>
      </c>
      <c r="G275" s="166" t="s">
        <v>0</v>
      </c>
      <c r="H275" s="166">
        <v>4710</v>
      </c>
      <c r="I275" s="166">
        <v>0.18</v>
      </c>
      <c r="J275" s="166">
        <v>79</v>
      </c>
      <c r="K275" s="304"/>
    </row>
    <row r="276" spans="1:11" s="187" customFormat="1" x14ac:dyDescent="0.25">
      <c r="A276" s="170">
        <v>43266.563888888886</v>
      </c>
      <c r="B276" s="175" t="s">
        <v>3</v>
      </c>
      <c r="C276" s="175" t="s">
        <v>2</v>
      </c>
      <c r="D276" s="175"/>
      <c r="E276" s="166" t="s">
        <v>636</v>
      </c>
      <c r="F276" s="166" t="s">
        <v>26</v>
      </c>
      <c r="G276" s="166" t="s">
        <v>0</v>
      </c>
      <c r="H276" s="166">
        <v>4710</v>
      </c>
      <c r="I276" s="166">
        <v>0.18</v>
      </c>
      <c r="J276" s="166">
        <v>79</v>
      </c>
      <c r="K276" s="304"/>
    </row>
    <row r="277" spans="1:11" s="187" customFormat="1" x14ac:dyDescent="0.25">
      <c r="A277" s="170">
        <v>43266.564583333333</v>
      </c>
      <c r="B277" s="175" t="s">
        <v>3</v>
      </c>
      <c r="C277" s="175" t="s">
        <v>2</v>
      </c>
      <c r="D277" s="175"/>
      <c r="E277" s="166" t="s">
        <v>636</v>
      </c>
      <c r="F277" s="166" t="s">
        <v>26</v>
      </c>
      <c r="G277" s="166" t="s">
        <v>0</v>
      </c>
      <c r="H277" s="169">
        <v>4260</v>
      </c>
      <c r="I277" s="166">
        <v>0.18</v>
      </c>
      <c r="J277" s="166">
        <v>79</v>
      </c>
      <c r="K277" s="304"/>
    </row>
    <row r="278" spans="1:11" s="187" customFormat="1" x14ac:dyDescent="0.25">
      <c r="A278" s="170">
        <v>43266.564583333333</v>
      </c>
      <c r="B278" s="175" t="s">
        <v>3</v>
      </c>
      <c r="C278" s="175" t="s">
        <v>2</v>
      </c>
      <c r="D278" s="175"/>
      <c r="E278" s="166" t="s">
        <v>636</v>
      </c>
      <c r="F278" s="166" t="s">
        <v>26</v>
      </c>
      <c r="G278" s="166" t="s">
        <v>0</v>
      </c>
      <c r="H278" s="169">
        <v>4170</v>
      </c>
      <c r="I278" s="166">
        <v>0.18</v>
      </c>
      <c r="J278" s="166">
        <v>79</v>
      </c>
      <c r="K278" s="304"/>
    </row>
    <row r="279" spans="1:11" s="187" customFormat="1" x14ac:dyDescent="0.25">
      <c r="A279" s="170">
        <v>43266.56527777778</v>
      </c>
      <c r="B279" s="175" t="s">
        <v>3</v>
      </c>
      <c r="C279" s="175" t="s">
        <v>2</v>
      </c>
      <c r="D279" s="175"/>
      <c r="E279" s="166" t="s">
        <v>636</v>
      </c>
      <c r="F279" s="166" t="s">
        <v>26</v>
      </c>
      <c r="G279" s="166" t="s">
        <v>0</v>
      </c>
      <c r="H279" s="169">
        <v>4210</v>
      </c>
      <c r="I279" s="166">
        <v>0.18</v>
      </c>
      <c r="J279" s="166">
        <v>79</v>
      </c>
      <c r="K279" s="304"/>
    </row>
    <row r="280" spans="1:11" s="187" customFormat="1" x14ac:dyDescent="0.25">
      <c r="A280" s="170">
        <v>43266.565972222219</v>
      </c>
      <c r="B280" s="175" t="s">
        <v>3</v>
      </c>
      <c r="C280" s="175" t="s">
        <v>2</v>
      </c>
      <c r="D280" s="175"/>
      <c r="E280" s="166" t="s">
        <v>636</v>
      </c>
      <c r="F280" s="166" t="s">
        <v>26</v>
      </c>
      <c r="G280" s="166" t="s">
        <v>0</v>
      </c>
      <c r="H280" s="166">
        <v>4450</v>
      </c>
      <c r="I280" s="166">
        <v>0.18</v>
      </c>
      <c r="J280" s="166">
        <v>79</v>
      </c>
      <c r="K280" s="304"/>
    </row>
    <row r="281" spans="1:11" s="187" customFormat="1" x14ac:dyDescent="0.25">
      <c r="A281" s="170">
        <v>43266.565972222219</v>
      </c>
      <c r="B281" s="175" t="s">
        <v>3</v>
      </c>
      <c r="C281" s="175" t="s">
        <v>2</v>
      </c>
      <c r="D281" s="175"/>
      <c r="E281" s="166" t="s">
        <v>636</v>
      </c>
      <c r="F281" s="166" t="s">
        <v>26</v>
      </c>
      <c r="G281" s="166" t="s">
        <v>0</v>
      </c>
      <c r="H281" s="166">
        <v>4420</v>
      </c>
      <c r="I281" s="166">
        <v>0.18</v>
      </c>
      <c r="J281" s="166">
        <v>79</v>
      </c>
      <c r="K281" s="304"/>
    </row>
    <row r="282" spans="1:11" s="187" customFormat="1" x14ac:dyDescent="0.25">
      <c r="A282" s="170">
        <v>43266.565972222219</v>
      </c>
      <c r="B282" s="175" t="s">
        <v>3</v>
      </c>
      <c r="C282" s="175" t="s">
        <v>2</v>
      </c>
      <c r="D282" s="175"/>
      <c r="E282" s="166" t="s">
        <v>636</v>
      </c>
      <c r="F282" s="166" t="s">
        <v>26</v>
      </c>
      <c r="G282" s="166" t="s">
        <v>0</v>
      </c>
      <c r="H282" s="169">
        <v>4350</v>
      </c>
      <c r="I282" s="166">
        <v>0.18</v>
      </c>
      <c r="J282" s="166">
        <v>79</v>
      </c>
      <c r="K282" s="304"/>
    </row>
    <row r="283" spans="1:11" s="187" customFormat="1" x14ac:dyDescent="0.25">
      <c r="A283" s="170">
        <v>43266.566666666666</v>
      </c>
      <c r="B283" s="175" t="s">
        <v>3</v>
      </c>
      <c r="C283" s="175" t="s">
        <v>2</v>
      </c>
      <c r="D283" s="175"/>
      <c r="E283" s="166" t="s">
        <v>636</v>
      </c>
      <c r="F283" s="166" t="s">
        <v>26</v>
      </c>
      <c r="G283" s="166" t="s">
        <v>0</v>
      </c>
      <c r="H283" s="166">
        <v>4710</v>
      </c>
      <c r="I283" s="166">
        <v>0.18</v>
      </c>
      <c r="J283" s="166">
        <v>79</v>
      </c>
      <c r="K283" s="304"/>
    </row>
    <row r="284" spans="1:11" s="187" customFormat="1" x14ac:dyDescent="0.25">
      <c r="A284" s="170">
        <v>43266.567361111112</v>
      </c>
      <c r="B284" s="175" t="s">
        <v>3</v>
      </c>
      <c r="C284" s="175" t="s">
        <v>2</v>
      </c>
      <c r="D284" s="175"/>
      <c r="E284" s="166" t="s">
        <v>636</v>
      </c>
      <c r="F284" s="166" t="s">
        <v>26</v>
      </c>
      <c r="G284" s="166" t="s">
        <v>0</v>
      </c>
      <c r="H284" s="166">
        <v>4710</v>
      </c>
      <c r="I284" s="166">
        <v>0.18</v>
      </c>
      <c r="J284" s="166">
        <v>79</v>
      </c>
      <c r="K284" s="304"/>
    </row>
    <row r="285" spans="1:11" s="187" customFormat="1" x14ac:dyDescent="0.25">
      <c r="A285" s="170">
        <v>43266.567361111112</v>
      </c>
      <c r="B285" s="175" t="s">
        <v>3</v>
      </c>
      <c r="C285" s="175" t="s">
        <v>2</v>
      </c>
      <c r="D285" s="175"/>
      <c r="E285" s="166" t="s">
        <v>636</v>
      </c>
      <c r="F285" s="166" t="s">
        <v>26</v>
      </c>
      <c r="G285" s="166" t="s">
        <v>0</v>
      </c>
      <c r="H285" s="166">
        <v>4720</v>
      </c>
      <c r="I285" s="166">
        <v>0.18</v>
      </c>
      <c r="J285" s="166">
        <v>79</v>
      </c>
      <c r="K285" s="305"/>
    </row>
    <row r="286" spans="1:11" s="187" customFormat="1" x14ac:dyDescent="0.25">
      <c r="A286" s="170">
        <v>43266.414583333331</v>
      </c>
      <c r="B286" s="175" t="s">
        <v>3</v>
      </c>
      <c r="C286" s="175" t="s">
        <v>2</v>
      </c>
      <c r="D286" s="175"/>
      <c r="E286" s="166" t="s">
        <v>636</v>
      </c>
      <c r="F286" s="166" t="s">
        <v>18</v>
      </c>
      <c r="G286" s="166" t="s">
        <v>0</v>
      </c>
      <c r="H286" s="169">
        <v>2230</v>
      </c>
      <c r="I286" s="166">
        <v>0.18</v>
      </c>
      <c r="J286" s="166">
        <v>75</v>
      </c>
      <c r="K286" s="303">
        <f>AVERAGE(H289:H300)</f>
        <v>4652.5</v>
      </c>
    </row>
    <row r="287" spans="1:11" s="187" customFormat="1" x14ac:dyDescent="0.25">
      <c r="A287" s="170">
        <v>43266.414583333331</v>
      </c>
      <c r="B287" s="175" t="s">
        <v>3</v>
      </c>
      <c r="C287" s="175" t="s">
        <v>2</v>
      </c>
      <c r="D287" s="175"/>
      <c r="E287" s="166" t="s">
        <v>636</v>
      </c>
      <c r="F287" s="166" t="s">
        <v>18</v>
      </c>
      <c r="G287" s="166" t="s">
        <v>0</v>
      </c>
      <c r="H287" s="169">
        <v>2230</v>
      </c>
      <c r="I287" s="166">
        <v>0.18</v>
      </c>
      <c r="J287" s="166">
        <v>75</v>
      </c>
      <c r="K287" s="304"/>
    </row>
    <row r="288" spans="1:11" s="187" customFormat="1" x14ac:dyDescent="0.25">
      <c r="A288" s="170">
        <v>43266.414583333331</v>
      </c>
      <c r="B288" s="175" t="s">
        <v>3</v>
      </c>
      <c r="C288" s="175" t="s">
        <v>2</v>
      </c>
      <c r="D288" s="175"/>
      <c r="E288" s="166" t="s">
        <v>636</v>
      </c>
      <c r="F288" s="166" t="s">
        <v>18</v>
      </c>
      <c r="G288" s="166" t="s">
        <v>0</v>
      </c>
      <c r="H288" s="169">
        <v>2240</v>
      </c>
      <c r="I288" s="166">
        <v>0.18</v>
      </c>
      <c r="J288" s="166">
        <v>75</v>
      </c>
      <c r="K288" s="304"/>
    </row>
    <row r="289" spans="1:11" s="187" customFormat="1" x14ac:dyDescent="0.25">
      <c r="A289" s="170">
        <v>43266.416666666664</v>
      </c>
      <c r="B289" s="175" t="s">
        <v>3</v>
      </c>
      <c r="C289" s="175" t="s">
        <v>2</v>
      </c>
      <c r="D289" s="166"/>
      <c r="E289" s="166" t="s">
        <v>636</v>
      </c>
      <c r="F289" s="166" t="s">
        <v>18</v>
      </c>
      <c r="G289" s="166" t="s">
        <v>0</v>
      </c>
      <c r="H289" s="166">
        <v>5090</v>
      </c>
      <c r="I289" s="166">
        <v>0.18</v>
      </c>
      <c r="J289" s="166">
        <v>75</v>
      </c>
      <c r="K289" s="304"/>
    </row>
    <row r="290" spans="1:11" s="187" customFormat="1" x14ac:dyDescent="0.25">
      <c r="A290" s="170">
        <v>43266.417361111111</v>
      </c>
      <c r="B290" s="175" t="s">
        <v>3</v>
      </c>
      <c r="C290" s="175" t="s">
        <v>2</v>
      </c>
      <c r="D290" s="166"/>
      <c r="E290" s="166" t="s">
        <v>636</v>
      </c>
      <c r="F290" s="166" t="s">
        <v>18</v>
      </c>
      <c r="G290" s="166" t="s">
        <v>0</v>
      </c>
      <c r="H290" s="166">
        <v>5100</v>
      </c>
      <c r="I290" s="166">
        <v>0.18</v>
      </c>
      <c r="J290" s="166">
        <v>75</v>
      </c>
      <c r="K290" s="304"/>
    </row>
    <row r="291" spans="1:11" s="187" customFormat="1" x14ac:dyDescent="0.25">
      <c r="A291" s="170">
        <v>43266.417361111111</v>
      </c>
      <c r="B291" s="175" t="s">
        <v>3</v>
      </c>
      <c r="C291" s="175" t="s">
        <v>2</v>
      </c>
      <c r="D291" s="166"/>
      <c r="E291" s="166" t="s">
        <v>636</v>
      </c>
      <c r="F291" s="166" t="s">
        <v>18</v>
      </c>
      <c r="G291" s="166" t="s">
        <v>0</v>
      </c>
      <c r="H291" s="166">
        <v>5120</v>
      </c>
      <c r="I291" s="166">
        <v>0.18</v>
      </c>
      <c r="J291" s="166">
        <v>75</v>
      </c>
      <c r="K291" s="304"/>
    </row>
    <row r="292" spans="1:11" s="187" customFormat="1" x14ac:dyDescent="0.25">
      <c r="A292" s="170">
        <v>43266.418055555558</v>
      </c>
      <c r="B292" s="175" t="s">
        <v>3</v>
      </c>
      <c r="C292" s="175" t="s">
        <v>2</v>
      </c>
      <c r="D292" s="175"/>
      <c r="E292" s="166" t="s">
        <v>636</v>
      </c>
      <c r="F292" s="166" t="s">
        <v>18</v>
      </c>
      <c r="G292" s="166" t="s">
        <v>0</v>
      </c>
      <c r="H292" s="166">
        <v>4040</v>
      </c>
      <c r="I292" s="166">
        <v>0.18</v>
      </c>
      <c r="J292" s="166">
        <v>75</v>
      </c>
      <c r="K292" s="304"/>
    </row>
    <row r="293" spans="1:11" s="187" customFormat="1" x14ac:dyDescent="0.25">
      <c r="A293" s="170">
        <v>43266.418055555558</v>
      </c>
      <c r="B293" s="175" t="s">
        <v>3</v>
      </c>
      <c r="C293" s="175" t="s">
        <v>2</v>
      </c>
      <c r="D293" s="175"/>
      <c r="E293" s="166" t="s">
        <v>636</v>
      </c>
      <c r="F293" s="166" t="s">
        <v>18</v>
      </c>
      <c r="G293" s="166" t="s">
        <v>0</v>
      </c>
      <c r="H293" s="166">
        <v>4050</v>
      </c>
      <c r="I293" s="166">
        <v>0.18</v>
      </c>
      <c r="J293" s="166">
        <v>75</v>
      </c>
      <c r="K293" s="304"/>
    </row>
    <row r="294" spans="1:11" s="187" customFormat="1" x14ac:dyDescent="0.25">
      <c r="A294" s="170">
        <v>43266.418055555558</v>
      </c>
      <c r="B294" s="175" t="s">
        <v>3</v>
      </c>
      <c r="C294" s="175" t="s">
        <v>2</v>
      </c>
      <c r="D294" s="175"/>
      <c r="E294" s="166" t="s">
        <v>636</v>
      </c>
      <c r="F294" s="166" t="s">
        <v>18</v>
      </c>
      <c r="G294" s="166" t="s">
        <v>0</v>
      </c>
      <c r="H294" s="166">
        <v>4090</v>
      </c>
      <c r="I294" s="166">
        <v>0.18</v>
      </c>
      <c r="J294" s="166">
        <v>75</v>
      </c>
      <c r="K294" s="304"/>
    </row>
    <row r="295" spans="1:11" s="187" customFormat="1" x14ac:dyDescent="0.25">
      <c r="A295" s="170">
        <v>43266.420138888891</v>
      </c>
      <c r="B295" s="175" t="s">
        <v>3</v>
      </c>
      <c r="C295" s="166"/>
      <c r="D295" s="175" t="s">
        <v>2</v>
      </c>
      <c r="E295" s="166" t="s">
        <v>637</v>
      </c>
      <c r="F295" s="166" t="s">
        <v>18</v>
      </c>
      <c r="G295" s="166" t="s">
        <v>0</v>
      </c>
      <c r="H295" s="166">
        <v>4670</v>
      </c>
      <c r="I295" s="166">
        <v>0.18</v>
      </c>
      <c r="J295" s="166">
        <v>75</v>
      </c>
      <c r="K295" s="304"/>
    </row>
    <row r="296" spans="1:11" s="187" customFormat="1" x14ac:dyDescent="0.25">
      <c r="A296" s="170">
        <v>43266.420138888891</v>
      </c>
      <c r="B296" s="175" t="s">
        <v>3</v>
      </c>
      <c r="C296" s="166"/>
      <c r="D296" s="175" t="s">
        <v>2</v>
      </c>
      <c r="E296" s="166" t="s">
        <v>637</v>
      </c>
      <c r="F296" s="166" t="s">
        <v>18</v>
      </c>
      <c r="G296" s="166" t="s">
        <v>0</v>
      </c>
      <c r="H296" s="166">
        <v>4650</v>
      </c>
      <c r="I296" s="166">
        <v>0.18</v>
      </c>
      <c r="J296" s="166">
        <v>75</v>
      </c>
      <c r="K296" s="304"/>
    </row>
    <row r="297" spans="1:11" s="187" customFormat="1" x14ac:dyDescent="0.25">
      <c r="A297" s="170">
        <v>43266.420138888891</v>
      </c>
      <c r="B297" s="175" t="s">
        <v>3</v>
      </c>
      <c r="C297" s="166"/>
      <c r="D297" s="175" t="s">
        <v>2</v>
      </c>
      <c r="E297" s="166" t="s">
        <v>637</v>
      </c>
      <c r="F297" s="166" t="s">
        <v>18</v>
      </c>
      <c r="G297" s="166" t="s">
        <v>0</v>
      </c>
      <c r="H297" s="166">
        <v>4630</v>
      </c>
      <c r="I297" s="166">
        <v>0.18</v>
      </c>
      <c r="J297" s="166">
        <v>75</v>
      </c>
      <c r="K297" s="304"/>
    </row>
    <row r="298" spans="1:11" s="187" customFormat="1" x14ac:dyDescent="0.25">
      <c r="A298" s="170">
        <v>43266.42083333333</v>
      </c>
      <c r="B298" s="175" t="s">
        <v>3</v>
      </c>
      <c r="C298" s="175"/>
      <c r="D298" s="175" t="s">
        <v>2</v>
      </c>
      <c r="E298" s="166" t="s">
        <v>637</v>
      </c>
      <c r="F298" s="166" t="s">
        <v>18</v>
      </c>
      <c r="G298" s="166" t="s">
        <v>0</v>
      </c>
      <c r="H298" s="166">
        <v>4790</v>
      </c>
      <c r="I298" s="166">
        <v>0.18</v>
      </c>
      <c r="J298" s="166">
        <v>75</v>
      </c>
      <c r="K298" s="304"/>
    </row>
    <row r="299" spans="1:11" s="187" customFormat="1" x14ac:dyDescent="0.25">
      <c r="A299" s="170">
        <v>43266.421527777777</v>
      </c>
      <c r="B299" s="175" t="s">
        <v>3</v>
      </c>
      <c r="C299" s="175"/>
      <c r="D299" s="175" t="s">
        <v>2</v>
      </c>
      <c r="E299" s="166" t="s">
        <v>637</v>
      </c>
      <c r="F299" s="166" t="s">
        <v>18</v>
      </c>
      <c r="G299" s="166" t="s">
        <v>0</v>
      </c>
      <c r="H299" s="166">
        <v>4800</v>
      </c>
      <c r="I299" s="166">
        <v>0.18</v>
      </c>
      <c r="J299" s="166">
        <v>75</v>
      </c>
      <c r="K299" s="304"/>
    </row>
    <row r="300" spans="1:11" s="187" customFormat="1" x14ac:dyDescent="0.25">
      <c r="A300" s="170">
        <v>43266.421527777777</v>
      </c>
      <c r="B300" s="175" t="s">
        <v>3</v>
      </c>
      <c r="C300" s="175"/>
      <c r="D300" s="175" t="s">
        <v>2</v>
      </c>
      <c r="E300" s="166" t="s">
        <v>637</v>
      </c>
      <c r="F300" s="166" t="s">
        <v>18</v>
      </c>
      <c r="G300" s="166" t="s">
        <v>0</v>
      </c>
      <c r="H300" s="166">
        <v>4800</v>
      </c>
      <c r="I300" s="166">
        <v>0.18</v>
      </c>
      <c r="J300" s="166">
        <v>75</v>
      </c>
      <c r="K300" s="305"/>
    </row>
    <row r="301" spans="1:11" s="187" customFormat="1" x14ac:dyDescent="0.25">
      <c r="A301" s="170">
        <v>43266.424305555556</v>
      </c>
      <c r="B301" s="175" t="s">
        <v>3</v>
      </c>
      <c r="C301" s="175" t="s">
        <v>2</v>
      </c>
      <c r="D301" s="175"/>
      <c r="E301" s="166" t="s">
        <v>636</v>
      </c>
      <c r="F301" s="166" t="s">
        <v>17</v>
      </c>
      <c r="G301" s="166" t="s">
        <v>0</v>
      </c>
      <c r="H301" s="166">
        <v>3890</v>
      </c>
      <c r="I301" s="166">
        <v>0.18</v>
      </c>
      <c r="J301" s="166">
        <v>75</v>
      </c>
      <c r="K301" s="303">
        <f>AVERAGE(H301,H303:H309,H313:H318)</f>
        <v>4482.1428571428569</v>
      </c>
    </row>
    <row r="302" spans="1:11" s="187" customFormat="1" x14ac:dyDescent="0.25">
      <c r="A302" s="170">
        <v>43266.424305555556</v>
      </c>
      <c r="B302" s="175" t="s">
        <v>3</v>
      </c>
      <c r="C302" s="175" t="s">
        <v>2</v>
      </c>
      <c r="D302" s="175"/>
      <c r="E302" s="166" t="s">
        <v>636</v>
      </c>
      <c r="F302" s="166" t="s">
        <v>17</v>
      </c>
      <c r="G302" s="166" t="s">
        <v>0</v>
      </c>
      <c r="H302" s="169">
        <v>3640</v>
      </c>
      <c r="I302" s="166">
        <v>0.18</v>
      </c>
      <c r="J302" s="166">
        <v>75</v>
      </c>
      <c r="K302" s="304"/>
    </row>
    <row r="303" spans="1:11" s="187" customFormat="1" x14ac:dyDescent="0.25">
      <c r="A303" s="170">
        <v>43266.425000000003</v>
      </c>
      <c r="B303" s="175" t="s">
        <v>3</v>
      </c>
      <c r="C303" s="175" t="s">
        <v>2</v>
      </c>
      <c r="D303" s="175"/>
      <c r="E303" s="166" t="s">
        <v>636</v>
      </c>
      <c r="F303" s="166" t="s">
        <v>17</v>
      </c>
      <c r="G303" s="166" t="s">
        <v>0</v>
      </c>
      <c r="H303" s="166">
        <v>3830</v>
      </c>
      <c r="I303" s="166">
        <v>0.18</v>
      </c>
      <c r="J303" s="166">
        <v>75</v>
      </c>
      <c r="K303" s="304"/>
    </row>
    <row r="304" spans="1:11" s="187" customFormat="1" x14ac:dyDescent="0.25">
      <c r="A304" s="170">
        <v>43266.425694444442</v>
      </c>
      <c r="B304" s="175" t="s">
        <v>3</v>
      </c>
      <c r="C304" s="175" t="s">
        <v>2</v>
      </c>
      <c r="D304" s="166"/>
      <c r="E304" s="166" t="s">
        <v>636</v>
      </c>
      <c r="F304" s="166" t="s">
        <v>17</v>
      </c>
      <c r="G304" s="166" t="s">
        <v>0</v>
      </c>
      <c r="H304" s="166">
        <v>4740</v>
      </c>
      <c r="I304" s="166">
        <v>0.18</v>
      </c>
      <c r="J304" s="166">
        <v>75</v>
      </c>
      <c r="K304" s="304"/>
    </row>
    <row r="305" spans="1:11" s="187" customFormat="1" x14ac:dyDescent="0.25">
      <c r="A305" s="170">
        <v>43266.425694444442</v>
      </c>
      <c r="B305" s="175" t="s">
        <v>3</v>
      </c>
      <c r="C305" s="175" t="s">
        <v>2</v>
      </c>
      <c r="D305" s="166"/>
      <c r="E305" s="166" t="s">
        <v>636</v>
      </c>
      <c r="F305" s="166" t="s">
        <v>17</v>
      </c>
      <c r="G305" s="166" t="s">
        <v>0</v>
      </c>
      <c r="H305" s="166">
        <v>4740</v>
      </c>
      <c r="I305" s="166">
        <v>0.18</v>
      </c>
      <c r="J305" s="166">
        <v>75</v>
      </c>
      <c r="K305" s="304"/>
    </row>
    <row r="306" spans="1:11" s="187" customFormat="1" x14ac:dyDescent="0.25">
      <c r="A306" s="170">
        <v>43266.425694444442</v>
      </c>
      <c r="B306" s="175" t="s">
        <v>3</v>
      </c>
      <c r="C306" s="175" t="s">
        <v>2</v>
      </c>
      <c r="D306" s="166"/>
      <c r="E306" s="166" t="s">
        <v>636</v>
      </c>
      <c r="F306" s="166" t="s">
        <v>17</v>
      </c>
      <c r="G306" s="166" t="s">
        <v>0</v>
      </c>
      <c r="H306" s="166">
        <v>4780</v>
      </c>
      <c r="I306" s="166">
        <v>0.18</v>
      </c>
      <c r="J306" s="166">
        <v>75</v>
      </c>
      <c r="K306" s="304"/>
    </row>
    <row r="307" spans="1:11" s="187" customFormat="1" x14ac:dyDescent="0.25">
      <c r="A307" s="170">
        <v>43266.426388888889</v>
      </c>
      <c r="B307" s="196" t="s">
        <v>3</v>
      </c>
      <c r="C307" s="175" t="s">
        <v>2</v>
      </c>
      <c r="D307" s="175"/>
      <c r="E307" s="166" t="s">
        <v>636</v>
      </c>
      <c r="F307" s="166" t="s">
        <v>17</v>
      </c>
      <c r="G307" s="166" t="s">
        <v>0</v>
      </c>
      <c r="H307" s="166">
        <v>4820</v>
      </c>
      <c r="I307" s="166">
        <v>0.18</v>
      </c>
      <c r="J307" s="166">
        <v>75</v>
      </c>
      <c r="K307" s="304"/>
    </row>
    <row r="308" spans="1:11" s="187" customFormat="1" x14ac:dyDescent="0.25">
      <c r="A308" s="170">
        <v>43266.426388888889</v>
      </c>
      <c r="B308" s="175" t="s">
        <v>3</v>
      </c>
      <c r="C308" s="175" t="s">
        <v>2</v>
      </c>
      <c r="D308" s="175"/>
      <c r="E308" s="166" t="s">
        <v>636</v>
      </c>
      <c r="F308" s="166" t="s">
        <v>17</v>
      </c>
      <c r="G308" s="166" t="s">
        <v>0</v>
      </c>
      <c r="H308" s="166">
        <v>4830</v>
      </c>
      <c r="I308" s="166">
        <v>0.18</v>
      </c>
      <c r="J308" s="166">
        <v>75</v>
      </c>
      <c r="K308" s="304"/>
    </row>
    <row r="309" spans="1:11" s="187" customFormat="1" x14ac:dyDescent="0.25">
      <c r="A309" s="170">
        <v>43266.426388888889</v>
      </c>
      <c r="B309" s="175" t="s">
        <v>3</v>
      </c>
      <c r="C309" s="175" t="s">
        <v>2</v>
      </c>
      <c r="D309" s="175"/>
      <c r="E309" s="166" t="s">
        <v>636</v>
      </c>
      <c r="F309" s="166" t="s">
        <v>17</v>
      </c>
      <c r="G309" s="166" t="s">
        <v>0</v>
      </c>
      <c r="H309" s="166">
        <v>4790</v>
      </c>
      <c r="I309" s="166">
        <v>0.18</v>
      </c>
      <c r="J309" s="166">
        <v>75</v>
      </c>
      <c r="K309" s="304"/>
    </row>
    <row r="310" spans="1:11" s="187" customFormat="1" x14ac:dyDescent="0.25">
      <c r="A310" s="170">
        <v>43266.427083333336</v>
      </c>
      <c r="B310" s="175" t="s">
        <v>3</v>
      </c>
      <c r="C310" s="166"/>
      <c r="D310" s="175" t="s">
        <v>2</v>
      </c>
      <c r="E310" s="166" t="s">
        <v>637</v>
      </c>
      <c r="F310" s="166" t="s">
        <v>17</v>
      </c>
      <c r="G310" s="166" t="s">
        <v>0</v>
      </c>
      <c r="H310" s="169">
        <v>4320</v>
      </c>
      <c r="I310" s="166">
        <v>0.18</v>
      </c>
      <c r="J310" s="166">
        <v>75</v>
      </c>
      <c r="K310" s="304"/>
    </row>
    <row r="311" spans="1:11" s="187" customFormat="1" x14ac:dyDescent="0.25">
      <c r="A311" s="170">
        <v>43266.427777777775</v>
      </c>
      <c r="B311" s="175" t="s">
        <v>3</v>
      </c>
      <c r="C311" s="166"/>
      <c r="D311" s="175" t="s">
        <v>2</v>
      </c>
      <c r="E311" s="166" t="s">
        <v>637</v>
      </c>
      <c r="F311" s="166" t="s">
        <v>17</v>
      </c>
      <c r="G311" s="166" t="s">
        <v>0</v>
      </c>
      <c r="H311" s="169">
        <v>3820</v>
      </c>
      <c r="I311" s="166">
        <v>0.18</v>
      </c>
      <c r="J311" s="166">
        <v>75</v>
      </c>
      <c r="K311" s="304"/>
    </row>
    <row r="312" spans="1:11" s="187" customFormat="1" x14ac:dyDescent="0.25">
      <c r="A312" s="170">
        <v>43266.427777777775</v>
      </c>
      <c r="B312" s="175" t="s">
        <v>3</v>
      </c>
      <c r="C312" s="166"/>
      <c r="D312" s="175" t="s">
        <v>2</v>
      </c>
      <c r="E312" s="166" t="s">
        <v>637</v>
      </c>
      <c r="F312" s="166" t="s">
        <v>17</v>
      </c>
      <c r="G312" s="166" t="s">
        <v>0</v>
      </c>
      <c r="H312" s="169">
        <v>4180</v>
      </c>
      <c r="I312" s="166">
        <v>0.18</v>
      </c>
      <c r="J312" s="166">
        <v>75</v>
      </c>
      <c r="K312" s="304"/>
    </row>
    <row r="313" spans="1:11" s="187" customFormat="1" x14ac:dyDescent="0.25">
      <c r="A313" s="170">
        <v>43266.427083333336</v>
      </c>
      <c r="B313" s="175" t="s">
        <v>3</v>
      </c>
      <c r="C313" s="166"/>
      <c r="D313" s="175" t="s">
        <v>2</v>
      </c>
      <c r="E313" s="166" t="s">
        <v>637</v>
      </c>
      <c r="F313" s="166" t="s">
        <v>17</v>
      </c>
      <c r="G313" s="166" t="s">
        <v>0</v>
      </c>
      <c r="H313" s="166">
        <v>4320</v>
      </c>
      <c r="I313" s="166">
        <v>0.18</v>
      </c>
      <c r="J313" s="166">
        <v>75</v>
      </c>
      <c r="K313" s="304"/>
    </row>
    <row r="314" spans="1:11" s="187" customFormat="1" x14ac:dyDescent="0.25">
      <c r="A314" s="170">
        <v>43266.429166666669</v>
      </c>
      <c r="B314" s="175" t="s">
        <v>3</v>
      </c>
      <c r="C314" s="166"/>
      <c r="D314" s="175" t="s">
        <v>2</v>
      </c>
      <c r="E314" s="166" t="s">
        <v>637</v>
      </c>
      <c r="F314" s="166" t="s">
        <v>17</v>
      </c>
      <c r="G314" s="166" t="s">
        <v>0</v>
      </c>
      <c r="H314" s="166">
        <v>4430</v>
      </c>
      <c r="I314" s="166">
        <v>0.18</v>
      </c>
      <c r="J314" s="166">
        <v>75</v>
      </c>
      <c r="K314" s="304"/>
    </row>
    <row r="315" spans="1:11" s="187" customFormat="1" x14ac:dyDescent="0.25">
      <c r="A315" s="170">
        <v>43266.429166666669</v>
      </c>
      <c r="B315" s="175" t="s">
        <v>3</v>
      </c>
      <c r="C315" s="166"/>
      <c r="D315" s="175" t="s">
        <v>2</v>
      </c>
      <c r="E315" s="166" t="s">
        <v>637</v>
      </c>
      <c r="F315" s="166" t="s">
        <v>17</v>
      </c>
      <c r="G315" s="166" t="s">
        <v>0</v>
      </c>
      <c r="H315" s="166">
        <v>4400</v>
      </c>
      <c r="I315" s="166">
        <v>0.18</v>
      </c>
      <c r="J315" s="166">
        <v>75</v>
      </c>
      <c r="K315" s="304"/>
    </row>
    <row r="316" spans="1:11" s="187" customFormat="1" x14ac:dyDescent="0.25">
      <c r="A316" s="170">
        <v>43266.429166666669</v>
      </c>
      <c r="B316" s="175" t="s">
        <v>3</v>
      </c>
      <c r="C316" s="166"/>
      <c r="D316" s="175" t="s">
        <v>2</v>
      </c>
      <c r="E316" s="166" t="s">
        <v>637</v>
      </c>
      <c r="F316" s="166" t="s">
        <v>17</v>
      </c>
      <c r="G316" s="166" t="s">
        <v>0</v>
      </c>
      <c r="H316" s="166">
        <v>4400</v>
      </c>
      <c r="I316" s="166">
        <v>0.18</v>
      </c>
      <c r="J316" s="166">
        <v>75</v>
      </c>
      <c r="K316" s="304"/>
    </row>
    <row r="317" spans="1:11" s="187" customFormat="1" x14ac:dyDescent="0.25">
      <c r="A317" s="170">
        <v>43266.429166666669</v>
      </c>
      <c r="B317" s="175" t="s">
        <v>3</v>
      </c>
      <c r="C317" s="166"/>
      <c r="D317" s="175" t="s">
        <v>2</v>
      </c>
      <c r="E317" s="166" t="s">
        <v>637</v>
      </c>
      <c r="F317" s="166" t="s">
        <v>17</v>
      </c>
      <c r="G317" s="166" t="s">
        <v>0</v>
      </c>
      <c r="H317" s="166">
        <v>4390</v>
      </c>
      <c r="I317" s="166">
        <v>0.18</v>
      </c>
      <c r="J317" s="166">
        <v>75</v>
      </c>
      <c r="K317" s="304"/>
    </row>
    <row r="318" spans="1:11" s="187" customFormat="1" x14ac:dyDescent="0.25">
      <c r="A318" s="170">
        <v>43266.429166666669</v>
      </c>
      <c r="B318" s="175" t="s">
        <v>3</v>
      </c>
      <c r="C318" s="166"/>
      <c r="D318" s="175" t="s">
        <v>2</v>
      </c>
      <c r="E318" s="166" t="s">
        <v>637</v>
      </c>
      <c r="F318" s="166" t="s">
        <v>17</v>
      </c>
      <c r="G318" s="166" t="s">
        <v>0</v>
      </c>
      <c r="H318" s="166">
        <v>4390</v>
      </c>
      <c r="I318" s="166">
        <v>0.18</v>
      </c>
      <c r="J318" s="166">
        <v>75</v>
      </c>
      <c r="K318" s="305"/>
    </row>
    <row r="319" spans="1:11" s="187" customFormat="1" x14ac:dyDescent="0.25">
      <c r="A319" s="170">
        <v>43266.430555555555</v>
      </c>
      <c r="B319" s="175" t="s">
        <v>3</v>
      </c>
      <c r="C319" s="175" t="s">
        <v>2</v>
      </c>
      <c r="D319" s="166"/>
      <c r="E319" s="166" t="s">
        <v>636</v>
      </c>
      <c r="F319" s="166" t="s">
        <v>17</v>
      </c>
      <c r="G319" s="166" t="s">
        <v>1113</v>
      </c>
      <c r="H319" s="166">
        <v>4740</v>
      </c>
      <c r="I319" s="166">
        <v>0.18</v>
      </c>
      <c r="J319" s="166">
        <v>75</v>
      </c>
      <c r="K319" s="312">
        <f>AVERAGE(H319:H333)</f>
        <v>4571.333333333333</v>
      </c>
    </row>
    <row r="320" spans="1:11" s="187" customFormat="1" x14ac:dyDescent="0.25">
      <c r="A320" s="170">
        <v>43266.430555555555</v>
      </c>
      <c r="B320" s="175" t="s">
        <v>3</v>
      </c>
      <c r="C320" s="175" t="s">
        <v>2</v>
      </c>
      <c r="D320" s="166"/>
      <c r="E320" s="166" t="s">
        <v>636</v>
      </c>
      <c r="F320" s="166" t="s">
        <v>17</v>
      </c>
      <c r="G320" s="166" t="s">
        <v>1113</v>
      </c>
      <c r="H320" s="166">
        <v>4750</v>
      </c>
      <c r="I320" s="166">
        <v>0.18</v>
      </c>
      <c r="J320" s="166">
        <v>75</v>
      </c>
      <c r="K320" s="313"/>
    </row>
    <row r="321" spans="1:11" s="187" customFormat="1" x14ac:dyDescent="0.25">
      <c r="A321" s="170">
        <v>43266.430555555555</v>
      </c>
      <c r="B321" s="175" t="s">
        <v>3</v>
      </c>
      <c r="C321" s="175" t="s">
        <v>2</v>
      </c>
      <c r="D321" s="166"/>
      <c r="E321" s="166" t="s">
        <v>636</v>
      </c>
      <c r="F321" s="166" t="s">
        <v>17</v>
      </c>
      <c r="G321" s="166" t="s">
        <v>1113</v>
      </c>
      <c r="H321" s="166">
        <v>4720</v>
      </c>
      <c r="I321" s="166">
        <v>0.18</v>
      </c>
      <c r="J321" s="166">
        <v>75</v>
      </c>
      <c r="K321" s="313"/>
    </row>
    <row r="322" spans="1:11" s="187" customFormat="1" x14ac:dyDescent="0.25">
      <c r="A322" s="170">
        <v>43266.431944444441</v>
      </c>
      <c r="B322" s="175" t="s">
        <v>3</v>
      </c>
      <c r="C322" s="175" t="s">
        <v>2</v>
      </c>
      <c r="D322" s="166"/>
      <c r="E322" s="166" t="s">
        <v>636</v>
      </c>
      <c r="F322" s="166" t="s">
        <v>17</v>
      </c>
      <c r="G322" s="166" t="s">
        <v>1113</v>
      </c>
      <c r="H322" s="166">
        <v>4270</v>
      </c>
      <c r="I322" s="166">
        <v>0.18</v>
      </c>
      <c r="J322" s="166">
        <v>75</v>
      </c>
      <c r="K322" s="313"/>
    </row>
    <row r="323" spans="1:11" s="187" customFormat="1" x14ac:dyDescent="0.25">
      <c r="A323" s="170">
        <v>43266.431944444441</v>
      </c>
      <c r="B323" s="175" t="s">
        <v>3</v>
      </c>
      <c r="C323" s="175" t="s">
        <v>2</v>
      </c>
      <c r="D323" s="166"/>
      <c r="E323" s="166" t="s">
        <v>636</v>
      </c>
      <c r="F323" s="166" t="s">
        <v>17</v>
      </c>
      <c r="G323" s="166" t="s">
        <v>1113</v>
      </c>
      <c r="H323" s="166">
        <v>4230</v>
      </c>
      <c r="I323" s="166">
        <v>0.18</v>
      </c>
      <c r="J323" s="166">
        <v>75</v>
      </c>
      <c r="K323" s="313"/>
    </row>
    <row r="324" spans="1:11" s="187" customFormat="1" x14ac:dyDescent="0.25">
      <c r="A324" s="170">
        <v>43266.431944444441</v>
      </c>
      <c r="B324" s="175" t="s">
        <v>3</v>
      </c>
      <c r="C324" s="175" t="s">
        <v>2</v>
      </c>
      <c r="D324" s="166"/>
      <c r="E324" s="166" t="s">
        <v>636</v>
      </c>
      <c r="F324" s="166" t="s">
        <v>17</v>
      </c>
      <c r="G324" s="166" t="s">
        <v>1113</v>
      </c>
      <c r="H324" s="166">
        <v>4200</v>
      </c>
      <c r="I324" s="166">
        <v>0.18</v>
      </c>
      <c r="J324" s="166">
        <v>75</v>
      </c>
      <c r="K324" s="313"/>
    </row>
    <row r="325" spans="1:11" s="187" customFormat="1" x14ac:dyDescent="0.25">
      <c r="A325" s="170">
        <v>43266.432638888888</v>
      </c>
      <c r="B325" s="175" t="s">
        <v>3</v>
      </c>
      <c r="C325" s="175"/>
      <c r="D325" s="175" t="s">
        <v>2</v>
      </c>
      <c r="E325" s="166" t="s">
        <v>637</v>
      </c>
      <c r="F325" s="166" t="s">
        <v>17</v>
      </c>
      <c r="G325" s="166" t="s">
        <v>1113</v>
      </c>
      <c r="H325" s="166">
        <v>4860</v>
      </c>
      <c r="I325" s="166">
        <v>0.18</v>
      </c>
      <c r="J325" s="166">
        <v>75</v>
      </c>
      <c r="K325" s="313"/>
    </row>
    <row r="326" spans="1:11" s="187" customFormat="1" x14ac:dyDescent="0.25">
      <c r="A326" s="170">
        <v>43266.432638888888</v>
      </c>
      <c r="B326" s="175" t="s">
        <v>3</v>
      </c>
      <c r="C326" s="175"/>
      <c r="D326" s="175" t="s">
        <v>2</v>
      </c>
      <c r="E326" s="166" t="s">
        <v>637</v>
      </c>
      <c r="F326" s="166" t="s">
        <v>17</v>
      </c>
      <c r="G326" s="166" t="s">
        <v>1113</v>
      </c>
      <c r="H326" s="166">
        <v>4890</v>
      </c>
      <c r="I326" s="166">
        <v>0.18</v>
      </c>
      <c r="J326" s="166">
        <v>75</v>
      </c>
      <c r="K326" s="313"/>
    </row>
    <row r="327" spans="1:11" s="187" customFormat="1" x14ac:dyDescent="0.25">
      <c r="A327" s="170">
        <v>43266.432638888888</v>
      </c>
      <c r="B327" s="175" t="s">
        <v>3</v>
      </c>
      <c r="C327" s="175"/>
      <c r="D327" s="175" t="s">
        <v>2</v>
      </c>
      <c r="E327" s="166" t="s">
        <v>637</v>
      </c>
      <c r="F327" s="166" t="s">
        <v>17</v>
      </c>
      <c r="G327" s="166" t="s">
        <v>1113</v>
      </c>
      <c r="H327" s="166">
        <v>4880</v>
      </c>
      <c r="I327" s="166">
        <v>0.18</v>
      </c>
      <c r="J327" s="166">
        <v>75</v>
      </c>
      <c r="K327" s="313"/>
    </row>
    <row r="328" spans="1:11" s="187" customFormat="1" x14ac:dyDescent="0.25">
      <c r="A328" s="170">
        <v>43266.433333333334</v>
      </c>
      <c r="B328" s="175" t="s">
        <v>3</v>
      </c>
      <c r="C328" s="175"/>
      <c r="D328" s="175" t="s">
        <v>2</v>
      </c>
      <c r="E328" s="166" t="s">
        <v>637</v>
      </c>
      <c r="F328" s="166" t="s">
        <v>17</v>
      </c>
      <c r="G328" s="166" t="s">
        <v>1113</v>
      </c>
      <c r="H328" s="166">
        <v>4590</v>
      </c>
      <c r="I328" s="166">
        <v>0.18</v>
      </c>
      <c r="J328" s="166">
        <v>75</v>
      </c>
      <c r="K328" s="313"/>
    </row>
    <row r="329" spans="1:11" s="187" customFormat="1" x14ac:dyDescent="0.25">
      <c r="A329" s="170">
        <v>43266.433333333334</v>
      </c>
      <c r="B329" s="175" t="s">
        <v>3</v>
      </c>
      <c r="C329" s="175"/>
      <c r="D329" s="175" t="s">
        <v>2</v>
      </c>
      <c r="E329" s="166" t="s">
        <v>637</v>
      </c>
      <c r="F329" s="166" t="s">
        <v>17</v>
      </c>
      <c r="G329" s="166" t="s">
        <v>1113</v>
      </c>
      <c r="H329" s="166">
        <v>4600</v>
      </c>
      <c r="I329" s="166">
        <v>0.18</v>
      </c>
      <c r="J329" s="166">
        <v>75</v>
      </c>
      <c r="K329" s="313"/>
    </row>
    <row r="330" spans="1:11" s="187" customFormat="1" x14ac:dyDescent="0.25">
      <c r="A330" s="170">
        <v>43266.433333333334</v>
      </c>
      <c r="B330" s="175" t="s">
        <v>3</v>
      </c>
      <c r="C330" s="175"/>
      <c r="D330" s="175" t="s">
        <v>2</v>
      </c>
      <c r="E330" s="166" t="s">
        <v>637</v>
      </c>
      <c r="F330" s="166" t="s">
        <v>17</v>
      </c>
      <c r="G330" s="166" t="s">
        <v>1113</v>
      </c>
      <c r="H330" s="166">
        <v>4610</v>
      </c>
      <c r="I330" s="166">
        <v>0.18</v>
      </c>
      <c r="J330" s="166">
        <v>75</v>
      </c>
      <c r="K330" s="313"/>
    </row>
    <row r="331" spans="1:11" s="187" customFormat="1" x14ac:dyDescent="0.25">
      <c r="A331" s="194">
        <v>43266.434027777781</v>
      </c>
      <c r="B331" s="47" t="s">
        <v>3</v>
      </c>
      <c r="C331" s="166"/>
      <c r="D331" s="47" t="s">
        <v>2</v>
      </c>
      <c r="E331" s="24" t="s">
        <v>637</v>
      </c>
      <c r="F331" s="24" t="s">
        <v>17</v>
      </c>
      <c r="G331" s="24" t="s">
        <v>1113</v>
      </c>
      <c r="H331" s="166">
        <v>4410</v>
      </c>
      <c r="I331" s="24">
        <v>0.18</v>
      </c>
      <c r="J331" s="24">
        <v>77</v>
      </c>
      <c r="K331" s="313"/>
    </row>
    <row r="332" spans="1:11" s="187" customFormat="1" x14ac:dyDescent="0.25">
      <c r="A332" s="194">
        <v>43266.43472222222</v>
      </c>
      <c r="B332" s="47" t="s">
        <v>3</v>
      </c>
      <c r="C332" s="166"/>
      <c r="D332" s="47" t="s">
        <v>2</v>
      </c>
      <c r="E332" s="24" t="s">
        <v>637</v>
      </c>
      <c r="F332" s="24" t="s">
        <v>17</v>
      </c>
      <c r="G332" s="24" t="s">
        <v>1113</v>
      </c>
      <c r="H332" s="166">
        <v>4420</v>
      </c>
      <c r="I332" s="24">
        <v>0.18</v>
      </c>
      <c r="J332" s="24">
        <v>77</v>
      </c>
      <c r="K332" s="313"/>
    </row>
    <row r="333" spans="1:11" s="187" customFormat="1" x14ac:dyDescent="0.25">
      <c r="A333" s="194">
        <v>43266.43472222222</v>
      </c>
      <c r="B333" s="47" t="s">
        <v>3</v>
      </c>
      <c r="C333" s="166"/>
      <c r="D333" s="47" t="s">
        <v>2</v>
      </c>
      <c r="E333" s="24" t="s">
        <v>637</v>
      </c>
      <c r="F333" s="24" t="s">
        <v>17</v>
      </c>
      <c r="G333" s="24" t="s">
        <v>1113</v>
      </c>
      <c r="H333" s="166">
        <v>4400</v>
      </c>
      <c r="I333" s="24">
        <v>0.18</v>
      </c>
      <c r="J333" s="24">
        <v>75</v>
      </c>
      <c r="K333" s="314"/>
    </row>
    <row r="334" spans="1:11" s="187" customFormat="1" x14ac:dyDescent="0.25">
      <c r="A334" s="194">
        <v>43266.435416666667</v>
      </c>
      <c r="B334" s="47" t="s">
        <v>3</v>
      </c>
      <c r="C334" s="47" t="s">
        <v>2</v>
      </c>
      <c r="D334" s="47"/>
      <c r="E334" s="24" t="s">
        <v>636</v>
      </c>
      <c r="F334" s="24" t="s">
        <v>15</v>
      </c>
      <c r="G334" s="24" t="s">
        <v>0</v>
      </c>
      <c r="H334" s="166">
        <v>5130</v>
      </c>
      <c r="I334" s="24">
        <v>0.18</v>
      </c>
      <c r="J334" s="24">
        <v>77</v>
      </c>
      <c r="K334" s="303">
        <f>AVERAGE(H334:H354,H357)</f>
        <v>4646.818181818182</v>
      </c>
    </row>
    <row r="335" spans="1:11" s="187" customFormat="1" x14ac:dyDescent="0.25">
      <c r="A335" s="194">
        <v>43266.436111111114</v>
      </c>
      <c r="B335" s="47" t="s">
        <v>3</v>
      </c>
      <c r="C335" s="47" t="s">
        <v>2</v>
      </c>
      <c r="D335" s="47"/>
      <c r="E335" s="24" t="s">
        <v>636</v>
      </c>
      <c r="F335" s="24" t="s">
        <v>15</v>
      </c>
      <c r="G335" s="24" t="s">
        <v>0</v>
      </c>
      <c r="H335" s="166">
        <v>5110</v>
      </c>
      <c r="I335" s="24">
        <v>0.18</v>
      </c>
      <c r="J335" s="24">
        <v>75</v>
      </c>
      <c r="K335" s="304"/>
    </row>
    <row r="336" spans="1:11" s="187" customFormat="1" x14ac:dyDescent="0.25">
      <c r="A336" s="194">
        <v>43266.436111111114</v>
      </c>
      <c r="B336" s="47" t="s">
        <v>3</v>
      </c>
      <c r="C336" s="47" t="s">
        <v>2</v>
      </c>
      <c r="D336" s="47"/>
      <c r="E336" s="24" t="s">
        <v>636</v>
      </c>
      <c r="F336" s="24" t="s">
        <v>15</v>
      </c>
      <c r="G336" s="24" t="s">
        <v>0</v>
      </c>
      <c r="H336" s="166">
        <v>5130</v>
      </c>
      <c r="I336" s="24">
        <v>0.18</v>
      </c>
      <c r="J336" s="24">
        <v>75</v>
      </c>
      <c r="K336" s="304"/>
    </row>
    <row r="337" spans="1:11" s="187" customFormat="1" x14ac:dyDescent="0.25">
      <c r="A337" s="194">
        <v>43266.436805555553</v>
      </c>
      <c r="B337" s="47" t="s">
        <v>3</v>
      </c>
      <c r="C337" s="47" t="s">
        <v>2</v>
      </c>
      <c r="D337" s="166"/>
      <c r="E337" s="24" t="s">
        <v>636</v>
      </c>
      <c r="F337" s="24" t="s">
        <v>15</v>
      </c>
      <c r="G337" s="24" t="s">
        <v>0</v>
      </c>
      <c r="H337" s="166">
        <v>4240</v>
      </c>
      <c r="I337" s="24">
        <v>0.18</v>
      </c>
      <c r="J337" s="24">
        <v>75</v>
      </c>
      <c r="K337" s="304"/>
    </row>
    <row r="338" spans="1:11" s="187" customFormat="1" x14ac:dyDescent="0.25">
      <c r="A338" s="194">
        <v>43266.436805555553</v>
      </c>
      <c r="B338" s="47" t="s">
        <v>3</v>
      </c>
      <c r="C338" s="47" t="s">
        <v>2</v>
      </c>
      <c r="D338" s="166"/>
      <c r="E338" s="24" t="s">
        <v>636</v>
      </c>
      <c r="F338" s="24" t="s">
        <v>15</v>
      </c>
      <c r="G338" s="24" t="s">
        <v>0</v>
      </c>
      <c r="H338" s="166">
        <v>4210</v>
      </c>
      <c r="I338" s="24">
        <v>0.18</v>
      </c>
      <c r="J338" s="24">
        <v>75</v>
      </c>
      <c r="K338" s="304"/>
    </row>
    <row r="339" spans="1:11" s="187" customFormat="1" x14ac:dyDescent="0.25">
      <c r="A339" s="194">
        <v>43266.4375</v>
      </c>
      <c r="B339" s="47" t="s">
        <v>3</v>
      </c>
      <c r="C339" s="47" t="s">
        <v>2</v>
      </c>
      <c r="D339" s="166"/>
      <c r="E339" s="24" t="s">
        <v>636</v>
      </c>
      <c r="F339" s="24" t="s">
        <v>15</v>
      </c>
      <c r="G339" s="24" t="s">
        <v>0</v>
      </c>
      <c r="H339" s="166">
        <v>4300</v>
      </c>
      <c r="I339" s="24">
        <v>0.18</v>
      </c>
      <c r="J339" s="24">
        <v>75</v>
      </c>
      <c r="K339" s="304"/>
    </row>
    <row r="340" spans="1:11" s="187" customFormat="1" x14ac:dyDescent="0.25">
      <c r="A340" s="194">
        <v>43266.4375</v>
      </c>
      <c r="B340" s="47" t="s">
        <v>3</v>
      </c>
      <c r="C340" s="47" t="s">
        <v>2</v>
      </c>
      <c r="D340" s="47"/>
      <c r="E340" s="24" t="s">
        <v>636</v>
      </c>
      <c r="F340" s="24" t="s">
        <v>15</v>
      </c>
      <c r="G340" s="24" t="s">
        <v>0</v>
      </c>
      <c r="H340" s="166">
        <v>4600</v>
      </c>
      <c r="I340" s="24">
        <v>0.18</v>
      </c>
      <c r="J340" s="24">
        <v>75</v>
      </c>
      <c r="K340" s="304"/>
    </row>
    <row r="341" spans="1:11" s="187" customFormat="1" x14ac:dyDescent="0.25">
      <c r="A341" s="194">
        <v>43266.4375</v>
      </c>
      <c r="B341" s="47" t="s">
        <v>3</v>
      </c>
      <c r="C341" s="47" t="s">
        <v>2</v>
      </c>
      <c r="D341" s="47"/>
      <c r="E341" s="24" t="s">
        <v>636</v>
      </c>
      <c r="F341" s="24" t="s">
        <v>15</v>
      </c>
      <c r="G341" s="24" t="s">
        <v>0</v>
      </c>
      <c r="H341" s="166">
        <v>4610</v>
      </c>
      <c r="I341" s="24">
        <v>0.18</v>
      </c>
      <c r="J341" s="24">
        <v>77</v>
      </c>
      <c r="K341" s="304"/>
    </row>
    <row r="342" spans="1:11" s="187" customFormat="1" x14ac:dyDescent="0.25">
      <c r="A342" s="194">
        <v>43266.438194444447</v>
      </c>
      <c r="B342" s="47" t="s">
        <v>3</v>
      </c>
      <c r="C342" s="47" t="s">
        <v>2</v>
      </c>
      <c r="D342" s="47"/>
      <c r="E342" s="24" t="s">
        <v>636</v>
      </c>
      <c r="F342" s="24" t="s">
        <v>15</v>
      </c>
      <c r="G342" s="24" t="s">
        <v>0</v>
      </c>
      <c r="H342" s="166">
        <v>4570</v>
      </c>
      <c r="I342" s="24">
        <v>0.18</v>
      </c>
      <c r="J342" s="24">
        <v>75</v>
      </c>
      <c r="K342" s="304"/>
    </row>
    <row r="343" spans="1:11" s="187" customFormat="1" x14ac:dyDescent="0.25">
      <c r="A343" s="194">
        <v>43266.438888888886</v>
      </c>
      <c r="B343" s="47" t="s">
        <v>3</v>
      </c>
      <c r="C343" s="47" t="s">
        <v>2</v>
      </c>
      <c r="D343" s="47"/>
      <c r="E343" s="24" t="s">
        <v>636</v>
      </c>
      <c r="F343" s="24" t="s">
        <v>15</v>
      </c>
      <c r="G343" s="24" t="s">
        <v>0</v>
      </c>
      <c r="H343" s="166">
        <v>4620</v>
      </c>
      <c r="I343" s="24">
        <v>0.18</v>
      </c>
      <c r="J343" s="24">
        <v>75</v>
      </c>
      <c r="K343" s="304"/>
    </row>
    <row r="344" spans="1:11" s="187" customFormat="1" x14ac:dyDescent="0.25">
      <c r="A344" s="194">
        <v>43266.438888888886</v>
      </c>
      <c r="B344" s="47" t="s">
        <v>3</v>
      </c>
      <c r="C344" s="47" t="s">
        <v>2</v>
      </c>
      <c r="D344" s="47"/>
      <c r="E344" s="24" t="s">
        <v>636</v>
      </c>
      <c r="F344" s="24" t="s">
        <v>15</v>
      </c>
      <c r="G344" s="24" t="s">
        <v>0</v>
      </c>
      <c r="H344" s="166">
        <v>4480</v>
      </c>
      <c r="I344" s="24">
        <v>0.18</v>
      </c>
      <c r="J344" s="24">
        <v>75</v>
      </c>
      <c r="K344" s="304"/>
    </row>
    <row r="345" spans="1:11" s="187" customFormat="1" x14ac:dyDescent="0.25">
      <c r="A345" s="194">
        <v>43266.438888888886</v>
      </c>
      <c r="B345" s="47" t="s">
        <v>3</v>
      </c>
      <c r="C345" s="47" t="s">
        <v>2</v>
      </c>
      <c r="D345" s="47"/>
      <c r="E345" s="24" t="s">
        <v>636</v>
      </c>
      <c r="F345" s="24" t="s">
        <v>15</v>
      </c>
      <c r="G345" s="24" t="s">
        <v>0</v>
      </c>
      <c r="H345" s="166">
        <v>4480</v>
      </c>
      <c r="I345" s="24">
        <v>0.18</v>
      </c>
      <c r="J345" s="24">
        <v>75</v>
      </c>
      <c r="K345" s="304"/>
    </row>
    <row r="346" spans="1:11" s="187" customFormat="1" x14ac:dyDescent="0.25">
      <c r="A346" s="194">
        <v>43266.439583333333</v>
      </c>
      <c r="B346" s="47" t="s">
        <v>3</v>
      </c>
      <c r="C346" s="166"/>
      <c r="D346" s="47" t="s">
        <v>2</v>
      </c>
      <c r="E346" s="24" t="s">
        <v>637</v>
      </c>
      <c r="F346" s="24" t="s">
        <v>15</v>
      </c>
      <c r="G346" s="24" t="s">
        <v>0</v>
      </c>
      <c r="H346" s="166">
        <v>4640</v>
      </c>
      <c r="I346" s="24">
        <v>0.18</v>
      </c>
      <c r="J346" s="24">
        <v>75</v>
      </c>
      <c r="K346" s="304"/>
    </row>
    <row r="347" spans="1:11" s="187" customFormat="1" x14ac:dyDescent="0.25">
      <c r="A347" s="194">
        <v>43266.439583333333</v>
      </c>
      <c r="B347" s="47" t="s">
        <v>3</v>
      </c>
      <c r="C347" s="166"/>
      <c r="D347" s="47" t="s">
        <v>2</v>
      </c>
      <c r="E347" s="24" t="s">
        <v>637</v>
      </c>
      <c r="F347" s="24" t="s">
        <v>15</v>
      </c>
      <c r="G347" s="24" t="s">
        <v>0</v>
      </c>
      <c r="H347" s="166">
        <v>4620</v>
      </c>
      <c r="I347" s="24">
        <v>0.18</v>
      </c>
      <c r="J347" s="24">
        <v>75</v>
      </c>
      <c r="K347" s="304"/>
    </row>
    <row r="348" spans="1:11" s="187" customFormat="1" x14ac:dyDescent="0.25">
      <c r="A348" s="194">
        <v>43266.44027777778</v>
      </c>
      <c r="B348" s="47" t="s">
        <v>3</v>
      </c>
      <c r="C348" s="166"/>
      <c r="D348" s="47" t="s">
        <v>2</v>
      </c>
      <c r="E348" s="24" t="s">
        <v>637</v>
      </c>
      <c r="F348" s="24" t="s">
        <v>15</v>
      </c>
      <c r="G348" s="24" t="s">
        <v>0</v>
      </c>
      <c r="H348" s="166">
        <v>4630</v>
      </c>
      <c r="I348" s="24">
        <v>0.18</v>
      </c>
      <c r="J348" s="24">
        <v>77</v>
      </c>
      <c r="K348" s="304"/>
    </row>
    <row r="349" spans="1:11" s="187" customFormat="1" x14ac:dyDescent="0.25">
      <c r="A349" s="194">
        <v>43266.44027777778</v>
      </c>
      <c r="B349" s="47" t="s">
        <v>3</v>
      </c>
      <c r="C349" s="47"/>
      <c r="D349" s="47" t="s">
        <v>2</v>
      </c>
      <c r="E349" s="24" t="s">
        <v>637</v>
      </c>
      <c r="F349" s="24" t="s">
        <v>15</v>
      </c>
      <c r="G349" s="24" t="s">
        <v>0</v>
      </c>
      <c r="H349" s="166">
        <v>4680</v>
      </c>
      <c r="I349" s="24">
        <v>0.18</v>
      </c>
      <c r="J349" s="24">
        <v>75</v>
      </c>
      <c r="K349" s="304"/>
    </row>
    <row r="350" spans="1:11" s="187" customFormat="1" x14ac:dyDescent="0.25">
      <c r="A350" s="194">
        <v>43266.44027777778</v>
      </c>
      <c r="B350" s="47" t="s">
        <v>3</v>
      </c>
      <c r="C350" s="47"/>
      <c r="D350" s="47" t="s">
        <v>2</v>
      </c>
      <c r="E350" s="24" t="s">
        <v>637</v>
      </c>
      <c r="F350" s="24" t="s">
        <v>15</v>
      </c>
      <c r="G350" s="24" t="s">
        <v>0</v>
      </c>
      <c r="H350" s="166">
        <v>4670</v>
      </c>
      <c r="I350" s="24">
        <v>0.18</v>
      </c>
      <c r="J350" s="24">
        <v>77</v>
      </c>
      <c r="K350" s="304"/>
    </row>
    <row r="351" spans="1:11" s="187" customFormat="1" x14ac:dyDescent="0.25">
      <c r="A351" s="194">
        <v>43266.440972222219</v>
      </c>
      <c r="B351" s="47" t="s">
        <v>3</v>
      </c>
      <c r="C351" s="47"/>
      <c r="D351" s="47" t="s">
        <v>2</v>
      </c>
      <c r="E351" s="24" t="s">
        <v>637</v>
      </c>
      <c r="F351" s="24" t="s">
        <v>15</v>
      </c>
      <c r="G351" s="24" t="s">
        <v>0</v>
      </c>
      <c r="H351" s="166">
        <v>4690</v>
      </c>
      <c r="I351" s="24">
        <v>0.18</v>
      </c>
      <c r="J351" s="24">
        <v>75</v>
      </c>
      <c r="K351" s="304"/>
    </row>
    <row r="352" spans="1:11" s="187" customFormat="1" x14ac:dyDescent="0.25">
      <c r="A352" s="194">
        <v>43266.440972222219</v>
      </c>
      <c r="B352" s="47" t="s">
        <v>3</v>
      </c>
      <c r="C352" s="47"/>
      <c r="D352" s="47" t="s">
        <v>2</v>
      </c>
      <c r="E352" s="24" t="s">
        <v>637</v>
      </c>
      <c r="F352" s="24" t="s">
        <v>15</v>
      </c>
      <c r="G352" s="24" t="s">
        <v>0</v>
      </c>
      <c r="H352" s="166">
        <v>4710</v>
      </c>
      <c r="I352" s="24">
        <v>0.18</v>
      </c>
      <c r="J352" s="24">
        <v>77</v>
      </c>
      <c r="K352" s="304"/>
    </row>
    <row r="353" spans="1:11" s="187" customFormat="1" x14ac:dyDescent="0.25">
      <c r="A353" s="194">
        <v>43266.440972222219</v>
      </c>
      <c r="B353" s="47" t="s">
        <v>3</v>
      </c>
      <c r="C353" s="47"/>
      <c r="D353" s="47" t="s">
        <v>2</v>
      </c>
      <c r="E353" s="24" t="s">
        <v>637</v>
      </c>
      <c r="F353" s="24" t="s">
        <v>15</v>
      </c>
      <c r="G353" s="24" t="s">
        <v>0</v>
      </c>
      <c r="H353" s="166">
        <v>4660</v>
      </c>
      <c r="I353" s="24">
        <v>0.18</v>
      </c>
      <c r="J353" s="24">
        <v>75</v>
      </c>
      <c r="K353" s="304"/>
    </row>
    <row r="354" spans="1:11" s="187" customFormat="1" x14ac:dyDescent="0.25">
      <c r="A354" s="194">
        <v>43266.441666666666</v>
      </c>
      <c r="B354" s="47" t="s">
        <v>3</v>
      </c>
      <c r="C354" s="47"/>
      <c r="D354" s="47" t="s">
        <v>2</v>
      </c>
      <c r="E354" s="24" t="s">
        <v>637</v>
      </c>
      <c r="F354" s="24" t="s">
        <v>15</v>
      </c>
      <c r="G354" s="24" t="s">
        <v>0</v>
      </c>
      <c r="H354" s="166">
        <v>4660</v>
      </c>
      <c r="I354" s="24">
        <v>0.18</v>
      </c>
      <c r="J354" s="24">
        <v>77</v>
      </c>
      <c r="K354" s="304"/>
    </row>
    <row r="355" spans="1:11" s="187" customFormat="1" x14ac:dyDescent="0.25">
      <c r="A355" s="170">
        <v>43266.442361111112</v>
      </c>
      <c r="B355" s="175" t="s">
        <v>3</v>
      </c>
      <c r="C355" s="166"/>
      <c r="D355" s="175" t="s">
        <v>2</v>
      </c>
      <c r="E355" s="166" t="s">
        <v>637</v>
      </c>
      <c r="F355" s="166" t="s">
        <v>15</v>
      </c>
      <c r="G355" s="166" t="s">
        <v>0</v>
      </c>
      <c r="H355" s="169">
        <v>4730</v>
      </c>
      <c r="I355" s="166">
        <v>0.18</v>
      </c>
      <c r="J355" s="166">
        <v>77</v>
      </c>
      <c r="K355" s="304"/>
    </row>
    <row r="356" spans="1:11" s="187" customFormat="1" x14ac:dyDescent="0.25">
      <c r="A356" s="170">
        <v>43266.443055555559</v>
      </c>
      <c r="B356" s="175" t="s">
        <v>3</v>
      </c>
      <c r="C356" s="166"/>
      <c r="D356" s="175" t="s">
        <v>2</v>
      </c>
      <c r="E356" s="166" t="s">
        <v>637</v>
      </c>
      <c r="F356" s="166" t="s">
        <v>15</v>
      </c>
      <c r="G356" s="166" t="s">
        <v>0</v>
      </c>
      <c r="H356" s="169">
        <v>4150</v>
      </c>
      <c r="I356" s="166">
        <v>0.18</v>
      </c>
      <c r="J356" s="166">
        <v>77</v>
      </c>
      <c r="K356" s="304"/>
    </row>
    <row r="357" spans="1:11" s="187" customFormat="1" x14ac:dyDescent="0.25">
      <c r="A357" s="170">
        <v>43266.443055555559</v>
      </c>
      <c r="B357" s="175" t="s">
        <v>3</v>
      </c>
      <c r="C357" s="166"/>
      <c r="D357" s="175" t="s">
        <v>2</v>
      </c>
      <c r="E357" s="166" t="s">
        <v>637</v>
      </c>
      <c r="F357" s="166" t="s">
        <v>15</v>
      </c>
      <c r="G357" s="166" t="s">
        <v>0</v>
      </c>
      <c r="H357" s="166">
        <v>4790</v>
      </c>
      <c r="I357" s="166">
        <v>0.18</v>
      </c>
      <c r="J357" s="166">
        <v>75</v>
      </c>
      <c r="K357" s="305"/>
    </row>
    <row r="358" spans="1:11" s="187" customFormat="1" x14ac:dyDescent="0.25">
      <c r="A358" s="170">
        <v>43266.444444444445</v>
      </c>
      <c r="B358" s="175" t="s">
        <v>3</v>
      </c>
      <c r="C358" s="175" t="s">
        <v>2</v>
      </c>
      <c r="D358" s="175"/>
      <c r="E358" s="166" t="s">
        <v>636</v>
      </c>
      <c r="F358" s="166" t="s">
        <v>14</v>
      </c>
      <c r="G358" s="166" t="s">
        <v>0</v>
      </c>
      <c r="H358" s="166">
        <v>5280</v>
      </c>
      <c r="I358" s="166">
        <v>0.18</v>
      </c>
      <c r="J358" s="166">
        <v>77</v>
      </c>
      <c r="K358" s="303">
        <f>AVERAGE(H358:H359,H362:H369)</f>
        <v>4620</v>
      </c>
    </row>
    <row r="359" spans="1:11" s="187" customFormat="1" x14ac:dyDescent="0.25">
      <c r="A359" s="170">
        <v>43266.444444444445</v>
      </c>
      <c r="B359" s="175" t="s">
        <v>3</v>
      </c>
      <c r="C359" s="175" t="s">
        <v>2</v>
      </c>
      <c r="D359" s="175"/>
      <c r="E359" s="166" t="s">
        <v>636</v>
      </c>
      <c r="F359" s="166" t="s">
        <v>14</v>
      </c>
      <c r="G359" s="166" t="s">
        <v>0</v>
      </c>
      <c r="H359" s="166">
        <v>5270</v>
      </c>
      <c r="I359" s="166">
        <v>0.18</v>
      </c>
      <c r="J359" s="166">
        <v>77</v>
      </c>
      <c r="K359" s="304"/>
    </row>
    <row r="360" spans="1:11" s="187" customFormat="1" x14ac:dyDescent="0.25">
      <c r="A360" s="170">
        <v>43266.444444444445</v>
      </c>
      <c r="B360" s="175" t="s">
        <v>3</v>
      </c>
      <c r="C360" s="175" t="s">
        <v>2</v>
      </c>
      <c r="D360" s="175"/>
      <c r="E360" s="166" t="s">
        <v>636</v>
      </c>
      <c r="F360" s="166" t="s">
        <v>14</v>
      </c>
      <c r="G360" s="166" t="s">
        <v>0</v>
      </c>
      <c r="H360" s="169">
        <v>780</v>
      </c>
      <c r="I360" s="166">
        <v>0.18</v>
      </c>
      <c r="J360" s="166">
        <v>77</v>
      </c>
      <c r="K360" s="304"/>
    </row>
    <row r="361" spans="1:11" s="187" customFormat="1" x14ac:dyDescent="0.25">
      <c r="A361" s="170">
        <v>43266.445138888892</v>
      </c>
      <c r="B361" s="175" t="s">
        <v>3</v>
      </c>
      <c r="C361" s="175" t="s">
        <v>2</v>
      </c>
      <c r="D361" s="175"/>
      <c r="E361" s="166" t="s">
        <v>636</v>
      </c>
      <c r="F361" s="166" t="s">
        <v>14</v>
      </c>
      <c r="G361" s="166" t="s">
        <v>0</v>
      </c>
      <c r="H361" s="169">
        <v>510</v>
      </c>
      <c r="I361" s="166">
        <v>0.18</v>
      </c>
      <c r="J361" s="166">
        <v>77</v>
      </c>
      <c r="K361" s="304"/>
    </row>
    <row r="362" spans="1:11" s="187" customFormat="1" x14ac:dyDescent="0.25">
      <c r="A362" s="170">
        <v>43266.445138888892</v>
      </c>
      <c r="B362" s="175" t="s">
        <v>3</v>
      </c>
      <c r="C362" s="175" t="s">
        <v>2</v>
      </c>
      <c r="D362" s="175"/>
      <c r="E362" s="166" t="s">
        <v>636</v>
      </c>
      <c r="F362" s="166" t="s">
        <v>14</v>
      </c>
      <c r="G362" s="166" t="s">
        <v>0</v>
      </c>
      <c r="H362" s="166">
        <v>5340</v>
      </c>
      <c r="I362" s="166">
        <v>0.18</v>
      </c>
      <c r="J362" s="166">
        <v>77</v>
      </c>
      <c r="K362" s="304"/>
    </row>
    <row r="363" spans="1:11" s="187" customFormat="1" x14ac:dyDescent="0.25">
      <c r="A363" s="170">
        <v>43266.445138888892</v>
      </c>
      <c r="B363" s="175" t="s">
        <v>3</v>
      </c>
      <c r="C363" s="175" t="s">
        <v>2</v>
      </c>
      <c r="D363" s="175"/>
      <c r="E363" s="166" t="s">
        <v>636</v>
      </c>
      <c r="F363" s="166" t="s">
        <v>14</v>
      </c>
      <c r="G363" s="166" t="s">
        <v>0</v>
      </c>
      <c r="H363" s="166">
        <v>5330</v>
      </c>
      <c r="I363" s="166">
        <v>0.18</v>
      </c>
      <c r="J363" s="166">
        <v>77</v>
      </c>
      <c r="K363" s="304"/>
    </row>
    <row r="364" spans="1:11" s="187" customFormat="1" x14ac:dyDescent="0.25">
      <c r="A364" s="170">
        <v>43266.445833333331</v>
      </c>
      <c r="B364" s="175" t="s">
        <v>3</v>
      </c>
      <c r="C364" s="166"/>
      <c r="D364" s="175" t="s">
        <v>2</v>
      </c>
      <c r="E364" s="166" t="s">
        <v>637</v>
      </c>
      <c r="F364" s="166" t="s">
        <v>14</v>
      </c>
      <c r="G364" s="166" t="s">
        <v>0</v>
      </c>
      <c r="H364" s="166">
        <v>3650</v>
      </c>
      <c r="I364" s="166">
        <v>0.18</v>
      </c>
      <c r="J364" s="166">
        <v>77</v>
      </c>
      <c r="K364" s="304"/>
    </row>
    <row r="365" spans="1:11" s="187" customFormat="1" x14ac:dyDescent="0.25">
      <c r="A365" s="170">
        <v>43266.445833333331</v>
      </c>
      <c r="B365" s="175" t="s">
        <v>3</v>
      </c>
      <c r="C365" s="166"/>
      <c r="D365" s="175" t="s">
        <v>2</v>
      </c>
      <c r="E365" s="166" t="s">
        <v>637</v>
      </c>
      <c r="F365" s="166" t="s">
        <v>14</v>
      </c>
      <c r="G365" s="166" t="s">
        <v>0</v>
      </c>
      <c r="H365" s="166">
        <v>3650</v>
      </c>
      <c r="I365" s="166">
        <v>0.18</v>
      </c>
      <c r="J365" s="166">
        <v>77</v>
      </c>
      <c r="K365" s="304"/>
    </row>
    <row r="366" spans="1:11" s="187" customFormat="1" x14ac:dyDescent="0.25">
      <c r="A366" s="170">
        <v>43266.446527777778</v>
      </c>
      <c r="B366" s="175" t="s">
        <v>3</v>
      </c>
      <c r="C366" s="166"/>
      <c r="D366" s="175" t="s">
        <v>2</v>
      </c>
      <c r="E366" s="166" t="s">
        <v>637</v>
      </c>
      <c r="F366" s="166" t="s">
        <v>14</v>
      </c>
      <c r="G366" s="166" t="s">
        <v>0</v>
      </c>
      <c r="H366" s="166">
        <v>3640</v>
      </c>
      <c r="I366" s="166">
        <v>0.18</v>
      </c>
      <c r="J366" s="166">
        <v>77</v>
      </c>
      <c r="K366" s="304"/>
    </row>
    <row r="367" spans="1:11" s="187" customFormat="1" x14ac:dyDescent="0.25">
      <c r="A367" s="170">
        <v>43266.447222222225</v>
      </c>
      <c r="B367" s="175" t="s">
        <v>3</v>
      </c>
      <c r="C367" s="166"/>
      <c r="D367" s="175" t="s">
        <v>2</v>
      </c>
      <c r="E367" s="166" t="s">
        <v>637</v>
      </c>
      <c r="F367" s="166" t="s">
        <v>14</v>
      </c>
      <c r="G367" s="166" t="s">
        <v>0</v>
      </c>
      <c r="H367" s="166">
        <v>4690</v>
      </c>
      <c r="I367" s="166">
        <v>0.18</v>
      </c>
      <c r="J367" s="166">
        <v>77</v>
      </c>
      <c r="K367" s="304"/>
    </row>
    <row r="368" spans="1:11" s="187" customFormat="1" x14ac:dyDescent="0.25">
      <c r="A368" s="170">
        <v>43266.447222222225</v>
      </c>
      <c r="B368" s="175" t="s">
        <v>3</v>
      </c>
      <c r="C368" s="166"/>
      <c r="D368" s="175" t="s">
        <v>2</v>
      </c>
      <c r="E368" s="166" t="s">
        <v>637</v>
      </c>
      <c r="F368" s="166" t="s">
        <v>14</v>
      </c>
      <c r="G368" s="166" t="s">
        <v>0</v>
      </c>
      <c r="H368" s="166">
        <v>4660</v>
      </c>
      <c r="I368" s="166">
        <v>0.18</v>
      </c>
      <c r="J368" s="166">
        <v>77</v>
      </c>
      <c r="K368" s="304"/>
    </row>
    <row r="369" spans="1:11" s="187" customFormat="1" x14ac:dyDescent="0.25">
      <c r="A369" s="170">
        <v>43266.447222222225</v>
      </c>
      <c r="B369" s="175" t="s">
        <v>3</v>
      </c>
      <c r="C369" s="166"/>
      <c r="D369" s="175" t="s">
        <v>2</v>
      </c>
      <c r="E369" s="166" t="s">
        <v>637</v>
      </c>
      <c r="F369" s="166" t="s">
        <v>14</v>
      </c>
      <c r="G369" s="166" t="s">
        <v>0</v>
      </c>
      <c r="H369" s="166">
        <v>4690</v>
      </c>
      <c r="I369" s="166">
        <v>0.18</v>
      </c>
      <c r="J369" s="166">
        <v>77</v>
      </c>
      <c r="K369" s="305"/>
    </row>
    <row r="370" spans="1:11" s="187" customFormat="1" x14ac:dyDescent="0.25">
      <c r="A370" s="170">
        <v>43266.448611111111</v>
      </c>
      <c r="B370" s="175" t="s">
        <v>3</v>
      </c>
      <c r="C370" s="175" t="s">
        <v>2</v>
      </c>
      <c r="D370" s="166"/>
      <c r="E370" s="166" t="s">
        <v>636</v>
      </c>
      <c r="F370" s="166" t="s">
        <v>13</v>
      </c>
      <c r="G370" s="166" t="s">
        <v>0</v>
      </c>
      <c r="H370" s="169">
        <v>4730</v>
      </c>
      <c r="I370" s="166">
        <v>0.18</v>
      </c>
      <c r="J370" s="166">
        <v>77</v>
      </c>
      <c r="K370" s="303">
        <f>AVERAGE(H373:H375)</f>
        <v>4503.333333333333</v>
      </c>
    </row>
    <row r="371" spans="1:11" s="187" customFormat="1" x14ac:dyDescent="0.25">
      <c r="A371" s="170">
        <v>43266.448611111111</v>
      </c>
      <c r="B371" s="175" t="s">
        <v>3</v>
      </c>
      <c r="C371" s="175" t="s">
        <v>2</v>
      </c>
      <c r="D371" s="166"/>
      <c r="E371" s="166" t="s">
        <v>636</v>
      </c>
      <c r="F371" s="166" t="s">
        <v>13</v>
      </c>
      <c r="G371" s="166" t="s">
        <v>0</v>
      </c>
      <c r="H371" s="169">
        <v>4840</v>
      </c>
      <c r="I371" s="166">
        <v>0.18</v>
      </c>
      <c r="J371" s="166">
        <v>77</v>
      </c>
      <c r="K371" s="304"/>
    </row>
    <row r="372" spans="1:11" s="187" customFormat="1" x14ac:dyDescent="0.25">
      <c r="A372" s="170">
        <v>43266.448611111111</v>
      </c>
      <c r="B372" s="175" t="s">
        <v>3</v>
      </c>
      <c r="C372" s="175" t="s">
        <v>2</v>
      </c>
      <c r="D372" s="166"/>
      <c r="E372" s="166" t="s">
        <v>636</v>
      </c>
      <c r="F372" s="166" t="s">
        <v>13</v>
      </c>
      <c r="G372" s="166" t="s">
        <v>0</v>
      </c>
      <c r="H372" s="169">
        <v>4830</v>
      </c>
      <c r="I372" s="166">
        <v>0.18</v>
      </c>
      <c r="J372" s="166">
        <v>77</v>
      </c>
      <c r="K372" s="304"/>
    </row>
    <row r="373" spans="1:11" s="187" customFormat="1" x14ac:dyDescent="0.25">
      <c r="A373" s="170">
        <v>43266.449305555558</v>
      </c>
      <c r="B373" s="175" t="s">
        <v>3</v>
      </c>
      <c r="C373" s="175" t="s">
        <v>2</v>
      </c>
      <c r="D373" s="166"/>
      <c r="E373" s="166" t="s">
        <v>636</v>
      </c>
      <c r="F373" s="166" t="s">
        <v>13</v>
      </c>
      <c r="G373" s="166" t="s">
        <v>0</v>
      </c>
      <c r="H373" s="166">
        <v>4500</v>
      </c>
      <c r="I373" s="166">
        <v>0.18</v>
      </c>
      <c r="J373" s="166">
        <v>77</v>
      </c>
      <c r="K373" s="304"/>
    </row>
    <row r="374" spans="1:11" s="187" customFormat="1" x14ac:dyDescent="0.25">
      <c r="A374" s="170">
        <v>43266.449305555558</v>
      </c>
      <c r="B374" s="175" t="s">
        <v>3</v>
      </c>
      <c r="C374" s="175" t="s">
        <v>2</v>
      </c>
      <c r="D374" s="166"/>
      <c r="E374" s="166" t="s">
        <v>636</v>
      </c>
      <c r="F374" s="166" t="s">
        <v>13</v>
      </c>
      <c r="G374" s="166" t="s">
        <v>0</v>
      </c>
      <c r="H374" s="166">
        <v>4500</v>
      </c>
      <c r="I374" s="166">
        <v>0.18</v>
      </c>
      <c r="J374" s="166">
        <v>77</v>
      </c>
      <c r="K374" s="304"/>
    </row>
    <row r="375" spans="1:11" s="187" customFormat="1" x14ac:dyDescent="0.25">
      <c r="A375" s="170">
        <v>43266.449305555558</v>
      </c>
      <c r="B375" s="175" t="s">
        <v>3</v>
      </c>
      <c r="C375" s="175" t="s">
        <v>2</v>
      </c>
      <c r="D375" s="166"/>
      <c r="E375" s="166" t="s">
        <v>636</v>
      </c>
      <c r="F375" s="166" t="s">
        <v>13</v>
      </c>
      <c r="G375" s="166" t="s">
        <v>0</v>
      </c>
      <c r="H375" s="166">
        <v>4510</v>
      </c>
      <c r="I375" s="166">
        <v>0.18</v>
      </c>
      <c r="J375" s="166">
        <v>77</v>
      </c>
      <c r="K375" s="304"/>
    </row>
    <row r="376" spans="1:11" s="187" customFormat="1" x14ac:dyDescent="0.25">
      <c r="A376" s="170">
        <v>43266.45</v>
      </c>
      <c r="B376" s="175" t="s">
        <v>3</v>
      </c>
      <c r="C376" s="175"/>
      <c r="D376" s="175" t="s">
        <v>2</v>
      </c>
      <c r="E376" s="166" t="s">
        <v>637</v>
      </c>
      <c r="F376" s="166" t="s">
        <v>13</v>
      </c>
      <c r="G376" s="166" t="s">
        <v>0</v>
      </c>
      <c r="H376" s="169">
        <v>4600</v>
      </c>
      <c r="I376" s="166">
        <v>0.18</v>
      </c>
      <c r="J376" s="166">
        <v>77</v>
      </c>
      <c r="K376" s="304"/>
    </row>
    <row r="377" spans="1:11" s="187" customFormat="1" x14ac:dyDescent="0.25">
      <c r="A377" s="170">
        <v>43266.45</v>
      </c>
      <c r="B377" s="175" t="s">
        <v>3</v>
      </c>
      <c r="C377" s="175"/>
      <c r="D377" s="175" t="s">
        <v>2</v>
      </c>
      <c r="E377" s="166" t="s">
        <v>637</v>
      </c>
      <c r="F377" s="166" t="s">
        <v>13</v>
      </c>
      <c r="G377" s="166" t="s">
        <v>0</v>
      </c>
      <c r="H377" s="169">
        <v>4650</v>
      </c>
      <c r="I377" s="166">
        <v>0.18</v>
      </c>
      <c r="J377" s="166">
        <v>77</v>
      </c>
      <c r="K377" s="304"/>
    </row>
    <row r="378" spans="1:11" s="187" customFormat="1" x14ac:dyDescent="0.25">
      <c r="A378" s="230">
        <v>43266.450694444444</v>
      </c>
      <c r="B378" s="195" t="s">
        <v>3</v>
      </c>
      <c r="C378" s="175"/>
      <c r="D378" s="175" t="s">
        <v>2</v>
      </c>
      <c r="E378" s="156" t="s">
        <v>637</v>
      </c>
      <c r="F378" s="156" t="s">
        <v>13</v>
      </c>
      <c r="G378" s="156" t="s">
        <v>0</v>
      </c>
      <c r="H378" s="231">
        <v>4650</v>
      </c>
      <c r="I378" s="156">
        <v>0.18</v>
      </c>
      <c r="J378" s="156">
        <v>77</v>
      </c>
      <c r="K378" s="304"/>
    </row>
    <row r="379" spans="1:11" s="187" customFormat="1" x14ac:dyDescent="0.25">
      <c r="A379" s="170">
        <v>43266.450694444444</v>
      </c>
      <c r="B379" s="175" t="s">
        <v>3</v>
      </c>
      <c r="C379" s="166"/>
      <c r="D379" s="175" t="s">
        <v>2</v>
      </c>
      <c r="E379" s="166" t="s">
        <v>637</v>
      </c>
      <c r="F379" s="166" t="s">
        <v>13</v>
      </c>
      <c r="G379" s="166" t="s">
        <v>0</v>
      </c>
      <c r="H379" s="169">
        <v>4630</v>
      </c>
      <c r="I379" s="166">
        <v>0.18</v>
      </c>
      <c r="J379" s="166">
        <v>77</v>
      </c>
      <c r="K379" s="304"/>
    </row>
    <row r="380" spans="1:11" s="187" customFormat="1" x14ac:dyDescent="0.25">
      <c r="A380" s="170">
        <v>43266.450694444444</v>
      </c>
      <c r="B380" s="175" t="s">
        <v>3</v>
      </c>
      <c r="C380" s="166"/>
      <c r="D380" s="175" t="s">
        <v>2</v>
      </c>
      <c r="E380" s="166" t="s">
        <v>637</v>
      </c>
      <c r="F380" s="166" t="s">
        <v>13</v>
      </c>
      <c r="G380" s="166" t="s">
        <v>0</v>
      </c>
      <c r="H380" s="169">
        <v>4630</v>
      </c>
      <c r="I380" s="166">
        <v>0.18</v>
      </c>
      <c r="J380" s="166">
        <v>77</v>
      </c>
      <c r="K380" s="304"/>
    </row>
    <row r="381" spans="1:11" s="187" customFormat="1" x14ac:dyDescent="0.25">
      <c r="A381" s="170">
        <v>43266.450694444444</v>
      </c>
      <c r="B381" s="175" t="s">
        <v>3</v>
      </c>
      <c r="C381" s="166"/>
      <c r="D381" s="175" t="s">
        <v>2</v>
      </c>
      <c r="E381" s="166" t="s">
        <v>637</v>
      </c>
      <c r="F381" s="166" t="s">
        <v>13</v>
      </c>
      <c r="G381" s="166" t="s">
        <v>0</v>
      </c>
      <c r="H381" s="169">
        <v>4630</v>
      </c>
      <c r="I381" s="166">
        <v>0.18</v>
      </c>
      <c r="J381" s="166">
        <v>77</v>
      </c>
      <c r="K381" s="305"/>
    </row>
    <row r="382" spans="1:11" s="187" customFormat="1" x14ac:dyDescent="0.25">
      <c r="A382" s="170">
        <v>43266.45208333333</v>
      </c>
      <c r="B382" s="175" t="s">
        <v>3</v>
      </c>
      <c r="C382" s="175" t="s">
        <v>2</v>
      </c>
      <c r="D382" s="47"/>
      <c r="E382" s="166" t="s">
        <v>636</v>
      </c>
      <c r="F382" s="166" t="s">
        <v>13</v>
      </c>
      <c r="G382" s="166" t="s">
        <v>1110</v>
      </c>
      <c r="H382" s="169">
        <v>3340</v>
      </c>
      <c r="I382" s="166">
        <v>0.18</v>
      </c>
      <c r="J382" s="166">
        <v>77</v>
      </c>
      <c r="K382" s="303">
        <f>AVERAGE(H385:H390,H392:H396)</f>
        <v>4505.454545454545</v>
      </c>
    </row>
    <row r="383" spans="1:11" s="187" customFormat="1" x14ac:dyDescent="0.25">
      <c r="A383" s="170">
        <v>43266.45208333333</v>
      </c>
      <c r="B383" s="175" t="s">
        <v>3</v>
      </c>
      <c r="C383" s="175" t="s">
        <v>2</v>
      </c>
      <c r="D383" s="47"/>
      <c r="E383" s="166" t="s">
        <v>636</v>
      </c>
      <c r="F383" s="166" t="s">
        <v>13</v>
      </c>
      <c r="G383" s="166" t="s">
        <v>1110</v>
      </c>
      <c r="H383" s="169">
        <v>3330</v>
      </c>
      <c r="I383" s="166">
        <v>0.18</v>
      </c>
      <c r="J383" s="166">
        <v>77</v>
      </c>
      <c r="K383" s="304"/>
    </row>
    <row r="384" spans="1:11" s="187" customFormat="1" x14ac:dyDescent="0.25">
      <c r="A384" s="170">
        <v>43266.45208333333</v>
      </c>
      <c r="B384" s="175" t="s">
        <v>3</v>
      </c>
      <c r="C384" s="175" t="s">
        <v>2</v>
      </c>
      <c r="D384" s="47"/>
      <c r="E384" s="166" t="s">
        <v>636</v>
      </c>
      <c r="F384" s="166" t="s">
        <v>13</v>
      </c>
      <c r="G384" s="166" t="s">
        <v>1110</v>
      </c>
      <c r="H384" s="169">
        <v>3310</v>
      </c>
      <c r="I384" s="166">
        <v>0.18</v>
      </c>
      <c r="J384" s="166">
        <v>77</v>
      </c>
      <c r="K384" s="304"/>
    </row>
    <row r="385" spans="1:11" s="187" customFormat="1" x14ac:dyDescent="0.25">
      <c r="A385" s="170">
        <v>43266.452777777777</v>
      </c>
      <c r="B385" s="175" t="s">
        <v>3</v>
      </c>
      <c r="C385" s="175" t="s">
        <v>2</v>
      </c>
      <c r="D385" s="166"/>
      <c r="E385" s="166" t="s">
        <v>636</v>
      </c>
      <c r="F385" s="166" t="s">
        <v>13</v>
      </c>
      <c r="G385" s="166" t="s">
        <v>1110</v>
      </c>
      <c r="H385" s="166">
        <v>4070</v>
      </c>
      <c r="I385" s="166">
        <v>0.18</v>
      </c>
      <c r="J385" s="166">
        <v>77</v>
      </c>
      <c r="K385" s="304"/>
    </row>
    <row r="386" spans="1:11" s="187" customFormat="1" x14ac:dyDescent="0.25">
      <c r="A386" s="170">
        <v>43266.452777777777</v>
      </c>
      <c r="B386" s="175" t="s">
        <v>3</v>
      </c>
      <c r="C386" s="175" t="s">
        <v>2</v>
      </c>
      <c r="D386" s="166"/>
      <c r="E386" s="166" t="s">
        <v>636</v>
      </c>
      <c r="F386" s="166" t="s">
        <v>13</v>
      </c>
      <c r="G386" s="166" t="s">
        <v>1110</v>
      </c>
      <c r="H386" s="166">
        <v>4020</v>
      </c>
      <c r="I386" s="166">
        <v>0.18</v>
      </c>
      <c r="J386" s="166">
        <v>77</v>
      </c>
      <c r="K386" s="304"/>
    </row>
    <row r="387" spans="1:11" s="187" customFormat="1" x14ac:dyDescent="0.25">
      <c r="A387" s="170">
        <v>43266.453472222223</v>
      </c>
      <c r="B387" s="175" t="s">
        <v>3</v>
      </c>
      <c r="C387" s="175" t="s">
        <v>2</v>
      </c>
      <c r="D387" s="166"/>
      <c r="E387" s="166" t="s">
        <v>636</v>
      </c>
      <c r="F387" s="166" t="s">
        <v>13</v>
      </c>
      <c r="G387" s="166" t="s">
        <v>1110</v>
      </c>
      <c r="H387" s="166">
        <v>4020</v>
      </c>
      <c r="I387" s="166">
        <v>0.18</v>
      </c>
      <c r="J387" s="166">
        <v>77</v>
      </c>
      <c r="K387" s="304"/>
    </row>
    <row r="388" spans="1:11" s="187" customFormat="1" x14ac:dyDescent="0.25">
      <c r="A388" s="170">
        <v>43266.453472222223</v>
      </c>
      <c r="B388" s="196" t="s">
        <v>3</v>
      </c>
      <c r="C388" s="166"/>
      <c r="D388" s="175" t="s">
        <v>2</v>
      </c>
      <c r="E388" s="166" t="s">
        <v>637</v>
      </c>
      <c r="F388" s="166" t="s">
        <v>13</v>
      </c>
      <c r="G388" s="166" t="s">
        <v>1110</v>
      </c>
      <c r="H388" s="166">
        <v>4680</v>
      </c>
      <c r="I388" s="166">
        <v>0.18</v>
      </c>
      <c r="J388" s="166">
        <v>77</v>
      </c>
      <c r="K388" s="304"/>
    </row>
    <row r="389" spans="1:11" s="187" customFormat="1" x14ac:dyDescent="0.25">
      <c r="A389" s="170">
        <v>43266.45416666667</v>
      </c>
      <c r="B389" s="175" t="s">
        <v>3</v>
      </c>
      <c r="C389" s="166"/>
      <c r="D389" s="175" t="s">
        <v>2</v>
      </c>
      <c r="E389" s="166" t="s">
        <v>637</v>
      </c>
      <c r="F389" s="166" t="s">
        <v>13</v>
      </c>
      <c r="G389" s="166" t="s">
        <v>1110</v>
      </c>
      <c r="H389" s="166">
        <v>4700</v>
      </c>
      <c r="I389" s="166">
        <v>0.18</v>
      </c>
      <c r="J389" s="166">
        <v>77</v>
      </c>
      <c r="K389" s="304"/>
    </row>
    <row r="390" spans="1:11" s="187" customFormat="1" x14ac:dyDescent="0.25">
      <c r="A390" s="170">
        <v>43266.45416666667</v>
      </c>
      <c r="B390" s="175" t="s">
        <v>3</v>
      </c>
      <c r="C390" s="166"/>
      <c r="D390" s="175" t="s">
        <v>2</v>
      </c>
      <c r="E390" s="166" t="s">
        <v>637</v>
      </c>
      <c r="F390" s="166" t="s">
        <v>13</v>
      </c>
      <c r="G390" s="166" t="s">
        <v>1110</v>
      </c>
      <c r="H390" s="166">
        <v>4700</v>
      </c>
      <c r="I390" s="166">
        <v>0.18</v>
      </c>
      <c r="J390" s="166">
        <v>77</v>
      </c>
      <c r="K390" s="304"/>
    </row>
    <row r="391" spans="1:11" s="187" customFormat="1" x14ac:dyDescent="0.25">
      <c r="A391" s="170">
        <v>43266.454861111109</v>
      </c>
      <c r="B391" s="175" t="s">
        <v>3</v>
      </c>
      <c r="C391" s="166"/>
      <c r="D391" s="175" t="s">
        <v>2</v>
      </c>
      <c r="E391" s="166" t="s">
        <v>637</v>
      </c>
      <c r="F391" s="166" t="s">
        <v>13</v>
      </c>
      <c r="G391" s="166" t="s">
        <v>1110</v>
      </c>
      <c r="H391" s="169">
        <v>4810</v>
      </c>
      <c r="I391" s="166">
        <v>0.18</v>
      </c>
      <c r="J391" s="166">
        <v>77</v>
      </c>
      <c r="K391" s="304"/>
    </row>
    <row r="392" spans="1:11" s="187" customFormat="1" x14ac:dyDescent="0.25">
      <c r="A392" s="170">
        <v>43266.454861111109</v>
      </c>
      <c r="B392" s="175" t="s">
        <v>3</v>
      </c>
      <c r="C392" s="166"/>
      <c r="D392" s="175" t="s">
        <v>2</v>
      </c>
      <c r="E392" s="166" t="s">
        <v>637</v>
      </c>
      <c r="F392" s="166" t="s">
        <v>13</v>
      </c>
      <c r="G392" s="166" t="s">
        <v>1110</v>
      </c>
      <c r="H392" s="166">
        <v>4780</v>
      </c>
      <c r="I392" s="166">
        <v>0.18</v>
      </c>
      <c r="J392" s="166">
        <v>77</v>
      </c>
      <c r="K392" s="304"/>
    </row>
    <row r="393" spans="1:11" s="187" customFormat="1" x14ac:dyDescent="0.25">
      <c r="A393" s="170">
        <v>43266.454861111109</v>
      </c>
      <c r="B393" s="175" t="s">
        <v>3</v>
      </c>
      <c r="C393" s="166"/>
      <c r="D393" s="175" t="s">
        <v>2</v>
      </c>
      <c r="E393" s="166" t="s">
        <v>637</v>
      </c>
      <c r="F393" s="166" t="s">
        <v>13</v>
      </c>
      <c r="G393" s="166" t="s">
        <v>1110</v>
      </c>
      <c r="H393" s="166">
        <v>4800</v>
      </c>
      <c r="I393" s="166">
        <v>0.18</v>
      </c>
      <c r="J393" s="166">
        <v>75</v>
      </c>
      <c r="K393" s="304"/>
    </row>
    <row r="394" spans="1:11" s="187" customFormat="1" x14ac:dyDescent="0.25">
      <c r="A394" s="170">
        <v>43266.455555555556</v>
      </c>
      <c r="B394" s="175" t="s">
        <v>3</v>
      </c>
      <c r="C394" s="166"/>
      <c r="D394" s="175" t="s">
        <v>2</v>
      </c>
      <c r="E394" s="166" t="s">
        <v>637</v>
      </c>
      <c r="F394" s="166" t="s">
        <v>13</v>
      </c>
      <c r="G394" s="166" t="s">
        <v>1110</v>
      </c>
      <c r="H394" s="166">
        <v>4600</v>
      </c>
      <c r="I394" s="166">
        <v>0.18</v>
      </c>
      <c r="J394" s="166">
        <v>77</v>
      </c>
      <c r="K394" s="304"/>
    </row>
    <row r="395" spans="1:11" s="187" customFormat="1" x14ac:dyDescent="0.25">
      <c r="A395" s="170">
        <v>43266.456250000003</v>
      </c>
      <c r="B395" s="175" t="s">
        <v>3</v>
      </c>
      <c r="C395" s="166"/>
      <c r="D395" s="175" t="s">
        <v>2</v>
      </c>
      <c r="E395" s="166" t="s">
        <v>637</v>
      </c>
      <c r="F395" s="166" t="s">
        <v>13</v>
      </c>
      <c r="G395" s="166" t="s">
        <v>1110</v>
      </c>
      <c r="H395" s="166">
        <v>4600</v>
      </c>
      <c r="I395" s="166">
        <v>0.18</v>
      </c>
      <c r="J395" s="166">
        <v>77</v>
      </c>
      <c r="K395" s="304"/>
    </row>
    <row r="396" spans="1:11" s="187" customFormat="1" x14ac:dyDescent="0.25">
      <c r="A396" s="170">
        <v>43266.456250000003</v>
      </c>
      <c r="B396" s="175" t="s">
        <v>3</v>
      </c>
      <c r="C396" s="166"/>
      <c r="D396" s="175" t="s">
        <v>2</v>
      </c>
      <c r="E396" s="166" t="s">
        <v>637</v>
      </c>
      <c r="F396" s="166" t="s">
        <v>13</v>
      </c>
      <c r="G396" s="166" t="s">
        <v>1110</v>
      </c>
      <c r="H396" s="166">
        <v>4590</v>
      </c>
      <c r="I396" s="166">
        <v>0.18</v>
      </c>
      <c r="J396" s="166">
        <v>77</v>
      </c>
      <c r="K396" s="305"/>
    </row>
    <row r="397" spans="1:11" s="187" customFormat="1" x14ac:dyDescent="0.25">
      <c r="A397" s="170">
        <v>43266.456944444442</v>
      </c>
      <c r="B397" s="175" t="s">
        <v>3</v>
      </c>
      <c r="C397" s="175" t="s">
        <v>2</v>
      </c>
      <c r="D397" s="166"/>
      <c r="E397" s="166" t="s">
        <v>636</v>
      </c>
      <c r="F397" s="166" t="s">
        <v>11</v>
      </c>
      <c r="G397" s="166" t="s">
        <v>0</v>
      </c>
      <c r="H397" s="166">
        <v>4250</v>
      </c>
      <c r="I397" s="166">
        <v>0.18</v>
      </c>
      <c r="J397" s="166">
        <v>77</v>
      </c>
      <c r="K397" s="303">
        <f>AVERAGE(H397:H402)</f>
        <v>4363.333333333333</v>
      </c>
    </row>
    <row r="398" spans="1:11" s="187" customFormat="1" x14ac:dyDescent="0.25">
      <c r="A398" s="170">
        <v>43266.457638888889</v>
      </c>
      <c r="B398" s="175" t="s">
        <v>3</v>
      </c>
      <c r="C398" s="175" t="s">
        <v>2</v>
      </c>
      <c r="D398" s="166"/>
      <c r="E398" s="166" t="s">
        <v>636</v>
      </c>
      <c r="F398" s="166" t="s">
        <v>11</v>
      </c>
      <c r="G398" s="166" t="s">
        <v>0</v>
      </c>
      <c r="H398" s="166">
        <v>4240</v>
      </c>
      <c r="I398" s="166">
        <v>0.18</v>
      </c>
      <c r="J398" s="166">
        <v>77</v>
      </c>
      <c r="K398" s="304"/>
    </row>
    <row r="399" spans="1:11" s="187" customFormat="1" x14ac:dyDescent="0.25">
      <c r="A399" s="170">
        <v>43266.457638888889</v>
      </c>
      <c r="B399" s="175" t="s">
        <v>3</v>
      </c>
      <c r="C399" s="175" t="s">
        <v>2</v>
      </c>
      <c r="D399" s="166"/>
      <c r="E399" s="166" t="s">
        <v>636</v>
      </c>
      <c r="F399" s="166" t="s">
        <v>11</v>
      </c>
      <c r="G399" s="166" t="s">
        <v>0</v>
      </c>
      <c r="H399" s="166">
        <v>4240</v>
      </c>
      <c r="I399" s="166">
        <v>0.18</v>
      </c>
      <c r="J399" s="166">
        <v>77</v>
      </c>
      <c r="K399" s="304"/>
    </row>
    <row r="400" spans="1:11" s="187" customFormat="1" x14ac:dyDescent="0.25">
      <c r="A400" s="170">
        <v>43266.458333333336</v>
      </c>
      <c r="B400" s="175" t="s">
        <v>3</v>
      </c>
      <c r="C400" s="175"/>
      <c r="D400" s="175" t="s">
        <v>2</v>
      </c>
      <c r="E400" s="166" t="s">
        <v>637</v>
      </c>
      <c r="F400" s="166" t="s">
        <v>11</v>
      </c>
      <c r="G400" s="166" t="s">
        <v>0</v>
      </c>
      <c r="H400" s="166">
        <v>4480</v>
      </c>
      <c r="I400" s="166">
        <v>0.18</v>
      </c>
      <c r="J400" s="166">
        <v>77</v>
      </c>
      <c r="K400" s="304"/>
    </row>
    <row r="401" spans="1:11" s="187" customFormat="1" x14ac:dyDescent="0.25">
      <c r="A401" s="170">
        <v>43266.458333333336</v>
      </c>
      <c r="B401" s="175" t="s">
        <v>3</v>
      </c>
      <c r="C401" s="175"/>
      <c r="D401" s="175" t="s">
        <v>2</v>
      </c>
      <c r="E401" s="166" t="s">
        <v>637</v>
      </c>
      <c r="F401" s="166" t="s">
        <v>11</v>
      </c>
      <c r="G401" s="166" t="s">
        <v>0</v>
      </c>
      <c r="H401" s="166">
        <v>4500</v>
      </c>
      <c r="I401" s="166">
        <v>0.18</v>
      </c>
      <c r="J401" s="166">
        <v>77</v>
      </c>
      <c r="K401" s="304"/>
    </row>
    <row r="402" spans="1:11" s="187" customFormat="1" x14ac:dyDescent="0.25">
      <c r="A402" s="170">
        <v>43266.458333333336</v>
      </c>
      <c r="B402" s="175" t="s">
        <v>3</v>
      </c>
      <c r="C402" s="175"/>
      <c r="D402" s="175" t="s">
        <v>2</v>
      </c>
      <c r="E402" s="166" t="s">
        <v>637</v>
      </c>
      <c r="F402" s="166" t="s">
        <v>11</v>
      </c>
      <c r="G402" s="166" t="s">
        <v>0</v>
      </c>
      <c r="H402" s="166">
        <v>4470</v>
      </c>
      <c r="I402" s="166">
        <v>0.18</v>
      </c>
      <c r="J402" s="166">
        <v>77</v>
      </c>
      <c r="K402" s="305"/>
    </row>
    <row r="403" spans="1:11" s="187" customFormat="1" x14ac:dyDescent="0.25">
      <c r="A403" s="170">
        <v>43266.55972222222</v>
      </c>
      <c r="B403" s="175" t="s">
        <v>3</v>
      </c>
      <c r="C403" s="175" t="s">
        <v>2</v>
      </c>
      <c r="D403" s="175"/>
      <c r="E403" s="166" t="s">
        <v>636</v>
      </c>
      <c r="F403" s="166" t="s">
        <v>1</v>
      </c>
      <c r="G403" s="166" t="s">
        <v>0</v>
      </c>
      <c r="H403" s="166">
        <v>4680</v>
      </c>
      <c r="I403" s="166">
        <v>0.18</v>
      </c>
      <c r="J403" s="166">
        <v>79</v>
      </c>
      <c r="K403" s="303">
        <f>AVERAGE(H403:H405,H410,H412:H413)</f>
        <v>4558.333333333333</v>
      </c>
    </row>
    <row r="404" spans="1:11" s="187" customFormat="1" x14ac:dyDescent="0.25">
      <c r="A404" s="170">
        <v>43266.55972222222</v>
      </c>
      <c r="B404" s="175" t="s">
        <v>3</v>
      </c>
      <c r="C404" s="175" t="s">
        <v>2</v>
      </c>
      <c r="D404" s="175"/>
      <c r="E404" s="166" t="s">
        <v>636</v>
      </c>
      <c r="F404" s="166" t="s">
        <v>1</v>
      </c>
      <c r="G404" s="166" t="s">
        <v>0</v>
      </c>
      <c r="H404" s="166">
        <v>4680</v>
      </c>
      <c r="I404" s="166">
        <v>0.18</v>
      </c>
      <c r="J404" s="166">
        <v>79</v>
      </c>
      <c r="K404" s="304"/>
    </row>
    <row r="405" spans="1:11" s="187" customFormat="1" x14ac:dyDescent="0.25">
      <c r="A405" s="170">
        <v>43266.55972222222</v>
      </c>
      <c r="B405" s="175" t="s">
        <v>3</v>
      </c>
      <c r="C405" s="175" t="s">
        <v>2</v>
      </c>
      <c r="D405" s="175"/>
      <c r="E405" s="166" t="s">
        <v>636</v>
      </c>
      <c r="F405" s="166" t="s">
        <v>1</v>
      </c>
      <c r="G405" s="166" t="s">
        <v>0</v>
      </c>
      <c r="H405" s="166">
        <v>4640</v>
      </c>
      <c r="I405" s="166">
        <v>0.18</v>
      </c>
      <c r="J405" s="166">
        <v>79</v>
      </c>
      <c r="K405" s="304"/>
    </row>
    <row r="406" spans="1:11" s="187" customFormat="1" x14ac:dyDescent="0.25">
      <c r="A406" s="170">
        <v>43266.560416666667</v>
      </c>
      <c r="B406" s="175" t="s">
        <v>3</v>
      </c>
      <c r="C406" s="166"/>
      <c r="D406" s="175" t="s">
        <v>2</v>
      </c>
      <c r="E406" s="166" t="s">
        <v>637</v>
      </c>
      <c r="F406" s="166" t="s">
        <v>1</v>
      </c>
      <c r="G406" s="166" t="s">
        <v>0</v>
      </c>
      <c r="H406" s="169">
        <v>4820</v>
      </c>
      <c r="I406" s="166">
        <v>0.18</v>
      </c>
      <c r="J406" s="166">
        <v>79</v>
      </c>
      <c r="K406" s="304"/>
    </row>
    <row r="407" spans="1:11" s="187" customFormat="1" x14ac:dyDescent="0.25">
      <c r="A407" s="170">
        <v>43266.560416666667</v>
      </c>
      <c r="B407" s="175" t="s">
        <v>3</v>
      </c>
      <c r="C407" s="166"/>
      <c r="D407" s="175" t="s">
        <v>2</v>
      </c>
      <c r="E407" s="166" t="s">
        <v>637</v>
      </c>
      <c r="F407" s="166" t="s">
        <v>1</v>
      </c>
      <c r="G407" s="166" t="s">
        <v>0</v>
      </c>
      <c r="H407" s="169">
        <v>5050</v>
      </c>
      <c r="I407" s="166">
        <v>0.18</v>
      </c>
      <c r="J407" s="166">
        <v>79</v>
      </c>
      <c r="K407" s="304"/>
    </row>
    <row r="408" spans="1:11" s="187" customFormat="1" x14ac:dyDescent="0.25">
      <c r="A408" s="170">
        <v>43266.561111111114</v>
      </c>
      <c r="B408" s="175" t="s">
        <v>3</v>
      </c>
      <c r="C408" s="166"/>
      <c r="D408" s="175" t="s">
        <v>2</v>
      </c>
      <c r="E408" s="166" t="s">
        <v>637</v>
      </c>
      <c r="F408" s="166" t="s">
        <v>1</v>
      </c>
      <c r="G408" s="166" t="s">
        <v>0</v>
      </c>
      <c r="H408" s="169">
        <v>5080</v>
      </c>
      <c r="I408" s="166">
        <v>0.18</v>
      </c>
      <c r="J408" s="166">
        <v>79</v>
      </c>
      <c r="K408" s="304"/>
    </row>
    <row r="409" spans="1:11" s="187" customFormat="1" x14ac:dyDescent="0.25">
      <c r="A409" s="170">
        <v>43266.561111111114</v>
      </c>
      <c r="B409" s="175" t="s">
        <v>3</v>
      </c>
      <c r="C409" s="175"/>
      <c r="D409" s="175" t="s">
        <v>2</v>
      </c>
      <c r="E409" s="166" t="s">
        <v>637</v>
      </c>
      <c r="F409" s="166" t="s">
        <v>1</v>
      </c>
      <c r="G409" s="166" t="s">
        <v>0</v>
      </c>
      <c r="H409" s="169">
        <v>4450</v>
      </c>
      <c r="I409" s="166">
        <v>0.18</v>
      </c>
      <c r="J409" s="166">
        <v>79</v>
      </c>
      <c r="K409" s="304"/>
    </row>
    <row r="410" spans="1:11" s="187" customFormat="1" x14ac:dyDescent="0.25">
      <c r="A410" s="170">
        <v>43266.561111111114</v>
      </c>
      <c r="B410" s="175" t="s">
        <v>3</v>
      </c>
      <c r="C410" s="175"/>
      <c r="D410" s="175" t="s">
        <v>2</v>
      </c>
      <c r="E410" s="166" t="s">
        <v>637</v>
      </c>
      <c r="F410" s="166" t="s">
        <v>1</v>
      </c>
      <c r="G410" s="166" t="s">
        <v>0</v>
      </c>
      <c r="H410" s="166">
        <v>5120</v>
      </c>
      <c r="I410" s="166">
        <v>0.18</v>
      </c>
      <c r="J410" s="166">
        <v>79</v>
      </c>
      <c r="K410" s="304"/>
    </row>
    <row r="411" spans="1:11" s="187" customFormat="1" x14ac:dyDescent="0.25">
      <c r="A411" s="170">
        <v>43266.561805555553</v>
      </c>
      <c r="B411" s="175" t="s">
        <v>3</v>
      </c>
      <c r="C411" s="175"/>
      <c r="D411" s="175" t="s">
        <v>2</v>
      </c>
      <c r="E411" s="166" t="s">
        <v>637</v>
      </c>
      <c r="F411" s="166" t="s">
        <v>1</v>
      </c>
      <c r="G411" s="166" t="s">
        <v>0</v>
      </c>
      <c r="H411" s="169">
        <v>4220</v>
      </c>
      <c r="I411" s="166">
        <v>0.18</v>
      </c>
      <c r="J411" s="166">
        <v>79</v>
      </c>
      <c r="K411" s="304"/>
    </row>
    <row r="412" spans="1:11" s="187" customFormat="1" x14ac:dyDescent="0.25">
      <c r="A412" s="170">
        <v>43266.561805555553</v>
      </c>
      <c r="B412" s="175" t="s">
        <v>3</v>
      </c>
      <c r="C412" s="175"/>
      <c r="D412" s="175" t="s">
        <v>2</v>
      </c>
      <c r="E412" s="166" t="s">
        <v>637</v>
      </c>
      <c r="F412" s="166" t="s">
        <v>1</v>
      </c>
      <c r="G412" s="166" t="s">
        <v>0</v>
      </c>
      <c r="H412" s="166">
        <v>4130</v>
      </c>
      <c r="I412" s="166">
        <v>0.18</v>
      </c>
      <c r="J412" s="166">
        <v>79</v>
      </c>
      <c r="K412" s="304"/>
    </row>
    <row r="413" spans="1:11" s="187" customFormat="1" x14ac:dyDescent="0.25">
      <c r="A413" s="170">
        <v>43266.5625</v>
      </c>
      <c r="B413" s="175" t="s">
        <v>3</v>
      </c>
      <c r="C413" s="175"/>
      <c r="D413" s="175" t="s">
        <v>2</v>
      </c>
      <c r="E413" s="166" t="s">
        <v>637</v>
      </c>
      <c r="F413" s="166" t="s">
        <v>1</v>
      </c>
      <c r="G413" s="166" t="s">
        <v>0</v>
      </c>
      <c r="H413" s="166">
        <v>4100</v>
      </c>
      <c r="I413" s="166">
        <v>0.18</v>
      </c>
      <c r="J413" s="166">
        <v>79</v>
      </c>
      <c r="K413" s="304"/>
    </row>
    <row r="414" spans="1:11" s="187" customFormat="1" x14ac:dyDescent="0.25">
      <c r="A414" s="170">
        <v>43266.5625</v>
      </c>
      <c r="B414" s="175" t="s">
        <v>3</v>
      </c>
      <c r="C414" s="175"/>
      <c r="D414" s="175" t="s">
        <v>2</v>
      </c>
      <c r="E414" s="166" t="s">
        <v>637</v>
      </c>
      <c r="F414" s="166" t="s">
        <v>1</v>
      </c>
      <c r="G414" s="166" t="s">
        <v>0</v>
      </c>
      <c r="H414" s="169">
        <v>3520</v>
      </c>
      <c r="I414" s="166">
        <v>0.18</v>
      </c>
      <c r="J414" s="166">
        <v>79</v>
      </c>
      <c r="K414" s="305"/>
    </row>
    <row r="415" spans="1:11" x14ac:dyDescent="0.25">
      <c r="A415" s="170">
        <v>43266.556944444441</v>
      </c>
      <c r="B415" s="175" t="s">
        <v>3</v>
      </c>
      <c r="C415" s="175" t="s">
        <v>2</v>
      </c>
      <c r="D415" s="166"/>
      <c r="E415" s="166" t="s">
        <v>636</v>
      </c>
      <c r="F415" s="166" t="s">
        <v>4</v>
      </c>
      <c r="G415" s="166" t="s">
        <v>0</v>
      </c>
      <c r="H415" s="166">
        <v>5090</v>
      </c>
      <c r="I415" s="166">
        <v>0.18</v>
      </c>
      <c r="J415" s="166">
        <v>79</v>
      </c>
      <c r="K415" s="318">
        <f>AVERAGE(H415:H423)</f>
        <v>4532.2222222222226</v>
      </c>
    </row>
    <row r="416" spans="1:11" x14ac:dyDescent="0.25">
      <c r="A416" s="170">
        <v>43266.556944444441</v>
      </c>
      <c r="B416" s="175" t="s">
        <v>3</v>
      </c>
      <c r="C416" s="175" t="s">
        <v>2</v>
      </c>
      <c r="D416" s="166"/>
      <c r="E416" s="166" t="s">
        <v>636</v>
      </c>
      <c r="F416" s="166" t="s">
        <v>4</v>
      </c>
      <c r="G416" s="166" t="s">
        <v>0</v>
      </c>
      <c r="H416" s="166">
        <v>5040</v>
      </c>
      <c r="I416" s="166">
        <v>0.18</v>
      </c>
      <c r="J416" s="166">
        <v>79</v>
      </c>
      <c r="K416" s="319"/>
    </row>
    <row r="417" spans="1:11" x14ac:dyDescent="0.25">
      <c r="A417" s="170">
        <v>43266.556944444441</v>
      </c>
      <c r="B417" s="175" t="s">
        <v>3</v>
      </c>
      <c r="C417" s="175" t="s">
        <v>2</v>
      </c>
      <c r="D417" s="166"/>
      <c r="E417" s="166" t="s">
        <v>636</v>
      </c>
      <c r="F417" s="166" t="s">
        <v>4</v>
      </c>
      <c r="G417" s="166" t="s">
        <v>0</v>
      </c>
      <c r="H417" s="166">
        <v>5060</v>
      </c>
      <c r="I417" s="166">
        <v>0.18</v>
      </c>
      <c r="J417" s="166">
        <v>81</v>
      </c>
      <c r="K417" s="319"/>
    </row>
    <row r="418" spans="1:11" x14ac:dyDescent="0.25">
      <c r="A418" s="170">
        <v>43266.557638888888</v>
      </c>
      <c r="B418" s="175" t="s">
        <v>3</v>
      </c>
      <c r="C418" s="166"/>
      <c r="D418" s="175" t="s">
        <v>2</v>
      </c>
      <c r="E418" s="166" t="s">
        <v>637</v>
      </c>
      <c r="F418" s="166" t="s">
        <v>4</v>
      </c>
      <c r="G418" s="166" t="s">
        <v>0</v>
      </c>
      <c r="H418" s="166">
        <v>4050</v>
      </c>
      <c r="I418" s="166">
        <v>0.18</v>
      </c>
      <c r="J418" s="166">
        <v>79</v>
      </c>
      <c r="K418" s="319"/>
    </row>
    <row r="419" spans="1:11" x14ac:dyDescent="0.25">
      <c r="A419" s="170">
        <v>43266.557638888888</v>
      </c>
      <c r="B419" s="175" t="s">
        <v>3</v>
      </c>
      <c r="C419" s="166"/>
      <c r="D419" s="175" t="s">
        <v>2</v>
      </c>
      <c r="E419" s="166" t="s">
        <v>637</v>
      </c>
      <c r="F419" s="166" t="s">
        <v>4</v>
      </c>
      <c r="G419" s="166" t="s">
        <v>0</v>
      </c>
      <c r="H419" s="166">
        <v>4070</v>
      </c>
      <c r="I419" s="166">
        <v>0.18</v>
      </c>
      <c r="J419" s="166">
        <v>79</v>
      </c>
      <c r="K419" s="319"/>
    </row>
    <row r="420" spans="1:11" x14ac:dyDescent="0.25">
      <c r="A420" s="170">
        <v>43266.557638888888</v>
      </c>
      <c r="B420" s="175" t="s">
        <v>3</v>
      </c>
      <c r="C420" s="166"/>
      <c r="D420" s="175" t="s">
        <v>2</v>
      </c>
      <c r="E420" s="166" t="s">
        <v>637</v>
      </c>
      <c r="F420" s="166" t="s">
        <v>4</v>
      </c>
      <c r="G420" s="166" t="s">
        <v>0</v>
      </c>
      <c r="H420" s="166">
        <v>4040</v>
      </c>
      <c r="I420" s="166">
        <v>0.18</v>
      </c>
      <c r="J420" s="166">
        <v>79</v>
      </c>
      <c r="K420" s="319"/>
    </row>
    <row r="421" spans="1:11" x14ac:dyDescent="0.25">
      <c r="A421" s="170">
        <v>43266.558333333334</v>
      </c>
      <c r="B421" s="175" t="s">
        <v>3</v>
      </c>
      <c r="C421" s="166"/>
      <c r="D421" s="175" t="s">
        <v>2</v>
      </c>
      <c r="E421" s="166" t="s">
        <v>637</v>
      </c>
      <c r="F421" s="166" t="s">
        <v>4</v>
      </c>
      <c r="G421" s="166" t="s">
        <v>0</v>
      </c>
      <c r="H421" s="166">
        <v>4530</v>
      </c>
      <c r="I421" s="166">
        <v>0.18</v>
      </c>
      <c r="J421" s="166">
        <v>79</v>
      </c>
      <c r="K421" s="319"/>
    </row>
    <row r="422" spans="1:11" x14ac:dyDescent="0.25">
      <c r="A422" s="170">
        <v>43266.558333333334</v>
      </c>
      <c r="B422" s="175" t="s">
        <v>3</v>
      </c>
      <c r="C422" s="166"/>
      <c r="D422" s="175" t="s">
        <v>2</v>
      </c>
      <c r="E422" s="166" t="s">
        <v>637</v>
      </c>
      <c r="F422" s="166" t="s">
        <v>4</v>
      </c>
      <c r="G422" s="166" t="s">
        <v>0</v>
      </c>
      <c r="H422" s="166">
        <v>4460</v>
      </c>
      <c r="I422" s="166">
        <v>0.18</v>
      </c>
      <c r="J422" s="166">
        <v>79</v>
      </c>
      <c r="K422" s="319"/>
    </row>
    <row r="423" spans="1:11" x14ac:dyDescent="0.25">
      <c r="A423" s="170">
        <v>43266.558333333334</v>
      </c>
      <c r="B423" s="175" t="s">
        <v>3</v>
      </c>
      <c r="C423" s="166"/>
      <c r="D423" s="175" t="s">
        <v>2</v>
      </c>
      <c r="E423" s="166" t="s">
        <v>637</v>
      </c>
      <c r="F423" s="166" t="s">
        <v>4</v>
      </c>
      <c r="G423" s="166" t="s">
        <v>0</v>
      </c>
      <c r="H423" s="166">
        <v>4450</v>
      </c>
      <c r="I423" s="166">
        <v>0.18</v>
      </c>
      <c r="J423" s="166">
        <v>79</v>
      </c>
      <c r="K423" s="320"/>
    </row>
    <row r="424" spans="1:11" x14ac:dyDescent="0.25">
      <c r="A424" s="170">
        <v>43266.48541666667</v>
      </c>
      <c r="B424" s="175" t="s">
        <v>3</v>
      </c>
      <c r="C424" s="175" t="s">
        <v>2</v>
      </c>
      <c r="D424" s="166"/>
      <c r="E424" s="166" t="s">
        <v>636</v>
      </c>
      <c r="F424" s="166" t="s">
        <v>6</v>
      </c>
      <c r="G424" s="166" t="s">
        <v>0</v>
      </c>
      <c r="H424" s="166">
        <v>4150</v>
      </c>
      <c r="I424" s="166">
        <v>0.18</v>
      </c>
      <c r="J424" s="166">
        <v>79</v>
      </c>
      <c r="K424" s="318">
        <f>AVERAGE(H424:H429,H431:H434,H436:H438)</f>
        <v>4733.0769230769229</v>
      </c>
    </row>
    <row r="425" spans="1:11" x14ac:dyDescent="0.25">
      <c r="A425" s="170">
        <v>43266.48541666667</v>
      </c>
      <c r="B425" s="175" t="s">
        <v>3</v>
      </c>
      <c r="C425" s="175" t="s">
        <v>2</v>
      </c>
      <c r="D425" s="166"/>
      <c r="E425" s="166" t="s">
        <v>636</v>
      </c>
      <c r="F425" s="166" t="s">
        <v>6</v>
      </c>
      <c r="G425" s="166" t="s">
        <v>0</v>
      </c>
      <c r="H425" s="166">
        <v>4140</v>
      </c>
      <c r="I425" s="166">
        <v>0.18</v>
      </c>
      <c r="J425" s="166">
        <v>79</v>
      </c>
      <c r="K425" s="319"/>
    </row>
    <row r="426" spans="1:11" x14ac:dyDescent="0.25">
      <c r="A426" s="170">
        <v>43266.48541666667</v>
      </c>
      <c r="B426" s="175" t="s">
        <v>3</v>
      </c>
      <c r="C426" s="175" t="s">
        <v>2</v>
      </c>
      <c r="D426" s="166"/>
      <c r="E426" s="166" t="s">
        <v>636</v>
      </c>
      <c r="F426" s="166" t="s">
        <v>6</v>
      </c>
      <c r="G426" s="166" t="s">
        <v>0</v>
      </c>
      <c r="H426" s="166">
        <v>4090</v>
      </c>
      <c r="I426" s="166">
        <v>0.18</v>
      </c>
      <c r="J426" s="166">
        <v>79</v>
      </c>
      <c r="K426" s="319"/>
    </row>
    <row r="427" spans="1:11" x14ac:dyDescent="0.25">
      <c r="A427" s="170">
        <v>43266.486111111109</v>
      </c>
      <c r="B427" s="175" t="s">
        <v>3</v>
      </c>
      <c r="C427" s="175" t="s">
        <v>2</v>
      </c>
      <c r="D427" s="166"/>
      <c r="E427" s="166" t="s">
        <v>636</v>
      </c>
      <c r="F427" s="166" t="s">
        <v>6</v>
      </c>
      <c r="G427" s="166" t="s">
        <v>0</v>
      </c>
      <c r="H427" s="166">
        <v>5010</v>
      </c>
      <c r="I427" s="166">
        <v>0.18</v>
      </c>
      <c r="J427" s="166">
        <v>79</v>
      </c>
      <c r="K427" s="319"/>
    </row>
    <row r="428" spans="1:11" x14ac:dyDescent="0.25">
      <c r="A428" s="170">
        <v>43266.486111111109</v>
      </c>
      <c r="B428" s="175" t="s">
        <v>3</v>
      </c>
      <c r="C428" s="175" t="s">
        <v>2</v>
      </c>
      <c r="D428" s="166"/>
      <c r="E428" s="166" t="s">
        <v>636</v>
      </c>
      <c r="F428" s="166" t="s">
        <v>6</v>
      </c>
      <c r="G428" s="166" t="s">
        <v>0</v>
      </c>
      <c r="H428" s="166">
        <v>5040</v>
      </c>
      <c r="I428" s="166">
        <v>0.18</v>
      </c>
      <c r="J428" s="166">
        <v>79</v>
      </c>
      <c r="K428" s="319"/>
    </row>
    <row r="429" spans="1:11" x14ac:dyDescent="0.25">
      <c r="A429" s="170">
        <v>43266.486805555556</v>
      </c>
      <c r="B429" s="175" t="s">
        <v>3</v>
      </c>
      <c r="C429" s="175" t="s">
        <v>2</v>
      </c>
      <c r="D429" s="166"/>
      <c r="E429" s="166" t="s">
        <v>636</v>
      </c>
      <c r="F429" s="166" t="s">
        <v>6</v>
      </c>
      <c r="G429" s="166" t="s">
        <v>0</v>
      </c>
      <c r="H429" s="166">
        <v>5050</v>
      </c>
      <c r="I429" s="166">
        <v>0.18</v>
      </c>
      <c r="J429" s="166">
        <v>79</v>
      </c>
      <c r="K429" s="319"/>
    </row>
    <row r="430" spans="1:11" x14ac:dyDescent="0.25">
      <c r="A430" s="170">
        <v>43266.486805555556</v>
      </c>
      <c r="B430" s="175" t="s">
        <v>3</v>
      </c>
      <c r="C430" s="166"/>
      <c r="D430" s="175" t="s">
        <v>2</v>
      </c>
      <c r="E430" s="166" t="s">
        <v>637</v>
      </c>
      <c r="F430" s="166" t="s">
        <v>6</v>
      </c>
      <c r="G430" s="166" t="s">
        <v>0</v>
      </c>
      <c r="H430" s="169">
        <v>5190</v>
      </c>
      <c r="I430" s="166">
        <v>0.18</v>
      </c>
      <c r="J430" s="166">
        <v>79</v>
      </c>
      <c r="K430" s="319"/>
    </row>
    <row r="431" spans="1:11" x14ac:dyDescent="0.25">
      <c r="A431" s="170">
        <v>43266.486805555556</v>
      </c>
      <c r="B431" s="175" t="s">
        <v>3</v>
      </c>
      <c r="C431" s="166"/>
      <c r="D431" s="175" t="s">
        <v>2</v>
      </c>
      <c r="E431" s="166" t="s">
        <v>637</v>
      </c>
      <c r="F431" s="166" t="s">
        <v>6</v>
      </c>
      <c r="G431" s="166" t="s">
        <v>0</v>
      </c>
      <c r="H431" s="166">
        <v>5270</v>
      </c>
      <c r="I431" s="166">
        <v>0.18</v>
      </c>
      <c r="J431" s="166">
        <v>79</v>
      </c>
      <c r="K431" s="319"/>
    </row>
    <row r="432" spans="1:11" x14ac:dyDescent="0.25">
      <c r="A432" s="170">
        <v>43266.487500000003</v>
      </c>
      <c r="B432" s="175" t="s">
        <v>3</v>
      </c>
      <c r="C432" s="166"/>
      <c r="D432" s="175" t="s">
        <v>2</v>
      </c>
      <c r="E432" s="166" t="s">
        <v>637</v>
      </c>
      <c r="F432" s="166" t="s">
        <v>6</v>
      </c>
      <c r="G432" s="166" t="s">
        <v>0</v>
      </c>
      <c r="H432" s="166">
        <v>5310</v>
      </c>
      <c r="I432" s="166">
        <v>0.18</v>
      </c>
      <c r="J432" s="166">
        <v>79</v>
      </c>
      <c r="K432" s="319"/>
    </row>
    <row r="433" spans="1:11" x14ac:dyDescent="0.25">
      <c r="A433" s="170">
        <v>43266.487500000003</v>
      </c>
      <c r="B433" s="175" t="s">
        <v>3</v>
      </c>
      <c r="C433" s="166"/>
      <c r="D433" s="175" t="s">
        <v>2</v>
      </c>
      <c r="E433" s="166" t="s">
        <v>637</v>
      </c>
      <c r="F433" s="166" t="s">
        <v>6</v>
      </c>
      <c r="G433" s="166" t="s">
        <v>0</v>
      </c>
      <c r="H433" s="166">
        <v>5320</v>
      </c>
      <c r="I433" s="166">
        <v>0.18</v>
      </c>
      <c r="J433" s="166">
        <v>79</v>
      </c>
      <c r="K433" s="319"/>
    </row>
    <row r="434" spans="1:11" x14ac:dyDescent="0.25">
      <c r="A434" s="170">
        <v>43266.487500000003</v>
      </c>
      <c r="B434" s="175" t="s">
        <v>3</v>
      </c>
      <c r="C434" s="166"/>
      <c r="D434" s="175" t="s">
        <v>2</v>
      </c>
      <c r="E434" s="166" t="s">
        <v>637</v>
      </c>
      <c r="F434" s="166" t="s">
        <v>6</v>
      </c>
      <c r="G434" s="166" t="s">
        <v>0</v>
      </c>
      <c r="H434" s="166">
        <v>5300</v>
      </c>
      <c r="I434" s="166">
        <v>0.18</v>
      </c>
      <c r="J434" s="166">
        <v>79</v>
      </c>
      <c r="K434" s="319"/>
    </row>
    <row r="435" spans="1:11" x14ac:dyDescent="0.25">
      <c r="A435" s="170">
        <v>43266.488194444442</v>
      </c>
      <c r="B435" s="175" t="s">
        <v>3</v>
      </c>
      <c r="C435" s="166"/>
      <c r="D435" s="175" t="s">
        <v>2</v>
      </c>
      <c r="E435" s="166" t="s">
        <v>637</v>
      </c>
      <c r="F435" s="166" t="s">
        <v>6</v>
      </c>
      <c r="G435" s="166" t="s">
        <v>0</v>
      </c>
      <c r="H435" s="169">
        <v>5290</v>
      </c>
      <c r="I435" s="166">
        <v>0.18</v>
      </c>
      <c r="J435" s="166">
        <v>79</v>
      </c>
      <c r="K435" s="319"/>
    </row>
    <row r="436" spans="1:11" x14ac:dyDescent="0.25">
      <c r="A436" s="170">
        <v>43266.488888888889</v>
      </c>
      <c r="B436" s="175" t="s">
        <v>3</v>
      </c>
      <c r="C436" s="166"/>
      <c r="D436" s="175" t="s">
        <v>2</v>
      </c>
      <c r="E436" s="166" t="s">
        <v>637</v>
      </c>
      <c r="F436" s="166" t="s">
        <v>6</v>
      </c>
      <c r="G436" s="166" t="s">
        <v>0</v>
      </c>
      <c r="H436" s="166">
        <v>4280</v>
      </c>
      <c r="I436" s="166">
        <v>0.18</v>
      </c>
      <c r="J436" s="166">
        <v>79</v>
      </c>
      <c r="K436" s="319"/>
    </row>
    <row r="437" spans="1:11" x14ac:dyDescent="0.25">
      <c r="A437" s="170">
        <v>43266.488888888889</v>
      </c>
      <c r="B437" s="175" t="s">
        <v>3</v>
      </c>
      <c r="C437" s="166"/>
      <c r="D437" s="175" t="s">
        <v>2</v>
      </c>
      <c r="E437" s="166" t="s">
        <v>637</v>
      </c>
      <c r="F437" s="166" t="s">
        <v>6</v>
      </c>
      <c r="G437" s="166" t="s">
        <v>0</v>
      </c>
      <c r="H437" s="166">
        <v>4290</v>
      </c>
      <c r="I437" s="166">
        <v>0.18</v>
      </c>
      <c r="J437" s="166">
        <v>79</v>
      </c>
      <c r="K437" s="319"/>
    </row>
    <row r="438" spans="1:11" x14ac:dyDescent="0.25">
      <c r="A438" s="170">
        <v>43266.488888888889</v>
      </c>
      <c r="B438" s="175" t="s">
        <v>3</v>
      </c>
      <c r="C438" s="166"/>
      <c r="D438" s="175" t="s">
        <v>2</v>
      </c>
      <c r="E438" s="166" t="s">
        <v>637</v>
      </c>
      <c r="F438" s="166" t="s">
        <v>6</v>
      </c>
      <c r="G438" s="166" t="s">
        <v>0</v>
      </c>
      <c r="H438" s="166">
        <v>4280</v>
      </c>
      <c r="I438" s="166">
        <v>0.18</v>
      </c>
      <c r="J438" s="166">
        <v>79</v>
      </c>
      <c r="K438" s="319"/>
    </row>
    <row r="439" spans="1:11" x14ac:dyDescent="0.25">
      <c r="A439" s="170">
        <v>43266.489583333336</v>
      </c>
      <c r="B439" s="175" t="s">
        <v>3</v>
      </c>
      <c r="C439" s="166"/>
      <c r="D439" s="175" t="s">
        <v>2</v>
      </c>
      <c r="E439" s="166" t="s">
        <v>637</v>
      </c>
      <c r="F439" s="166" t="s">
        <v>6</v>
      </c>
      <c r="G439" s="166" t="s">
        <v>0</v>
      </c>
      <c r="H439" s="169">
        <v>4620</v>
      </c>
      <c r="I439" s="166">
        <v>0.18</v>
      </c>
      <c r="J439" s="166">
        <v>79</v>
      </c>
      <c r="K439" s="319"/>
    </row>
    <row r="440" spans="1:11" x14ac:dyDescent="0.25">
      <c r="A440" s="170">
        <v>43266.489583333336</v>
      </c>
      <c r="B440" s="175" t="s">
        <v>3</v>
      </c>
      <c r="C440" s="166"/>
      <c r="D440" s="175" t="s">
        <v>2</v>
      </c>
      <c r="E440" s="166" t="s">
        <v>637</v>
      </c>
      <c r="F440" s="166" t="s">
        <v>6</v>
      </c>
      <c r="G440" s="166" t="s">
        <v>0</v>
      </c>
      <c r="H440" s="169">
        <v>4800</v>
      </c>
      <c r="I440" s="166">
        <v>0.18</v>
      </c>
      <c r="J440" s="166">
        <v>79</v>
      </c>
      <c r="K440" s="319"/>
    </row>
    <row r="441" spans="1:11" x14ac:dyDescent="0.25">
      <c r="A441" s="170">
        <v>43266.489583333336</v>
      </c>
      <c r="B441" s="175" t="s">
        <v>3</v>
      </c>
      <c r="C441" s="166"/>
      <c r="D441" s="175" t="s">
        <v>2</v>
      </c>
      <c r="E441" s="166" t="s">
        <v>637</v>
      </c>
      <c r="F441" s="166" t="s">
        <v>6</v>
      </c>
      <c r="G441" s="166" t="s">
        <v>0</v>
      </c>
      <c r="H441" s="169">
        <v>4610</v>
      </c>
      <c r="I441" s="166">
        <v>0.18</v>
      </c>
      <c r="J441" s="166">
        <v>79</v>
      </c>
      <c r="K441" s="320"/>
    </row>
    <row r="442" spans="1:11" x14ac:dyDescent="0.25">
      <c r="A442" s="170">
        <v>43266.550694444442</v>
      </c>
      <c r="B442" s="175" t="s">
        <v>3</v>
      </c>
      <c r="C442" s="175" t="s">
        <v>2</v>
      </c>
      <c r="D442" s="166"/>
      <c r="E442" s="166" t="s">
        <v>636</v>
      </c>
      <c r="F442" s="166" t="s">
        <v>6</v>
      </c>
      <c r="G442" s="166" t="s">
        <v>1112</v>
      </c>
      <c r="H442" s="166">
        <v>3440</v>
      </c>
      <c r="I442" s="166">
        <v>0.18</v>
      </c>
      <c r="J442" s="166">
        <v>81</v>
      </c>
      <c r="K442" s="318">
        <f>AVERAGE(H442:H459)</f>
        <v>4206.666666666667</v>
      </c>
    </row>
    <row r="443" spans="1:11" x14ac:dyDescent="0.25">
      <c r="A443" s="170">
        <v>43266.550694444442</v>
      </c>
      <c r="B443" s="175" t="s">
        <v>3</v>
      </c>
      <c r="C443" s="175" t="s">
        <v>2</v>
      </c>
      <c r="D443" s="166"/>
      <c r="E443" s="166" t="s">
        <v>636</v>
      </c>
      <c r="F443" s="166" t="s">
        <v>6</v>
      </c>
      <c r="G443" s="166" t="s">
        <v>1112</v>
      </c>
      <c r="H443" s="166">
        <v>3410</v>
      </c>
      <c r="I443" s="166">
        <v>0.18</v>
      </c>
      <c r="J443" s="166">
        <v>81</v>
      </c>
      <c r="K443" s="319"/>
    </row>
    <row r="444" spans="1:11" x14ac:dyDescent="0.25">
      <c r="A444" s="170">
        <v>43266.550694444442</v>
      </c>
      <c r="B444" s="175" t="s">
        <v>3</v>
      </c>
      <c r="C444" s="175" t="s">
        <v>2</v>
      </c>
      <c r="D444" s="166"/>
      <c r="E444" s="166" t="s">
        <v>636</v>
      </c>
      <c r="F444" s="166" t="s">
        <v>6</v>
      </c>
      <c r="G444" s="166" t="s">
        <v>1112</v>
      </c>
      <c r="H444" s="166">
        <v>3380</v>
      </c>
      <c r="I444" s="166">
        <v>0.18</v>
      </c>
      <c r="J444" s="166">
        <v>81</v>
      </c>
      <c r="K444" s="319"/>
    </row>
    <row r="445" spans="1:11" x14ac:dyDescent="0.25">
      <c r="A445" s="170">
        <v>43266.552083333336</v>
      </c>
      <c r="B445" s="175" t="s">
        <v>3</v>
      </c>
      <c r="C445" s="175" t="s">
        <v>2</v>
      </c>
      <c r="D445" s="166"/>
      <c r="E445" s="166" t="s">
        <v>636</v>
      </c>
      <c r="F445" s="166" t="s">
        <v>6</v>
      </c>
      <c r="G445" s="166" t="s">
        <v>1112</v>
      </c>
      <c r="H445" s="166">
        <v>4920</v>
      </c>
      <c r="I445" s="166">
        <v>0.18</v>
      </c>
      <c r="J445" s="166">
        <v>81</v>
      </c>
      <c r="K445" s="319"/>
    </row>
    <row r="446" spans="1:11" x14ac:dyDescent="0.25">
      <c r="A446" s="170">
        <v>43266.552083333336</v>
      </c>
      <c r="B446" s="175" t="s">
        <v>3</v>
      </c>
      <c r="C446" s="175" t="s">
        <v>2</v>
      </c>
      <c r="D446" s="166"/>
      <c r="E446" s="166" t="s">
        <v>636</v>
      </c>
      <c r="F446" s="166" t="s">
        <v>6</v>
      </c>
      <c r="G446" s="166" t="s">
        <v>1112</v>
      </c>
      <c r="H446" s="166">
        <v>4940</v>
      </c>
      <c r="I446" s="166">
        <v>0.18</v>
      </c>
      <c r="J446" s="166">
        <v>81</v>
      </c>
      <c r="K446" s="319"/>
    </row>
    <row r="447" spans="1:11" x14ac:dyDescent="0.25">
      <c r="A447" s="170">
        <v>43266.552083333336</v>
      </c>
      <c r="B447" s="175" t="s">
        <v>3</v>
      </c>
      <c r="C447" s="175" t="s">
        <v>2</v>
      </c>
      <c r="D447" s="166"/>
      <c r="E447" s="166" t="s">
        <v>636</v>
      </c>
      <c r="F447" s="166" t="s">
        <v>6</v>
      </c>
      <c r="G447" s="166" t="s">
        <v>1112</v>
      </c>
      <c r="H447" s="166">
        <v>4930</v>
      </c>
      <c r="I447" s="166">
        <v>0.18</v>
      </c>
      <c r="J447" s="166">
        <v>81</v>
      </c>
      <c r="K447" s="319"/>
    </row>
    <row r="448" spans="1:11" x14ac:dyDescent="0.25">
      <c r="A448" s="170">
        <v>43266.552777777775</v>
      </c>
      <c r="B448" s="175" t="s">
        <v>3</v>
      </c>
      <c r="C448" s="175" t="s">
        <v>2</v>
      </c>
      <c r="D448" s="166"/>
      <c r="E448" s="166" t="s">
        <v>636</v>
      </c>
      <c r="F448" s="166" t="s">
        <v>6</v>
      </c>
      <c r="G448" s="166" t="s">
        <v>1112</v>
      </c>
      <c r="H448" s="166">
        <v>3660</v>
      </c>
      <c r="I448" s="166">
        <v>0.18</v>
      </c>
      <c r="J448" s="166">
        <v>81</v>
      </c>
      <c r="K448" s="319"/>
    </row>
    <row r="449" spans="1:11" x14ac:dyDescent="0.25">
      <c r="A449" s="170">
        <v>43266.552777777775</v>
      </c>
      <c r="B449" s="175" t="s">
        <v>3</v>
      </c>
      <c r="C449" s="175" t="s">
        <v>2</v>
      </c>
      <c r="D449" s="166"/>
      <c r="E449" s="166" t="s">
        <v>636</v>
      </c>
      <c r="F449" s="166" t="s">
        <v>6</v>
      </c>
      <c r="G449" s="166" t="s">
        <v>1112</v>
      </c>
      <c r="H449" s="166">
        <v>3650</v>
      </c>
      <c r="I449" s="166">
        <v>0.18</v>
      </c>
      <c r="J449" s="166">
        <v>81</v>
      </c>
      <c r="K449" s="319"/>
    </row>
    <row r="450" spans="1:11" x14ac:dyDescent="0.25">
      <c r="A450" s="170">
        <v>43266.552777777775</v>
      </c>
      <c r="B450" s="175" t="s">
        <v>3</v>
      </c>
      <c r="C450" s="175" t="s">
        <v>2</v>
      </c>
      <c r="D450" s="166"/>
      <c r="E450" s="166" t="s">
        <v>636</v>
      </c>
      <c r="F450" s="166" t="s">
        <v>6</v>
      </c>
      <c r="G450" s="166" t="s">
        <v>1112</v>
      </c>
      <c r="H450" s="166">
        <v>3670</v>
      </c>
      <c r="I450" s="166">
        <v>0.18</v>
      </c>
      <c r="J450" s="166">
        <v>81</v>
      </c>
      <c r="K450" s="319"/>
    </row>
    <row r="451" spans="1:11" x14ac:dyDescent="0.25">
      <c r="A451" s="170">
        <v>43266.552777777775</v>
      </c>
      <c r="B451" s="175" t="s">
        <v>3</v>
      </c>
      <c r="C451" s="175" t="s">
        <v>2</v>
      </c>
      <c r="D451" s="166"/>
      <c r="E451" s="166" t="s">
        <v>636</v>
      </c>
      <c r="F451" s="166" t="s">
        <v>6</v>
      </c>
      <c r="G451" s="166" t="s">
        <v>1112</v>
      </c>
      <c r="H451" s="166">
        <v>4490</v>
      </c>
      <c r="I451" s="166">
        <v>0.18</v>
      </c>
      <c r="J451" s="166">
        <v>81</v>
      </c>
      <c r="K451" s="319"/>
    </row>
    <row r="452" spans="1:11" x14ac:dyDescent="0.25">
      <c r="A452" s="170">
        <v>43266.553472222222</v>
      </c>
      <c r="B452" s="175" t="s">
        <v>3</v>
      </c>
      <c r="C452" s="175" t="s">
        <v>2</v>
      </c>
      <c r="D452" s="166"/>
      <c r="E452" s="166" t="s">
        <v>636</v>
      </c>
      <c r="F452" s="166" t="s">
        <v>6</v>
      </c>
      <c r="G452" s="166" t="s">
        <v>1112</v>
      </c>
      <c r="H452" s="166">
        <v>4460</v>
      </c>
      <c r="I452" s="166">
        <v>0.18</v>
      </c>
      <c r="J452" s="166">
        <v>79</v>
      </c>
      <c r="K452" s="319"/>
    </row>
    <row r="453" spans="1:11" x14ac:dyDescent="0.25">
      <c r="A453" s="170">
        <v>43266.553472222222</v>
      </c>
      <c r="B453" s="175" t="s">
        <v>3</v>
      </c>
      <c r="C453" s="175" t="s">
        <v>2</v>
      </c>
      <c r="D453" s="166"/>
      <c r="E453" s="166" t="s">
        <v>636</v>
      </c>
      <c r="F453" s="166" t="s">
        <v>6</v>
      </c>
      <c r="G453" s="166" t="s">
        <v>1112</v>
      </c>
      <c r="H453" s="166">
        <v>4430</v>
      </c>
      <c r="I453" s="166">
        <v>0.18</v>
      </c>
      <c r="J453" s="166">
        <v>81</v>
      </c>
      <c r="K453" s="319"/>
    </row>
    <row r="454" spans="1:11" x14ac:dyDescent="0.25">
      <c r="A454" s="170">
        <v>43266.554166666669</v>
      </c>
      <c r="B454" s="175" t="s">
        <v>3</v>
      </c>
      <c r="C454" s="166"/>
      <c r="D454" s="175" t="s">
        <v>2</v>
      </c>
      <c r="E454" s="166" t="s">
        <v>637</v>
      </c>
      <c r="F454" s="166" t="s">
        <v>6</v>
      </c>
      <c r="G454" s="166" t="s">
        <v>1112</v>
      </c>
      <c r="H454" s="166">
        <v>4620</v>
      </c>
      <c r="I454" s="166">
        <v>0.18</v>
      </c>
      <c r="J454" s="166">
        <v>82</v>
      </c>
      <c r="K454" s="319"/>
    </row>
    <row r="455" spans="1:11" x14ac:dyDescent="0.25">
      <c r="A455" s="170">
        <v>43266.554166666669</v>
      </c>
      <c r="B455" s="175" t="s">
        <v>3</v>
      </c>
      <c r="C455" s="166"/>
      <c r="D455" s="175" t="s">
        <v>2</v>
      </c>
      <c r="E455" s="166" t="s">
        <v>637</v>
      </c>
      <c r="F455" s="166" t="s">
        <v>6</v>
      </c>
      <c r="G455" s="166" t="s">
        <v>1112</v>
      </c>
      <c r="H455" s="166">
        <v>4660</v>
      </c>
      <c r="I455" s="166">
        <v>0.18</v>
      </c>
      <c r="J455" s="166">
        <v>81</v>
      </c>
      <c r="K455" s="319"/>
    </row>
    <row r="456" spans="1:11" x14ac:dyDescent="0.25">
      <c r="A456" s="170">
        <v>43266.554861111108</v>
      </c>
      <c r="B456" s="175" t="s">
        <v>3</v>
      </c>
      <c r="C456" s="166"/>
      <c r="D456" s="175" t="s">
        <v>2</v>
      </c>
      <c r="E456" s="166" t="s">
        <v>637</v>
      </c>
      <c r="F456" s="166" t="s">
        <v>6</v>
      </c>
      <c r="G456" s="166" t="s">
        <v>1112</v>
      </c>
      <c r="H456" s="166">
        <v>4630</v>
      </c>
      <c r="I456" s="166">
        <v>0.18</v>
      </c>
      <c r="J456" s="166">
        <v>81</v>
      </c>
      <c r="K456" s="319"/>
    </row>
    <row r="457" spans="1:11" x14ac:dyDescent="0.25">
      <c r="A457" s="170">
        <v>43266.554861111108</v>
      </c>
      <c r="B457" s="175" t="s">
        <v>3</v>
      </c>
      <c r="C457" s="166"/>
      <c r="D457" s="175" t="s">
        <v>2</v>
      </c>
      <c r="E457" s="166" t="s">
        <v>637</v>
      </c>
      <c r="F457" s="166" t="s">
        <v>6</v>
      </c>
      <c r="G457" s="166" t="s">
        <v>1112</v>
      </c>
      <c r="H457" s="166">
        <v>4150</v>
      </c>
      <c r="I457" s="166">
        <v>0.18</v>
      </c>
      <c r="J457" s="166">
        <v>81</v>
      </c>
      <c r="K457" s="319"/>
    </row>
    <row r="458" spans="1:11" x14ac:dyDescent="0.25">
      <c r="A458" s="170">
        <v>43266.554861111108</v>
      </c>
      <c r="B458" s="175" t="s">
        <v>3</v>
      </c>
      <c r="C458" s="166"/>
      <c r="D458" s="175" t="s">
        <v>2</v>
      </c>
      <c r="E458" s="166" t="s">
        <v>637</v>
      </c>
      <c r="F458" s="166" t="s">
        <v>6</v>
      </c>
      <c r="G458" s="166" t="s">
        <v>1112</v>
      </c>
      <c r="H458" s="166">
        <v>4150</v>
      </c>
      <c r="I458" s="166">
        <v>0.18</v>
      </c>
      <c r="J458" s="166">
        <v>81</v>
      </c>
      <c r="K458" s="319"/>
    </row>
    <row r="459" spans="1:11" x14ac:dyDescent="0.25">
      <c r="A459" s="170">
        <v>43266.555555555555</v>
      </c>
      <c r="B459" s="175" t="s">
        <v>3</v>
      </c>
      <c r="C459" s="166"/>
      <c r="D459" s="175" t="s">
        <v>2</v>
      </c>
      <c r="E459" s="166" t="s">
        <v>637</v>
      </c>
      <c r="F459" s="166" t="s">
        <v>6</v>
      </c>
      <c r="G459" s="166" t="s">
        <v>1112</v>
      </c>
      <c r="H459" s="166">
        <v>4130</v>
      </c>
      <c r="I459" s="166">
        <v>0.18</v>
      </c>
      <c r="J459" s="166">
        <v>81</v>
      </c>
      <c r="K459" s="320"/>
    </row>
    <row r="460" spans="1:11" x14ac:dyDescent="0.25">
      <c r="A460" s="170">
        <v>43266.46597222222</v>
      </c>
      <c r="B460" s="175" t="s">
        <v>3</v>
      </c>
      <c r="C460" s="175" t="s">
        <v>2</v>
      </c>
      <c r="D460" s="166"/>
      <c r="E460" s="166" t="s">
        <v>636</v>
      </c>
      <c r="F460" s="166" t="s">
        <v>7</v>
      </c>
      <c r="G460" s="166" t="s">
        <v>0</v>
      </c>
      <c r="H460" s="166">
        <v>4150</v>
      </c>
      <c r="I460" s="166">
        <v>0.18</v>
      </c>
      <c r="J460" s="166">
        <v>79</v>
      </c>
      <c r="K460" s="318">
        <f>AVERAGE(H460:H468)</f>
        <v>4168.8888888888887</v>
      </c>
    </row>
    <row r="461" spans="1:11" x14ac:dyDescent="0.25">
      <c r="A461" s="170">
        <v>43266.46597222222</v>
      </c>
      <c r="B461" s="175" t="s">
        <v>3</v>
      </c>
      <c r="C461" s="175" t="s">
        <v>2</v>
      </c>
      <c r="D461" s="166"/>
      <c r="E461" s="166" t="s">
        <v>636</v>
      </c>
      <c r="F461" s="166" t="s">
        <v>7</v>
      </c>
      <c r="G461" s="166" t="s">
        <v>0</v>
      </c>
      <c r="H461" s="166">
        <v>4160</v>
      </c>
      <c r="I461" s="166">
        <v>0.18</v>
      </c>
      <c r="J461" s="166">
        <v>79</v>
      </c>
      <c r="K461" s="319"/>
    </row>
    <row r="462" spans="1:11" x14ac:dyDescent="0.25">
      <c r="A462" s="170">
        <v>43266.466666666667</v>
      </c>
      <c r="B462" s="175" t="s">
        <v>3</v>
      </c>
      <c r="C462" s="175" t="s">
        <v>2</v>
      </c>
      <c r="D462" s="166"/>
      <c r="E462" s="166" t="s">
        <v>636</v>
      </c>
      <c r="F462" s="166" t="s">
        <v>7</v>
      </c>
      <c r="G462" s="166" t="s">
        <v>0</v>
      </c>
      <c r="H462" s="166">
        <v>4140</v>
      </c>
      <c r="I462" s="166">
        <v>0.18</v>
      </c>
      <c r="J462" s="166">
        <v>79</v>
      </c>
      <c r="K462" s="319"/>
    </row>
    <row r="463" spans="1:11" x14ac:dyDescent="0.25">
      <c r="A463" s="170">
        <v>43266.466666666667</v>
      </c>
      <c r="B463" s="175" t="s">
        <v>3</v>
      </c>
      <c r="C463" s="175" t="s">
        <v>2</v>
      </c>
      <c r="D463" s="166"/>
      <c r="E463" s="166" t="s">
        <v>636</v>
      </c>
      <c r="F463" s="166" t="s">
        <v>7</v>
      </c>
      <c r="G463" s="166" t="s">
        <v>0</v>
      </c>
      <c r="H463" s="166">
        <v>4130</v>
      </c>
      <c r="I463" s="166">
        <v>0.18</v>
      </c>
      <c r="J463" s="166">
        <v>79</v>
      </c>
      <c r="K463" s="319"/>
    </row>
    <row r="464" spans="1:11" x14ac:dyDescent="0.25">
      <c r="A464" s="170">
        <v>43266.466666666667</v>
      </c>
      <c r="B464" s="175" t="s">
        <v>3</v>
      </c>
      <c r="C464" s="175" t="s">
        <v>2</v>
      </c>
      <c r="D464" s="166"/>
      <c r="E464" s="166" t="s">
        <v>636</v>
      </c>
      <c r="F464" s="166" t="s">
        <v>7</v>
      </c>
      <c r="G464" s="166" t="s">
        <v>0</v>
      </c>
      <c r="H464" s="166">
        <v>4130</v>
      </c>
      <c r="I464" s="166">
        <v>0.18</v>
      </c>
      <c r="J464" s="166">
        <v>79</v>
      </c>
      <c r="K464" s="319"/>
    </row>
    <row r="465" spans="1:11" x14ac:dyDescent="0.25">
      <c r="A465" s="170">
        <v>43266.467361111114</v>
      </c>
      <c r="B465" s="175" t="s">
        <v>3</v>
      </c>
      <c r="C465" s="175" t="s">
        <v>2</v>
      </c>
      <c r="D465" s="166"/>
      <c r="E465" s="166" t="s">
        <v>636</v>
      </c>
      <c r="F465" s="166" t="s">
        <v>7</v>
      </c>
      <c r="G465" s="166" t="s">
        <v>0</v>
      </c>
      <c r="H465" s="166">
        <v>4070</v>
      </c>
      <c r="I465" s="166">
        <v>0.18</v>
      </c>
      <c r="J465" s="166">
        <v>79</v>
      </c>
      <c r="K465" s="319"/>
    </row>
    <row r="466" spans="1:11" x14ac:dyDescent="0.25">
      <c r="A466" s="170">
        <v>43266.468055555553</v>
      </c>
      <c r="B466" s="175" t="s">
        <v>3</v>
      </c>
      <c r="C466" s="166"/>
      <c r="D466" s="175" t="s">
        <v>2</v>
      </c>
      <c r="E466" s="166" t="s">
        <v>637</v>
      </c>
      <c r="F466" s="166" t="s">
        <v>7</v>
      </c>
      <c r="G466" s="166" t="s">
        <v>0</v>
      </c>
      <c r="H466" s="166">
        <v>4230</v>
      </c>
      <c r="I466" s="166">
        <v>0.18</v>
      </c>
      <c r="J466" s="166">
        <v>79</v>
      </c>
      <c r="K466" s="319"/>
    </row>
    <row r="467" spans="1:11" x14ac:dyDescent="0.25">
      <c r="A467" s="170">
        <v>43266.468055555553</v>
      </c>
      <c r="B467" s="175" t="s">
        <v>3</v>
      </c>
      <c r="C467" s="166"/>
      <c r="D467" s="175" t="s">
        <v>2</v>
      </c>
      <c r="E467" s="166" t="s">
        <v>637</v>
      </c>
      <c r="F467" s="166" t="s">
        <v>7</v>
      </c>
      <c r="G467" s="166" t="s">
        <v>0</v>
      </c>
      <c r="H467" s="166">
        <v>4260</v>
      </c>
      <c r="I467" s="166">
        <v>0.18</v>
      </c>
      <c r="J467" s="166">
        <v>79</v>
      </c>
      <c r="K467" s="319"/>
    </row>
    <row r="468" spans="1:11" x14ac:dyDescent="0.25">
      <c r="A468" s="170">
        <v>43266.46875</v>
      </c>
      <c r="B468" s="175" t="s">
        <v>3</v>
      </c>
      <c r="C468" s="166"/>
      <c r="D468" s="175" t="s">
        <v>2</v>
      </c>
      <c r="E468" s="166" t="s">
        <v>637</v>
      </c>
      <c r="F468" s="166" t="s">
        <v>7</v>
      </c>
      <c r="G468" s="166" t="s">
        <v>0</v>
      </c>
      <c r="H468" s="166">
        <v>4250</v>
      </c>
      <c r="I468" s="166">
        <v>0.18</v>
      </c>
      <c r="J468" s="166">
        <v>79</v>
      </c>
      <c r="K468" s="320"/>
    </row>
    <row r="469" spans="1:11" x14ac:dyDescent="0.25">
      <c r="A469" s="170">
        <v>43266.469444444447</v>
      </c>
      <c r="B469" s="175" t="s">
        <v>3</v>
      </c>
      <c r="C469" s="175" t="s">
        <v>2</v>
      </c>
      <c r="D469" s="166"/>
      <c r="E469" s="166" t="s">
        <v>636</v>
      </c>
      <c r="F469" s="166" t="s">
        <v>7</v>
      </c>
      <c r="G469" s="166" t="s">
        <v>1111</v>
      </c>
      <c r="H469" s="169">
        <v>3350</v>
      </c>
      <c r="I469" s="166">
        <v>0.18</v>
      </c>
      <c r="J469" s="166">
        <v>79</v>
      </c>
      <c r="K469" s="315">
        <f>AVERAGE(H474,H478:H480,H485:H492,H499:H505,H507)</f>
        <v>3580</v>
      </c>
    </row>
    <row r="470" spans="1:11" x14ac:dyDescent="0.25">
      <c r="A470" s="170">
        <v>43266.469444444447</v>
      </c>
      <c r="B470" s="175" t="s">
        <v>3</v>
      </c>
      <c r="C470" s="175" t="s">
        <v>2</v>
      </c>
      <c r="D470" s="166"/>
      <c r="E470" s="166" t="s">
        <v>636</v>
      </c>
      <c r="F470" s="166" t="s">
        <v>7</v>
      </c>
      <c r="G470" s="166" t="s">
        <v>1111</v>
      </c>
      <c r="H470" s="169">
        <v>3200</v>
      </c>
      <c r="I470" s="166">
        <v>0.18</v>
      </c>
      <c r="J470" s="166">
        <v>79</v>
      </c>
      <c r="K470" s="316"/>
    </row>
    <row r="471" spans="1:11" x14ac:dyDescent="0.25">
      <c r="A471" s="170">
        <v>43266.469444444447</v>
      </c>
      <c r="B471" s="175" t="s">
        <v>3</v>
      </c>
      <c r="C471" s="175" t="s">
        <v>2</v>
      </c>
      <c r="D471" s="166"/>
      <c r="E471" s="166" t="s">
        <v>636</v>
      </c>
      <c r="F471" s="166" t="s">
        <v>7</v>
      </c>
      <c r="G471" s="166" t="s">
        <v>1111</v>
      </c>
      <c r="H471" s="169">
        <v>3180</v>
      </c>
      <c r="I471" s="166">
        <v>0.18</v>
      </c>
      <c r="J471" s="166">
        <v>79</v>
      </c>
      <c r="K471" s="316"/>
    </row>
    <row r="472" spans="1:11" x14ac:dyDescent="0.25">
      <c r="A472" s="170">
        <v>43266.470138888886</v>
      </c>
      <c r="B472" s="175" t="s">
        <v>3</v>
      </c>
      <c r="C472" s="175" t="s">
        <v>2</v>
      </c>
      <c r="D472" s="166"/>
      <c r="E472" s="166" t="s">
        <v>636</v>
      </c>
      <c r="F472" s="166" t="s">
        <v>7</v>
      </c>
      <c r="G472" s="166" t="s">
        <v>1111</v>
      </c>
      <c r="H472" s="169">
        <v>3450</v>
      </c>
      <c r="I472" s="166">
        <v>0.18</v>
      </c>
      <c r="J472" s="166">
        <v>79</v>
      </c>
      <c r="K472" s="316"/>
    </row>
    <row r="473" spans="1:11" x14ac:dyDescent="0.25">
      <c r="A473" s="170">
        <v>43266.470138888886</v>
      </c>
      <c r="B473" s="175" t="s">
        <v>3</v>
      </c>
      <c r="C473" s="175" t="s">
        <v>2</v>
      </c>
      <c r="D473" s="166"/>
      <c r="E473" s="166" t="s">
        <v>636</v>
      </c>
      <c r="F473" s="166" t="s">
        <v>7</v>
      </c>
      <c r="G473" s="166" t="s">
        <v>1111</v>
      </c>
      <c r="H473" s="169">
        <v>3540</v>
      </c>
      <c r="I473" s="166">
        <v>0.18</v>
      </c>
      <c r="J473" s="166">
        <v>79</v>
      </c>
      <c r="K473" s="316"/>
    </row>
    <row r="474" spans="1:11" x14ac:dyDescent="0.25">
      <c r="A474" s="170">
        <v>43266.470833333333</v>
      </c>
      <c r="B474" s="175" t="s">
        <v>3</v>
      </c>
      <c r="C474" s="175" t="s">
        <v>2</v>
      </c>
      <c r="D474" s="166"/>
      <c r="E474" s="166" t="s">
        <v>636</v>
      </c>
      <c r="F474" s="166" t="s">
        <v>7</v>
      </c>
      <c r="G474" s="166" t="s">
        <v>1111</v>
      </c>
      <c r="H474" s="166">
        <v>3660</v>
      </c>
      <c r="I474" s="166">
        <v>0.18</v>
      </c>
      <c r="J474" s="166">
        <v>79</v>
      </c>
      <c r="K474" s="316"/>
    </row>
    <row r="475" spans="1:11" x14ac:dyDescent="0.25">
      <c r="A475" s="170">
        <v>43266.47152777778</v>
      </c>
      <c r="B475" s="175" t="s">
        <v>3</v>
      </c>
      <c r="C475" s="175" t="s">
        <v>2</v>
      </c>
      <c r="D475" s="166"/>
      <c r="E475" s="166" t="s">
        <v>636</v>
      </c>
      <c r="F475" s="166" t="s">
        <v>7</v>
      </c>
      <c r="G475" s="166" t="s">
        <v>1111</v>
      </c>
      <c r="H475" s="169">
        <v>500</v>
      </c>
      <c r="I475" s="166">
        <v>0.18</v>
      </c>
      <c r="J475" s="166">
        <v>79</v>
      </c>
      <c r="K475" s="316"/>
    </row>
    <row r="476" spans="1:11" x14ac:dyDescent="0.25">
      <c r="A476" s="170">
        <v>43266.47152777778</v>
      </c>
      <c r="B476" s="175" t="s">
        <v>3</v>
      </c>
      <c r="C476" s="175" t="s">
        <v>2</v>
      </c>
      <c r="D476" s="166"/>
      <c r="E476" s="166" t="s">
        <v>636</v>
      </c>
      <c r="F476" s="166" t="s">
        <v>7</v>
      </c>
      <c r="G476" s="166" t="s">
        <v>1111</v>
      </c>
      <c r="H476" s="169">
        <v>3700</v>
      </c>
      <c r="I476" s="166">
        <v>0.18</v>
      </c>
      <c r="J476" s="166">
        <v>79</v>
      </c>
      <c r="K476" s="316"/>
    </row>
    <row r="477" spans="1:11" x14ac:dyDescent="0.25">
      <c r="A477" s="170">
        <v>43266.472222222219</v>
      </c>
      <c r="B477" s="175" t="s">
        <v>3</v>
      </c>
      <c r="C477" s="175" t="s">
        <v>2</v>
      </c>
      <c r="D477" s="166"/>
      <c r="E477" s="166" t="s">
        <v>636</v>
      </c>
      <c r="F477" s="166" t="s">
        <v>7</v>
      </c>
      <c r="G477" s="166" t="s">
        <v>1111</v>
      </c>
      <c r="H477" s="169">
        <v>4190</v>
      </c>
      <c r="I477" s="166">
        <v>0.18</v>
      </c>
      <c r="J477" s="166">
        <v>79</v>
      </c>
      <c r="K477" s="316"/>
    </row>
    <row r="478" spans="1:11" x14ac:dyDescent="0.25">
      <c r="A478" s="170">
        <v>43266.472222222219</v>
      </c>
      <c r="B478" s="175" t="s">
        <v>3</v>
      </c>
      <c r="C478" s="175" t="s">
        <v>2</v>
      </c>
      <c r="D478" s="166"/>
      <c r="E478" s="166" t="s">
        <v>636</v>
      </c>
      <c r="F478" s="166" t="s">
        <v>7</v>
      </c>
      <c r="G478" s="166" t="s">
        <v>1111</v>
      </c>
      <c r="H478" s="166">
        <v>3930</v>
      </c>
      <c r="I478" s="166">
        <v>0.18</v>
      </c>
      <c r="J478" s="166">
        <v>79</v>
      </c>
      <c r="K478" s="316"/>
    </row>
    <row r="479" spans="1:11" x14ac:dyDescent="0.25">
      <c r="A479" s="170">
        <v>43266.472916666666</v>
      </c>
      <c r="B479" s="175" t="s">
        <v>3</v>
      </c>
      <c r="C479" s="175" t="s">
        <v>2</v>
      </c>
      <c r="D479" s="166"/>
      <c r="E479" s="166" t="s">
        <v>636</v>
      </c>
      <c r="F479" s="166" t="s">
        <v>7</v>
      </c>
      <c r="G479" s="166" t="s">
        <v>1111</v>
      </c>
      <c r="H479" s="166">
        <v>3950</v>
      </c>
      <c r="I479" s="166">
        <v>0.18</v>
      </c>
      <c r="J479" s="166">
        <v>79</v>
      </c>
      <c r="K479" s="316"/>
    </row>
    <row r="480" spans="1:11" x14ac:dyDescent="0.25">
      <c r="A480" s="170">
        <v>43266.472916666666</v>
      </c>
      <c r="B480" s="175" t="s">
        <v>3</v>
      </c>
      <c r="C480" s="175" t="s">
        <v>2</v>
      </c>
      <c r="D480" s="166"/>
      <c r="E480" s="166" t="s">
        <v>636</v>
      </c>
      <c r="F480" s="166" t="s">
        <v>7</v>
      </c>
      <c r="G480" s="166" t="s">
        <v>1111</v>
      </c>
      <c r="H480" s="166">
        <v>3920</v>
      </c>
      <c r="I480" s="166">
        <v>0.18</v>
      </c>
      <c r="J480" s="166">
        <v>79</v>
      </c>
      <c r="K480" s="316"/>
    </row>
    <row r="481" spans="1:11" x14ac:dyDescent="0.25">
      <c r="A481" s="170">
        <v>43266.473611111112</v>
      </c>
      <c r="B481" s="175" t="s">
        <v>3</v>
      </c>
      <c r="C481" s="175" t="s">
        <v>2</v>
      </c>
      <c r="D481" s="166"/>
      <c r="E481" s="166" t="s">
        <v>636</v>
      </c>
      <c r="F481" s="166" t="s">
        <v>7</v>
      </c>
      <c r="G481" s="166" t="s">
        <v>1111</v>
      </c>
      <c r="H481" s="169">
        <v>4200</v>
      </c>
      <c r="I481" s="166">
        <v>0.18</v>
      </c>
      <c r="J481" s="166">
        <v>79</v>
      </c>
      <c r="K481" s="316"/>
    </row>
    <row r="482" spans="1:11" x14ac:dyDescent="0.25">
      <c r="A482" s="170">
        <v>43266.473611111112</v>
      </c>
      <c r="B482" s="175" t="s">
        <v>3</v>
      </c>
      <c r="C482" s="175" t="s">
        <v>2</v>
      </c>
      <c r="D482" s="166"/>
      <c r="E482" s="166" t="s">
        <v>636</v>
      </c>
      <c r="F482" s="166" t="s">
        <v>7</v>
      </c>
      <c r="G482" s="166" t="s">
        <v>1111</v>
      </c>
      <c r="H482" s="169">
        <v>4210</v>
      </c>
      <c r="I482" s="166">
        <v>0.18</v>
      </c>
      <c r="J482" s="166">
        <v>79</v>
      </c>
      <c r="K482" s="316"/>
    </row>
    <row r="483" spans="1:11" x14ac:dyDescent="0.25">
      <c r="A483" s="170">
        <v>43266.474305555559</v>
      </c>
      <c r="B483" s="175" t="s">
        <v>3</v>
      </c>
      <c r="C483" s="175" t="s">
        <v>2</v>
      </c>
      <c r="D483" s="166"/>
      <c r="E483" s="166" t="s">
        <v>636</v>
      </c>
      <c r="F483" s="166" t="s">
        <v>7</v>
      </c>
      <c r="G483" s="166" t="s">
        <v>1111</v>
      </c>
      <c r="H483" s="169">
        <v>4200</v>
      </c>
      <c r="I483" s="166">
        <v>0.18</v>
      </c>
      <c r="J483" s="166">
        <v>79</v>
      </c>
      <c r="K483" s="316"/>
    </row>
    <row r="484" spans="1:11" x14ac:dyDescent="0.25">
      <c r="A484" s="170">
        <v>43266.474305555559</v>
      </c>
      <c r="B484" s="175" t="s">
        <v>3</v>
      </c>
      <c r="C484" s="175" t="s">
        <v>2</v>
      </c>
      <c r="D484" s="166"/>
      <c r="E484" s="166" t="s">
        <v>636</v>
      </c>
      <c r="F484" s="166" t="s">
        <v>7</v>
      </c>
      <c r="G484" s="166" t="s">
        <v>1111</v>
      </c>
      <c r="H484" s="169">
        <v>480</v>
      </c>
      <c r="I484" s="166">
        <v>0.18</v>
      </c>
      <c r="J484" s="166">
        <v>79</v>
      </c>
      <c r="K484" s="316"/>
    </row>
    <row r="485" spans="1:11" x14ac:dyDescent="0.25">
      <c r="A485" s="170">
        <v>43266.474999999999</v>
      </c>
      <c r="B485" s="175" t="s">
        <v>3</v>
      </c>
      <c r="C485" s="175" t="s">
        <v>2</v>
      </c>
      <c r="D485" s="166"/>
      <c r="E485" s="166" t="s">
        <v>636</v>
      </c>
      <c r="F485" s="166" t="s">
        <v>7</v>
      </c>
      <c r="G485" s="166" t="s">
        <v>1111</v>
      </c>
      <c r="H485" s="166">
        <v>4070</v>
      </c>
      <c r="I485" s="166">
        <v>0.18</v>
      </c>
      <c r="J485" s="166">
        <v>79</v>
      </c>
      <c r="K485" s="316"/>
    </row>
    <row r="486" spans="1:11" x14ac:dyDescent="0.25">
      <c r="A486" s="170">
        <v>43266.474999999999</v>
      </c>
      <c r="B486" s="175" t="s">
        <v>3</v>
      </c>
      <c r="C486" s="175" t="s">
        <v>2</v>
      </c>
      <c r="D486" s="166"/>
      <c r="E486" s="166" t="s">
        <v>636</v>
      </c>
      <c r="F486" s="166" t="s">
        <v>7</v>
      </c>
      <c r="G486" s="166" t="s">
        <v>1111</v>
      </c>
      <c r="H486" s="166">
        <v>4080</v>
      </c>
      <c r="I486" s="166">
        <v>0.18</v>
      </c>
      <c r="J486" s="166">
        <v>79</v>
      </c>
      <c r="K486" s="316"/>
    </row>
    <row r="487" spans="1:11" x14ac:dyDescent="0.25">
      <c r="A487" s="170">
        <v>43266.474999999999</v>
      </c>
      <c r="B487" s="175" t="s">
        <v>3</v>
      </c>
      <c r="C487" s="166"/>
      <c r="D487" s="175" t="s">
        <v>2</v>
      </c>
      <c r="E487" s="166" t="s">
        <v>637</v>
      </c>
      <c r="F487" s="166" t="s">
        <v>7</v>
      </c>
      <c r="G487" s="166" t="s">
        <v>1111</v>
      </c>
      <c r="H487" s="24">
        <v>2900</v>
      </c>
      <c r="I487" s="166">
        <v>0.18</v>
      </c>
      <c r="J487" s="166">
        <v>79</v>
      </c>
      <c r="K487" s="316"/>
    </row>
    <row r="488" spans="1:11" x14ac:dyDescent="0.25">
      <c r="A488" s="170">
        <v>43266.475694444445</v>
      </c>
      <c r="B488" s="175" t="s">
        <v>3</v>
      </c>
      <c r="C488" s="166"/>
      <c r="D488" s="175" t="s">
        <v>2</v>
      </c>
      <c r="E488" s="166" t="s">
        <v>637</v>
      </c>
      <c r="F488" s="166" t="s">
        <v>7</v>
      </c>
      <c r="G488" s="166" t="s">
        <v>1111</v>
      </c>
      <c r="H488" s="24">
        <v>2900</v>
      </c>
      <c r="I488" s="166">
        <v>0.18</v>
      </c>
      <c r="J488" s="166">
        <v>79</v>
      </c>
      <c r="K488" s="316"/>
    </row>
    <row r="489" spans="1:11" x14ac:dyDescent="0.25">
      <c r="A489" s="170">
        <v>43266.475694444445</v>
      </c>
      <c r="B489" s="175" t="s">
        <v>3</v>
      </c>
      <c r="C489" s="166"/>
      <c r="D489" s="175" t="s">
        <v>2</v>
      </c>
      <c r="E489" s="166" t="s">
        <v>637</v>
      </c>
      <c r="F489" s="166" t="s">
        <v>7</v>
      </c>
      <c r="G489" s="166" t="s">
        <v>1111</v>
      </c>
      <c r="H489" s="24">
        <v>2900</v>
      </c>
      <c r="I489" s="166">
        <v>0.18</v>
      </c>
      <c r="J489" s="166">
        <v>79</v>
      </c>
      <c r="K489" s="316"/>
    </row>
    <row r="490" spans="1:11" x14ac:dyDescent="0.25">
      <c r="A490" s="170">
        <v>43266.475694444445</v>
      </c>
      <c r="B490" s="175" t="s">
        <v>3</v>
      </c>
      <c r="C490" s="166"/>
      <c r="D490" s="175" t="s">
        <v>2</v>
      </c>
      <c r="E490" s="166" t="s">
        <v>637</v>
      </c>
      <c r="F490" s="166" t="s">
        <v>7</v>
      </c>
      <c r="G490" s="166" t="s">
        <v>1111</v>
      </c>
      <c r="H490" s="24">
        <v>2870</v>
      </c>
      <c r="I490" s="166">
        <v>0.18</v>
      </c>
      <c r="J490" s="166">
        <v>79</v>
      </c>
      <c r="K490" s="316"/>
    </row>
    <row r="491" spans="1:11" x14ac:dyDescent="0.25">
      <c r="A491" s="170">
        <v>43266.475694444445</v>
      </c>
      <c r="B491" s="175" t="s">
        <v>3</v>
      </c>
      <c r="C491" s="166"/>
      <c r="D491" s="175" t="s">
        <v>2</v>
      </c>
      <c r="E491" s="166" t="s">
        <v>637</v>
      </c>
      <c r="F491" s="166" t="s">
        <v>7</v>
      </c>
      <c r="G491" s="166" t="s">
        <v>1111</v>
      </c>
      <c r="H491" s="24">
        <v>2900</v>
      </c>
      <c r="I491" s="166">
        <v>0.18</v>
      </c>
      <c r="J491" s="166">
        <v>79</v>
      </c>
      <c r="K491" s="316"/>
    </row>
    <row r="492" spans="1:11" x14ac:dyDescent="0.25">
      <c r="A492" s="170">
        <v>43266.476388888892</v>
      </c>
      <c r="B492" s="175" t="s">
        <v>3</v>
      </c>
      <c r="C492" s="166"/>
      <c r="D492" s="175" t="s">
        <v>2</v>
      </c>
      <c r="E492" s="166" t="s">
        <v>637</v>
      </c>
      <c r="F492" s="166" t="s">
        <v>7</v>
      </c>
      <c r="G492" s="166" t="s">
        <v>1111</v>
      </c>
      <c r="H492" s="24">
        <v>2900</v>
      </c>
      <c r="I492" s="166">
        <v>0.18</v>
      </c>
      <c r="J492" s="166">
        <v>79</v>
      </c>
      <c r="K492" s="316"/>
    </row>
    <row r="493" spans="1:11" x14ac:dyDescent="0.25">
      <c r="A493" s="170">
        <v>43266.476388888892</v>
      </c>
      <c r="B493" s="175" t="s">
        <v>3</v>
      </c>
      <c r="C493" s="166"/>
      <c r="D493" s="175" t="s">
        <v>2</v>
      </c>
      <c r="E493" s="166" t="s">
        <v>637</v>
      </c>
      <c r="F493" s="166" t="s">
        <v>7</v>
      </c>
      <c r="G493" s="166" t="s">
        <v>1111</v>
      </c>
      <c r="H493" s="169">
        <v>4450</v>
      </c>
      <c r="I493" s="166">
        <v>0.18</v>
      </c>
      <c r="J493" s="166">
        <v>79</v>
      </c>
      <c r="K493" s="316"/>
    </row>
    <row r="494" spans="1:11" x14ac:dyDescent="0.25">
      <c r="A494" s="170">
        <v>43266.476388888892</v>
      </c>
      <c r="B494" s="175" t="s">
        <v>3</v>
      </c>
      <c r="C494" s="166"/>
      <c r="D494" s="175" t="s">
        <v>2</v>
      </c>
      <c r="E494" s="166" t="s">
        <v>637</v>
      </c>
      <c r="F494" s="166" t="s">
        <v>7</v>
      </c>
      <c r="G494" s="166" t="s">
        <v>1111</v>
      </c>
      <c r="H494" s="169">
        <v>4450</v>
      </c>
      <c r="I494" s="166">
        <v>0.18</v>
      </c>
      <c r="J494" s="166">
        <v>79</v>
      </c>
      <c r="K494" s="316"/>
    </row>
    <row r="495" spans="1:11" x14ac:dyDescent="0.25">
      <c r="A495" s="170">
        <v>43266.477083333331</v>
      </c>
      <c r="B495" s="175" t="s">
        <v>3</v>
      </c>
      <c r="C495" s="166"/>
      <c r="D495" s="175" t="s">
        <v>2</v>
      </c>
      <c r="E495" s="166" t="s">
        <v>637</v>
      </c>
      <c r="F495" s="166" t="s">
        <v>7</v>
      </c>
      <c r="G495" s="166" t="s">
        <v>1111</v>
      </c>
      <c r="H495" s="169">
        <v>4450</v>
      </c>
      <c r="I495" s="166">
        <v>0.18</v>
      </c>
      <c r="J495" s="166">
        <v>79</v>
      </c>
      <c r="K495" s="316"/>
    </row>
    <row r="496" spans="1:11" x14ac:dyDescent="0.25">
      <c r="A496" s="170">
        <v>43266.477083333331</v>
      </c>
      <c r="B496" s="175" t="s">
        <v>3</v>
      </c>
      <c r="C496" s="175" t="s">
        <v>2</v>
      </c>
      <c r="D496" s="166"/>
      <c r="E496" s="166" t="s">
        <v>636</v>
      </c>
      <c r="F496" s="166" t="s">
        <v>7</v>
      </c>
      <c r="G496" s="166" t="s">
        <v>1111</v>
      </c>
      <c r="H496" s="169">
        <v>4450</v>
      </c>
      <c r="I496" s="166">
        <v>0.18</v>
      </c>
      <c r="J496" s="166">
        <v>79</v>
      </c>
      <c r="K496" s="316"/>
    </row>
    <row r="497" spans="1:11" x14ac:dyDescent="0.25">
      <c r="A497" s="170">
        <v>43266.477083333331</v>
      </c>
      <c r="B497" s="175" t="s">
        <v>3</v>
      </c>
      <c r="C497" s="175" t="s">
        <v>2</v>
      </c>
      <c r="D497" s="166"/>
      <c r="E497" s="166" t="s">
        <v>636</v>
      </c>
      <c r="F497" s="166" t="s">
        <v>7</v>
      </c>
      <c r="G497" s="166" t="s">
        <v>1111</v>
      </c>
      <c r="H497" s="169">
        <v>4450</v>
      </c>
      <c r="I497" s="166">
        <v>0.18</v>
      </c>
      <c r="J497" s="166">
        <v>79</v>
      </c>
      <c r="K497" s="316"/>
    </row>
    <row r="498" spans="1:11" x14ac:dyDescent="0.25">
      <c r="A498" s="170">
        <v>43266.477083333331</v>
      </c>
      <c r="B498" s="175" t="s">
        <v>3</v>
      </c>
      <c r="C498" s="175" t="s">
        <v>2</v>
      </c>
      <c r="D498" s="166"/>
      <c r="E498" s="166" t="s">
        <v>636</v>
      </c>
      <c r="F498" s="166" t="s">
        <v>7</v>
      </c>
      <c r="G498" s="166" t="s">
        <v>1111</v>
      </c>
      <c r="H498" s="169">
        <v>4450</v>
      </c>
      <c r="I498" s="166">
        <v>0.18</v>
      </c>
      <c r="J498" s="166">
        <v>79</v>
      </c>
      <c r="K498" s="316"/>
    </row>
    <row r="499" spans="1:11" x14ac:dyDescent="0.25">
      <c r="A499" s="170">
        <v>43266.481944444444</v>
      </c>
      <c r="B499" s="175" t="s">
        <v>3</v>
      </c>
      <c r="C499" s="175" t="s">
        <v>2</v>
      </c>
      <c r="D499" s="166"/>
      <c r="E499" s="166" t="s">
        <v>636</v>
      </c>
      <c r="F499" s="166" t="s">
        <v>7</v>
      </c>
      <c r="G499" s="166" t="s">
        <v>1111</v>
      </c>
      <c r="H499" s="166">
        <v>3650</v>
      </c>
      <c r="I499" s="166">
        <v>0.18</v>
      </c>
      <c r="J499" s="166">
        <v>79</v>
      </c>
      <c r="K499" s="316"/>
    </row>
    <row r="500" spans="1:11" x14ac:dyDescent="0.25">
      <c r="A500" s="170">
        <v>43266.481944444444</v>
      </c>
      <c r="B500" s="175" t="s">
        <v>3</v>
      </c>
      <c r="C500" s="175" t="s">
        <v>2</v>
      </c>
      <c r="D500" s="166"/>
      <c r="E500" s="166" t="s">
        <v>636</v>
      </c>
      <c r="F500" s="166" t="s">
        <v>7</v>
      </c>
      <c r="G500" s="166" t="s">
        <v>1111</v>
      </c>
      <c r="H500" s="166">
        <v>3670</v>
      </c>
      <c r="I500" s="166">
        <v>0.18</v>
      </c>
      <c r="J500" s="166">
        <v>79</v>
      </c>
      <c r="K500" s="316"/>
    </row>
    <row r="501" spans="1:11" x14ac:dyDescent="0.25">
      <c r="A501" s="170">
        <v>43266.481944444444</v>
      </c>
      <c r="B501" s="175" t="s">
        <v>3</v>
      </c>
      <c r="C501" s="175" t="s">
        <v>2</v>
      </c>
      <c r="D501" s="166"/>
      <c r="E501" s="166" t="s">
        <v>636</v>
      </c>
      <c r="F501" s="166" t="s">
        <v>7</v>
      </c>
      <c r="G501" s="166" t="s">
        <v>1111</v>
      </c>
      <c r="H501" s="166">
        <v>3660</v>
      </c>
      <c r="I501" s="166">
        <v>0.18</v>
      </c>
      <c r="J501" s="166">
        <v>79</v>
      </c>
      <c r="K501" s="316"/>
    </row>
    <row r="502" spans="1:11" x14ac:dyDescent="0.25">
      <c r="A502" s="170">
        <v>43266.482638888891</v>
      </c>
      <c r="B502" s="175" t="s">
        <v>3</v>
      </c>
      <c r="C502" s="175" t="s">
        <v>2</v>
      </c>
      <c r="D502" s="166"/>
      <c r="E502" s="166" t="s">
        <v>636</v>
      </c>
      <c r="F502" s="166" t="s">
        <v>7</v>
      </c>
      <c r="G502" s="166" t="s">
        <v>1111</v>
      </c>
      <c r="H502" s="166">
        <v>3920</v>
      </c>
      <c r="I502" s="166">
        <v>0.18</v>
      </c>
      <c r="J502" s="166">
        <v>79</v>
      </c>
      <c r="K502" s="316"/>
    </row>
    <row r="503" spans="1:11" x14ac:dyDescent="0.25">
      <c r="A503" s="170">
        <v>43266.48333333333</v>
      </c>
      <c r="B503" s="175" t="s">
        <v>3</v>
      </c>
      <c r="C503" s="175" t="s">
        <v>2</v>
      </c>
      <c r="D503" s="166"/>
      <c r="E503" s="166" t="s">
        <v>636</v>
      </c>
      <c r="F503" s="166" t="s">
        <v>7</v>
      </c>
      <c r="G503" s="166" t="s">
        <v>1111</v>
      </c>
      <c r="H503" s="166">
        <v>3890</v>
      </c>
      <c r="I503" s="166">
        <v>0.18</v>
      </c>
      <c r="J503" s="166">
        <v>79</v>
      </c>
      <c r="K503" s="316"/>
    </row>
    <row r="504" spans="1:11" x14ac:dyDescent="0.25">
      <c r="A504" s="170">
        <v>43266.48333333333</v>
      </c>
      <c r="B504" s="175" t="s">
        <v>3</v>
      </c>
      <c r="C504" s="175" t="s">
        <v>2</v>
      </c>
      <c r="D504" s="166"/>
      <c r="E504" s="166" t="s">
        <v>636</v>
      </c>
      <c r="F504" s="166" t="s">
        <v>7</v>
      </c>
      <c r="G504" s="166" t="s">
        <v>1111</v>
      </c>
      <c r="H504" s="166">
        <v>3880</v>
      </c>
      <c r="I504" s="166">
        <v>0.18</v>
      </c>
      <c r="J504" s="166">
        <v>79</v>
      </c>
      <c r="K504" s="316"/>
    </row>
    <row r="505" spans="1:11" x14ac:dyDescent="0.25">
      <c r="A505" s="170">
        <v>43266.484027777777</v>
      </c>
      <c r="B505" s="175" t="s">
        <v>3</v>
      </c>
      <c r="C505" s="175" t="s">
        <v>2</v>
      </c>
      <c r="D505" s="166"/>
      <c r="E505" s="166" t="s">
        <v>636</v>
      </c>
      <c r="F505" s="166" t="s">
        <v>7</v>
      </c>
      <c r="G505" s="166" t="s">
        <v>1111</v>
      </c>
      <c r="H505" s="166">
        <v>3970</v>
      </c>
      <c r="I505" s="166">
        <v>0.18</v>
      </c>
      <c r="J505" s="166">
        <v>79</v>
      </c>
      <c r="K505" s="316"/>
    </row>
    <row r="506" spans="1:11" x14ac:dyDescent="0.25">
      <c r="A506" s="170">
        <v>43266.484027777777</v>
      </c>
      <c r="B506" s="175" t="s">
        <v>3</v>
      </c>
      <c r="C506" s="175" t="s">
        <v>2</v>
      </c>
      <c r="D506" s="166"/>
      <c r="E506" s="166" t="s">
        <v>636</v>
      </c>
      <c r="F506" s="166" t="s">
        <v>7</v>
      </c>
      <c r="G506" s="166" t="s">
        <v>1111</v>
      </c>
      <c r="H506" s="169">
        <v>3800</v>
      </c>
      <c r="I506" s="166">
        <v>0.18</v>
      </c>
      <c r="J506" s="166">
        <v>79</v>
      </c>
      <c r="K506" s="316"/>
    </row>
    <row r="507" spans="1:11" x14ac:dyDescent="0.25">
      <c r="A507" s="170">
        <v>43266.484722222223</v>
      </c>
      <c r="B507" s="175" t="s">
        <v>3</v>
      </c>
      <c r="C507" s="175" t="s">
        <v>2</v>
      </c>
      <c r="D507" s="166"/>
      <c r="E507" s="166" t="s">
        <v>636</v>
      </c>
      <c r="F507" s="166" t="s">
        <v>7</v>
      </c>
      <c r="G507" s="166" t="s">
        <v>1111</v>
      </c>
      <c r="H507" s="166">
        <v>3980</v>
      </c>
      <c r="I507" s="166">
        <v>0.18</v>
      </c>
      <c r="J507" s="166">
        <v>79</v>
      </c>
      <c r="K507" s="317"/>
    </row>
    <row r="508" spans="1:11" x14ac:dyDescent="0.25">
      <c r="A508" s="170">
        <v>43266.462500000001</v>
      </c>
      <c r="B508" s="175" t="s">
        <v>3</v>
      </c>
      <c r="C508" s="175" t="s">
        <v>2</v>
      </c>
      <c r="D508" s="166"/>
      <c r="E508" s="166" t="s">
        <v>636</v>
      </c>
      <c r="F508" s="166" t="s">
        <v>9</v>
      </c>
      <c r="G508" s="166" t="s">
        <v>0</v>
      </c>
      <c r="H508" s="166">
        <v>4650</v>
      </c>
      <c r="I508" s="166">
        <v>0.18</v>
      </c>
      <c r="J508" s="166">
        <v>79</v>
      </c>
      <c r="K508" s="315">
        <f>AVERAGE(H508:H512,H514:H516)</f>
        <v>4410</v>
      </c>
    </row>
    <row r="509" spans="1:11" x14ac:dyDescent="0.25">
      <c r="A509" s="170">
        <v>43266.463194444441</v>
      </c>
      <c r="B509" s="175" t="s">
        <v>3</v>
      </c>
      <c r="C509" s="175" t="s">
        <v>2</v>
      </c>
      <c r="D509" s="166"/>
      <c r="E509" s="166" t="s">
        <v>636</v>
      </c>
      <c r="F509" s="166" t="s">
        <v>9</v>
      </c>
      <c r="G509" s="166" t="s">
        <v>0</v>
      </c>
      <c r="H509" s="166">
        <v>4630</v>
      </c>
      <c r="I509" s="166">
        <v>0.18</v>
      </c>
      <c r="J509" s="166">
        <v>79</v>
      </c>
      <c r="K509" s="316"/>
    </row>
    <row r="510" spans="1:11" x14ac:dyDescent="0.25">
      <c r="A510" s="170">
        <v>43266.463194444441</v>
      </c>
      <c r="B510" s="175" t="s">
        <v>3</v>
      </c>
      <c r="C510" s="175" t="s">
        <v>2</v>
      </c>
      <c r="D510" s="166"/>
      <c r="E510" s="166" t="s">
        <v>636</v>
      </c>
      <c r="F510" s="166" t="s">
        <v>9</v>
      </c>
      <c r="G510" s="166" t="s">
        <v>0</v>
      </c>
      <c r="H510" s="166">
        <v>4630</v>
      </c>
      <c r="I510" s="166">
        <v>0.18</v>
      </c>
      <c r="J510" s="166">
        <v>79</v>
      </c>
      <c r="K510" s="316"/>
    </row>
    <row r="511" spans="1:11" x14ac:dyDescent="0.25">
      <c r="A511" s="170">
        <v>43266.464583333334</v>
      </c>
      <c r="B511" s="175" t="s">
        <v>3</v>
      </c>
      <c r="C511" s="166"/>
      <c r="D511" s="175" t="s">
        <v>2</v>
      </c>
      <c r="E511" s="166" t="s">
        <v>637</v>
      </c>
      <c r="F511" s="166" t="s">
        <v>9</v>
      </c>
      <c r="G511" s="166" t="s">
        <v>0</v>
      </c>
      <c r="H511" s="166">
        <v>4240</v>
      </c>
      <c r="I511" s="166">
        <v>0.18</v>
      </c>
      <c r="J511" s="166">
        <v>79</v>
      </c>
      <c r="K511" s="316"/>
    </row>
    <row r="512" spans="1:11" x14ac:dyDescent="0.25">
      <c r="A512" s="170">
        <v>43266.464583333334</v>
      </c>
      <c r="B512" s="175" t="s">
        <v>3</v>
      </c>
      <c r="C512" s="166"/>
      <c r="D512" s="175" t="s">
        <v>2</v>
      </c>
      <c r="E512" s="166" t="s">
        <v>637</v>
      </c>
      <c r="F512" s="166" t="s">
        <v>9</v>
      </c>
      <c r="G512" s="166" t="s">
        <v>0</v>
      </c>
      <c r="H512" s="166">
        <v>4250</v>
      </c>
      <c r="I512" s="166">
        <v>0.18</v>
      </c>
      <c r="J512" s="166">
        <v>79</v>
      </c>
      <c r="K512" s="316"/>
    </row>
    <row r="513" spans="1:11" x14ac:dyDescent="0.25">
      <c r="A513" s="170">
        <v>43266.464583333334</v>
      </c>
      <c r="B513" s="175" t="s">
        <v>3</v>
      </c>
      <c r="C513" s="166"/>
      <c r="D513" s="175" t="s">
        <v>2</v>
      </c>
      <c r="E513" s="166" t="s">
        <v>637</v>
      </c>
      <c r="F513" s="166" t="s">
        <v>9</v>
      </c>
      <c r="G513" s="166" t="s">
        <v>0</v>
      </c>
      <c r="H513" s="169">
        <v>3820</v>
      </c>
      <c r="I513" s="166">
        <v>0.18</v>
      </c>
      <c r="J513" s="166">
        <v>79</v>
      </c>
      <c r="K513" s="316"/>
    </row>
    <row r="514" spans="1:11" x14ac:dyDescent="0.25">
      <c r="A514" s="170">
        <v>43266.465277777781</v>
      </c>
      <c r="B514" s="175" t="s">
        <v>3</v>
      </c>
      <c r="C514" s="166"/>
      <c r="D514" s="175" t="s">
        <v>2</v>
      </c>
      <c r="E514" s="166" t="s">
        <v>637</v>
      </c>
      <c r="F514" s="166" t="s">
        <v>9</v>
      </c>
      <c r="G514" s="166" t="s">
        <v>0</v>
      </c>
      <c r="H514" s="166">
        <v>4300</v>
      </c>
      <c r="I514" s="166">
        <v>0.18</v>
      </c>
      <c r="J514" s="166">
        <v>79</v>
      </c>
      <c r="K514" s="316"/>
    </row>
    <row r="515" spans="1:11" x14ac:dyDescent="0.25">
      <c r="A515" s="170">
        <v>43266.465277777781</v>
      </c>
      <c r="B515" s="175" t="s">
        <v>3</v>
      </c>
      <c r="C515" s="166"/>
      <c r="D515" s="175" t="s">
        <v>2</v>
      </c>
      <c r="E515" s="166" t="s">
        <v>637</v>
      </c>
      <c r="F515" s="166" t="s">
        <v>9</v>
      </c>
      <c r="G515" s="166" t="s">
        <v>0</v>
      </c>
      <c r="H515" s="166">
        <v>4280</v>
      </c>
      <c r="I515" s="166">
        <v>0.18</v>
      </c>
      <c r="J515" s="166">
        <v>79</v>
      </c>
      <c r="K515" s="316"/>
    </row>
    <row r="516" spans="1:11" x14ac:dyDescent="0.25">
      <c r="A516" s="170">
        <v>43266.465277777781</v>
      </c>
      <c r="B516" s="175" t="s">
        <v>3</v>
      </c>
      <c r="C516" s="166"/>
      <c r="D516" s="175" t="s">
        <v>2</v>
      </c>
      <c r="E516" s="166" t="s">
        <v>637</v>
      </c>
      <c r="F516" s="166" t="s">
        <v>9</v>
      </c>
      <c r="G516" s="166" t="s">
        <v>0</v>
      </c>
      <c r="H516" s="166">
        <v>4300</v>
      </c>
      <c r="I516" s="166">
        <v>0.18</v>
      </c>
      <c r="J516" s="166">
        <v>79</v>
      </c>
      <c r="K516" s="317"/>
    </row>
    <row r="517" spans="1:11" x14ac:dyDescent="0.25">
      <c r="A517" s="170">
        <v>43266.459722222222</v>
      </c>
      <c r="B517" s="175" t="s">
        <v>3</v>
      </c>
      <c r="C517" s="175" t="s">
        <v>2</v>
      </c>
      <c r="D517" s="166"/>
      <c r="E517" s="166" t="s">
        <v>636</v>
      </c>
      <c r="F517" s="166" t="s">
        <v>10</v>
      </c>
      <c r="G517" s="166" t="s">
        <v>0</v>
      </c>
      <c r="H517" s="166">
        <v>4060</v>
      </c>
      <c r="I517" s="166">
        <v>0.18</v>
      </c>
      <c r="J517" s="166">
        <v>77</v>
      </c>
      <c r="K517" s="315">
        <f>AVERAGE(H517:H525)</f>
        <v>4160</v>
      </c>
    </row>
    <row r="518" spans="1:11" x14ac:dyDescent="0.25">
      <c r="A518" s="170">
        <v>43266.459722222222</v>
      </c>
      <c r="B518" s="175" t="s">
        <v>3</v>
      </c>
      <c r="C518" s="175" t="s">
        <v>2</v>
      </c>
      <c r="D518" s="166"/>
      <c r="E518" s="166" t="s">
        <v>636</v>
      </c>
      <c r="F518" s="166" t="s">
        <v>10</v>
      </c>
      <c r="G518" s="166" t="s">
        <v>0</v>
      </c>
      <c r="H518" s="166">
        <v>4060</v>
      </c>
      <c r="I518" s="166">
        <v>0.18</v>
      </c>
      <c r="J518" s="166">
        <v>77</v>
      </c>
      <c r="K518" s="316"/>
    </row>
    <row r="519" spans="1:11" x14ac:dyDescent="0.25">
      <c r="A519" s="170">
        <v>43266.459722222222</v>
      </c>
      <c r="B519" s="175" t="s">
        <v>3</v>
      </c>
      <c r="C519" s="175" t="s">
        <v>2</v>
      </c>
      <c r="D519" s="166"/>
      <c r="E519" s="166" t="s">
        <v>636</v>
      </c>
      <c r="F519" s="166" t="s">
        <v>10</v>
      </c>
      <c r="G519" s="166" t="s">
        <v>0</v>
      </c>
      <c r="H519" s="166">
        <v>4030</v>
      </c>
      <c r="I519" s="166">
        <v>0.18</v>
      </c>
      <c r="J519" s="166">
        <v>77</v>
      </c>
      <c r="K519" s="316"/>
    </row>
    <row r="520" spans="1:11" x14ac:dyDescent="0.25">
      <c r="A520" s="170">
        <v>43266.460416666669</v>
      </c>
      <c r="B520" s="175" t="s">
        <v>3</v>
      </c>
      <c r="C520" s="175" t="s">
        <v>2</v>
      </c>
      <c r="D520" s="166"/>
      <c r="E520" s="166" t="s">
        <v>636</v>
      </c>
      <c r="F520" s="166" t="s">
        <v>10</v>
      </c>
      <c r="G520" s="166" t="s">
        <v>0</v>
      </c>
      <c r="H520" s="166">
        <v>4030</v>
      </c>
      <c r="I520" s="166">
        <v>0.18</v>
      </c>
      <c r="J520" s="166">
        <v>77</v>
      </c>
      <c r="K520" s="316"/>
    </row>
    <row r="521" spans="1:11" x14ac:dyDescent="0.25">
      <c r="A521" s="170">
        <v>43266.461111111108</v>
      </c>
      <c r="B521" s="175" t="s">
        <v>3</v>
      </c>
      <c r="C521" s="175" t="s">
        <v>2</v>
      </c>
      <c r="D521" s="166"/>
      <c r="E521" s="166" t="s">
        <v>636</v>
      </c>
      <c r="F521" s="166" t="s">
        <v>10</v>
      </c>
      <c r="G521" s="166" t="s">
        <v>0</v>
      </c>
      <c r="H521" s="166">
        <v>4010</v>
      </c>
      <c r="I521" s="166">
        <v>0.18</v>
      </c>
      <c r="J521" s="166">
        <v>77</v>
      </c>
      <c r="K521" s="316"/>
    </row>
    <row r="522" spans="1:11" x14ac:dyDescent="0.25">
      <c r="A522" s="170">
        <v>43266.461111111108</v>
      </c>
      <c r="B522" s="175" t="s">
        <v>3</v>
      </c>
      <c r="C522" s="175" t="s">
        <v>2</v>
      </c>
      <c r="D522" s="166"/>
      <c r="E522" s="166" t="s">
        <v>636</v>
      </c>
      <c r="F522" s="166" t="s">
        <v>10</v>
      </c>
      <c r="G522" s="166" t="s">
        <v>0</v>
      </c>
      <c r="H522" s="166">
        <v>4030</v>
      </c>
      <c r="I522" s="166">
        <v>0.18</v>
      </c>
      <c r="J522" s="166">
        <v>77</v>
      </c>
      <c r="K522" s="316"/>
    </row>
    <row r="523" spans="1:11" x14ac:dyDescent="0.25">
      <c r="A523" s="170">
        <v>43266.461805555555</v>
      </c>
      <c r="B523" s="175" t="s">
        <v>3</v>
      </c>
      <c r="C523" s="166"/>
      <c r="D523" s="175" t="s">
        <v>2</v>
      </c>
      <c r="E523" s="166" t="s">
        <v>637</v>
      </c>
      <c r="F523" s="166" t="s">
        <v>10</v>
      </c>
      <c r="G523" s="166" t="s">
        <v>0</v>
      </c>
      <c r="H523" s="166">
        <v>4430</v>
      </c>
      <c r="I523" s="166">
        <v>0.18</v>
      </c>
      <c r="J523" s="166">
        <v>77</v>
      </c>
      <c r="K523" s="316"/>
    </row>
    <row r="524" spans="1:11" x14ac:dyDescent="0.25">
      <c r="A524" s="170">
        <v>43266.461805555555</v>
      </c>
      <c r="B524" s="175" t="s">
        <v>3</v>
      </c>
      <c r="C524" s="166"/>
      <c r="D524" s="175" t="s">
        <v>2</v>
      </c>
      <c r="E524" s="166" t="s">
        <v>637</v>
      </c>
      <c r="F524" s="166" t="s">
        <v>10</v>
      </c>
      <c r="G524" s="166" t="s">
        <v>0</v>
      </c>
      <c r="H524" s="166">
        <v>4400</v>
      </c>
      <c r="I524" s="166">
        <v>0.18</v>
      </c>
      <c r="J524" s="166">
        <v>77</v>
      </c>
      <c r="K524" s="316"/>
    </row>
    <row r="525" spans="1:11" x14ac:dyDescent="0.25">
      <c r="A525" s="170">
        <v>43266.461805555555</v>
      </c>
      <c r="B525" s="175" t="s">
        <v>3</v>
      </c>
      <c r="C525" s="166"/>
      <c r="D525" s="175" t="s">
        <v>2</v>
      </c>
      <c r="E525" s="166" t="s">
        <v>637</v>
      </c>
      <c r="F525" s="166" t="s">
        <v>10</v>
      </c>
      <c r="G525" s="166" t="s">
        <v>0</v>
      </c>
      <c r="H525" s="166">
        <v>4390</v>
      </c>
      <c r="I525" s="166">
        <v>0.18</v>
      </c>
      <c r="J525" s="166">
        <v>77</v>
      </c>
      <c r="K525" s="317"/>
    </row>
  </sheetData>
  <mergeCells count="33">
    <mergeCell ref="K469:K507"/>
    <mergeCell ref="K508:K516"/>
    <mergeCell ref="K517:K525"/>
    <mergeCell ref="K397:K402"/>
    <mergeCell ref="K403:K414"/>
    <mergeCell ref="K415:K423"/>
    <mergeCell ref="K424:K441"/>
    <mergeCell ref="K442:K459"/>
    <mergeCell ref="K460:K468"/>
    <mergeCell ref="K382:K396"/>
    <mergeCell ref="K181:K210"/>
    <mergeCell ref="K211:K246"/>
    <mergeCell ref="K247:K261"/>
    <mergeCell ref="K262:K270"/>
    <mergeCell ref="K271:K285"/>
    <mergeCell ref="K286:K300"/>
    <mergeCell ref="K301:K318"/>
    <mergeCell ref="K319:K333"/>
    <mergeCell ref="K334:K357"/>
    <mergeCell ref="K358:K369"/>
    <mergeCell ref="K370:K381"/>
    <mergeCell ref="K175:K180"/>
    <mergeCell ref="A1:K1"/>
    <mergeCell ref="K4:K15"/>
    <mergeCell ref="K16:K27"/>
    <mergeCell ref="K28:K54"/>
    <mergeCell ref="K55:K66"/>
    <mergeCell ref="K67:K75"/>
    <mergeCell ref="K76:K102"/>
    <mergeCell ref="K103:K111"/>
    <mergeCell ref="K112:K132"/>
    <mergeCell ref="K133:K144"/>
    <mergeCell ref="K145:K17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26"/>
  <sheetViews>
    <sheetView topLeftCell="A4" workbookViewId="0">
      <selection activeCell="O4" sqref="O4:O35"/>
    </sheetView>
  </sheetViews>
  <sheetFormatPr defaultRowHeight="15" x14ac:dyDescent="0.25"/>
  <cols>
    <col min="1" max="1" width="16.42578125" style="187" bestFit="1" customWidth="1"/>
    <col min="2" max="2" width="7" style="187" bestFit="1" customWidth="1"/>
    <col min="3" max="3" width="11.140625" style="187" bestFit="1" customWidth="1"/>
    <col min="4" max="4" width="10.42578125" style="187" bestFit="1" customWidth="1"/>
    <col min="5" max="5" width="8.7109375" style="187" bestFit="1" customWidth="1"/>
    <col min="6" max="6" width="8.28515625" style="187" bestFit="1" customWidth="1"/>
    <col min="7" max="7" width="11" style="187" bestFit="1" customWidth="1"/>
    <col min="8" max="8" width="11.42578125" style="187" bestFit="1" customWidth="1"/>
    <col min="9" max="9" width="13.85546875" style="187" bestFit="1" customWidth="1"/>
    <col min="10" max="10" width="14.140625" style="187" bestFit="1" customWidth="1"/>
    <col min="11" max="11" width="16.140625" style="187" bestFit="1" customWidth="1"/>
    <col min="12" max="12" width="2.7109375" style="98" customWidth="1"/>
    <col min="13" max="13" width="5.42578125" style="98" bestFit="1" customWidth="1"/>
    <col min="14" max="14" width="11" style="98" bestFit="1" customWidth="1"/>
    <col min="15" max="15" width="8" style="98" bestFit="1" customWidth="1"/>
    <col min="16" max="16384" width="9.140625" style="98"/>
  </cols>
  <sheetData>
    <row r="1" spans="1:15" ht="18.75" x14ac:dyDescent="0.25">
      <c r="A1" s="309" t="s">
        <v>43</v>
      </c>
      <c r="B1" s="310"/>
      <c r="C1" s="310"/>
      <c r="D1" s="310"/>
      <c r="E1" s="310"/>
      <c r="F1" s="310"/>
      <c r="G1" s="310"/>
      <c r="H1" s="310"/>
      <c r="I1" s="310"/>
      <c r="J1" s="310"/>
      <c r="K1" s="311"/>
    </row>
    <row r="2" spans="1:15" ht="30.75" customHeight="1" x14ac:dyDescent="0.25">
      <c r="A2" s="220" t="s">
        <v>42</v>
      </c>
      <c r="B2" s="220" t="s">
        <v>41</v>
      </c>
      <c r="C2" s="222" t="s">
        <v>40</v>
      </c>
      <c r="D2" s="222"/>
      <c r="E2" s="225" t="s">
        <v>40</v>
      </c>
      <c r="F2" s="52" t="s">
        <v>39</v>
      </c>
      <c r="G2" s="220" t="s">
        <v>38</v>
      </c>
      <c r="H2" s="220" t="s">
        <v>37</v>
      </c>
      <c r="I2" s="52" t="s">
        <v>36</v>
      </c>
      <c r="J2" s="52" t="s">
        <v>35</v>
      </c>
      <c r="K2" s="226" t="s">
        <v>34</v>
      </c>
      <c r="L2" s="172"/>
      <c r="M2" s="172"/>
      <c r="N2" s="172"/>
      <c r="O2" s="172"/>
    </row>
    <row r="3" spans="1:15" x14ac:dyDescent="0.25">
      <c r="A3" s="221"/>
      <c r="B3" s="221"/>
      <c r="C3" s="13" t="s">
        <v>33</v>
      </c>
      <c r="D3" s="227" t="s">
        <v>32</v>
      </c>
      <c r="E3" s="228"/>
      <c r="F3" s="59"/>
      <c r="G3" s="221"/>
      <c r="H3" s="221"/>
      <c r="I3" s="59"/>
      <c r="J3" s="59"/>
      <c r="K3" s="229"/>
    </row>
    <row r="4" spans="1:15" ht="15.75" x14ac:dyDescent="0.25">
      <c r="A4" s="237">
        <v>43273.533518518518</v>
      </c>
      <c r="B4" s="237" t="s">
        <v>3</v>
      </c>
      <c r="C4" s="237" t="s">
        <v>2</v>
      </c>
      <c r="D4" s="237" t="s">
        <v>1114</v>
      </c>
      <c r="E4" s="238" t="s">
        <v>636</v>
      </c>
      <c r="F4" s="238" t="s">
        <v>19</v>
      </c>
      <c r="G4" s="238" t="s">
        <v>0</v>
      </c>
      <c r="H4" s="238">
        <v>4250</v>
      </c>
      <c r="I4" s="238">
        <v>0.18</v>
      </c>
      <c r="J4" s="238">
        <v>77</v>
      </c>
      <c r="K4" s="303">
        <f>AVERAGE(H4:H9)</f>
        <v>4303.333333333333</v>
      </c>
      <c r="M4" s="174" t="s">
        <v>19</v>
      </c>
      <c r="N4" s="174" t="s">
        <v>0</v>
      </c>
      <c r="O4" s="224">
        <f>K4</f>
        <v>4303.333333333333</v>
      </c>
    </row>
    <row r="5" spans="1:15" ht="15.75" x14ac:dyDescent="0.25">
      <c r="A5" s="237">
        <v>43273.533668981479</v>
      </c>
      <c r="B5" s="237" t="s">
        <v>3</v>
      </c>
      <c r="C5" s="237" t="s">
        <v>2</v>
      </c>
      <c r="D5" s="237" t="s">
        <v>1114</v>
      </c>
      <c r="E5" s="238" t="s">
        <v>636</v>
      </c>
      <c r="F5" s="238" t="s">
        <v>19</v>
      </c>
      <c r="G5" s="238" t="s">
        <v>0</v>
      </c>
      <c r="H5" s="238">
        <v>4240</v>
      </c>
      <c r="I5" s="238">
        <v>0.18</v>
      </c>
      <c r="J5" s="238">
        <v>77</v>
      </c>
      <c r="K5" s="304"/>
      <c r="M5" s="175" t="s">
        <v>20</v>
      </c>
      <c r="N5" s="175" t="s">
        <v>0</v>
      </c>
      <c r="O5" s="223">
        <f>K10</f>
        <v>4035</v>
      </c>
    </row>
    <row r="6" spans="1:15" ht="15.75" x14ac:dyDescent="0.25">
      <c r="A6" s="237">
        <v>43273.533819444441</v>
      </c>
      <c r="B6" s="237" t="s">
        <v>3</v>
      </c>
      <c r="C6" s="237" t="s">
        <v>2</v>
      </c>
      <c r="D6" s="237" t="s">
        <v>1114</v>
      </c>
      <c r="E6" s="238" t="s">
        <v>636</v>
      </c>
      <c r="F6" s="238" t="s">
        <v>19</v>
      </c>
      <c r="G6" s="238" t="s">
        <v>0</v>
      </c>
      <c r="H6" s="238">
        <v>4250</v>
      </c>
      <c r="I6" s="238">
        <v>0.18</v>
      </c>
      <c r="J6" s="238">
        <v>77</v>
      </c>
      <c r="K6" s="304"/>
      <c r="M6" s="174" t="s">
        <v>20</v>
      </c>
      <c r="N6" s="174" t="s">
        <v>8</v>
      </c>
      <c r="O6" s="224">
        <f>K25</f>
        <v>3469.090909090909</v>
      </c>
    </row>
    <row r="7" spans="1:15" ht="15.75" x14ac:dyDescent="0.25">
      <c r="A7" s="237">
        <v>43273.534502314818</v>
      </c>
      <c r="B7" s="237" t="s">
        <v>3</v>
      </c>
      <c r="C7" s="237" t="s">
        <v>1114</v>
      </c>
      <c r="D7" s="237" t="s">
        <v>2</v>
      </c>
      <c r="E7" s="238" t="s">
        <v>637</v>
      </c>
      <c r="F7" s="238" t="s">
        <v>19</v>
      </c>
      <c r="G7" s="238" t="s">
        <v>0</v>
      </c>
      <c r="H7" s="238">
        <v>4380</v>
      </c>
      <c r="I7" s="238">
        <v>0.18</v>
      </c>
      <c r="J7" s="238">
        <v>77</v>
      </c>
      <c r="K7" s="304"/>
      <c r="M7" s="175" t="s">
        <v>21</v>
      </c>
      <c r="N7" s="175" t="s">
        <v>0</v>
      </c>
      <c r="O7" s="223">
        <f>K43</f>
        <v>3615</v>
      </c>
    </row>
    <row r="8" spans="1:15" ht="15.75" x14ac:dyDescent="0.25">
      <c r="A8" s="237">
        <v>43273.53466435185</v>
      </c>
      <c r="B8" s="237" t="s">
        <v>3</v>
      </c>
      <c r="C8" s="237" t="s">
        <v>1114</v>
      </c>
      <c r="D8" s="237" t="s">
        <v>2</v>
      </c>
      <c r="E8" s="238" t="s">
        <v>637</v>
      </c>
      <c r="F8" s="238" t="s">
        <v>19</v>
      </c>
      <c r="G8" s="238" t="s">
        <v>0</v>
      </c>
      <c r="H8" s="238">
        <v>4360</v>
      </c>
      <c r="I8" s="238">
        <v>0.18</v>
      </c>
      <c r="J8" s="238">
        <v>77</v>
      </c>
      <c r="K8" s="304"/>
      <c r="M8" s="174" t="s">
        <v>22</v>
      </c>
      <c r="N8" s="174" t="s">
        <v>0</v>
      </c>
      <c r="O8" s="224">
        <f>K61</f>
        <v>4052</v>
      </c>
    </row>
    <row r="9" spans="1:15" ht="15.75" x14ac:dyDescent="0.25">
      <c r="A9" s="237">
        <v>43273.534814814811</v>
      </c>
      <c r="B9" s="237" t="s">
        <v>3</v>
      </c>
      <c r="C9" s="237" t="s">
        <v>1114</v>
      </c>
      <c r="D9" s="237" t="s">
        <v>2</v>
      </c>
      <c r="E9" s="238" t="s">
        <v>637</v>
      </c>
      <c r="F9" s="238" t="s">
        <v>19</v>
      </c>
      <c r="G9" s="238" t="s">
        <v>0</v>
      </c>
      <c r="H9" s="238">
        <v>4340</v>
      </c>
      <c r="I9" s="238">
        <v>0.18</v>
      </c>
      <c r="J9" s="238">
        <v>77</v>
      </c>
      <c r="K9" s="305"/>
      <c r="M9" s="175" t="s">
        <v>23</v>
      </c>
      <c r="N9" s="175" t="s">
        <v>0</v>
      </c>
      <c r="O9" s="223">
        <f>K82</f>
        <v>3609.090909090909</v>
      </c>
    </row>
    <row r="10" spans="1:15" ht="15.75" x14ac:dyDescent="0.25">
      <c r="A10" s="237">
        <v>43273.535381944443</v>
      </c>
      <c r="B10" s="237" t="s">
        <v>3</v>
      </c>
      <c r="C10" s="237" t="s">
        <v>2</v>
      </c>
      <c r="D10" s="237" t="s">
        <v>1114</v>
      </c>
      <c r="E10" s="238" t="s">
        <v>636</v>
      </c>
      <c r="F10" s="238" t="s">
        <v>20</v>
      </c>
      <c r="G10" s="238" t="s">
        <v>0</v>
      </c>
      <c r="H10" s="238">
        <v>4650</v>
      </c>
      <c r="I10" s="238">
        <v>0.18</v>
      </c>
      <c r="J10" s="238">
        <v>77</v>
      </c>
      <c r="K10" s="303">
        <f>AVERAGE(H10,H13:H18,H22:H24)</f>
        <v>4035</v>
      </c>
      <c r="M10" s="174" t="s">
        <v>23</v>
      </c>
      <c r="N10" s="174" t="s">
        <v>5</v>
      </c>
      <c r="O10" s="224">
        <f>K106</f>
        <v>3514</v>
      </c>
    </row>
    <row r="11" spans="1:15" ht="15.75" x14ac:dyDescent="0.25">
      <c r="A11" s="237">
        <v>43273.535532407404</v>
      </c>
      <c r="B11" s="237" t="s">
        <v>3</v>
      </c>
      <c r="C11" s="237" t="s">
        <v>2</v>
      </c>
      <c r="D11" s="237" t="s">
        <v>1114</v>
      </c>
      <c r="E11" s="238" t="s">
        <v>636</v>
      </c>
      <c r="F11" s="238" t="s">
        <v>20</v>
      </c>
      <c r="G11" s="238" t="s">
        <v>0</v>
      </c>
      <c r="H11" s="239">
        <v>4350</v>
      </c>
      <c r="I11" s="238">
        <v>0.18</v>
      </c>
      <c r="J11" s="238">
        <v>77</v>
      </c>
      <c r="K11" s="304"/>
      <c r="M11" s="175" t="s">
        <v>25</v>
      </c>
      <c r="N11" s="175" t="s">
        <v>0</v>
      </c>
      <c r="O11" s="223">
        <f>K127</f>
        <v>4118.5714285714284</v>
      </c>
    </row>
    <row r="12" spans="1:15" ht="15.75" x14ac:dyDescent="0.25">
      <c r="A12" s="237">
        <v>43273.535671296297</v>
      </c>
      <c r="B12" s="237" t="s">
        <v>3</v>
      </c>
      <c r="C12" s="237" t="s">
        <v>2</v>
      </c>
      <c r="D12" s="237" t="s">
        <v>1114</v>
      </c>
      <c r="E12" s="238" t="s">
        <v>636</v>
      </c>
      <c r="F12" s="238" t="s">
        <v>20</v>
      </c>
      <c r="G12" s="238" t="s">
        <v>0</v>
      </c>
      <c r="H12" s="239">
        <v>4630</v>
      </c>
      <c r="I12" s="238">
        <v>0.18</v>
      </c>
      <c r="J12" s="238">
        <v>77</v>
      </c>
      <c r="K12" s="304"/>
      <c r="M12" s="174" t="s">
        <v>31</v>
      </c>
      <c r="N12" s="174" t="s">
        <v>0</v>
      </c>
      <c r="O12" s="224">
        <f>K139</f>
        <v>5140.909090909091</v>
      </c>
    </row>
    <row r="13" spans="1:15" ht="15.75" x14ac:dyDescent="0.25">
      <c r="A13" s="237">
        <v>43273.536087962966</v>
      </c>
      <c r="B13" s="237" t="s">
        <v>3</v>
      </c>
      <c r="C13" s="237" t="s">
        <v>2</v>
      </c>
      <c r="D13" s="237" t="s">
        <v>1114</v>
      </c>
      <c r="E13" s="238" t="s">
        <v>636</v>
      </c>
      <c r="F13" s="238" t="s">
        <v>20</v>
      </c>
      <c r="G13" s="238" t="s">
        <v>0</v>
      </c>
      <c r="H13" s="238">
        <v>3190</v>
      </c>
      <c r="I13" s="238">
        <v>0.18</v>
      </c>
      <c r="J13" s="238">
        <v>77</v>
      </c>
      <c r="K13" s="304"/>
      <c r="M13" s="175" t="s">
        <v>30</v>
      </c>
      <c r="N13" s="175" t="s">
        <v>0</v>
      </c>
      <c r="O13" s="223">
        <f>K154</f>
        <v>5126.666666666667</v>
      </c>
    </row>
    <row r="14" spans="1:15" ht="15.75" x14ac:dyDescent="0.25">
      <c r="A14" s="237">
        <v>43273.536238425928</v>
      </c>
      <c r="B14" s="237" t="s">
        <v>3</v>
      </c>
      <c r="C14" s="237" t="s">
        <v>2</v>
      </c>
      <c r="D14" s="237" t="s">
        <v>1114</v>
      </c>
      <c r="E14" s="238" t="s">
        <v>636</v>
      </c>
      <c r="F14" s="238" t="s">
        <v>20</v>
      </c>
      <c r="G14" s="238" t="s">
        <v>0</v>
      </c>
      <c r="H14" s="238">
        <v>3210</v>
      </c>
      <c r="I14" s="238">
        <v>0.18</v>
      </c>
      <c r="J14" s="238">
        <v>77</v>
      </c>
      <c r="K14" s="304"/>
      <c r="M14" s="174" t="s">
        <v>29</v>
      </c>
      <c r="N14" s="174" t="s">
        <v>0</v>
      </c>
      <c r="O14" s="224">
        <f>K163</f>
        <v>5236.666666666667</v>
      </c>
    </row>
    <row r="15" spans="1:15" ht="15.75" x14ac:dyDescent="0.25">
      <c r="A15" s="237">
        <v>43273.536400462966</v>
      </c>
      <c r="B15" s="237" t="s">
        <v>3</v>
      </c>
      <c r="C15" s="237" t="s">
        <v>2</v>
      </c>
      <c r="D15" s="237" t="s">
        <v>1114</v>
      </c>
      <c r="E15" s="238" t="s">
        <v>636</v>
      </c>
      <c r="F15" s="238" t="s">
        <v>20</v>
      </c>
      <c r="G15" s="238" t="s">
        <v>0</v>
      </c>
      <c r="H15" s="238">
        <v>3210</v>
      </c>
      <c r="I15" s="238">
        <v>0.18</v>
      </c>
      <c r="J15" s="238">
        <v>77</v>
      </c>
      <c r="K15" s="304"/>
      <c r="M15" s="175" t="s">
        <v>29</v>
      </c>
      <c r="N15" s="175" t="s">
        <v>12</v>
      </c>
      <c r="O15" s="223">
        <f>K172</f>
        <v>4214.4444444444443</v>
      </c>
    </row>
    <row r="16" spans="1:15" ht="15.75" x14ac:dyDescent="0.25">
      <c r="A16" s="237">
        <v>43273.53696759259</v>
      </c>
      <c r="B16" s="237" t="s">
        <v>3</v>
      </c>
      <c r="C16" s="237" t="s">
        <v>2</v>
      </c>
      <c r="D16" s="237" t="s">
        <v>1114</v>
      </c>
      <c r="E16" s="238" t="s">
        <v>636</v>
      </c>
      <c r="F16" s="238" t="s">
        <v>20</v>
      </c>
      <c r="G16" s="238" t="s">
        <v>0</v>
      </c>
      <c r="H16" s="238">
        <v>4300</v>
      </c>
      <c r="I16" s="238">
        <v>0.18</v>
      </c>
      <c r="J16" s="238">
        <v>77</v>
      </c>
      <c r="K16" s="304"/>
      <c r="M16" s="174" t="s">
        <v>28</v>
      </c>
      <c r="N16" s="174" t="s">
        <v>0</v>
      </c>
      <c r="O16" s="224">
        <f>K196</f>
        <v>4669.0476190476193</v>
      </c>
    </row>
    <row r="17" spans="1:16" ht="15.75" x14ac:dyDescent="0.25">
      <c r="A17" s="237">
        <v>43273.537118055552</v>
      </c>
      <c r="B17" s="237" t="s">
        <v>3</v>
      </c>
      <c r="C17" s="237" t="s">
        <v>2</v>
      </c>
      <c r="D17" s="237" t="s">
        <v>1114</v>
      </c>
      <c r="E17" s="238" t="s">
        <v>636</v>
      </c>
      <c r="F17" s="238" t="s">
        <v>20</v>
      </c>
      <c r="G17" s="238" t="s">
        <v>0</v>
      </c>
      <c r="H17" s="238">
        <v>4220</v>
      </c>
      <c r="I17" s="238">
        <v>0.18</v>
      </c>
      <c r="J17" s="238">
        <v>77</v>
      </c>
      <c r="K17" s="304"/>
      <c r="M17" s="175" t="s">
        <v>28</v>
      </c>
      <c r="N17" s="175" t="s">
        <v>16</v>
      </c>
      <c r="O17" s="223">
        <f>K220</f>
        <v>4415.5555555555557</v>
      </c>
    </row>
    <row r="18" spans="1:16" ht="15.75" x14ac:dyDescent="0.25">
      <c r="A18" s="237">
        <v>43273.537268518521</v>
      </c>
      <c r="B18" s="237" t="s">
        <v>3</v>
      </c>
      <c r="C18" s="237" t="s">
        <v>2</v>
      </c>
      <c r="D18" s="237" t="s">
        <v>1114</v>
      </c>
      <c r="E18" s="238" t="s">
        <v>636</v>
      </c>
      <c r="F18" s="238" t="s">
        <v>20</v>
      </c>
      <c r="G18" s="238" t="s">
        <v>0</v>
      </c>
      <c r="H18" s="238">
        <v>4240</v>
      </c>
      <c r="I18" s="238">
        <v>0.18</v>
      </c>
      <c r="J18" s="238">
        <v>77</v>
      </c>
      <c r="K18" s="304"/>
      <c r="M18" s="174" t="s">
        <v>27</v>
      </c>
      <c r="N18" s="174" t="s">
        <v>0</v>
      </c>
      <c r="O18" s="224">
        <f>K232</f>
        <v>4438.333333333333</v>
      </c>
    </row>
    <row r="19" spans="1:16" ht="15.75" x14ac:dyDescent="0.25">
      <c r="A19" s="237">
        <v>43273.53769675926</v>
      </c>
      <c r="B19" s="237" t="s">
        <v>3</v>
      </c>
      <c r="C19" s="237" t="s">
        <v>1114</v>
      </c>
      <c r="D19" s="237" t="s">
        <v>2</v>
      </c>
      <c r="E19" s="238" t="s">
        <v>637</v>
      </c>
      <c r="F19" s="238" t="s">
        <v>20</v>
      </c>
      <c r="G19" s="238" t="s">
        <v>0</v>
      </c>
      <c r="H19" s="239">
        <v>4120</v>
      </c>
      <c r="I19" s="238">
        <v>0.18</v>
      </c>
      <c r="J19" s="238">
        <v>77</v>
      </c>
      <c r="K19" s="304"/>
      <c r="M19" s="175" t="s">
        <v>26</v>
      </c>
      <c r="N19" s="175" t="s">
        <v>0</v>
      </c>
      <c r="O19" s="223">
        <f>K238</f>
        <v>4423.333333333333</v>
      </c>
    </row>
    <row r="20" spans="1:16" ht="15.75" x14ac:dyDescent="0.25">
      <c r="A20" s="237">
        <v>43273.537847222222</v>
      </c>
      <c r="B20" s="237" t="s">
        <v>3</v>
      </c>
      <c r="C20" s="237" t="s">
        <v>1114</v>
      </c>
      <c r="D20" s="237" t="s">
        <v>2</v>
      </c>
      <c r="E20" s="238" t="s">
        <v>637</v>
      </c>
      <c r="F20" s="238" t="s">
        <v>20</v>
      </c>
      <c r="G20" s="238" t="s">
        <v>0</v>
      </c>
      <c r="H20" s="239">
        <v>4140</v>
      </c>
      <c r="I20" s="238">
        <v>0.18</v>
      </c>
      <c r="J20" s="238">
        <v>77</v>
      </c>
      <c r="K20" s="304"/>
      <c r="M20" s="174" t="s">
        <v>18</v>
      </c>
      <c r="N20" s="174" t="s">
        <v>0</v>
      </c>
      <c r="O20" s="224">
        <f>K247</f>
        <v>3886</v>
      </c>
    </row>
    <row r="21" spans="1:16" ht="15.75" x14ac:dyDescent="0.25">
      <c r="A21" s="237">
        <v>43273.53800925926</v>
      </c>
      <c r="B21" s="237" t="s">
        <v>3</v>
      </c>
      <c r="C21" s="237" t="s">
        <v>1114</v>
      </c>
      <c r="D21" s="237" t="s">
        <v>2</v>
      </c>
      <c r="E21" s="238" t="s">
        <v>637</v>
      </c>
      <c r="F21" s="238" t="s">
        <v>20</v>
      </c>
      <c r="G21" s="238" t="s">
        <v>0</v>
      </c>
      <c r="H21" s="239">
        <v>4150</v>
      </c>
      <c r="I21" s="238">
        <v>0.18</v>
      </c>
      <c r="J21" s="238">
        <v>77</v>
      </c>
      <c r="K21" s="304"/>
      <c r="M21" s="175" t="s">
        <v>17</v>
      </c>
      <c r="N21" s="175" t="s">
        <v>0</v>
      </c>
      <c r="O21" s="223">
        <f>K253</f>
        <v>4800</v>
      </c>
    </row>
    <row r="22" spans="1:16" s="187" customFormat="1" ht="15.75" x14ac:dyDescent="0.25">
      <c r="A22" s="237">
        <v>43273.538553240738</v>
      </c>
      <c r="B22" s="237" t="s">
        <v>3</v>
      </c>
      <c r="C22" s="237" t="s">
        <v>1114</v>
      </c>
      <c r="D22" s="237" t="s">
        <v>2</v>
      </c>
      <c r="E22" s="238" t="s">
        <v>637</v>
      </c>
      <c r="F22" s="238" t="s">
        <v>20</v>
      </c>
      <c r="G22" s="238" t="s">
        <v>0</v>
      </c>
      <c r="H22" s="238">
        <v>4430</v>
      </c>
      <c r="I22" s="238">
        <v>0.18</v>
      </c>
      <c r="J22" s="238">
        <v>77</v>
      </c>
      <c r="K22" s="304"/>
      <c r="M22" s="174" t="s">
        <v>17</v>
      </c>
      <c r="N22" s="174" t="s">
        <v>16</v>
      </c>
      <c r="O22" s="224">
        <f>K268</f>
        <v>4421.666666666667</v>
      </c>
      <c r="P22" s="98"/>
    </row>
    <row r="23" spans="1:16" s="187" customFormat="1" ht="15.75" x14ac:dyDescent="0.25">
      <c r="A23" s="237">
        <v>43273.538703703707</v>
      </c>
      <c r="B23" s="237" t="s">
        <v>3</v>
      </c>
      <c r="C23" s="237" t="s">
        <v>1114</v>
      </c>
      <c r="D23" s="237" t="s">
        <v>2</v>
      </c>
      <c r="E23" s="238" t="s">
        <v>637</v>
      </c>
      <c r="F23" s="238" t="s">
        <v>20</v>
      </c>
      <c r="G23" s="238" t="s">
        <v>0</v>
      </c>
      <c r="H23" s="238">
        <v>4440</v>
      </c>
      <c r="I23" s="238">
        <v>0.18</v>
      </c>
      <c r="J23" s="238">
        <v>79</v>
      </c>
      <c r="K23" s="304"/>
      <c r="M23" s="175" t="s">
        <v>15</v>
      </c>
      <c r="N23" s="175" t="s">
        <v>0</v>
      </c>
      <c r="O23" s="223">
        <f>K274</f>
        <v>4998.75</v>
      </c>
      <c r="P23" s="98"/>
    </row>
    <row r="24" spans="1:16" s="187" customFormat="1" ht="15.75" x14ac:dyDescent="0.25">
      <c r="A24" s="237">
        <v>43273.538854166669</v>
      </c>
      <c r="B24" s="237" t="s">
        <v>3</v>
      </c>
      <c r="C24" s="237" t="s">
        <v>1114</v>
      </c>
      <c r="D24" s="237" t="s">
        <v>2</v>
      </c>
      <c r="E24" s="238" t="s">
        <v>637</v>
      </c>
      <c r="F24" s="238" t="s">
        <v>20</v>
      </c>
      <c r="G24" s="238" t="s">
        <v>0</v>
      </c>
      <c r="H24" s="238">
        <v>4460</v>
      </c>
      <c r="I24" s="238">
        <v>0.18</v>
      </c>
      <c r="J24" s="238">
        <v>77</v>
      </c>
      <c r="K24" s="305"/>
      <c r="M24" s="174" t="s">
        <v>14</v>
      </c>
      <c r="N24" s="174" t="s">
        <v>0</v>
      </c>
      <c r="O24" s="224">
        <f>K286</f>
        <v>4726.666666666667</v>
      </c>
      <c r="P24" s="98"/>
    </row>
    <row r="25" spans="1:16" s="187" customFormat="1" ht="15.75" x14ac:dyDescent="0.25">
      <c r="A25" s="237">
        <v>43273.539525462962</v>
      </c>
      <c r="B25" s="237" t="s">
        <v>3</v>
      </c>
      <c r="C25" s="237" t="s">
        <v>2</v>
      </c>
      <c r="D25" s="237" t="s">
        <v>1114</v>
      </c>
      <c r="E25" s="238" t="s">
        <v>636</v>
      </c>
      <c r="F25" s="238" t="s">
        <v>20</v>
      </c>
      <c r="G25" s="238" t="s">
        <v>1111</v>
      </c>
      <c r="H25" s="239">
        <v>3000</v>
      </c>
      <c r="I25" s="238">
        <v>0.18</v>
      </c>
      <c r="J25" s="238">
        <v>77</v>
      </c>
      <c r="K25" s="303">
        <f>AVERAGE(H28:H33,H37,H39:H42)</f>
        <v>3469.090909090909</v>
      </c>
      <c r="M25" s="175" t="s">
        <v>13</v>
      </c>
      <c r="N25" s="175" t="s">
        <v>0</v>
      </c>
      <c r="O25" s="223">
        <f>K292</f>
        <v>4994.2857142857147</v>
      </c>
      <c r="P25" s="98"/>
    </row>
    <row r="26" spans="1:16" s="187" customFormat="1" ht="15.75" x14ac:dyDescent="0.25">
      <c r="A26" s="237">
        <v>43273.539675925924</v>
      </c>
      <c r="B26" s="237" t="s">
        <v>3</v>
      </c>
      <c r="C26" s="237" t="s">
        <v>2</v>
      </c>
      <c r="D26" s="237" t="s">
        <v>1114</v>
      </c>
      <c r="E26" s="238" t="s">
        <v>636</v>
      </c>
      <c r="F26" s="238" t="s">
        <v>20</v>
      </c>
      <c r="G26" s="238" t="s">
        <v>1111</v>
      </c>
      <c r="H26" s="239">
        <v>2970</v>
      </c>
      <c r="I26" s="238">
        <v>0.18</v>
      </c>
      <c r="J26" s="238">
        <v>77</v>
      </c>
      <c r="K26" s="304"/>
      <c r="M26" s="174" t="s">
        <v>13</v>
      </c>
      <c r="N26" s="174" t="s">
        <v>12</v>
      </c>
      <c r="O26" s="224">
        <f>K307</f>
        <v>4609.2857142857147</v>
      </c>
      <c r="P26" s="98"/>
    </row>
    <row r="27" spans="1:16" s="187" customFormat="1" ht="15.75" x14ac:dyDescent="0.25">
      <c r="A27" s="237">
        <v>43273.539837962962</v>
      </c>
      <c r="B27" s="237" t="s">
        <v>3</v>
      </c>
      <c r="C27" s="237" t="s">
        <v>2</v>
      </c>
      <c r="D27" s="237" t="s">
        <v>1114</v>
      </c>
      <c r="E27" s="238" t="s">
        <v>636</v>
      </c>
      <c r="F27" s="238" t="s">
        <v>20</v>
      </c>
      <c r="G27" s="238" t="s">
        <v>1111</v>
      </c>
      <c r="H27" s="239">
        <v>2970</v>
      </c>
      <c r="I27" s="238">
        <v>0.18</v>
      </c>
      <c r="J27" s="238">
        <v>77</v>
      </c>
      <c r="K27" s="304"/>
      <c r="M27" s="175" t="s">
        <v>11</v>
      </c>
      <c r="N27" s="175" t="s">
        <v>0</v>
      </c>
      <c r="O27" s="223">
        <f>K328</f>
        <v>4633.333333333333</v>
      </c>
      <c r="P27" s="98"/>
    </row>
    <row r="28" spans="1:16" s="187" customFormat="1" ht="15.75" x14ac:dyDescent="0.25">
      <c r="A28" s="237">
        <v>43273.540347222224</v>
      </c>
      <c r="B28" s="237" t="s">
        <v>3</v>
      </c>
      <c r="C28" s="237" t="s">
        <v>2</v>
      </c>
      <c r="D28" s="237" t="s">
        <v>1114</v>
      </c>
      <c r="E28" s="238" t="s">
        <v>636</v>
      </c>
      <c r="F28" s="238" t="s">
        <v>20</v>
      </c>
      <c r="G28" s="238" t="s">
        <v>1111</v>
      </c>
      <c r="H28" s="238">
        <v>3050</v>
      </c>
      <c r="I28" s="238">
        <v>0.18</v>
      </c>
      <c r="J28" s="238">
        <v>77</v>
      </c>
      <c r="K28" s="304"/>
      <c r="M28" s="174" t="s">
        <v>1</v>
      </c>
      <c r="N28" s="174" t="s">
        <v>0</v>
      </c>
      <c r="O28" s="224">
        <f>K334</f>
        <v>4382.5</v>
      </c>
      <c r="P28" s="98"/>
    </row>
    <row r="29" spans="1:16" s="187" customFormat="1" ht="15.75" x14ac:dyDescent="0.25">
      <c r="A29" s="237">
        <v>43273.540497685186</v>
      </c>
      <c r="B29" s="237" t="s">
        <v>3</v>
      </c>
      <c r="C29" s="237" t="s">
        <v>2</v>
      </c>
      <c r="D29" s="237" t="s">
        <v>1114</v>
      </c>
      <c r="E29" s="238" t="s">
        <v>636</v>
      </c>
      <c r="F29" s="238" t="s">
        <v>20</v>
      </c>
      <c r="G29" s="238" t="s">
        <v>1111</v>
      </c>
      <c r="H29" s="238">
        <v>3060</v>
      </c>
      <c r="I29" s="238">
        <v>0.18</v>
      </c>
      <c r="J29" s="238">
        <v>77</v>
      </c>
      <c r="K29" s="304"/>
      <c r="M29" s="175" t="s">
        <v>4</v>
      </c>
      <c r="N29" s="175" t="s">
        <v>0</v>
      </c>
      <c r="O29" s="223">
        <f>K355</f>
        <v>4703.333333333333</v>
      </c>
      <c r="P29" s="98"/>
    </row>
    <row r="30" spans="1:16" s="187" customFormat="1" ht="15.75" x14ac:dyDescent="0.25">
      <c r="A30" s="237">
        <v>43273.540648148148</v>
      </c>
      <c r="B30" s="237" t="s">
        <v>3</v>
      </c>
      <c r="C30" s="237" t="s">
        <v>2</v>
      </c>
      <c r="D30" s="237" t="s">
        <v>1114</v>
      </c>
      <c r="E30" s="238" t="s">
        <v>636</v>
      </c>
      <c r="F30" s="238" t="s">
        <v>20</v>
      </c>
      <c r="G30" s="238" t="s">
        <v>1111</v>
      </c>
      <c r="H30" s="238">
        <v>3040</v>
      </c>
      <c r="I30" s="238">
        <v>0.18</v>
      </c>
      <c r="J30" s="238">
        <v>77</v>
      </c>
      <c r="K30" s="304"/>
      <c r="M30" s="174" t="s">
        <v>6</v>
      </c>
      <c r="N30" s="174" t="s">
        <v>0</v>
      </c>
      <c r="O30" s="224">
        <f>K367</f>
        <v>4755.833333333333</v>
      </c>
      <c r="P30" s="98"/>
    </row>
    <row r="31" spans="1:16" s="187" customFormat="1" ht="15.75" x14ac:dyDescent="0.25">
      <c r="A31" s="237">
        <v>43273.54184027778</v>
      </c>
      <c r="B31" s="237" t="s">
        <v>3</v>
      </c>
      <c r="C31" s="237" t="s">
        <v>2</v>
      </c>
      <c r="D31" s="237" t="s">
        <v>1114</v>
      </c>
      <c r="E31" s="238" t="s">
        <v>636</v>
      </c>
      <c r="F31" s="238" t="s">
        <v>20</v>
      </c>
      <c r="G31" s="238" t="s">
        <v>1111</v>
      </c>
      <c r="H31" s="238">
        <v>3150</v>
      </c>
      <c r="I31" s="238">
        <v>0.18</v>
      </c>
      <c r="J31" s="238">
        <v>77</v>
      </c>
      <c r="K31" s="304"/>
      <c r="M31" s="175" t="s">
        <v>6</v>
      </c>
      <c r="N31" s="175" t="s">
        <v>5</v>
      </c>
      <c r="O31" s="223">
        <f>K379</f>
        <v>4403.333333333333</v>
      </c>
      <c r="P31" s="98"/>
    </row>
    <row r="32" spans="1:16" s="187" customFormat="1" ht="15.75" x14ac:dyDescent="0.25">
      <c r="A32" s="237">
        <v>43273.542002314818</v>
      </c>
      <c r="B32" s="237" t="s">
        <v>3</v>
      </c>
      <c r="C32" s="237" t="s">
        <v>2</v>
      </c>
      <c r="D32" s="237" t="s">
        <v>1114</v>
      </c>
      <c r="E32" s="238" t="s">
        <v>636</v>
      </c>
      <c r="F32" s="238" t="s">
        <v>20</v>
      </c>
      <c r="G32" s="238" t="s">
        <v>1111</v>
      </c>
      <c r="H32" s="238">
        <v>3160</v>
      </c>
      <c r="I32" s="238">
        <v>0.18</v>
      </c>
      <c r="J32" s="238">
        <v>77</v>
      </c>
      <c r="K32" s="304"/>
      <c r="M32" s="174" t="s">
        <v>7</v>
      </c>
      <c r="N32" s="174" t="s">
        <v>0</v>
      </c>
      <c r="O32" s="224">
        <f>K385</f>
        <v>4460</v>
      </c>
      <c r="P32" s="98"/>
    </row>
    <row r="33" spans="1:16" s="187" customFormat="1" ht="15.75" x14ac:dyDescent="0.25">
      <c r="A33" s="237">
        <v>43273.54215277778</v>
      </c>
      <c r="B33" s="237" t="s">
        <v>3</v>
      </c>
      <c r="C33" s="237" t="s">
        <v>2</v>
      </c>
      <c r="D33" s="237" t="s">
        <v>1114</v>
      </c>
      <c r="E33" s="238" t="s">
        <v>636</v>
      </c>
      <c r="F33" s="238" t="s">
        <v>20</v>
      </c>
      <c r="G33" s="238" t="s">
        <v>1111</v>
      </c>
      <c r="H33" s="238">
        <v>3140</v>
      </c>
      <c r="I33" s="238">
        <v>0.18</v>
      </c>
      <c r="J33" s="238">
        <v>77</v>
      </c>
      <c r="K33" s="304"/>
      <c r="M33" s="175" t="s">
        <v>7</v>
      </c>
      <c r="N33" s="175" t="s">
        <v>8</v>
      </c>
      <c r="O33" s="223">
        <f>K391</f>
        <v>4140</v>
      </c>
      <c r="P33" s="98"/>
    </row>
    <row r="34" spans="1:16" s="187" customFormat="1" ht="15.75" x14ac:dyDescent="0.25">
      <c r="A34" s="237">
        <v>43273.542650462965</v>
      </c>
      <c r="B34" s="237" t="s">
        <v>3</v>
      </c>
      <c r="C34" s="237" t="s">
        <v>1114</v>
      </c>
      <c r="D34" s="237" t="s">
        <v>2</v>
      </c>
      <c r="E34" s="238" t="s">
        <v>637</v>
      </c>
      <c r="F34" s="238" t="s">
        <v>20</v>
      </c>
      <c r="G34" s="238" t="s">
        <v>1111</v>
      </c>
      <c r="H34" s="239">
        <v>3550</v>
      </c>
      <c r="I34" s="238">
        <v>0.18</v>
      </c>
      <c r="J34" s="238">
        <v>77</v>
      </c>
      <c r="K34" s="304"/>
      <c r="M34" s="174" t="s">
        <v>9</v>
      </c>
      <c r="N34" s="174" t="s">
        <v>0</v>
      </c>
      <c r="O34" s="224">
        <f>K412</f>
        <v>4581.666666666667</v>
      </c>
      <c r="P34" s="98"/>
    </row>
    <row r="35" spans="1:16" s="187" customFormat="1" ht="15.75" x14ac:dyDescent="0.25">
      <c r="A35" s="237">
        <v>43273.542800925927</v>
      </c>
      <c r="B35" s="237" t="s">
        <v>3</v>
      </c>
      <c r="C35" s="237" t="s">
        <v>1114</v>
      </c>
      <c r="D35" s="237" t="s">
        <v>2</v>
      </c>
      <c r="E35" s="238" t="s">
        <v>637</v>
      </c>
      <c r="F35" s="238" t="s">
        <v>20</v>
      </c>
      <c r="G35" s="238" t="s">
        <v>1111</v>
      </c>
      <c r="H35" s="239">
        <v>3640</v>
      </c>
      <c r="I35" s="238">
        <v>0.18</v>
      </c>
      <c r="J35" s="238">
        <v>77</v>
      </c>
      <c r="K35" s="304"/>
      <c r="M35" s="175" t="s">
        <v>10</v>
      </c>
      <c r="N35" s="175" t="s">
        <v>0</v>
      </c>
      <c r="O35" s="223">
        <f>K418</f>
        <v>4887.7777777777774</v>
      </c>
      <c r="P35" s="98"/>
    </row>
    <row r="36" spans="1:16" s="187" customFormat="1" ht="15.75" x14ac:dyDescent="0.25">
      <c r="A36" s="237">
        <v>43273.542962962965</v>
      </c>
      <c r="B36" s="237" t="s">
        <v>3</v>
      </c>
      <c r="C36" s="237" t="s">
        <v>1114</v>
      </c>
      <c r="D36" s="237" t="s">
        <v>2</v>
      </c>
      <c r="E36" s="238" t="s">
        <v>637</v>
      </c>
      <c r="F36" s="238" t="s">
        <v>20</v>
      </c>
      <c r="G36" s="238" t="s">
        <v>1111</v>
      </c>
      <c r="H36" s="239">
        <v>450</v>
      </c>
      <c r="I36" s="238">
        <v>0.18</v>
      </c>
      <c r="J36" s="238">
        <v>77</v>
      </c>
      <c r="K36" s="304"/>
    </row>
    <row r="37" spans="1:16" s="187" customFormat="1" ht="15.75" x14ac:dyDescent="0.25">
      <c r="A37" s="237">
        <v>43273.543275462966</v>
      </c>
      <c r="B37" s="237" t="s">
        <v>3</v>
      </c>
      <c r="C37" s="237" t="s">
        <v>1114</v>
      </c>
      <c r="D37" s="237" t="s">
        <v>2</v>
      </c>
      <c r="E37" s="238" t="s">
        <v>637</v>
      </c>
      <c r="F37" s="238" t="s">
        <v>20</v>
      </c>
      <c r="G37" s="238" t="s">
        <v>1111</v>
      </c>
      <c r="H37" s="238">
        <v>3900</v>
      </c>
      <c r="I37" s="238">
        <v>0.18</v>
      </c>
      <c r="J37" s="238">
        <v>77</v>
      </c>
      <c r="K37" s="304"/>
    </row>
    <row r="38" spans="1:16" s="187" customFormat="1" ht="15.75" x14ac:dyDescent="0.25">
      <c r="A38" s="237">
        <v>43273.543425925927</v>
      </c>
      <c r="B38" s="237" t="s">
        <v>3</v>
      </c>
      <c r="C38" s="237" t="s">
        <v>1114</v>
      </c>
      <c r="D38" s="237" t="s">
        <v>2</v>
      </c>
      <c r="E38" s="238" t="s">
        <v>637</v>
      </c>
      <c r="F38" s="238" t="s">
        <v>20</v>
      </c>
      <c r="G38" s="238" t="s">
        <v>1111</v>
      </c>
      <c r="H38" s="239">
        <v>3920</v>
      </c>
      <c r="I38" s="238">
        <v>0.18</v>
      </c>
      <c r="J38" s="238">
        <v>77</v>
      </c>
      <c r="K38" s="304"/>
    </row>
    <row r="39" spans="1:16" s="187" customFormat="1" ht="15.75" x14ac:dyDescent="0.25">
      <c r="A39" s="237">
        <v>43273.543576388889</v>
      </c>
      <c r="B39" s="237" t="s">
        <v>3</v>
      </c>
      <c r="C39" s="237" t="s">
        <v>1114</v>
      </c>
      <c r="D39" s="237" t="s">
        <v>2</v>
      </c>
      <c r="E39" s="238" t="s">
        <v>637</v>
      </c>
      <c r="F39" s="238" t="s">
        <v>20</v>
      </c>
      <c r="G39" s="238" t="s">
        <v>1111</v>
      </c>
      <c r="H39" s="238">
        <v>3910</v>
      </c>
      <c r="I39" s="238">
        <v>0.18</v>
      </c>
      <c r="J39" s="238">
        <v>77</v>
      </c>
      <c r="K39" s="304"/>
      <c r="O39" s="16"/>
    </row>
    <row r="40" spans="1:16" s="187" customFormat="1" ht="15.75" x14ac:dyDescent="0.25">
      <c r="A40" s="237">
        <v>43273.544444444444</v>
      </c>
      <c r="B40" s="237" t="s">
        <v>3</v>
      </c>
      <c r="C40" s="237" t="s">
        <v>1114</v>
      </c>
      <c r="D40" s="237" t="s">
        <v>2</v>
      </c>
      <c r="E40" s="238" t="s">
        <v>637</v>
      </c>
      <c r="F40" s="238" t="s">
        <v>20</v>
      </c>
      <c r="G40" s="238" t="s">
        <v>1111</v>
      </c>
      <c r="H40" s="238">
        <v>3900</v>
      </c>
      <c r="I40" s="238">
        <v>0.18</v>
      </c>
      <c r="J40" s="238">
        <v>79</v>
      </c>
      <c r="K40" s="304"/>
    </row>
    <row r="41" spans="1:16" s="187" customFormat="1" ht="15.75" x14ac:dyDescent="0.25">
      <c r="A41" s="237">
        <v>43273.544594907406</v>
      </c>
      <c r="B41" s="237" t="s">
        <v>3</v>
      </c>
      <c r="C41" s="237" t="s">
        <v>1114</v>
      </c>
      <c r="D41" s="237" t="s">
        <v>2</v>
      </c>
      <c r="E41" s="238" t="s">
        <v>637</v>
      </c>
      <c r="F41" s="238" t="s">
        <v>20</v>
      </c>
      <c r="G41" s="238" t="s">
        <v>1111</v>
      </c>
      <c r="H41" s="238">
        <v>3920</v>
      </c>
      <c r="I41" s="238">
        <v>0.18</v>
      </c>
      <c r="J41" s="238">
        <v>79</v>
      </c>
      <c r="K41" s="304"/>
    </row>
    <row r="42" spans="1:16" s="187" customFormat="1" ht="15.75" x14ac:dyDescent="0.25">
      <c r="A42" s="237">
        <v>43273.544756944444</v>
      </c>
      <c r="B42" s="237" t="s">
        <v>3</v>
      </c>
      <c r="C42" s="237" t="s">
        <v>1114</v>
      </c>
      <c r="D42" s="237" t="s">
        <v>2</v>
      </c>
      <c r="E42" s="238" t="s">
        <v>637</v>
      </c>
      <c r="F42" s="238" t="s">
        <v>20</v>
      </c>
      <c r="G42" s="238" t="s">
        <v>1111</v>
      </c>
      <c r="H42" s="238">
        <v>3930</v>
      </c>
      <c r="I42" s="238">
        <v>0.18</v>
      </c>
      <c r="J42" s="238">
        <v>77</v>
      </c>
      <c r="K42" s="305"/>
    </row>
    <row r="43" spans="1:16" s="187" customFormat="1" ht="15.75" x14ac:dyDescent="0.25">
      <c r="A43" s="237">
        <v>43273.54546296296</v>
      </c>
      <c r="B43" s="237" t="s">
        <v>3</v>
      </c>
      <c r="C43" s="237" t="s">
        <v>2</v>
      </c>
      <c r="D43" s="237" t="s">
        <v>1114</v>
      </c>
      <c r="E43" s="238" t="s">
        <v>636</v>
      </c>
      <c r="F43" s="238" t="s">
        <v>21</v>
      </c>
      <c r="G43" s="238" t="s">
        <v>0</v>
      </c>
      <c r="H43" s="238">
        <v>5070</v>
      </c>
      <c r="I43" s="238">
        <v>0.18</v>
      </c>
      <c r="J43" s="238">
        <v>79</v>
      </c>
      <c r="K43" s="303">
        <f>AVERAGE(H43,H49:H56,H58:H60)</f>
        <v>3615</v>
      </c>
    </row>
    <row r="44" spans="1:16" s="187" customFormat="1" ht="15.75" x14ac:dyDescent="0.25">
      <c r="A44" s="237">
        <v>43273.545613425929</v>
      </c>
      <c r="B44" s="237" t="s">
        <v>3</v>
      </c>
      <c r="C44" s="237" t="s">
        <v>2</v>
      </c>
      <c r="D44" s="237" t="s">
        <v>1114</v>
      </c>
      <c r="E44" s="238" t="s">
        <v>636</v>
      </c>
      <c r="F44" s="238" t="s">
        <v>21</v>
      </c>
      <c r="G44" s="238" t="s">
        <v>0</v>
      </c>
      <c r="H44" s="239">
        <v>4820</v>
      </c>
      <c r="I44" s="238">
        <v>0.18</v>
      </c>
      <c r="J44" s="238">
        <v>79</v>
      </c>
      <c r="K44" s="304"/>
    </row>
    <row r="45" spans="1:16" s="187" customFormat="1" ht="15.75" x14ac:dyDescent="0.25">
      <c r="A45" s="237">
        <v>43273.545752314814</v>
      </c>
      <c r="B45" s="237" t="s">
        <v>3</v>
      </c>
      <c r="C45" s="237" t="s">
        <v>2</v>
      </c>
      <c r="D45" s="237" t="s">
        <v>1114</v>
      </c>
      <c r="E45" s="238" t="s">
        <v>636</v>
      </c>
      <c r="F45" s="238" t="s">
        <v>21</v>
      </c>
      <c r="G45" s="238" t="s">
        <v>0</v>
      </c>
      <c r="H45" s="239">
        <v>560</v>
      </c>
      <c r="I45" s="238">
        <v>0.18</v>
      </c>
      <c r="J45" s="238">
        <v>79</v>
      </c>
      <c r="K45" s="304"/>
    </row>
    <row r="46" spans="1:16" s="187" customFormat="1" ht="15.75" x14ac:dyDescent="0.25">
      <c r="A46" s="237">
        <v>43273.546273148146</v>
      </c>
      <c r="B46" s="237" t="s">
        <v>3</v>
      </c>
      <c r="C46" s="237" t="s">
        <v>2</v>
      </c>
      <c r="D46" s="237" t="s">
        <v>1114</v>
      </c>
      <c r="E46" s="238" t="s">
        <v>636</v>
      </c>
      <c r="F46" s="238" t="s">
        <v>21</v>
      </c>
      <c r="G46" s="238" t="s">
        <v>0</v>
      </c>
      <c r="H46" s="239">
        <v>620</v>
      </c>
      <c r="I46" s="238">
        <v>0.18</v>
      </c>
      <c r="J46" s="238">
        <v>77</v>
      </c>
      <c r="K46" s="304"/>
    </row>
    <row r="47" spans="1:16" s="187" customFormat="1" ht="15.75" x14ac:dyDescent="0.25">
      <c r="A47" s="237">
        <v>43273.546412037038</v>
      </c>
      <c r="B47" s="237" t="s">
        <v>3</v>
      </c>
      <c r="C47" s="237" t="s">
        <v>2</v>
      </c>
      <c r="D47" s="237" t="s">
        <v>1114</v>
      </c>
      <c r="E47" s="238" t="s">
        <v>636</v>
      </c>
      <c r="F47" s="238" t="s">
        <v>21</v>
      </c>
      <c r="G47" s="238" t="s">
        <v>0</v>
      </c>
      <c r="H47" s="239">
        <v>3320</v>
      </c>
      <c r="I47" s="238">
        <v>0.18</v>
      </c>
      <c r="J47" s="238">
        <v>79</v>
      </c>
      <c r="K47" s="304"/>
    </row>
    <row r="48" spans="1:16" s="187" customFormat="1" ht="15.75" x14ac:dyDescent="0.25">
      <c r="A48" s="237">
        <v>43273.546550925923</v>
      </c>
      <c r="B48" s="237" t="s">
        <v>3</v>
      </c>
      <c r="C48" s="237" t="s">
        <v>2</v>
      </c>
      <c r="D48" s="237" t="s">
        <v>1114</v>
      </c>
      <c r="E48" s="238" t="s">
        <v>636</v>
      </c>
      <c r="F48" s="238" t="s">
        <v>21</v>
      </c>
      <c r="G48" s="238" t="s">
        <v>0</v>
      </c>
      <c r="H48" s="239">
        <v>3470</v>
      </c>
      <c r="I48" s="238">
        <v>0.18</v>
      </c>
      <c r="J48" s="238">
        <v>77</v>
      </c>
      <c r="K48" s="304"/>
    </row>
    <row r="49" spans="1:11" s="187" customFormat="1" ht="15.75" x14ac:dyDescent="0.25">
      <c r="A49" s="237">
        <v>43273.547071759262</v>
      </c>
      <c r="B49" s="237" t="s">
        <v>3</v>
      </c>
      <c r="C49" s="237" t="s">
        <v>2</v>
      </c>
      <c r="D49" s="237" t="s">
        <v>1114</v>
      </c>
      <c r="E49" s="238" t="s">
        <v>636</v>
      </c>
      <c r="F49" s="238" t="s">
        <v>21</v>
      </c>
      <c r="G49" s="238" t="s">
        <v>0</v>
      </c>
      <c r="H49" s="238">
        <v>3300</v>
      </c>
      <c r="I49" s="238">
        <v>0.18</v>
      </c>
      <c r="J49" s="238">
        <v>79</v>
      </c>
      <c r="K49" s="304"/>
    </row>
    <row r="50" spans="1:11" s="187" customFormat="1" ht="15.75" x14ac:dyDescent="0.25">
      <c r="A50" s="237">
        <v>43273.547222222223</v>
      </c>
      <c r="B50" s="237" t="s">
        <v>3</v>
      </c>
      <c r="C50" s="237" t="s">
        <v>2</v>
      </c>
      <c r="D50" s="237" t="s">
        <v>1114</v>
      </c>
      <c r="E50" s="238" t="s">
        <v>636</v>
      </c>
      <c r="F50" s="238" t="s">
        <v>21</v>
      </c>
      <c r="G50" s="238" t="s">
        <v>0</v>
      </c>
      <c r="H50" s="238">
        <v>3300</v>
      </c>
      <c r="I50" s="238">
        <v>0.18</v>
      </c>
      <c r="J50" s="238">
        <v>79</v>
      </c>
      <c r="K50" s="304"/>
    </row>
    <row r="51" spans="1:11" s="187" customFormat="1" ht="15.75" x14ac:dyDescent="0.25">
      <c r="A51" s="237">
        <v>43273.547372685185</v>
      </c>
      <c r="B51" s="237" t="s">
        <v>3</v>
      </c>
      <c r="C51" s="237" t="s">
        <v>2</v>
      </c>
      <c r="D51" s="237" t="s">
        <v>1114</v>
      </c>
      <c r="E51" s="238" t="s">
        <v>636</v>
      </c>
      <c r="F51" s="238" t="s">
        <v>21</v>
      </c>
      <c r="G51" s="238" t="s">
        <v>0</v>
      </c>
      <c r="H51" s="238">
        <v>3280</v>
      </c>
      <c r="I51" s="238">
        <v>0.18</v>
      </c>
      <c r="J51" s="238">
        <v>79</v>
      </c>
      <c r="K51" s="304"/>
    </row>
    <row r="52" spans="1:11" s="187" customFormat="1" ht="15.75" x14ac:dyDescent="0.25">
      <c r="A52" s="237">
        <v>43273.547372685185</v>
      </c>
      <c r="B52" s="237" t="s">
        <v>3</v>
      </c>
      <c r="C52" s="237" t="s">
        <v>2</v>
      </c>
      <c r="D52" s="237" t="s">
        <v>1114</v>
      </c>
      <c r="E52" s="238" t="s">
        <v>636</v>
      </c>
      <c r="F52" s="238" t="s">
        <v>21</v>
      </c>
      <c r="G52" s="238" t="s">
        <v>0</v>
      </c>
      <c r="H52" s="238">
        <v>3280</v>
      </c>
      <c r="I52" s="238">
        <v>0.18</v>
      </c>
      <c r="J52" s="238">
        <v>79</v>
      </c>
      <c r="K52" s="304"/>
    </row>
    <row r="53" spans="1:11" s="187" customFormat="1" ht="15.75" x14ac:dyDescent="0.25">
      <c r="A53" s="237">
        <v>43273.547534722224</v>
      </c>
      <c r="B53" s="237" t="s">
        <v>3</v>
      </c>
      <c r="C53" s="237" t="s">
        <v>2</v>
      </c>
      <c r="D53" s="237" t="s">
        <v>1114</v>
      </c>
      <c r="E53" s="238" t="s">
        <v>636</v>
      </c>
      <c r="F53" s="238" t="s">
        <v>21</v>
      </c>
      <c r="G53" s="238" t="s">
        <v>0</v>
      </c>
      <c r="H53" s="238">
        <v>3270</v>
      </c>
      <c r="I53" s="238">
        <v>0.18</v>
      </c>
      <c r="J53" s="238">
        <v>79</v>
      </c>
      <c r="K53" s="304"/>
    </row>
    <row r="54" spans="1:11" s="187" customFormat="1" ht="15.75" x14ac:dyDescent="0.25">
      <c r="A54" s="237">
        <v>43273.547685185185</v>
      </c>
      <c r="B54" s="237" t="s">
        <v>3</v>
      </c>
      <c r="C54" s="237" t="s">
        <v>2</v>
      </c>
      <c r="D54" s="237" t="s">
        <v>1114</v>
      </c>
      <c r="E54" s="238" t="s">
        <v>636</v>
      </c>
      <c r="F54" s="238" t="s">
        <v>21</v>
      </c>
      <c r="G54" s="238" t="s">
        <v>0</v>
      </c>
      <c r="H54" s="238">
        <v>3270</v>
      </c>
      <c r="I54" s="238">
        <v>0.18</v>
      </c>
      <c r="J54" s="238">
        <v>77</v>
      </c>
      <c r="K54" s="304"/>
    </row>
    <row r="55" spans="1:11" s="187" customFormat="1" ht="15.75" x14ac:dyDescent="0.25">
      <c r="A55" s="237">
        <v>43273.548796296294</v>
      </c>
      <c r="B55" s="237" t="s">
        <v>3</v>
      </c>
      <c r="C55" s="237" t="s">
        <v>2</v>
      </c>
      <c r="D55" s="237" t="s">
        <v>1114</v>
      </c>
      <c r="E55" s="238" t="s">
        <v>636</v>
      </c>
      <c r="F55" s="238" t="s">
        <v>21</v>
      </c>
      <c r="G55" s="238" t="s">
        <v>0</v>
      </c>
      <c r="H55" s="238">
        <v>3220</v>
      </c>
      <c r="I55" s="238">
        <v>0.18</v>
      </c>
      <c r="J55" s="238">
        <v>79</v>
      </c>
      <c r="K55" s="304"/>
    </row>
    <row r="56" spans="1:11" s="187" customFormat="1" ht="15.75" x14ac:dyDescent="0.25">
      <c r="A56" s="237">
        <v>43273.548946759256</v>
      </c>
      <c r="B56" s="237" t="s">
        <v>3</v>
      </c>
      <c r="C56" s="237" t="s">
        <v>2</v>
      </c>
      <c r="D56" s="237" t="s">
        <v>1114</v>
      </c>
      <c r="E56" s="238" t="s">
        <v>636</v>
      </c>
      <c r="F56" s="238" t="s">
        <v>21</v>
      </c>
      <c r="G56" s="238" t="s">
        <v>0</v>
      </c>
      <c r="H56" s="238">
        <v>3190</v>
      </c>
      <c r="I56" s="238">
        <v>0.18</v>
      </c>
      <c r="J56" s="238">
        <v>79</v>
      </c>
      <c r="K56" s="304"/>
    </row>
    <row r="57" spans="1:11" s="187" customFormat="1" ht="15.75" x14ac:dyDescent="0.25">
      <c r="A57" s="237">
        <v>43273.549097222225</v>
      </c>
      <c r="B57" s="237" t="s">
        <v>3</v>
      </c>
      <c r="C57" s="237" t="s">
        <v>2</v>
      </c>
      <c r="D57" s="237" t="s">
        <v>1114</v>
      </c>
      <c r="E57" s="238" t="s">
        <v>636</v>
      </c>
      <c r="F57" s="238" t="s">
        <v>21</v>
      </c>
      <c r="G57" s="238" t="s">
        <v>0</v>
      </c>
      <c r="H57" s="239">
        <v>3050</v>
      </c>
      <c r="I57" s="238">
        <v>0.18</v>
      </c>
      <c r="J57" s="238">
        <v>77</v>
      </c>
      <c r="K57" s="304"/>
    </row>
    <row r="58" spans="1:11" s="187" customFormat="1" ht="15.75" x14ac:dyDescent="0.25">
      <c r="A58" s="237">
        <v>43273.551006944443</v>
      </c>
      <c r="B58" s="237" t="s">
        <v>3</v>
      </c>
      <c r="C58" s="237" t="s">
        <v>1114</v>
      </c>
      <c r="D58" s="237" t="s">
        <v>2</v>
      </c>
      <c r="E58" s="238" t="s">
        <v>637</v>
      </c>
      <c r="F58" s="238" t="s">
        <v>21</v>
      </c>
      <c r="G58" s="238" t="s">
        <v>0</v>
      </c>
      <c r="H58" s="238">
        <v>4070</v>
      </c>
      <c r="I58" s="238">
        <v>0.18</v>
      </c>
      <c r="J58" s="238">
        <v>79</v>
      </c>
      <c r="K58" s="304"/>
    </row>
    <row r="59" spans="1:11" s="187" customFormat="1" ht="15.75" x14ac:dyDescent="0.25">
      <c r="A59" s="237">
        <v>43273.551168981481</v>
      </c>
      <c r="B59" s="237" t="s">
        <v>3</v>
      </c>
      <c r="C59" s="237" t="s">
        <v>1114</v>
      </c>
      <c r="D59" s="237" t="s">
        <v>2</v>
      </c>
      <c r="E59" s="238" t="s">
        <v>637</v>
      </c>
      <c r="F59" s="238" t="s">
        <v>21</v>
      </c>
      <c r="G59" s="238" t="s">
        <v>0</v>
      </c>
      <c r="H59" s="238">
        <v>4060</v>
      </c>
      <c r="I59" s="238">
        <v>0.18</v>
      </c>
      <c r="J59" s="238">
        <v>77</v>
      </c>
      <c r="K59" s="304"/>
    </row>
    <row r="60" spans="1:11" s="187" customFormat="1" ht="15.75" x14ac:dyDescent="0.25">
      <c r="A60" s="237">
        <v>43273.551319444443</v>
      </c>
      <c r="B60" s="237" t="s">
        <v>3</v>
      </c>
      <c r="C60" s="237" t="s">
        <v>1114</v>
      </c>
      <c r="D60" s="237" t="s">
        <v>2</v>
      </c>
      <c r="E60" s="238" t="s">
        <v>637</v>
      </c>
      <c r="F60" s="238" t="s">
        <v>21</v>
      </c>
      <c r="G60" s="238" t="s">
        <v>0</v>
      </c>
      <c r="H60" s="238">
        <v>4070</v>
      </c>
      <c r="I60" s="238">
        <v>0.18</v>
      </c>
      <c r="J60" s="238">
        <v>79</v>
      </c>
      <c r="K60" s="305"/>
    </row>
    <row r="61" spans="1:11" s="187" customFormat="1" ht="15.75" x14ac:dyDescent="0.25">
      <c r="A61" s="237">
        <v>43273.552083333336</v>
      </c>
      <c r="B61" s="237" t="s">
        <v>3</v>
      </c>
      <c r="C61" s="237" t="s">
        <v>2</v>
      </c>
      <c r="D61" s="237" t="s">
        <v>1114</v>
      </c>
      <c r="E61" s="238" t="s">
        <v>636</v>
      </c>
      <c r="F61" s="238" t="s">
        <v>22</v>
      </c>
      <c r="G61" s="238" t="s">
        <v>0</v>
      </c>
      <c r="H61" s="238">
        <v>3720</v>
      </c>
      <c r="I61" s="238">
        <v>0.18</v>
      </c>
      <c r="J61" s="238">
        <v>79</v>
      </c>
      <c r="K61" s="303">
        <f>AVERAGE(H61:H64,H66,H70:H72,H80:H81)</f>
        <v>4052</v>
      </c>
    </row>
    <row r="62" spans="1:11" s="187" customFormat="1" ht="15.75" x14ac:dyDescent="0.25">
      <c r="A62" s="237">
        <v>43273.552233796298</v>
      </c>
      <c r="B62" s="237" t="s">
        <v>3</v>
      </c>
      <c r="C62" s="237" t="s">
        <v>2</v>
      </c>
      <c r="D62" s="237" t="s">
        <v>1114</v>
      </c>
      <c r="E62" s="238" t="s">
        <v>636</v>
      </c>
      <c r="F62" s="238" t="s">
        <v>22</v>
      </c>
      <c r="G62" s="238" t="s">
        <v>0</v>
      </c>
      <c r="H62" s="238">
        <v>3710</v>
      </c>
      <c r="I62" s="238">
        <v>0.18</v>
      </c>
      <c r="J62" s="238">
        <v>79</v>
      </c>
      <c r="K62" s="304"/>
    </row>
    <row r="63" spans="1:11" s="187" customFormat="1" ht="15.75" x14ac:dyDescent="0.25">
      <c r="A63" s="237">
        <v>43273.552395833336</v>
      </c>
      <c r="B63" s="237" t="s">
        <v>3</v>
      </c>
      <c r="C63" s="237" t="s">
        <v>2</v>
      </c>
      <c r="D63" s="237" t="s">
        <v>1114</v>
      </c>
      <c r="E63" s="238" t="s">
        <v>636</v>
      </c>
      <c r="F63" s="238" t="s">
        <v>22</v>
      </c>
      <c r="G63" s="238" t="s">
        <v>0</v>
      </c>
      <c r="H63" s="238">
        <v>3710</v>
      </c>
      <c r="I63" s="238">
        <v>0.18</v>
      </c>
      <c r="J63" s="238">
        <v>79</v>
      </c>
      <c r="K63" s="304"/>
    </row>
    <row r="64" spans="1:11" s="187" customFormat="1" ht="15.75" x14ac:dyDescent="0.25">
      <c r="A64" s="237">
        <v>43273.552986111114</v>
      </c>
      <c r="B64" s="237" t="s">
        <v>3</v>
      </c>
      <c r="C64" s="237" t="s">
        <v>2</v>
      </c>
      <c r="D64" s="237" t="s">
        <v>1114</v>
      </c>
      <c r="E64" s="238" t="s">
        <v>636</v>
      </c>
      <c r="F64" s="238" t="s">
        <v>22</v>
      </c>
      <c r="G64" s="238" t="s">
        <v>0</v>
      </c>
      <c r="H64" s="238">
        <v>4280</v>
      </c>
      <c r="I64" s="238">
        <v>0.18</v>
      </c>
      <c r="J64" s="238">
        <v>77</v>
      </c>
      <c r="K64" s="304"/>
    </row>
    <row r="65" spans="1:11" s="187" customFormat="1" ht="15.75" x14ac:dyDescent="0.25">
      <c r="A65" s="237">
        <v>43273.553136574075</v>
      </c>
      <c r="B65" s="237" t="s">
        <v>3</v>
      </c>
      <c r="C65" s="237" t="s">
        <v>2</v>
      </c>
      <c r="D65" s="237" t="s">
        <v>1114</v>
      </c>
      <c r="E65" s="238" t="s">
        <v>636</v>
      </c>
      <c r="F65" s="238" t="s">
        <v>22</v>
      </c>
      <c r="G65" s="238" t="s">
        <v>0</v>
      </c>
      <c r="H65" s="239">
        <v>1160</v>
      </c>
      <c r="I65" s="238">
        <v>0.18</v>
      </c>
      <c r="J65" s="238">
        <v>77</v>
      </c>
      <c r="K65" s="304"/>
    </row>
    <row r="66" spans="1:11" s="187" customFormat="1" ht="15.75" x14ac:dyDescent="0.25">
      <c r="A66" s="237">
        <v>43273.553287037037</v>
      </c>
      <c r="B66" s="237" t="s">
        <v>3</v>
      </c>
      <c r="C66" s="237" t="s">
        <v>2</v>
      </c>
      <c r="D66" s="237" t="s">
        <v>1114</v>
      </c>
      <c r="E66" s="238" t="s">
        <v>636</v>
      </c>
      <c r="F66" s="238" t="s">
        <v>22</v>
      </c>
      <c r="G66" s="238" t="s">
        <v>0</v>
      </c>
      <c r="H66" s="238">
        <v>4250</v>
      </c>
      <c r="I66" s="238">
        <v>0.18</v>
      </c>
      <c r="J66" s="238">
        <v>77</v>
      </c>
      <c r="K66" s="304"/>
    </row>
    <row r="67" spans="1:11" s="187" customFormat="1" ht="15.75" x14ac:dyDescent="0.25">
      <c r="A67" s="237">
        <v>43273.553715277776</v>
      </c>
      <c r="B67" s="237" t="s">
        <v>3</v>
      </c>
      <c r="C67" s="237" t="s">
        <v>2</v>
      </c>
      <c r="D67" s="237" t="s">
        <v>1114</v>
      </c>
      <c r="E67" s="238" t="s">
        <v>636</v>
      </c>
      <c r="F67" s="238" t="s">
        <v>22</v>
      </c>
      <c r="G67" s="238" t="s">
        <v>0</v>
      </c>
      <c r="H67" s="239">
        <v>3230</v>
      </c>
      <c r="I67" s="238">
        <v>0.18</v>
      </c>
      <c r="J67" s="238">
        <v>79</v>
      </c>
      <c r="K67" s="304"/>
    </row>
    <row r="68" spans="1:11" s="187" customFormat="1" ht="15.75" x14ac:dyDescent="0.25">
      <c r="A68" s="237">
        <v>43273.553854166668</v>
      </c>
      <c r="B68" s="237" t="s">
        <v>3</v>
      </c>
      <c r="C68" s="237" t="s">
        <v>2</v>
      </c>
      <c r="D68" s="237" t="s">
        <v>1114</v>
      </c>
      <c r="E68" s="238" t="s">
        <v>636</v>
      </c>
      <c r="F68" s="238" t="s">
        <v>22</v>
      </c>
      <c r="G68" s="238" t="s">
        <v>0</v>
      </c>
      <c r="H68" s="239">
        <v>680</v>
      </c>
      <c r="I68" s="238">
        <v>0.18</v>
      </c>
      <c r="J68" s="238">
        <v>77</v>
      </c>
      <c r="K68" s="304"/>
    </row>
    <row r="69" spans="1:11" s="187" customFormat="1" ht="15.75" x14ac:dyDescent="0.25">
      <c r="A69" s="237">
        <v>43273.553993055553</v>
      </c>
      <c r="B69" s="237" t="s">
        <v>3</v>
      </c>
      <c r="C69" s="237" t="s">
        <v>2</v>
      </c>
      <c r="D69" s="237" t="s">
        <v>1114</v>
      </c>
      <c r="E69" s="238" t="s">
        <v>636</v>
      </c>
      <c r="F69" s="238" t="s">
        <v>22</v>
      </c>
      <c r="G69" s="238" t="s">
        <v>0</v>
      </c>
      <c r="H69" s="239">
        <v>580</v>
      </c>
      <c r="I69" s="238">
        <v>0.18</v>
      </c>
      <c r="J69" s="238">
        <v>77</v>
      </c>
      <c r="K69" s="304"/>
    </row>
    <row r="70" spans="1:11" s="187" customFormat="1" ht="15.75" x14ac:dyDescent="0.25">
      <c r="A70" s="237">
        <v>43273.554479166669</v>
      </c>
      <c r="B70" s="237" t="s">
        <v>3</v>
      </c>
      <c r="C70" s="237" t="s">
        <v>2</v>
      </c>
      <c r="D70" s="237" t="s">
        <v>1114</v>
      </c>
      <c r="E70" s="238" t="s">
        <v>636</v>
      </c>
      <c r="F70" s="238" t="s">
        <v>22</v>
      </c>
      <c r="G70" s="238" t="s">
        <v>0</v>
      </c>
      <c r="H70" s="238">
        <v>4150</v>
      </c>
      <c r="I70" s="238">
        <v>0.18</v>
      </c>
      <c r="J70" s="238">
        <v>79</v>
      </c>
      <c r="K70" s="304"/>
    </row>
    <row r="71" spans="1:11" s="187" customFormat="1" ht="15.75" x14ac:dyDescent="0.25">
      <c r="A71" s="237">
        <v>43273.554618055554</v>
      </c>
      <c r="B71" s="237" t="s">
        <v>3</v>
      </c>
      <c r="C71" s="237" t="s">
        <v>2</v>
      </c>
      <c r="D71" s="237" t="s">
        <v>1114</v>
      </c>
      <c r="E71" s="238" t="s">
        <v>636</v>
      </c>
      <c r="F71" s="238" t="s">
        <v>22</v>
      </c>
      <c r="G71" s="238" t="s">
        <v>0</v>
      </c>
      <c r="H71" s="238">
        <v>4140</v>
      </c>
      <c r="I71" s="238">
        <v>0.18</v>
      </c>
      <c r="J71" s="238">
        <v>79</v>
      </c>
      <c r="K71" s="304"/>
    </row>
    <row r="72" spans="1:11" s="187" customFormat="1" ht="15.75" x14ac:dyDescent="0.25">
      <c r="A72" s="237">
        <v>43273.554756944446</v>
      </c>
      <c r="B72" s="237" t="s">
        <v>3</v>
      </c>
      <c r="C72" s="237" t="s">
        <v>2</v>
      </c>
      <c r="D72" s="237" t="s">
        <v>1114</v>
      </c>
      <c r="E72" s="238" t="s">
        <v>636</v>
      </c>
      <c r="F72" s="238" t="s">
        <v>22</v>
      </c>
      <c r="G72" s="238" t="s">
        <v>0</v>
      </c>
      <c r="H72" s="238">
        <v>4140</v>
      </c>
      <c r="I72" s="238">
        <v>0.18</v>
      </c>
      <c r="J72" s="238">
        <v>79</v>
      </c>
      <c r="K72" s="304"/>
    </row>
    <row r="73" spans="1:11" s="187" customFormat="1" ht="15.75" x14ac:dyDescent="0.25">
      <c r="A73" s="237">
        <v>43273.555231481485</v>
      </c>
      <c r="B73" s="237" t="s">
        <v>3</v>
      </c>
      <c r="C73" s="237" t="s">
        <v>1114</v>
      </c>
      <c r="D73" s="237" t="s">
        <v>2</v>
      </c>
      <c r="E73" s="238" t="s">
        <v>637</v>
      </c>
      <c r="F73" s="238" t="s">
        <v>22</v>
      </c>
      <c r="G73" s="238" t="s">
        <v>0</v>
      </c>
      <c r="H73" s="239">
        <v>400</v>
      </c>
      <c r="I73" s="238">
        <v>0.18</v>
      </c>
      <c r="J73" s="238">
        <v>79</v>
      </c>
      <c r="K73" s="304"/>
    </row>
    <row r="74" spans="1:11" s="187" customFormat="1" ht="15.75" x14ac:dyDescent="0.25">
      <c r="A74" s="237">
        <v>43273.555381944447</v>
      </c>
      <c r="B74" s="237" t="s">
        <v>3</v>
      </c>
      <c r="C74" s="237" t="s">
        <v>1114</v>
      </c>
      <c r="D74" s="237" t="s">
        <v>2</v>
      </c>
      <c r="E74" s="238" t="s">
        <v>637</v>
      </c>
      <c r="F74" s="238" t="s">
        <v>22</v>
      </c>
      <c r="G74" s="238" t="s">
        <v>0</v>
      </c>
      <c r="H74" s="239">
        <v>400</v>
      </c>
      <c r="I74" s="238">
        <v>0.18</v>
      </c>
      <c r="J74" s="238">
        <v>77</v>
      </c>
      <c r="K74" s="304"/>
    </row>
    <row r="75" spans="1:11" s="187" customFormat="1" ht="15.75" x14ac:dyDescent="0.25">
      <c r="A75" s="237">
        <v>43273.555520833332</v>
      </c>
      <c r="B75" s="237" t="s">
        <v>3</v>
      </c>
      <c r="C75" s="237" t="s">
        <v>1114</v>
      </c>
      <c r="D75" s="237" t="s">
        <v>2</v>
      </c>
      <c r="E75" s="238" t="s">
        <v>637</v>
      </c>
      <c r="F75" s="238" t="s">
        <v>22</v>
      </c>
      <c r="G75" s="238" t="s">
        <v>0</v>
      </c>
      <c r="H75" s="239">
        <v>410</v>
      </c>
      <c r="I75" s="238">
        <v>0.18</v>
      </c>
      <c r="J75" s="238">
        <v>79</v>
      </c>
      <c r="K75" s="304"/>
    </row>
    <row r="76" spans="1:11" s="187" customFormat="1" ht="15.75" x14ac:dyDescent="0.25">
      <c r="A76" s="237">
        <v>43273.556006944447</v>
      </c>
      <c r="B76" s="237" t="s">
        <v>3</v>
      </c>
      <c r="C76" s="237" t="s">
        <v>1114</v>
      </c>
      <c r="D76" s="237" t="s">
        <v>2</v>
      </c>
      <c r="E76" s="238" t="s">
        <v>637</v>
      </c>
      <c r="F76" s="238" t="s">
        <v>22</v>
      </c>
      <c r="G76" s="238" t="s">
        <v>0</v>
      </c>
      <c r="H76" s="239">
        <v>3780</v>
      </c>
      <c r="I76" s="238">
        <v>0.18</v>
      </c>
      <c r="J76" s="238">
        <v>79</v>
      </c>
      <c r="K76" s="304"/>
    </row>
    <row r="77" spans="1:11" s="187" customFormat="1" ht="15.75" x14ac:dyDescent="0.25">
      <c r="A77" s="237">
        <v>43273.556157407409</v>
      </c>
      <c r="B77" s="237" t="s">
        <v>3</v>
      </c>
      <c r="C77" s="237" t="s">
        <v>1114</v>
      </c>
      <c r="D77" s="237" t="s">
        <v>2</v>
      </c>
      <c r="E77" s="238" t="s">
        <v>637</v>
      </c>
      <c r="F77" s="238" t="s">
        <v>22</v>
      </c>
      <c r="G77" s="238" t="s">
        <v>0</v>
      </c>
      <c r="H77" s="239">
        <v>3380</v>
      </c>
      <c r="I77" s="238">
        <v>0.18</v>
      </c>
      <c r="J77" s="238">
        <v>79</v>
      </c>
      <c r="K77" s="304"/>
    </row>
    <row r="78" spans="1:11" s="187" customFormat="1" ht="15.75" x14ac:dyDescent="0.25">
      <c r="A78" s="237">
        <v>43273.556307870371</v>
      </c>
      <c r="B78" s="237" t="s">
        <v>3</v>
      </c>
      <c r="C78" s="237" t="s">
        <v>1114</v>
      </c>
      <c r="D78" s="237" t="s">
        <v>2</v>
      </c>
      <c r="E78" s="238" t="s">
        <v>637</v>
      </c>
      <c r="F78" s="238" t="s">
        <v>22</v>
      </c>
      <c r="G78" s="238" t="s">
        <v>0</v>
      </c>
      <c r="H78" s="239">
        <v>3360</v>
      </c>
      <c r="I78" s="238">
        <v>0.18</v>
      </c>
      <c r="J78" s="238">
        <v>77</v>
      </c>
      <c r="K78" s="304"/>
    </row>
    <row r="79" spans="1:11" s="187" customFormat="1" ht="15.75" x14ac:dyDescent="0.25">
      <c r="A79" s="237">
        <v>43273.55777777778</v>
      </c>
      <c r="B79" s="237" t="s">
        <v>3</v>
      </c>
      <c r="C79" s="237" t="s">
        <v>1114</v>
      </c>
      <c r="D79" s="237" t="s">
        <v>2</v>
      </c>
      <c r="E79" s="238" t="s">
        <v>637</v>
      </c>
      <c r="F79" s="238" t="s">
        <v>22</v>
      </c>
      <c r="G79" s="238" t="s">
        <v>0</v>
      </c>
      <c r="H79" s="239">
        <v>4170</v>
      </c>
      <c r="I79" s="238">
        <v>0.18</v>
      </c>
      <c r="J79" s="238">
        <v>79</v>
      </c>
      <c r="K79" s="304"/>
    </row>
    <row r="80" spans="1:11" s="187" customFormat="1" ht="15.75" x14ac:dyDescent="0.25">
      <c r="A80" s="237">
        <v>43273.557916666665</v>
      </c>
      <c r="B80" s="237" t="s">
        <v>3</v>
      </c>
      <c r="C80" s="237" t="s">
        <v>1114</v>
      </c>
      <c r="D80" s="237" t="s">
        <v>2</v>
      </c>
      <c r="E80" s="238" t="s">
        <v>637</v>
      </c>
      <c r="F80" s="238" t="s">
        <v>22</v>
      </c>
      <c r="G80" s="238" t="s">
        <v>0</v>
      </c>
      <c r="H80" s="238">
        <v>4210</v>
      </c>
      <c r="I80" s="238">
        <v>0.18</v>
      </c>
      <c r="J80" s="238">
        <v>79</v>
      </c>
      <c r="K80" s="304"/>
    </row>
    <row r="81" spans="1:11" s="187" customFormat="1" ht="15.75" x14ac:dyDescent="0.25">
      <c r="A81" s="237">
        <v>43273.558055555557</v>
      </c>
      <c r="B81" s="237" t="s">
        <v>3</v>
      </c>
      <c r="C81" s="237" t="s">
        <v>1114</v>
      </c>
      <c r="D81" s="237" t="s">
        <v>2</v>
      </c>
      <c r="E81" s="238" t="s">
        <v>637</v>
      </c>
      <c r="F81" s="238" t="s">
        <v>22</v>
      </c>
      <c r="G81" s="238" t="s">
        <v>0</v>
      </c>
      <c r="H81" s="238">
        <v>4210</v>
      </c>
      <c r="I81" s="238">
        <v>0.18</v>
      </c>
      <c r="J81" s="238">
        <v>79</v>
      </c>
      <c r="K81" s="305"/>
    </row>
    <row r="82" spans="1:11" s="187" customFormat="1" ht="15.75" x14ac:dyDescent="0.25">
      <c r="A82" s="237">
        <v>43273.558530092596</v>
      </c>
      <c r="B82" s="237" t="s">
        <v>3</v>
      </c>
      <c r="C82" s="237" t="s">
        <v>2</v>
      </c>
      <c r="D82" s="237" t="s">
        <v>1114</v>
      </c>
      <c r="E82" s="238" t="s">
        <v>636</v>
      </c>
      <c r="F82" s="238" t="s">
        <v>23</v>
      </c>
      <c r="G82" s="238" t="s">
        <v>0</v>
      </c>
      <c r="H82" s="239">
        <v>460</v>
      </c>
      <c r="I82" s="238">
        <v>0.18</v>
      </c>
      <c r="J82" s="238">
        <v>77</v>
      </c>
      <c r="K82" s="303">
        <f>AVERAGE(H88:H90,H92:H96,H103:H105)</f>
        <v>3609.090909090909</v>
      </c>
    </row>
    <row r="83" spans="1:11" s="187" customFormat="1" ht="15.75" x14ac:dyDescent="0.25">
      <c r="A83" s="237">
        <v>43273.558692129627</v>
      </c>
      <c r="B83" s="237" t="s">
        <v>3</v>
      </c>
      <c r="C83" s="237" t="s">
        <v>2</v>
      </c>
      <c r="D83" s="237" t="s">
        <v>1114</v>
      </c>
      <c r="E83" s="238" t="s">
        <v>636</v>
      </c>
      <c r="F83" s="238" t="s">
        <v>23</v>
      </c>
      <c r="G83" s="238" t="s">
        <v>0</v>
      </c>
      <c r="H83" s="239">
        <v>460</v>
      </c>
      <c r="I83" s="238">
        <v>0.18</v>
      </c>
      <c r="J83" s="238">
        <v>79</v>
      </c>
      <c r="K83" s="304"/>
    </row>
    <row r="84" spans="1:11" s="187" customFormat="1" ht="15.75" x14ac:dyDescent="0.25">
      <c r="A84" s="237">
        <v>43273.558842592596</v>
      </c>
      <c r="B84" s="237" t="s">
        <v>3</v>
      </c>
      <c r="C84" s="237" t="s">
        <v>2</v>
      </c>
      <c r="D84" s="237" t="s">
        <v>1114</v>
      </c>
      <c r="E84" s="238" t="s">
        <v>636</v>
      </c>
      <c r="F84" s="238" t="s">
        <v>23</v>
      </c>
      <c r="G84" s="238" t="s">
        <v>0</v>
      </c>
      <c r="H84" s="239">
        <v>4020</v>
      </c>
      <c r="I84" s="238">
        <v>0.18</v>
      </c>
      <c r="J84" s="238">
        <v>77</v>
      </c>
      <c r="K84" s="304"/>
    </row>
    <row r="85" spans="1:11" s="187" customFormat="1" ht="15.75" x14ac:dyDescent="0.25">
      <c r="A85" s="237">
        <v>43273.559374999997</v>
      </c>
      <c r="B85" s="237" t="s">
        <v>3</v>
      </c>
      <c r="C85" s="237" t="s">
        <v>2</v>
      </c>
      <c r="D85" s="237" t="s">
        <v>1114</v>
      </c>
      <c r="E85" s="238" t="s">
        <v>636</v>
      </c>
      <c r="F85" s="238" t="s">
        <v>23</v>
      </c>
      <c r="G85" s="238" t="s">
        <v>0</v>
      </c>
      <c r="H85" s="239">
        <v>3230</v>
      </c>
      <c r="I85" s="238">
        <v>0.18</v>
      </c>
      <c r="J85" s="238">
        <v>79</v>
      </c>
      <c r="K85" s="304"/>
    </row>
    <row r="86" spans="1:11" s="187" customFormat="1" ht="15.75" x14ac:dyDescent="0.25">
      <c r="A86" s="237">
        <v>43273.559537037036</v>
      </c>
      <c r="B86" s="237" t="s">
        <v>3</v>
      </c>
      <c r="C86" s="237" t="s">
        <v>2</v>
      </c>
      <c r="D86" s="237" t="s">
        <v>1114</v>
      </c>
      <c r="E86" s="238" t="s">
        <v>636</v>
      </c>
      <c r="F86" s="238" t="s">
        <v>23</v>
      </c>
      <c r="G86" s="238" t="s">
        <v>0</v>
      </c>
      <c r="H86" s="239">
        <v>3340</v>
      </c>
      <c r="I86" s="238">
        <v>0.18</v>
      </c>
      <c r="J86" s="238">
        <v>77</v>
      </c>
      <c r="K86" s="304"/>
    </row>
    <row r="87" spans="1:11" s="187" customFormat="1" ht="15.75" x14ac:dyDescent="0.25">
      <c r="A87" s="237">
        <v>43273.559699074074</v>
      </c>
      <c r="B87" s="237" t="s">
        <v>3</v>
      </c>
      <c r="C87" s="237" t="s">
        <v>2</v>
      </c>
      <c r="D87" s="237" t="s">
        <v>1114</v>
      </c>
      <c r="E87" s="238" t="s">
        <v>636</v>
      </c>
      <c r="F87" s="238" t="s">
        <v>23</v>
      </c>
      <c r="G87" s="238" t="s">
        <v>0</v>
      </c>
      <c r="H87" s="239">
        <v>2860</v>
      </c>
      <c r="I87" s="238">
        <v>0.18</v>
      </c>
      <c r="J87" s="238">
        <v>77</v>
      </c>
      <c r="K87" s="304"/>
    </row>
    <row r="88" spans="1:11" s="187" customFormat="1" ht="15.75" x14ac:dyDescent="0.25">
      <c r="A88" s="237">
        <v>43273.560578703706</v>
      </c>
      <c r="B88" s="237" t="s">
        <v>3</v>
      </c>
      <c r="C88" s="237" t="s">
        <v>2</v>
      </c>
      <c r="D88" s="237" t="s">
        <v>1114</v>
      </c>
      <c r="E88" s="238" t="s">
        <v>636</v>
      </c>
      <c r="F88" s="238" t="s">
        <v>23</v>
      </c>
      <c r="G88" s="238" t="s">
        <v>0</v>
      </c>
      <c r="H88" s="238">
        <v>3490</v>
      </c>
      <c r="I88" s="238">
        <v>0.18</v>
      </c>
      <c r="J88" s="238">
        <v>77</v>
      </c>
      <c r="K88" s="304"/>
    </row>
    <row r="89" spans="1:11" s="187" customFormat="1" ht="15.75" x14ac:dyDescent="0.25">
      <c r="A89" s="237">
        <v>43273.560729166667</v>
      </c>
      <c r="B89" s="237" t="s">
        <v>3</v>
      </c>
      <c r="C89" s="237" t="s">
        <v>2</v>
      </c>
      <c r="D89" s="237" t="s">
        <v>1114</v>
      </c>
      <c r="E89" s="238" t="s">
        <v>636</v>
      </c>
      <c r="F89" s="238" t="s">
        <v>23</v>
      </c>
      <c r="G89" s="238" t="s">
        <v>0</v>
      </c>
      <c r="H89" s="238">
        <v>3470</v>
      </c>
      <c r="I89" s="238">
        <v>0.18</v>
      </c>
      <c r="J89" s="238">
        <v>79</v>
      </c>
      <c r="K89" s="304"/>
    </row>
    <row r="90" spans="1:11" s="187" customFormat="1" ht="15.75" x14ac:dyDescent="0.25">
      <c r="A90" s="237">
        <v>43273.560879629629</v>
      </c>
      <c r="B90" s="237" t="s">
        <v>3</v>
      </c>
      <c r="C90" s="237" t="s">
        <v>2</v>
      </c>
      <c r="D90" s="237" t="s">
        <v>1114</v>
      </c>
      <c r="E90" s="238" t="s">
        <v>636</v>
      </c>
      <c r="F90" s="238" t="s">
        <v>23</v>
      </c>
      <c r="G90" s="238" t="s">
        <v>0</v>
      </c>
      <c r="H90" s="238">
        <v>3490</v>
      </c>
      <c r="I90" s="238">
        <v>0.18</v>
      </c>
      <c r="J90" s="238">
        <v>79</v>
      </c>
      <c r="K90" s="304"/>
    </row>
    <row r="91" spans="1:11" s="187" customFormat="1" ht="15.75" x14ac:dyDescent="0.25">
      <c r="A91" s="237">
        <v>43273.561898148146</v>
      </c>
      <c r="B91" s="237" t="s">
        <v>3</v>
      </c>
      <c r="C91" s="237" t="s">
        <v>2</v>
      </c>
      <c r="D91" s="237" t="s">
        <v>1114</v>
      </c>
      <c r="E91" s="238" t="s">
        <v>636</v>
      </c>
      <c r="F91" s="238" t="s">
        <v>23</v>
      </c>
      <c r="G91" s="238" t="s">
        <v>0</v>
      </c>
      <c r="H91" s="239">
        <v>370</v>
      </c>
      <c r="I91" s="238">
        <v>0.18</v>
      </c>
      <c r="J91" s="238">
        <v>79</v>
      </c>
      <c r="K91" s="304"/>
    </row>
    <row r="92" spans="1:11" s="187" customFormat="1" ht="15.75" x14ac:dyDescent="0.25">
      <c r="A92" s="237">
        <v>43273.562048611115</v>
      </c>
      <c r="B92" s="237" t="s">
        <v>3</v>
      </c>
      <c r="C92" s="237" t="s">
        <v>2</v>
      </c>
      <c r="D92" s="237" t="s">
        <v>1114</v>
      </c>
      <c r="E92" s="238" t="s">
        <v>636</v>
      </c>
      <c r="F92" s="238" t="s">
        <v>23</v>
      </c>
      <c r="G92" s="238" t="s">
        <v>0</v>
      </c>
      <c r="H92" s="238">
        <v>3510</v>
      </c>
      <c r="I92" s="238">
        <v>0.18</v>
      </c>
      <c r="J92" s="238">
        <v>79</v>
      </c>
      <c r="K92" s="304"/>
    </row>
    <row r="93" spans="1:11" s="187" customFormat="1" ht="15.75" x14ac:dyDescent="0.25">
      <c r="A93" s="237">
        <v>43273.562199074076</v>
      </c>
      <c r="B93" s="237" t="s">
        <v>3</v>
      </c>
      <c r="C93" s="237" t="s">
        <v>2</v>
      </c>
      <c r="D93" s="237" t="s">
        <v>1114</v>
      </c>
      <c r="E93" s="238" t="s">
        <v>636</v>
      </c>
      <c r="F93" s="238" t="s">
        <v>23</v>
      </c>
      <c r="G93" s="238" t="s">
        <v>0</v>
      </c>
      <c r="H93" s="238">
        <v>3500</v>
      </c>
      <c r="I93" s="238">
        <v>0.18</v>
      </c>
      <c r="J93" s="238">
        <v>77</v>
      </c>
      <c r="K93" s="304"/>
    </row>
    <row r="94" spans="1:11" s="187" customFormat="1" ht="15.75" x14ac:dyDescent="0.25">
      <c r="A94" s="237">
        <v>43273.562777777777</v>
      </c>
      <c r="B94" s="237" t="s">
        <v>3</v>
      </c>
      <c r="C94" s="237" t="s">
        <v>1114</v>
      </c>
      <c r="D94" s="237" t="s">
        <v>2</v>
      </c>
      <c r="E94" s="238" t="s">
        <v>637</v>
      </c>
      <c r="F94" s="238" t="s">
        <v>23</v>
      </c>
      <c r="G94" s="238" t="s">
        <v>0</v>
      </c>
      <c r="H94" s="238">
        <v>3350</v>
      </c>
      <c r="I94" s="238">
        <v>0.18</v>
      </c>
      <c r="J94" s="238">
        <v>79</v>
      </c>
      <c r="K94" s="304"/>
    </row>
    <row r="95" spans="1:11" s="187" customFormat="1" ht="15.75" x14ac:dyDescent="0.25">
      <c r="A95" s="237">
        <v>43273.562928240739</v>
      </c>
      <c r="B95" s="237" t="s">
        <v>3</v>
      </c>
      <c r="C95" s="237" t="s">
        <v>1114</v>
      </c>
      <c r="D95" s="237" t="s">
        <v>2</v>
      </c>
      <c r="E95" s="238" t="s">
        <v>637</v>
      </c>
      <c r="F95" s="238" t="s">
        <v>23</v>
      </c>
      <c r="G95" s="238" t="s">
        <v>0</v>
      </c>
      <c r="H95" s="238">
        <v>3320</v>
      </c>
      <c r="I95" s="238">
        <v>0.18</v>
      </c>
      <c r="J95" s="238">
        <v>79</v>
      </c>
      <c r="K95" s="304"/>
    </row>
    <row r="96" spans="1:11" s="187" customFormat="1" ht="15.75" x14ac:dyDescent="0.25">
      <c r="A96" s="237">
        <v>43273.563078703701</v>
      </c>
      <c r="B96" s="237" t="s">
        <v>3</v>
      </c>
      <c r="C96" s="237" t="s">
        <v>1114</v>
      </c>
      <c r="D96" s="237" t="s">
        <v>2</v>
      </c>
      <c r="E96" s="238" t="s">
        <v>637</v>
      </c>
      <c r="F96" s="238" t="s">
        <v>23</v>
      </c>
      <c r="G96" s="238" t="s">
        <v>0</v>
      </c>
      <c r="H96" s="238">
        <v>3310</v>
      </c>
      <c r="I96" s="238">
        <v>0.18</v>
      </c>
      <c r="J96" s="238">
        <v>79</v>
      </c>
      <c r="K96" s="304"/>
    </row>
    <row r="97" spans="1:11" s="187" customFormat="1" ht="15.75" x14ac:dyDescent="0.25">
      <c r="A97" s="237">
        <v>43273.563599537039</v>
      </c>
      <c r="B97" s="237" t="s">
        <v>3</v>
      </c>
      <c r="C97" s="237" t="s">
        <v>1114</v>
      </c>
      <c r="D97" s="237" t="s">
        <v>2</v>
      </c>
      <c r="E97" s="238" t="s">
        <v>637</v>
      </c>
      <c r="F97" s="238" t="s">
        <v>23</v>
      </c>
      <c r="G97" s="238" t="s">
        <v>0</v>
      </c>
      <c r="H97" s="239">
        <v>3530</v>
      </c>
      <c r="I97" s="238">
        <v>0.18</v>
      </c>
      <c r="J97" s="238">
        <v>79</v>
      </c>
      <c r="K97" s="304"/>
    </row>
    <row r="98" spans="1:11" s="187" customFormat="1" ht="15.75" x14ac:dyDescent="0.25">
      <c r="A98" s="237">
        <v>43273.563750000001</v>
      </c>
      <c r="B98" s="237" t="s">
        <v>3</v>
      </c>
      <c r="C98" s="237" t="s">
        <v>1114</v>
      </c>
      <c r="D98" s="237" t="s">
        <v>2</v>
      </c>
      <c r="E98" s="238" t="s">
        <v>637</v>
      </c>
      <c r="F98" s="238" t="s">
        <v>23</v>
      </c>
      <c r="G98" s="238" t="s">
        <v>0</v>
      </c>
      <c r="H98" s="239">
        <v>3430</v>
      </c>
      <c r="I98" s="238">
        <v>0.18</v>
      </c>
      <c r="J98" s="238">
        <v>79</v>
      </c>
      <c r="K98" s="304"/>
    </row>
    <row r="99" spans="1:11" s="187" customFormat="1" ht="15.75" x14ac:dyDescent="0.25">
      <c r="A99" s="237">
        <v>43273.563900462963</v>
      </c>
      <c r="B99" s="237" t="s">
        <v>3</v>
      </c>
      <c r="C99" s="237" t="s">
        <v>1114</v>
      </c>
      <c r="D99" s="237" t="s">
        <v>2</v>
      </c>
      <c r="E99" s="238" t="s">
        <v>637</v>
      </c>
      <c r="F99" s="238" t="s">
        <v>23</v>
      </c>
      <c r="G99" s="238" t="s">
        <v>0</v>
      </c>
      <c r="H99" s="239">
        <v>3530</v>
      </c>
      <c r="I99" s="238">
        <v>0.18</v>
      </c>
      <c r="J99" s="238">
        <v>79</v>
      </c>
      <c r="K99" s="304"/>
    </row>
    <row r="100" spans="1:11" s="187" customFormat="1" ht="15.75" x14ac:dyDescent="0.25">
      <c r="A100" s="237">
        <v>43273.564270833333</v>
      </c>
      <c r="B100" s="237" t="s">
        <v>3</v>
      </c>
      <c r="C100" s="237" t="s">
        <v>1114</v>
      </c>
      <c r="D100" s="237" t="s">
        <v>2</v>
      </c>
      <c r="E100" s="238" t="s">
        <v>637</v>
      </c>
      <c r="F100" s="238" t="s">
        <v>23</v>
      </c>
      <c r="G100" s="238" t="s">
        <v>0</v>
      </c>
      <c r="H100" s="239">
        <v>4570</v>
      </c>
      <c r="I100" s="238">
        <v>0.18</v>
      </c>
      <c r="J100" s="238">
        <v>77</v>
      </c>
      <c r="K100" s="304"/>
    </row>
    <row r="101" spans="1:11" s="187" customFormat="1" ht="15.75" x14ac:dyDescent="0.25">
      <c r="A101" s="237">
        <v>43273.564421296294</v>
      </c>
      <c r="B101" s="237" t="s">
        <v>3</v>
      </c>
      <c r="C101" s="237" t="s">
        <v>1114</v>
      </c>
      <c r="D101" s="237" t="s">
        <v>2</v>
      </c>
      <c r="E101" s="238" t="s">
        <v>637</v>
      </c>
      <c r="F101" s="238" t="s">
        <v>23</v>
      </c>
      <c r="G101" s="238" t="s">
        <v>0</v>
      </c>
      <c r="H101" s="239">
        <v>4010</v>
      </c>
      <c r="I101" s="238">
        <v>0.18</v>
      </c>
      <c r="J101" s="238">
        <v>79</v>
      </c>
      <c r="K101" s="304"/>
    </row>
    <row r="102" spans="1:11" s="187" customFormat="1" ht="15.75" x14ac:dyDescent="0.25">
      <c r="A102" s="237">
        <v>43273.564560185187</v>
      </c>
      <c r="B102" s="237" t="s">
        <v>3</v>
      </c>
      <c r="C102" s="237" t="s">
        <v>1114</v>
      </c>
      <c r="D102" s="237" t="s">
        <v>2</v>
      </c>
      <c r="E102" s="238" t="s">
        <v>637</v>
      </c>
      <c r="F102" s="238" t="s">
        <v>23</v>
      </c>
      <c r="G102" s="238" t="s">
        <v>0</v>
      </c>
      <c r="H102" s="239">
        <v>4250</v>
      </c>
      <c r="I102" s="238">
        <v>0.18</v>
      </c>
      <c r="J102" s="238">
        <v>77</v>
      </c>
      <c r="K102" s="304"/>
    </row>
    <row r="103" spans="1:11" s="187" customFormat="1" ht="15.75" x14ac:dyDescent="0.25">
      <c r="A103" s="237">
        <v>43273.565381944441</v>
      </c>
      <c r="B103" s="237" t="s">
        <v>3</v>
      </c>
      <c r="C103" s="237" t="s">
        <v>1114</v>
      </c>
      <c r="D103" s="237" t="s">
        <v>2</v>
      </c>
      <c r="E103" s="238" t="s">
        <v>637</v>
      </c>
      <c r="F103" s="238" t="s">
        <v>23</v>
      </c>
      <c r="G103" s="238" t="s">
        <v>0</v>
      </c>
      <c r="H103" s="238">
        <v>4110</v>
      </c>
      <c r="I103" s="238">
        <v>0.18</v>
      </c>
      <c r="J103" s="238">
        <v>77</v>
      </c>
      <c r="K103" s="304"/>
    </row>
    <row r="104" spans="1:11" s="187" customFormat="1" ht="15.75" x14ac:dyDescent="0.25">
      <c r="A104" s="237">
        <v>43273.565520833334</v>
      </c>
      <c r="B104" s="237" t="s">
        <v>3</v>
      </c>
      <c r="C104" s="237" t="s">
        <v>1114</v>
      </c>
      <c r="D104" s="237" t="s">
        <v>2</v>
      </c>
      <c r="E104" s="238" t="s">
        <v>637</v>
      </c>
      <c r="F104" s="238" t="s">
        <v>23</v>
      </c>
      <c r="G104" s="238" t="s">
        <v>0</v>
      </c>
      <c r="H104" s="238">
        <v>4080</v>
      </c>
      <c r="I104" s="238">
        <v>0.18</v>
      </c>
      <c r="J104" s="238">
        <v>77</v>
      </c>
      <c r="K104" s="304"/>
    </row>
    <row r="105" spans="1:11" s="187" customFormat="1" ht="15.75" x14ac:dyDescent="0.25">
      <c r="A105" s="237">
        <v>43273.565682870372</v>
      </c>
      <c r="B105" s="237" t="s">
        <v>3</v>
      </c>
      <c r="C105" s="237" t="s">
        <v>1114</v>
      </c>
      <c r="D105" s="237" t="s">
        <v>2</v>
      </c>
      <c r="E105" s="238" t="s">
        <v>637</v>
      </c>
      <c r="F105" s="238" t="s">
        <v>23</v>
      </c>
      <c r="G105" s="238" t="s">
        <v>0</v>
      </c>
      <c r="H105" s="238">
        <v>4070</v>
      </c>
      <c r="I105" s="238">
        <v>0.18</v>
      </c>
      <c r="J105" s="238">
        <v>77</v>
      </c>
      <c r="K105" s="305"/>
    </row>
    <row r="106" spans="1:11" s="187" customFormat="1" ht="15.75" x14ac:dyDescent="0.25">
      <c r="A106" s="237">
        <v>43273.566261574073</v>
      </c>
      <c r="B106" s="237" t="s">
        <v>3</v>
      </c>
      <c r="C106" s="237" t="s">
        <v>2</v>
      </c>
      <c r="D106" s="237" t="s">
        <v>1114</v>
      </c>
      <c r="E106" s="238" t="s">
        <v>636</v>
      </c>
      <c r="F106" s="238" t="s">
        <v>23</v>
      </c>
      <c r="G106" s="238" t="s">
        <v>1112</v>
      </c>
      <c r="H106" s="238">
        <v>3800</v>
      </c>
      <c r="I106" s="238">
        <v>0.18</v>
      </c>
      <c r="J106" s="238">
        <v>77</v>
      </c>
      <c r="K106" s="303">
        <f>AVERAGE(H106:H109,H111,H114,H119,H123,H125:H126)</f>
        <v>3514</v>
      </c>
    </row>
    <row r="107" spans="1:11" s="187" customFormat="1" ht="15.75" x14ac:dyDescent="0.25">
      <c r="A107" s="237">
        <v>43273.566412037035</v>
      </c>
      <c r="B107" s="237" t="s">
        <v>3</v>
      </c>
      <c r="C107" s="237" t="s">
        <v>2</v>
      </c>
      <c r="D107" s="237" t="s">
        <v>1114</v>
      </c>
      <c r="E107" s="238" t="s">
        <v>636</v>
      </c>
      <c r="F107" s="238" t="s">
        <v>23</v>
      </c>
      <c r="G107" s="238" t="s">
        <v>1112</v>
      </c>
      <c r="H107" s="238">
        <v>3770</v>
      </c>
      <c r="I107" s="238">
        <v>0.18</v>
      </c>
      <c r="J107" s="238">
        <v>79</v>
      </c>
      <c r="K107" s="304"/>
    </row>
    <row r="108" spans="1:11" s="187" customFormat="1" ht="15.75" x14ac:dyDescent="0.25">
      <c r="A108" s="237">
        <v>43273.566562499997</v>
      </c>
      <c r="B108" s="237" t="s">
        <v>3</v>
      </c>
      <c r="C108" s="237" t="s">
        <v>2</v>
      </c>
      <c r="D108" s="237" t="s">
        <v>1114</v>
      </c>
      <c r="E108" s="238" t="s">
        <v>636</v>
      </c>
      <c r="F108" s="238" t="s">
        <v>23</v>
      </c>
      <c r="G108" s="238" t="s">
        <v>1112</v>
      </c>
      <c r="H108" s="238">
        <v>3730</v>
      </c>
      <c r="I108" s="238">
        <v>0.18</v>
      </c>
      <c r="J108" s="238">
        <v>79</v>
      </c>
      <c r="K108" s="304"/>
    </row>
    <row r="109" spans="1:11" s="187" customFormat="1" ht="15.75" x14ac:dyDescent="0.25">
      <c r="A109" s="237">
        <v>43273.567060185182</v>
      </c>
      <c r="B109" s="237" t="s">
        <v>3</v>
      </c>
      <c r="C109" s="237" t="s">
        <v>1114</v>
      </c>
      <c r="D109" s="237" t="s">
        <v>2</v>
      </c>
      <c r="E109" s="238" t="s">
        <v>637</v>
      </c>
      <c r="F109" s="238" t="s">
        <v>23</v>
      </c>
      <c r="G109" s="238" t="s">
        <v>1112</v>
      </c>
      <c r="H109" s="238">
        <v>3160</v>
      </c>
      <c r="I109" s="238">
        <v>0.18</v>
      </c>
      <c r="J109" s="238">
        <v>79</v>
      </c>
      <c r="K109" s="304"/>
    </row>
    <row r="110" spans="1:11" s="187" customFormat="1" ht="15.75" x14ac:dyDescent="0.25">
      <c r="A110" s="237">
        <v>43273.56722222222</v>
      </c>
      <c r="B110" s="237" t="s">
        <v>3</v>
      </c>
      <c r="C110" s="237" t="s">
        <v>1114</v>
      </c>
      <c r="D110" s="237" t="s">
        <v>2</v>
      </c>
      <c r="E110" s="238" t="s">
        <v>637</v>
      </c>
      <c r="F110" s="238" t="s">
        <v>23</v>
      </c>
      <c r="G110" s="238" t="s">
        <v>1112</v>
      </c>
      <c r="H110" s="239">
        <v>3020</v>
      </c>
      <c r="I110" s="238">
        <v>0.18</v>
      </c>
      <c r="J110" s="238">
        <v>79</v>
      </c>
      <c r="K110" s="304"/>
    </row>
    <row r="111" spans="1:11" s="187" customFormat="1" ht="15.75" x14ac:dyDescent="0.25">
      <c r="A111" s="237">
        <v>43273.567372685182</v>
      </c>
      <c r="B111" s="237" t="s">
        <v>3</v>
      </c>
      <c r="C111" s="237" t="s">
        <v>1114</v>
      </c>
      <c r="D111" s="237" t="s">
        <v>2</v>
      </c>
      <c r="E111" s="238" t="s">
        <v>637</v>
      </c>
      <c r="F111" s="238" t="s">
        <v>23</v>
      </c>
      <c r="G111" s="238" t="s">
        <v>1112</v>
      </c>
      <c r="H111" s="238">
        <v>3160</v>
      </c>
      <c r="I111" s="238">
        <v>0.18</v>
      </c>
      <c r="J111" s="238">
        <v>79</v>
      </c>
      <c r="K111" s="304"/>
    </row>
    <row r="112" spans="1:11" s="187" customFormat="1" ht="15.75" x14ac:dyDescent="0.25">
      <c r="A112" s="237">
        <v>43273.567893518521</v>
      </c>
      <c r="B112" s="237" t="s">
        <v>3</v>
      </c>
      <c r="C112" s="237" t="s">
        <v>1114</v>
      </c>
      <c r="D112" s="237" t="s">
        <v>2</v>
      </c>
      <c r="E112" s="238" t="s">
        <v>637</v>
      </c>
      <c r="F112" s="238" t="s">
        <v>23</v>
      </c>
      <c r="G112" s="238" t="s">
        <v>1112</v>
      </c>
      <c r="H112" s="239">
        <v>2710</v>
      </c>
      <c r="I112" s="238">
        <v>0.18</v>
      </c>
      <c r="J112" s="238">
        <v>79</v>
      </c>
      <c r="K112" s="304"/>
    </row>
    <row r="113" spans="1:11" s="187" customFormat="1" ht="15.75" x14ac:dyDescent="0.25">
      <c r="A113" s="237">
        <v>43273.568043981482</v>
      </c>
      <c r="B113" s="237" t="s">
        <v>3</v>
      </c>
      <c r="C113" s="237" t="s">
        <v>1114</v>
      </c>
      <c r="D113" s="237" t="s">
        <v>2</v>
      </c>
      <c r="E113" s="238" t="s">
        <v>637</v>
      </c>
      <c r="F113" s="238" t="s">
        <v>23</v>
      </c>
      <c r="G113" s="238" t="s">
        <v>1112</v>
      </c>
      <c r="H113" s="239">
        <v>2600</v>
      </c>
      <c r="I113" s="238">
        <v>0.18</v>
      </c>
      <c r="J113" s="238">
        <v>79</v>
      </c>
      <c r="K113" s="304"/>
    </row>
    <row r="114" spans="1:11" s="187" customFormat="1" ht="15.75" x14ac:dyDescent="0.25">
      <c r="A114" s="237">
        <v>43273.568194444444</v>
      </c>
      <c r="B114" s="237" t="s">
        <v>3</v>
      </c>
      <c r="C114" s="237" t="s">
        <v>1114</v>
      </c>
      <c r="D114" s="237" t="s">
        <v>2</v>
      </c>
      <c r="E114" s="238" t="s">
        <v>637</v>
      </c>
      <c r="F114" s="238" t="s">
        <v>23</v>
      </c>
      <c r="G114" s="238" t="s">
        <v>1112</v>
      </c>
      <c r="H114" s="238">
        <v>2880</v>
      </c>
      <c r="I114" s="238">
        <v>0.18</v>
      </c>
      <c r="J114" s="238">
        <v>79</v>
      </c>
      <c r="K114" s="304"/>
    </row>
    <row r="115" spans="1:11" s="187" customFormat="1" ht="15.75" x14ac:dyDescent="0.25">
      <c r="A115" s="237">
        <v>43273.56925925926</v>
      </c>
      <c r="B115" s="237" t="s">
        <v>3</v>
      </c>
      <c r="C115" s="237" t="s">
        <v>1114</v>
      </c>
      <c r="D115" s="237" t="s">
        <v>2</v>
      </c>
      <c r="E115" s="238" t="s">
        <v>637</v>
      </c>
      <c r="F115" s="238" t="s">
        <v>23</v>
      </c>
      <c r="G115" s="238" t="s">
        <v>1112</v>
      </c>
      <c r="H115" s="239">
        <v>3200</v>
      </c>
      <c r="I115" s="238">
        <v>0.18</v>
      </c>
      <c r="J115" s="238">
        <v>79</v>
      </c>
      <c r="K115" s="304"/>
    </row>
    <row r="116" spans="1:11" s="187" customFormat="1" ht="15.75" x14ac:dyDescent="0.25">
      <c r="A116" s="237">
        <v>43273.569421296299</v>
      </c>
      <c r="B116" s="237" t="s">
        <v>3</v>
      </c>
      <c r="C116" s="237" t="s">
        <v>1114</v>
      </c>
      <c r="D116" s="237" t="s">
        <v>2</v>
      </c>
      <c r="E116" s="238" t="s">
        <v>637</v>
      </c>
      <c r="F116" s="238" t="s">
        <v>23</v>
      </c>
      <c r="G116" s="238" t="s">
        <v>1112</v>
      </c>
      <c r="H116" s="239">
        <v>3210</v>
      </c>
      <c r="I116" s="238">
        <v>0.18</v>
      </c>
      <c r="J116" s="238">
        <v>79</v>
      </c>
      <c r="K116" s="304"/>
    </row>
    <row r="117" spans="1:11" s="187" customFormat="1" ht="15.75" x14ac:dyDescent="0.25">
      <c r="A117" s="237">
        <v>43273.569571759261</v>
      </c>
      <c r="B117" s="237" t="s">
        <v>3</v>
      </c>
      <c r="C117" s="237" t="s">
        <v>1114</v>
      </c>
      <c r="D117" s="237" t="s">
        <v>2</v>
      </c>
      <c r="E117" s="238" t="s">
        <v>637</v>
      </c>
      <c r="F117" s="238" t="s">
        <v>23</v>
      </c>
      <c r="G117" s="238" t="s">
        <v>1112</v>
      </c>
      <c r="H117" s="239">
        <v>3230</v>
      </c>
      <c r="I117" s="238">
        <v>0.18</v>
      </c>
      <c r="J117" s="238">
        <v>79</v>
      </c>
      <c r="K117" s="304"/>
    </row>
    <row r="118" spans="1:11" s="187" customFormat="1" ht="15.75" x14ac:dyDescent="0.25">
      <c r="A118" s="237">
        <v>43273.570856481485</v>
      </c>
      <c r="B118" s="237" t="s">
        <v>3</v>
      </c>
      <c r="C118" s="237" t="s">
        <v>1114</v>
      </c>
      <c r="D118" s="237" t="s">
        <v>2</v>
      </c>
      <c r="E118" s="238" t="s">
        <v>637</v>
      </c>
      <c r="F118" s="238" t="s">
        <v>23</v>
      </c>
      <c r="G118" s="238" t="s">
        <v>1112</v>
      </c>
      <c r="H118" s="239">
        <v>3240</v>
      </c>
      <c r="I118" s="238">
        <v>0.18</v>
      </c>
      <c r="J118" s="238">
        <v>79</v>
      </c>
      <c r="K118" s="304"/>
    </row>
    <row r="119" spans="1:11" s="187" customFormat="1" ht="15.75" x14ac:dyDescent="0.25">
      <c r="A119" s="237">
        <v>43273.571006944447</v>
      </c>
      <c r="B119" s="237" t="s">
        <v>3</v>
      </c>
      <c r="C119" s="237" t="s">
        <v>1114</v>
      </c>
      <c r="D119" s="237" t="s">
        <v>2</v>
      </c>
      <c r="E119" s="238" t="s">
        <v>637</v>
      </c>
      <c r="F119" s="238" t="s">
        <v>23</v>
      </c>
      <c r="G119" s="238" t="s">
        <v>1112</v>
      </c>
      <c r="H119" s="238">
        <v>3660</v>
      </c>
      <c r="I119" s="238">
        <v>0.18</v>
      </c>
      <c r="J119" s="238">
        <v>79</v>
      </c>
      <c r="K119" s="304"/>
    </row>
    <row r="120" spans="1:11" s="187" customFormat="1" ht="15.75" x14ac:dyDescent="0.25">
      <c r="A120" s="237">
        <v>43273.571157407408</v>
      </c>
      <c r="B120" s="237" t="s">
        <v>3</v>
      </c>
      <c r="C120" s="237" t="s">
        <v>1114</v>
      </c>
      <c r="D120" s="237" t="s">
        <v>2</v>
      </c>
      <c r="E120" s="238" t="s">
        <v>637</v>
      </c>
      <c r="F120" s="238" t="s">
        <v>23</v>
      </c>
      <c r="G120" s="238" t="s">
        <v>1112</v>
      </c>
      <c r="H120" s="239">
        <v>3380</v>
      </c>
      <c r="I120" s="238">
        <v>0.18</v>
      </c>
      <c r="J120" s="238">
        <v>79</v>
      </c>
      <c r="K120" s="304"/>
    </row>
    <row r="121" spans="1:11" s="187" customFormat="1" ht="15.75" x14ac:dyDescent="0.25">
      <c r="A121" s="237">
        <v>43273.571666666663</v>
      </c>
      <c r="B121" s="237" t="s">
        <v>3</v>
      </c>
      <c r="C121" s="237" t="s">
        <v>1114</v>
      </c>
      <c r="D121" s="237" t="s">
        <v>2</v>
      </c>
      <c r="E121" s="238" t="s">
        <v>637</v>
      </c>
      <c r="F121" s="238" t="s">
        <v>23</v>
      </c>
      <c r="G121" s="238" t="s">
        <v>1112</v>
      </c>
      <c r="H121" s="239">
        <v>3590</v>
      </c>
      <c r="I121" s="238">
        <v>0.18</v>
      </c>
      <c r="J121" s="238">
        <v>79</v>
      </c>
      <c r="K121" s="304"/>
    </row>
    <row r="122" spans="1:11" s="187" customFormat="1" ht="15.75" x14ac:dyDescent="0.25">
      <c r="A122" s="237">
        <v>43273.571817129632</v>
      </c>
      <c r="B122" s="237" t="s">
        <v>3</v>
      </c>
      <c r="C122" s="237" t="s">
        <v>1114</v>
      </c>
      <c r="D122" s="237" t="s">
        <v>2</v>
      </c>
      <c r="E122" s="238" t="s">
        <v>637</v>
      </c>
      <c r="F122" s="238" t="s">
        <v>23</v>
      </c>
      <c r="G122" s="238" t="s">
        <v>1112</v>
      </c>
      <c r="H122" s="239">
        <v>3530</v>
      </c>
      <c r="I122" s="238">
        <v>0.18</v>
      </c>
      <c r="J122" s="238">
        <v>79</v>
      </c>
      <c r="K122" s="304"/>
    </row>
    <row r="123" spans="1:11" s="187" customFormat="1" ht="15.75" x14ac:dyDescent="0.25">
      <c r="A123" s="237">
        <v>43273.571967592594</v>
      </c>
      <c r="B123" s="237" t="s">
        <v>3</v>
      </c>
      <c r="C123" s="237" t="s">
        <v>1114</v>
      </c>
      <c r="D123" s="237" t="s">
        <v>2</v>
      </c>
      <c r="E123" s="238" t="s">
        <v>637</v>
      </c>
      <c r="F123" s="238" t="s">
        <v>23</v>
      </c>
      <c r="G123" s="238" t="s">
        <v>1112</v>
      </c>
      <c r="H123" s="238">
        <v>3670</v>
      </c>
      <c r="I123" s="238">
        <v>0.18</v>
      </c>
      <c r="J123" s="238">
        <v>79</v>
      </c>
      <c r="K123" s="304"/>
    </row>
    <row r="124" spans="1:11" s="187" customFormat="1" ht="15.75" x14ac:dyDescent="0.25">
      <c r="A124" s="237">
        <v>43273.572592592594</v>
      </c>
      <c r="B124" s="237" t="s">
        <v>3</v>
      </c>
      <c r="C124" s="237" t="s">
        <v>1114</v>
      </c>
      <c r="D124" s="237" t="s">
        <v>2</v>
      </c>
      <c r="E124" s="238" t="s">
        <v>637</v>
      </c>
      <c r="F124" s="238" t="s">
        <v>23</v>
      </c>
      <c r="G124" s="238" t="s">
        <v>1112</v>
      </c>
      <c r="H124" s="239">
        <v>3660</v>
      </c>
      <c r="I124" s="238">
        <v>0.18</v>
      </c>
      <c r="J124" s="238">
        <v>79</v>
      </c>
      <c r="K124" s="304"/>
    </row>
    <row r="125" spans="1:11" s="187" customFormat="1" ht="15.75" x14ac:dyDescent="0.25">
      <c r="A125" s="237">
        <v>43273.572743055556</v>
      </c>
      <c r="B125" s="237" t="s">
        <v>3</v>
      </c>
      <c r="C125" s="237" t="s">
        <v>1114</v>
      </c>
      <c r="D125" s="237" t="s">
        <v>2</v>
      </c>
      <c r="E125" s="238" t="s">
        <v>637</v>
      </c>
      <c r="F125" s="238" t="s">
        <v>23</v>
      </c>
      <c r="G125" s="238" t="s">
        <v>1112</v>
      </c>
      <c r="H125" s="238">
        <v>3660</v>
      </c>
      <c r="I125" s="238">
        <v>0.18</v>
      </c>
      <c r="J125" s="238">
        <v>79</v>
      </c>
      <c r="K125" s="304"/>
    </row>
    <row r="126" spans="1:11" s="187" customFormat="1" ht="15.75" x14ac:dyDescent="0.25">
      <c r="A126" s="237">
        <v>43273.572893518518</v>
      </c>
      <c r="B126" s="237" t="s">
        <v>3</v>
      </c>
      <c r="C126" s="237" t="s">
        <v>1114</v>
      </c>
      <c r="D126" s="237" t="s">
        <v>2</v>
      </c>
      <c r="E126" s="238" t="s">
        <v>637</v>
      </c>
      <c r="F126" s="238" t="s">
        <v>23</v>
      </c>
      <c r="G126" s="238" t="s">
        <v>1112</v>
      </c>
      <c r="H126" s="238">
        <v>3650</v>
      </c>
      <c r="I126" s="238">
        <v>0.18</v>
      </c>
      <c r="J126" s="238">
        <v>79</v>
      </c>
      <c r="K126" s="305"/>
    </row>
    <row r="127" spans="1:11" s="187" customFormat="1" ht="15.75" x14ac:dyDescent="0.25">
      <c r="A127" s="237">
        <v>43273.573553240742</v>
      </c>
      <c r="B127" s="237" t="s">
        <v>3</v>
      </c>
      <c r="C127" s="237" t="s">
        <v>2</v>
      </c>
      <c r="D127" s="237" t="s">
        <v>1114</v>
      </c>
      <c r="E127" s="238" t="s">
        <v>636</v>
      </c>
      <c r="F127" s="238" t="s">
        <v>25</v>
      </c>
      <c r="G127" s="238" t="s">
        <v>0</v>
      </c>
      <c r="H127" s="238">
        <v>4070</v>
      </c>
      <c r="I127" s="238">
        <v>0.18</v>
      </c>
      <c r="J127" s="238">
        <v>79</v>
      </c>
      <c r="K127" s="303">
        <f>AVERAGE(H127:H128,H133:H134,H136:H138)</f>
        <v>4118.5714285714284</v>
      </c>
    </row>
    <row r="128" spans="1:11" s="187" customFormat="1" ht="15.75" x14ac:dyDescent="0.25">
      <c r="A128" s="237">
        <v>43273.573703703703</v>
      </c>
      <c r="B128" s="237" t="s">
        <v>3</v>
      </c>
      <c r="C128" s="237" t="s">
        <v>2</v>
      </c>
      <c r="D128" s="237" t="s">
        <v>1114</v>
      </c>
      <c r="E128" s="238" t="s">
        <v>636</v>
      </c>
      <c r="F128" s="238" t="s">
        <v>25</v>
      </c>
      <c r="G128" s="238" t="s">
        <v>0</v>
      </c>
      <c r="H128" s="238">
        <v>4100</v>
      </c>
      <c r="I128" s="238">
        <v>0.18</v>
      </c>
      <c r="J128" s="238">
        <v>79</v>
      </c>
      <c r="K128" s="304"/>
    </row>
    <row r="129" spans="1:11" s="187" customFormat="1" ht="15.75" x14ac:dyDescent="0.25">
      <c r="A129" s="237">
        <v>43273.573854166665</v>
      </c>
      <c r="B129" s="237" t="s">
        <v>3</v>
      </c>
      <c r="C129" s="237" t="s">
        <v>2</v>
      </c>
      <c r="D129" s="237" t="s">
        <v>1114</v>
      </c>
      <c r="E129" s="238" t="s">
        <v>636</v>
      </c>
      <c r="F129" s="238" t="s">
        <v>25</v>
      </c>
      <c r="G129" s="238" t="s">
        <v>0</v>
      </c>
      <c r="H129" s="239">
        <v>480</v>
      </c>
      <c r="I129" s="238">
        <v>0.18</v>
      </c>
      <c r="J129" s="238">
        <v>79</v>
      </c>
      <c r="K129" s="304"/>
    </row>
    <row r="130" spans="1:11" s="187" customFormat="1" ht="15.75" x14ac:dyDescent="0.25">
      <c r="A130" s="237">
        <v>43273.574317129627</v>
      </c>
      <c r="B130" s="237" t="s">
        <v>3</v>
      </c>
      <c r="C130" s="237" t="s">
        <v>2</v>
      </c>
      <c r="D130" s="237" t="s">
        <v>1114</v>
      </c>
      <c r="E130" s="238" t="s">
        <v>636</v>
      </c>
      <c r="F130" s="238" t="s">
        <v>25</v>
      </c>
      <c r="G130" s="238" t="s">
        <v>0</v>
      </c>
      <c r="H130" s="239">
        <v>3300</v>
      </c>
      <c r="I130" s="238">
        <v>0.18</v>
      </c>
      <c r="J130" s="238">
        <v>79</v>
      </c>
      <c r="K130" s="304"/>
    </row>
    <row r="131" spans="1:11" s="187" customFormat="1" ht="15.75" x14ac:dyDescent="0.25">
      <c r="A131" s="237">
        <v>43273.574467592596</v>
      </c>
      <c r="B131" s="237" t="s">
        <v>3</v>
      </c>
      <c r="C131" s="237" t="s">
        <v>2</v>
      </c>
      <c r="D131" s="237" t="s">
        <v>1114</v>
      </c>
      <c r="E131" s="238" t="s">
        <v>636</v>
      </c>
      <c r="F131" s="238" t="s">
        <v>25</v>
      </c>
      <c r="G131" s="238" t="s">
        <v>0</v>
      </c>
      <c r="H131" s="239">
        <v>580</v>
      </c>
      <c r="I131" s="238">
        <v>0.18</v>
      </c>
      <c r="J131" s="238">
        <v>79</v>
      </c>
      <c r="K131" s="304"/>
    </row>
    <row r="132" spans="1:11" s="187" customFormat="1" ht="15.75" x14ac:dyDescent="0.25">
      <c r="A132" s="237">
        <v>43273.574618055558</v>
      </c>
      <c r="B132" s="237" t="s">
        <v>3</v>
      </c>
      <c r="C132" s="237" t="s">
        <v>2</v>
      </c>
      <c r="D132" s="237" t="s">
        <v>1114</v>
      </c>
      <c r="E132" s="238" t="s">
        <v>636</v>
      </c>
      <c r="F132" s="238" t="s">
        <v>25</v>
      </c>
      <c r="G132" s="238" t="s">
        <v>0</v>
      </c>
      <c r="H132" s="239">
        <v>3910</v>
      </c>
      <c r="I132" s="238">
        <v>0.18</v>
      </c>
      <c r="J132" s="238">
        <v>79</v>
      </c>
      <c r="K132" s="304"/>
    </row>
    <row r="133" spans="1:11" s="187" customFormat="1" ht="15.75" x14ac:dyDescent="0.25">
      <c r="A133" s="237">
        <v>43273.576145833336</v>
      </c>
      <c r="B133" s="237" t="s">
        <v>3</v>
      </c>
      <c r="C133" s="237" t="s">
        <v>2</v>
      </c>
      <c r="D133" s="237" t="s">
        <v>1114</v>
      </c>
      <c r="E133" s="238" t="s">
        <v>636</v>
      </c>
      <c r="F133" s="238" t="s">
        <v>25</v>
      </c>
      <c r="G133" s="238" t="s">
        <v>0</v>
      </c>
      <c r="H133" s="238">
        <v>4110</v>
      </c>
      <c r="I133" s="238">
        <v>0.18</v>
      </c>
      <c r="J133" s="238">
        <v>79</v>
      </c>
      <c r="K133" s="304"/>
    </row>
    <row r="134" spans="1:11" s="187" customFormat="1" ht="15.75" x14ac:dyDescent="0.25">
      <c r="A134" s="237">
        <v>43273.576296296298</v>
      </c>
      <c r="B134" s="237" t="s">
        <v>3</v>
      </c>
      <c r="C134" s="237" t="s">
        <v>2</v>
      </c>
      <c r="D134" s="237" t="s">
        <v>1114</v>
      </c>
      <c r="E134" s="238" t="s">
        <v>636</v>
      </c>
      <c r="F134" s="238" t="s">
        <v>25</v>
      </c>
      <c r="G134" s="238" t="s">
        <v>0</v>
      </c>
      <c r="H134" s="238">
        <v>4120</v>
      </c>
      <c r="I134" s="238">
        <v>0.18</v>
      </c>
      <c r="J134" s="238">
        <v>79</v>
      </c>
      <c r="K134" s="304"/>
    </row>
    <row r="135" spans="1:11" s="187" customFormat="1" ht="15.75" x14ac:dyDescent="0.25">
      <c r="A135" s="237">
        <v>43273.57644675926</v>
      </c>
      <c r="B135" s="237" t="s">
        <v>3</v>
      </c>
      <c r="C135" s="237" t="s">
        <v>2</v>
      </c>
      <c r="D135" s="237" t="s">
        <v>1114</v>
      </c>
      <c r="E135" s="238" t="s">
        <v>636</v>
      </c>
      <c r="F135" s="238" t="s">
        <v>25</v>
      </c>
      <c r="G135" s="238" t="s">
        <v>0</v>
      </c>
      <c r="H135" s="239">
        <v>4060</v>
      </c>
      <c r="I135" s="238">
        <v>0.18</v>
      </c>
      <c r="J135" s="238">
        <v>79</v>
      </c>
      <c r="K135" s="304"/>
    </row>
    <row r="136" spans="1:11" s="187" customFormat="1" ht="15.75" x14ac:dyDescent="0.25">
      <c r="A136" s="237">
        <v>43273.576828703706</v>
      </c>
      <c r="B136" s="237" t="s">
        <v>3</v>
      </c>
      <c r="C136" s="237" t="s">
        <v>1114</v>
      </c>
      <c r="D136" s="237" t="s">
        <v>2</v>
      </c>
      <c r="E136" s="238" t="s">
        <v>637</v>
      </c>
      <c r="F136" s="238" t="s">
        <v>25</v>
      </c>
      <c r="G136" s="238" t="s">
        <v>0</v>
      </c>
      <c r="H136" s="238">
        <v>4150</v>
      </c>
      <c r="I136" s="238">
        <v>0.18</v>
      </c>
      <c r="J136" s="238">
        <v>79</v>
      </c>
      <c r="K136" s="304"/>
    </row>
    <row r="137" spans="1:11" s="187" customFormat="1" ht="15.75" x14ac:dyDescent="0.25">
      <c r="A137" s="237">
        <v>43273.576979166668</v>
      </c>
      <c r="B137" s="237" t="s">
        <v>3</v>
      </c>
      <c r="C137" s="237" t="s">
        <v>1114</v>
      </c>
      <c r="D137" s="237" t="s">
        <v>2</v>
      </c>
      <c r="E137" s="238" t="s">
        <v>637</v>
      </c>
      <c r="F137" s="238" t="s">
        <v>25</v>
      </c>
      <c r="G137" s="238" t="s">
        <v>0</v>
      </c>
      <c r="H137" s="238">
        <v>4150</v>
      </c>
      <c r="I137" s="238">
        <v>0.18</v>
      </c>
      <c r="J137" s="238">
        <v>79</v>
      </c>
      <c r="K137" s="304"/>
    </row>
    <row r="138" spans="1:11" s="187" customFormat="1" ht="15.75" x14ac:dyDescent="0.25">
      <c r="A138" s="237">
        <v>43273.577141203707</v>
      </c>
      <c r="B138" s="237" t="s">
        <v>3</v>
      </c>
      <c r="C138" s="237" t="s">
        <v>1114</v>
      </c>
      <c r="D138" s="237" t="s">
        <v>2</v>
      </c>
      <c r="E138" s="238" t="s">
        <v>637</v>
      </c>
      <c r="F138" s="238" t="s">
        <v>25</v>
      </c>
      <c r="G138" s="238" t="s">
        <v>0</v>
      </c>
      <c r="H138" s="238">
        <v>4130</v>
      </c>
      <c r="I138" s="238">
        <v>0.18</v>
      </c>
      <c r="J138" s="238">
        <v>77</v>
      </c>
      <c r="K138" s="305"/>
    </row>
    <row r="139" spans="1:11" s="187" customFormat="1" ht="15.75" x14ac:dyDescent="0.25">
      <c r="A139" s="237">
        <v>43273.610798611109</v>
      </c>
      <c r="B139" s="237" t="s">
        <v>3</v>
      </c>
      <c r="C139" s="237" t="s">
        <v>2</v>
      </c>
      <c r="D139" s="237" t="s">
        <v>1114</v>
      </c>
      <c r="E139" s="238" t="s">
        <v>636</v>
      </c>
      <c r="F139" s="238" t="s">
        <v>31</v>
      </c>
      <c r="G139" s="238" t="s">
        <v>0</v>
      </c>
      <c r="H139" s="238">
        <v>4930</v>
      </c>
      <c r="I139" s="238">
        <v>0.18</v>
      </c>
      <c r="J139" s="238">
        <v>77</v>
      </c>
      <c r="K139" s="303">
        <f>AVERAGE(H139:H141,H145,H148:H153,H153)</f>
        <v>5140.909090909091</v>
      </c>
    </row>
    <row r="140" spans="1:11" s="187" customFormat="1" ht="15.75" x14ac:dyDescent="0.25">
      <c r="A140" s="237">
        <v>43273.610949074071</v>
      </c>
      <c r="B140" s="237" t="s">
        <v>3</v>
      </c>
      <c r="C140" s="237" t="s">
        <v>2</v>
      </c>
      <c r="D140" s="237" t="s">
        <v>1114</v>
      </c>
      <c r="E140" s="238" t="s">
        <v>636</v>
      </c>
      <c r="F140" s="238" t="s">
        <v>31</v>
      </c>
      <c r="G140" s="238" t="s">
        <v>0</v>
      </c>
      <c r="H140" s="238">
        <v>4850</v>
      </c>
      <c r="I140" s="238">
        <v>0.18</v>
      </c>
      <c r="J140" s="238">
        <v>77</v>
      </c>
      <c r="K140" s="304"/>
    </row>
    <row r="141" spans="1:11" s="187" customFormat="1" ht="15.75" x14ac:dyDescent="0.25">
      <c r="A141" s="237">
        <v>43273.61109953704</v>
      </c>
      <c r="B141" s="237" t="s">
        <v>3</v>
      </c>
      <c r="C141" s="237" t="s">
        <v>2</v>
      </c>
      <c r="D141" s="237" t="s">
        <v>1114</v>
      </c>
      <c r="E141" s="238" t="s">
        <v>636</v>
      </c>
      <c r="F141" s="238" t="s">
        <v>31</v>
      </c>
      <c r="G141" s="238" t="s">
        <v>0</v>
      </c>
      <c r="H141" s="238">
        <v>4880</v>
      </c>
      <c r="I141" s="238">
        <v>0.18</v>
      </c>
      <c r="J141" s="238">
        <v>77</v>
      </c>
      <c r="K141" s="304"/>
    </row>
    <row r="142" spans="1:11" s="187" customFormat="1" ht="15.75" x14ac:dyDescent="0.25">
      <c r="A142" s="237">
        <v>43273.611597222225</v>
      </c>
      <c r="B142" s="237" t="s">
        <v>3</v>
      </c>
      <c r="C142" s="237" t="s">
        <v>1114</v>
      </c>
      <c r="D142" s="237" t="s">
        <v>2</v>
      </c>
      <c r="E142" s="238" t="s">
        <v>637</v>
      </c>
      <c r="F142" s="238" t="s">
        <v>31</v>
      </c>
      <c r="G142" s="238" t="s">
        <v>0</v>
      </c>
      <c r="H142" s="239">
        <v>5960</v>
      </c>
      <c r="I142" s="238">
        <v>0.18</v>
      </c>
      <c r="J142" s="238">
        <v>77</v>
      </c>
      <c r="K142" s="304"/>
    </row>
    <row r="143" spans="1:11" s="187" customFormat="1" ht="15.75" x14ac:dyDescent="0.25">
      <c r="A143" s="237">
        <v>43273.611759259256</v>
      </c>
      <c r="B143" s="237" t="s">
        <v>3</v>
      </c>
      <c r="C143" s="237" t="s">
        <v>1114</v>
      </c>
      <c r="D143" s="237" t="s">
        <v>2</v>
      </c>
      <c r="E143" s="238" t="s">
        <v>637</v>
      </c>
      <c r="F143" s="238" t="s">
        <v>31</v>
      </c>
      <c r="G143" s="238" t="s">
        <v>0</v>
      </c>
      <c r="H143" s="239">
        <v>5980</v>
      </c>
      <c r="I143" s="238">
        <v>0.18</v>
      </c>
      <c r="J143" s="238">
        <v>77</v>
      </c>
      <c r="K143" s="304"/>
    </row>
    <row r="144" spans="1:11" s="187" customFormat="1" ht="15.75" x14ac:dyDescent="0.25">
      <c r="A144" s="237">
        <v>43273.611909722225</v>
      </c>
      <c r="B144" s="237" t="s">
        <v>3</v>
      </c>
      <c r="C144" s="237" t="s">
        <v>1114</v>
      </c>
      <c r="D144" s="237" t="s">
        <v>2</v>
      </c>
      <c r="E144" s="238" t="s">
        <v>637</v>
      </c>
      <c r="F144" s="238" t="s">
        <v>31</v>
      </c>
      <c r="G144" s="238" t="s">
        <v>0</v>
      </c>
      <c r="H144" s="239">
        <v>6000</v>
      </c>
      <c r="I144" s="238">
        <v>0.18</v>
      </c>
      <c r="J144" s="238">
        <v>77</v>
      </c>
      <c r="K144" s="304"/>
    </row>
    <row r="145" spans="1:11" s="187" customFormat="1" ht="15.75" x14ac:dyDescent="0.25">
      <c r="A145" s="237">
        <v>43273.612407407411</v>
      </c>
      <c r="B145" s="237" t="s">
        <v>3</v>
      </c>
      <c r="C145" s="237" t="s">
        <v>1114</v>
      </c>
      <c r="D145" s="237" t="s">
        <v>2</v>
      </c>
      <c r="E145" s="238" t="s">
        <v>637</v>
      </c>
      <c r="F145" s="238" t="s">
        <v>31</v>
      </c>
      <c r="G145" s="238" t="s">
        <v>0</v>
      </c>
      <c r="H145" s="238">
        <v>5300</v>
      </c>
      <c r="I145" s="238">
        <v>0.18</v>
      </c>
      <c r="J145" s="238">
        <v>77</v>
      </c>
      <c r="K145" s="304"/>
    </row>
    <row r="146" spans="1:11" s="187" customFormat="1" ht="15.75" x14ac:dyDescent="0.25">
      <c r="A146" s="237">
        <v>43273.612569444442</v>
      </c>
      <c r="B146" s="237" t="s">
        <v>3</v>
      </c>
      <c r="C146" s="237" t="s">
        <v>1114</v>
      </c>
      <c r="D146" s="237" t="s">
        <v>2</v>
      </c>
      <c r="E146" s="238" t="s">
        <v>637</v>
      </c>
      <c r="F146" s="238" t="s">
        <v>31</v>
      </c>
      <c r="G146" s="238" t="s">
        <v>0</v>
      </c>
      <c r="H146" s="239">
        <v>5300</v>
      </c>
      <c r="I146" s="238">
        <v>0.18</v>
      </c>
      <c r="J146" s="238">
        <v>77</v>
      </c>
      <c r="K146" s="304"/>
    </row>
    <row r="147" spans="1:11" s="187" customFormat="1" ht="15.75" x14ac:dyDescent="0.25">
      <c r="A147" s="237">
        <v>43273.612719907411</v>
      </c>
      <c r="B147" s="237" t="s">
        <v>3</v>
      </c>
      <c r="C147" s="237" t="s">
        <v>1114</v>
      </c>
      <c r="D147" s="237" t="s">
        <v>2</v>
      </c>
      <c r="E147" s="238" t="s">
        <v>637</v>
      </c>
      <c r="F147" s="238" t="s">
        <v>31</v>
      </c>
      <c r="G147" s="238" t="s">
        <v>0</v>
      </c>
      <c r="H147" s="239">
        <v>5290</v>
      </c>
      <c r="I147" s="238">
        <v>0.18</v>
      </c>
      <c r="J147" s="238">
        <v>77</v>
      </c>
      <c r="K147" s="304"/>
    </row>
    <row r="148" spans="1:11" s="187" customFormat="1" ht="15.75" x14ac:dyDescent="0.25">
      <c r="A148" s="237">
        <v>43273.612974537034</v>
      </c>
      <c r="B148" s="237" t="s">
        <v>3</v>
      </c>
      <c r="C148" s="237" t="s">
        <v>1114</v>
      </c>
      <c r="D148" s="237" t="s">
        <v>2</v>
      </c>
      <c r="E148" s="238" t="s">
        <v>637</v>
      </c>
      <c r="F148" s="238" t="s">
        <v>31</v>
      </c>
      <c r="G148" s="238" t="s">
        <v>0</v>
      </c>
      <c r="H148" s="238">
        <v>5280</v>
      </c>
      <c r="I148" s="238">
        <v>0.18</v>
      </c>
      <c r="J148" s="238">
        <v>77</v>
      </c>
      <c r="K148" s="304"/>
    </row>
    <row r="149" spans="1:11" s="187" customFormat="1" ht="15.75" x14ac:dyDescent="0.25">
      <c r="A149" s="237">
        <v>43273.613125000003</v>
      </c>
      <c r="B149" s="237" t="s">
        <v>3</v>
      </c>
      <c r="C149" s="237" t="s">
        <v>1114</v>
      </c>
      <c r="D149" s="237" t="s">
        <v>2</v>
      </c>
      <c r="E149" s="238" t="s">
        <v>637</v>
      </c>
      <c r="F149" s="238" t="s">
        <v>31</v>
      </c>
      <c r="G149" s="238" t="s">
        <v>0</v>
      </c>
      <c r="H149" s="238">
        <v>5280</v>
      </c>
      <c r="I149" s="238">
        <v>0.18</v>
      </c>
      <c r="J149" s="238">
        <v>77</v>
      </c>
      <c r="K149" s="304"/>
    </row>
    <row r="150" spans="1:11" s="187" customFormat="1" ht="15.75" x14ac:dyDescent="0.25">
      <c r="A150" s="237">
        <v>43273.613287037035</v>
      </c>
      <c r="B150" s="237" t="s">
        <v>3</v>
      </c>
      <c r="C150" s="237" t="s">
        <v>1114</v>
      </c>
      <c r="D150" s="237" t="s">
        <v>2</v>
      </c>
      <c r="E150" s="238" t="s">
        <v>637</v>
      </c>
      <c r="F150" s="238" t="s">
        <v>31</v>
      </c>
      <c r="G150" s="238" t="s">
        <v>0</v>
      </c>
      <c r="H150" s="238">
        <v>5260</v>
      </c>
      <c r="I150" s="238">
        <v>0.18</v>
      </c>
      <c r="J150" s="238">
        <v>77</v>
      </c>
      <c r="K150" s="304"/>
    </row>
    <row r="151" spans="1:11" s="187" customFormat="1" ht="15.75" x14ac:dyDescent="0.25">
      <c r="A151" s="237">
        <v>43273.613865740743</v>
      </c>
      <c r="B151" s="237" t="s">
        <v>3</v>
      </c>
      <c r="C151" s="237" t="s">
        <v>1114</v>
      </c>
      <c r="D151" s="237" t="s">
        <v>2</v>
      </c>
      <c r="E151" s="238" t="s">
        <v>637</v>
      </c>
      <c r="F151" s="238" t="s">
        <v>31</v>
      </c>
      <c r="G151" s="238" t="s">
        <v>0</v>
      </c>
      <c r="H151" s="238">
        <v>5170</v>
      </c>
      <c r="I151" s="238">
        <v>0.18</v>
      </c>
      <c r="J151" s="238">
        <v>77</v>
      </c>
      <c r="K151" s="304"/>
    </row>
    <row r="152" spans="1:11" s="187" customFormat="1" ht="15.75" x14ac:dyDescent="0.25">
      <c r="A152" s="237">
        <v>43273.614016203705</v>
      </c>
      <c r="B152" s="237" t="s">
        <v>3</v>
      </c>
      <c r="C152" s="237" t="s">
        <v>1114</v>
      </c>
      <c r="D152" s="237" t="s">
        <v>2</v>
      </c>
      <c r="E152" s="238" t="s">
        <v>637</v>
      </c>
      <c r="F152" s="238" t="s">
        <v>31</v>
      </c>
      <c r="G152" s="238" t="s">
        <v>0</v>
      </c>
      <c r="H152" s="238">
        <v>5200</v>
      </c>
      <c r="I152" s="238">
        <v>0.18</v>
      </c>
      <c r="J152" s="238">
        <v>77</v>
      </c>
      <c r="K152" s="304"/>
    </row>
    <row r="153" spans="1:11" s="187" customFormat="1" ht="15.75" x14ac:dyDescent="0.25">
      <c r="A153" s="237">
        <v>43273.614166666666</v>
      </c>
      <c r="B153" s="237" t="s">
        <v>3</v>
      </c>
      <c r="C153" s="237" t="s">
        <v>1114</v>
      </c>
      <c r="D153" s="237" t="s">
        <v>2</v>
      </c>
      <c r="E153" s="238" t="s">
        <v>637</v>
      </c>
      <c r="F153" s="238" t="s">
        <v>31</v>
      </c>
      <c r="G153" s="238" t="s">
        <v>0</v>
      </c>
      <c r="H153" s="238">
        <v>5200</v>
      </c>
      <c r="I153" s="238">
        <v>0.18</v>
      </c>
      <c r="J153" s="238">
        <v>77</v>
      </c>
      <c r="K153" s="305"/>
    </row>
    <row r="154" spans="1:11" s="187" customFormat="1" ht="15.75" x14ac:dyDescent="0.25">
      <c r="A154" s="237">
        <v>43273.608124999999</v>
      </c>
      <c r="B154" s="237" t="s">
        <v>3</v>
      </c>
      <c r="C154" s="237" t="s">
        <v>2</v>
      </c>
      <c r="D154" s="237" t="s">
        <v>1114</v>
      </c>
      <c r="E154" s="238" t="s">
        <v>636</v>
      </c>
      <c r="F154" s="238" t="s">
        <v>30</v>
      </c>
      <c r="G154" s="238" t="s">
        <v>0</v>
      </c>
      <c r="H154" s="238">
        <v>4930</v>
      </c>
      <c r="I154" s="238">
        <v>0.18</v>
      </c>
      <c r="J154" s="238">
        <v>77</v>
      </c>
      <c r="K154" s="303">
        <f>AVERAGE(H154:H156,H160:H162)</f>
        <v>5126.666666666667</v>
      </c>
    </row>
    <row r="155" spans="1:11" s="187" customFormat="1" ht="15.75" x14ac:dyDescent="0.25">
      <c r="A155" s="237">
        <v>43273.608275462961</v>
      </c>
      <c r="B155" s="237" t="s">
        <v>3</v>
      </c>
      <c r="C155" s="237" t="s">
        <v>2</v>
      </c>
      <c r="D155" s="237" t="s">
        <v>1114</v>
      </c>
      <c r="E155" s="238" t="s">
        <v>636</v>
      </c>
      <c r="F155" s="238" t="s">
        <v>30</v>
      </c>
      <c r="G155" s="238" t="s">
        <v>0</v>
      </c>
      <c r="H155" s="238">
        <v>4930</v>
      </c>
      <c r="I155" s="238">
        <v>0.18</v>
      </c>
      <c r="J155" s="238">
        <v>77</v>
      </c>
      <c r="K155" s="304"/>
    </row>
    <row r="156" spans="1:11" s="187" customFormat="1" ht="15.75" x14ac:dyDescent="0.25">
      <c r="A156" s="237">
        <v>43273.608425925922</v>
      </c>
      <c r="B156" s="237" t="s">
        <v>3</v>
      </c>
      <c r="C156" s="237" t="s">
        <v>2</v>
      </c>
      <c r="D156" s="237" t="s">
        <v>1114</v>
      </c>
      <c r="E156" s="238" t="s">
        <v>636</v>
      </c>
      <c r="F156" s="238" t="s">
        <v>30</v>
      </c>
      <c r="G156" s="238" t="s">
        <v>0</v>
      </c>
      <c r="H156" s="238">
        <v>4940</v>
      </c>
      <c r="I156" s="238">
        <v>0.18</v>
      </c>
      <c r="J156" s="238">
        <v>77</v>
      </c>
      <c r="K156" s="304"/>
    </row>
    <row r="157" spans="1:11" s="187" customFormat="1" ht="15.75" x14ac:dyDescent="0.25">
      <c r="A157" s="237">
        <v>43273.608946759261</v>
      </c>
      <c r="B157" s="237" t="s">
        <v>3</v>
      </c>
      <c r="C157" s="237" t="s">
        <v>1114</v>
      </c>
      <c r="D157" s="237" t="s">
        <v>2</v>
      </c>
      <c r="E157" s="238" t="s">
        <v>637</v>
      </c>
      <c r="F157" s="238" t="s">
        <v>30</v>
      </c>
      <c r="G157" s="238" t="s">
        <v>0</v>
      </c>
      <c r="H157" s="239">
        <v>4540</v>
      </c>
      <c r="I157" s="238">
        <v>0.18</v>
      </c>
      <c r="J157" s="238">
        <v>77</v>
      </c>
      <c r="K157" s="304"/>
    </row>
    <row r="158" spans="1:11" s="187" customFormat="1" ht="15.75" x14ac:dyDescent="0.25">
      <c r="A158" s="237">
        <v>43273.6091087963</v>
      </c>
      <c r="B158" s="237" t="s">
        <v>3</v>
      </c>
      <c r="C158" s="237" t="s">
        <v>1114</v>
      </c>
      <c r="D158" s="237" t="s">
        <v>2</v>
      </c>
      <c r="E158" s="238" t="s">
        <v>637</v>
      </c>
      <c r="F158" s="238" t="s">
        <v>30</v>
      </c>
      <c r="G158" s="238" t="s">
        <v>0</v>
      </c>
      <c r="H158" s="239">
        <v>4530</v>
      </c>
      <c r="I158" s="238">
        <v>0.18</v>
      </c>
      <c r="J158" s="238">
        <v>77</v>
      </c>
      <c r="K158" s="304"/>
    </row>
    <row r="159" spans="1:11" s="187" customFormat="1" ht="15.75" x14ac:dyDescent="0.25">
      <c r="A159" s="237">
        <v>43273.609259259261</v>
      </c>
      <c r="B159" s="237" t="s">
        <v>3</v>
      </c>
      <c r="C159" s="237" t="s">
        <v>1114</v>
      </c>
      <c r="D159" s="237" t="s">
        <v>2</v>
      </c>
      <c r="E159" s="238" t="s">
        <v>637</v>
      </c>
      <c r="F159" s="238" t="s">
        <v>30</v>
      </c>
      <c r="G159" s="238" t="s">
        <v>0</v>
      </c>
      <c r="H159" s="239">
        <v>4510</v>
      </c>
      <c r="I159" s="238">
        <v>0.18</v>
      </c>
      <c r="J159" s="238">
        <v>77</v>
      </c>
      <c r="K159" s="304"/>
    </row>
    <row r="160" spans="1:11" s="187" customFormat="1" ht="15.75" x14ac:dyDescent="0.25">
      <c r="A160" s="237">
        <v>43273.609814814816</v>
      </c>
      <c r="B160" s="237" t="s">
        <v>3</v>
      </c>
      <c r="C160" s="237" t="s">
        <v>1114</v>
      </c>
      <c r="D160" s="237" t="s">
        <v>2</v>
      </c>
      <c r="E160" s="238" t="s">
        <v>637</v>
      </c>
      <c r="F160" s="238" t="s">
        <v>30</v>
      </c>
      <c r="G160" s="238" t="s">
        <v>0</v>
      </c>
      <c r="H160" s="238">
        <v>5300</v>
      </c>
      <c r="I160" s="238">
        <v>0.18</v>
      </c>
      <c r="J160" s="238">
        <v>77</v>
      </c>
      <c r="K160" s="304"/>
    </row>
    <row r="161" spans="1:11" s="187" customFormat="1" ht="15.75" x14ac:dyDescent="0.25">
      <c r="A161" s="237">
        <v>43273.609953703701</v>
      </c>
      <c r="B161" s="237" t="s">
        <v>3</v>
      </c>
      <c r="C161" s="237" t="s">
        <v>1114</v>
      </c>
      <c r="D161" s="237" t="s">
        <v>2</v>
      </c>
      <c r="E161" s="238" t="s">
        <v>637</v>
      </c>
      <c r="F161" s="238" t="s">
        <v>30</v>
      </c>
      <c r="G161" s="238" t="s">
        <v>0</v>
      </c>
      <c r="H161" s="238">
        <v>5310</v>
      </c>
      <c r="I161" s="238">
        <v>0.18</v>
      </c>
      <c r="J161" s="238">
        <v>77</v>
      </c>
      <c r="K161" s="304"/>
    </row>
    <row r="162" spans="1:11" s="187" customFormat="1" ht="15.75" x14ac:dyDescent="0.25">
      <c r="A162" s="237">
        <v>43273.61010416667</v>
      </c>
      <c r="B162" s="237" t="s">
        <v>3</v>
      </c>
      <c r="C162" s="237" t="s">
        <v>1114</v>
      </c>
      <c r="D162" s="237" t="s">
        <v>2</v>
      </c>
      <c r="E162" s="238" t="s">
        <v>637</v>
      </c>
      <c r="F162" s="238" t="s">
        <v>30</v>
      </c>
      <c r="G162" s="238" t="s">
        <v>0</v>
      </c>
      <c r="H162" s="238">
        <v>5350</v>
      </c>
      <c r="I162" s="238">
        <v>0.18</v>
      </c>
      <c r="J162" s="238">
        <v>77</v>
      </c>
      <c r="K162" s="305"/>
    </row>
    <row r="163" spans="1:11" s="187" customFormat="1" ht="15.75" x14ac:dyDescent="0.25">
      <c r="A163" s="237">
        <v>43273.597870370373</v>
      </c>
      <c r="B163" s="237" t="s">
        <v>3</v>
      </c>
      <c r="C163" s="237" t="s">
        <v>2</v>
      </c>
      <c r="D163" s="237" t="s">
        <v>1114</v>
      </c>
      <c r="E163" s="238" t="s">
        <v>636</v>
      </c>
      <c r="F163" s="238" t="s">
        <v>29</v>
      </c>
      <c r="G163" s="238" t="s">
        <v>0</v>
      </c>
      <c r="H163" s="238">
        <v>4220</v>
      </c>
      <c r="I163" s="238">
        <v>0.18</v>
      </c>
      <c r="J163" s="238">
        <v>77</v>
      </c>
      <c r="K163" s="303">
        <f>AVERAGE(H163:H171)</f>
        <v>5236.666666666667</v>
      </c>
    </row>
    <row r="164" spans="1:11" s="187" customFormat="1" ht="15.75" x14ac:dyDescent="0.25">
      <c r="A164" s="237">
        <v>43273.598009259258</v>
      </c>
      <c r="B164" s="237" t="s">
        <v>3</v>
      </c>
      <c r="C164" s="237" t="s">
        <v>2</v>
      </c>
      <c r="D164" s="237" t="s">
        <v>1114</v>
      </c>
      <c r="E164" s="238" t="s">
        <v>636</v>
      </c>
      <c r="F164" s="238" t="s">
        <v>29</v>
      </c>
      <c r="G164" s="238" t="s">
        <v>0</v>
      </c>
      <c r="H164" s="238">
        <v>4230</v>
      </c>
      <c r="I164" s="238">
        <v>0.18</v>
      </c>
      <c r="J164" s="238">
        <v>77</v>
      </c>
      <c r="K164" s="304"/>
    </row>
    <row r="165" spans="1:11" s="187" customFormat="1" ht="15.75" x14ac:dyDescent="0.25">
      <c r="A165" s="237">
        <v>43273.59815972222</v>
      </c>
      <c r="B165" s="237" t="s">
        <v>3</v>
      </c>
      <c r="C165" s="237" t="s">
        <v>2</v>
      </c>
      <c r="D165" s="237" t="s">
        <v>1114</v>
      </c>
      <c r="E165" s="238" t="s">
        <v>636</v>
      </c>
      <c r="F165" s="238" t="s">
        <v>29</v>
      </c>
      <c r="G165" s="238" t="s">
        <v>0</v>
      </c>
      <c r="H165" s="238">
        <v>4270</v>
      </c>
      <c r="I165" s="238">
        <v>0.18</v>
      </c>
      <c r="J165" s="238">
        <v>77</v>
      </c>
      <c r="K165" s="304"/>
    </row>
    <row r="166" spans="1:11" s="187" customFormat="1" ht="15.75" x14ac:dyDescent="0.25">
      <c r="A166" s="237">
        <v>43273.598715277774</v>
      </c>
      <c r="B166" s="237" t="s">
        <v>3</v>
      </c>
      <c r="C166" s="237" t="s">
        <v>1114</v>
      </c>
      <c r="D166" s="237" t="s">
        <v>2</v>
      </c>
      <c r="E166" s="238" t="s">
        <v>637</v>
      </c>
      <c r="F166" s="238" t="s">
        <v>29</v>
      </c>
      <c r="G166" s="238" t="s">
        <v>0</v>
      </c>
      <c r="H166" s="238">
        <v>5980</v>
      </c>
      <c r="I166" s="238">
        <v>0.18</v>
      </c>
      <c r="J166" s="238">
        <v>77</v>
      </c>
      <c r="K166" s="304"/>
    </row>
    <row r="167" spans="1:11" s="187" customFormat="1" ht="15.75" x14ac:dyDescent="0.25">
      <c r="A167" s="237">
        <v>43273.598877314813</v>
      </c>
      <c r="B167" s="237" t="s">
        <v>3</v>
      </c>
      <c r="C167" s="237" t="s">
        <v>1114</v>
      </c>
      <c r="D167" s="237" t="s">
        <v>2</v>
      </c>
      <c r="E167" s="238" t="s">
        <v>637</v>
      </c>
      <c r="F167" s="238" t="s">
        <v>29</v>
      </c>
      <c r="G167" s="238" t="s">
        <v>0</v>
      </c>
      <c r="H167" s="238">
        <v>5980</v>
      </c>
      <c r="I167" s="238">
        <v>0.18</v>
      </c>
      <c r="J167" s="238">
        <v>77</v>
      </c>
      <c r="K167" s="304"/>
    </row>
    <row r="168" spans="1:11" s="187" customFormat="1" ht="15.75" x14ac:dyDescent="0.25">
      <c r="A168" s="237">
        <v>43273.599027777775</v>
      </c>
      <c r="B168" s="237" t="s">
        <v>3</v>
      </c>
      <c r="C168" s="237" t="s">
        <v>1114</v>
      </c>
      <c r="D168" s="237" t="s">
        <v>2</v>
      </c>
      <c r="E168" s="238" t="s">
        <v>637</v>
      </c>
      <c r="F168" s="238" t="s">
        <v>29</v>
      </c>
      <c r="G168" s="238" t="s">
        <v>0</v>
      </c>
      <c r="H168" s="238">
        <v>5970</v>
      </c>
      <c r="I168" s="238">
        <v>0.18</v>
      </c>
      <c r="J168" s="238">
        <v>77</v>
      </c>
      <c r="K168" s="304"/>
    </row>
    <row r="169" spans="1:11" s="187" customFormat="1" ht="15.75" x14ac:dyDescent="0.25">
      <c r="A169" s="237">
        <v>43273.599953703706</v>
      </c>
      <c r="B169" s="237" t="s">
        <v>3</v>
      </c>
      <c r="C169" s="237" t="s">
        <v>1114</v>
      </c>
      <c r="D169" s="237" t="s">
        <v>2</v>
      </c>
      <c r="E169" s="238" t="s">
        <v>637</v>
      </c>
      <c r="F169" s="238" t="s">
        <v>29</v>
      </c>
      <c r="G169" s="238" t="s">
        <v>0</v>
      </c>
      <c r="H169" s="238">
        <v>5470</v>
      </c>
      <c r="I169" s="238">
        <v>0.18</v>
      </c>
      <c r="J169" s="238">
        <v>77</v>
      </c>
      <c r="K169" s="304"/>
    </row>
    <row r="170" spans="1:11" s="187" customFormat="1" ht="15.75" x14ac:dyDescent="0.25">
      <c r="A170" s="237">
        <v>43273.600104166668</v>
      </c>
      <c r="B170" s="237" t="s">
        <v>3</v>
      </c>
      <c r="C170" s="237" t="s">
        <v>1114</v>
      </c>
      <c r="D170" s="237" t="s">
        <v>2</v>
      </c>
      <c r="E170" s="238" t="s">
        <v>637</v>
      </c>
      <c r="F170" s="238" t="s">
        <v>29</v>
      </c>
      <c r="G170" s="238" t="s">
        <v>0</v>
      </c>
      <c r="H170" s="238">
        <v>5500</v>
      </c>
      <c r="I170" s="238">
        <v>0.18</v>
      </c>
      <c r="J170" s="238">
        <v>77</v>
      </c>
      <c r="K170" s="304"/>
    </row>
    <row r="171" spans="1:11" s="187" customFormat="1" ht="15.75" x14ac:dyDescent="0.25">
      <c r="A171" s="237">
        <v>43273.600254629629</v>
      </c>
      <c r="B171" s="237" t="s">
        <v>3</v>
      </c>
      <c r="C171" s="237" t="s">
        <v>1114</v>
      </c>
      <c r="D171" s="237" t="s">
        <v>2</v>
      </c>
      <c r="E171" s="238" t="s">
        <v>637</v>
      </c>
      <c r="F171" s="238" t="s">
        <v>29</v>
      </c>
      <c r="G171" s="238" t="s">
        <v>0</v>
      </c>
      <c r="H171" s="238">
        <v>5510</v>
      </c>
      <c r="I171" s="238">
        <v>0.18</v>
      </c>
      <c r="J171" s="238">
        <v>77</v>
      </c>
      <c r="K171" s="305"/>
    </row>
    <row r="172" spans="1:11" s="187" customFormat="1" ht="15.75" x14ac:dyDescent="0.25">
      <c r="A172" s="237">
        <v>43273.601064814815</v>
      </c>
      <c r="B172" s="237" t="s">
        <v>3</v>
      </c>
      <c r="C172" s="237" t="s">
        <v>2</v>
      </c>
      <c r="D172" s="237" t="s">
        <v>1114</v>
      </c>
      <c r="E172" s="238" t="s">
        <v>636</v>
      </c>
      <c r="F172" s="238" t="s">
        <v>29</v>
      </c>
      <c r="G172" s="238" t="s">
        <v>1109</v>
      </c>
      <c r="H172" s="239">
        <v>440</v>
      </c>
      <c r="I172" s="238">
        <v>0.18</v>
      </c>
      <c r="J172" s="238">
        <v>77</v>
      </c>
      <c r="K172" s="303">
        <f>AVERAGE(H175:H176,H178:H181,H184:H195)</f>
        <v>4214.4444444444443</v>
      </c>
    </row>
    <row r="173" spans="1:11" s="187" customFormat="1" ht="15.75" x14ac:dyDescent="0.25">
      <c r="A173" s="237">
        <v>43273.601215277777</v>
      </c>
      <c r="B173" s="237" t="s">
        <v>3</v>
      </c>
      <c r="C173" s="237" t="s">
        <v>2</v>
      </c>
      <c r="D173" s="237" t="s">
        <v>1114</v>
      </c>
      <c r="E173" s="238" t="s">
        <v>636</v>
      </c>
      <c r="F173" s="238" t="s">
        <v>29</v>
      </c>
      <c r="G173" s="238" t="s">
        <v>1109</v>
      </c>
      <c r="H173" s="239">
        <v>400</v>
      </c>
      <c r="I173" s="238">
        <v>0.18</v>
      </c>
      <c r="J173" s="238">
        <v>77</v>
      </c>
      <c r="K173" s="304"/>
    </row>
    <row r="174" spans="1:11" s="187" customFormat="1" ht="15.75" x14ac:dyDescent="0.25">
      <c r="A174" s="237">
        <v>43273.601365740738</v>
      </c>
      <c r="B174" s="237" t="s">
        <v>3</v>
      </c>
      <c r="C174" s="237" t="s">
        <v>2</v>
      </c>
      <c r="D174" s="237" t="s">
        <v>1114</v>
      </c>
      <c r="E174" s="238" t="s">
        <v>636</v>
      </c>
      <c r="F174" s="238" t="s">
        <v>29</v>
      </c>
      <c r="G174" s="238" t="s">
        <v>1109</v>
      </c>
      <c r="H174" s="239">
        <v>380</v>
      </c>
      <c r="I174" s="238">
        <v>0.18</v>
      </c>
      <c r="J174" s="238">
        <v>77</v>
      </c>
      <c r="K174" s="304"/>
    </row>
    <row r="175" spans="1:11" s="187" customFormat="1" ht="15.75" x14ac:dyDescent="0.25">
      <c r="A175" s="237">
        <v>43273.601678240739</v>
      </c>
      <c r="B175" s="237" t="s">
        <v>3</v>
      </c>
      <c r="C175" s="237" t="s">
        <v>2</v>
      </c>
      <c r="D175" s="237" t="s">
        <v>1114</v>
      </c>
      <c r="E175" s="238" t="s">
        <v>636</v>
      </c>
      <c r="F175" s="238" t="s">
        <v>29</v>
      </c>
      <c r="G175" s="238" t="s">
        <v>1109</v>
      </c>
      <c r="H175" s="238">
        <v>3830</v>
      </c>
      <c r="I175" s="238">
        <v>0.18</v>
      </c>
      <c r="J175" s="238">
        <v>77</v>
      </c>
      <c r="K175" s="304"/>
    </row>
    <row r="176" spans="1:11" s="187" customFormat="1" ht="15.75" x14ac:dyDescent="0.25">
      <c r="A176" s="237">
        <v>43273.6018287037</v>
      </c>
      <c r="B176" s="237" t="s">
        <v>3</v>
      </c>
      <c r="C176" s="237" t="s">
        <v>2</v>
      </c>
      <c r="D176" s="237" t="s">
        <v>1114</v>
      </c>
      <c r="E176" s="238" t="s">
        <v>636</v>
      </c>
      <c r="F176" s="238" t="s">
        <v>29</v>
      </c>
      <c r="G176" s="238" t="s">
        <v>1109</v>
      </c>
      <c r="H176" s="238">
        <v>3850</v>
      </c>
      <c r="I176" s="238">
        <v>0.18</v>
      </c>
      <c r="J176" s="238">
        <v>77</v>
      </c>
      <c r="K176" s="304"/>
    </row>
    <row r="177" spans="1:11" s="187" customFormat="1" ht="15.75" x14ac:dyDescent="0.25">
      <c r="A177" s="237">
        <v>43273.601979166669</v>
      </c>
      <c r="B177" s="237" t="s">
        <v>3</v>
      </c>
      <c r="C177" s="237" t="s">
        <v>2</v>
      </c>
      <c r="D177" s="237" t="s">
        <v>1114</v>
      </c>
      <c r="E177" s="238" t="s">
        <v>636</v>
      </c>
      <c r="F177" s="238" t="s">
        <v>29</v>
      </c>
      <c r="G177" s="238" t="s">
        <v>1109</v>
      </c>
      <c r="H177" s="239">
        <v>3870</v>
      </c>
      <c r="I177" s="238">
        <v>0.18</v>
      </c>
      <c r="J177" s="238">
        <v>77</v>
      </c>
      <c r="K177" s="304"/>
    </row>
    <row r="178" spans="1:11" s="187" customFormat="1" ht="15.75" x14ac:dyDescent="0.25">
      <c r="A178" s="237">
        <v>43273.602523148147</v>
      </c>
      <c r="B178" s="237" t="s">
        <v>3</v>
      </c>
      <c r="C178" s="237" t="s">
        <v>2</v>
      </c>
      <c r="D178" s="237" t="s">
        <v>1114</v>
      </c>
      <c r="E178" s="238" t="s">
        <v>636</v>
      </c>
      <c r="F178" s="238" t="s">
        <v>29</v>
      </c>
      <c r="G178" s="238" t="s">
        <v>1109</v>
      </c>
      <c r="H178" s="238">
        <v>3840</v>
      </c>
      <c r="I178" s="238">
        <v>0.18</v>
      </c>
      <c r="J178" s="238">
        <v>77</v>
      </c>
      <c r="K178" s="304"/>
    </row>
    <row r="179" spans="1:11" s="187" customFormat="1" ht="15.75" x14ac:dyDescent="0.25">
      <c r="A179" s="237">
        <v>43273.602685185186</v>
      </c>
      <c r="B179" s="237" t="s">
        <v>3</v>
      </c>
      <c r="C179" s="237" t="s">
        <v>2</v>
      </c>
      <c r="D179" s="237" t="s">
        <v>1114</v>
      </c>
      <c r="E179" s="238" t="s">
        <v>636</v>
      </c>
      <c r="F179" s="238" t="s">
        <v>29</v>
      </c>
      <c r="G179" s="238" t="s">
        <v>1109</v>
      </c>
      <c r="H179" s="238">
        <v>3870</v>
      </c>
      <c r="I179" s="238">
        <v>0.18</v>
      </c>
      <c r="J179" s="238">
        <v>77</v>
      </c>
      <c r="K179" s="304"/>
    </row>
    <row r="180" spans="1:11" s="187" customFormat="1" ht="15.75" x14ac:dyDescent="0.25">
      <c r="A180" s="237">
        <v>43273.602835648147</v>
      </c>
      <c r="B180" s="237" t="s">
        <v>3</v>
      </c>
      <c r="C180" s="237" t="s">
        <v>2</v>
      </c>
      <c r="D180" s="237" t="s">
        <v>1114</v>
      </c>
      <c r="E180" s="238" t="s">
        <v>636</v>
      </c>
      <c r="F180" s="238" t="s">
        <v>29</v>
      </c>
      <c r="G180" s="238" t="s">
        <v>1109</v>
      </c>
      <c r="H180" s="238">
        <v>3870</v>
      </c>
      <c r="I180" s="238">
        <v>0.18</v>
      </c>
      <c r="J180" s="238">
        <v>77</v>
      </c>
      <c r="K180" s="304"/>
    </row>
    <row r="181" spans="1:11" s="187" customFormat="1" ht="15.75" x14ac:dyDescent="0.25">
      <c r="A181" s="237">
        <v>43273.603182870371</v>
      </c>
      <c r="B181" s="237" t="s">
        <v>3</v>
      </c>
      <c r="C181" s="237" t="s">
        <v>1114</v>
      </c>
      <c r="D181" s="237" t="s">
        <v>2</v>
      </c>
      <c r="E181" s="238" t="s">
        <v>637</v>
      </c>
      <c r="F181" s="238" t="s">
        <v>29</v>
      </c>
      <c r="G181" s="238" t="s">
        <v>1109</v>
      </c>
      <c r="H181" s="238">
        <v>4960</v>
      </c>
      <c r="I181" s="238">
        <v>0.18</v>
      </c>
      <c r="J181" s="238">
        <v>77</v>
      </c>
      <c r="K181" s="304"/>
    </row>
    <row r="182" spans="1:11" s="187" customFormat="1" ht="15.75" x14ac:dyDescent="0.25">
      <c r="A182" s="237">
        <v>43273.603333333333</v>
      </c>
      <c r="B182" s="237" t="s">
        <v>3</v>
      </c>
      <c r="C182" s="237" t="s">
        <v>1114</v>
      </c>
      <c r="D182" s="237" t="s">
        <v>2</v>
      </c>
      <c r="E182" s="238" t="s">
        <v>637</v>
      </c>
      <c r="F182" s="238" t="s">
        <v>29</v>
      </c>
      <c r="G182" s="238" t="s">
        <v>1109</v>
      </c>
      <c r="H182" s="239">
        <v>4950</v>
      </c>
      <c r="I182" s="238">
        <v>0.18</v>
      </c>
      <c r="J182" s="238">
        <v>77</v>
      </c>
      <c r="K182" s="304"/>
    </row>
    <row r="183" spans="1:11" s="187" customFormat="1" ht="15.75" x14ac:dyDescent="0.25">
      <c r="A183" s="237">
        <v>43273.603483796294</v>
      </c>
      <c r="B183" s="237" t="s">
        <v>3</v>
      </c>
      <c r="C183" s="237" t="s">
        <v>1114</v>
      </c>
      <c r="D183" s="237" t="s">
        <v>2</v>
      </c>
      <c r="E183" s="238" t="s">
        <v>637</v>
      </c>
      <c r="F183" s="238" t="s">
        <v>29</v>
      </c>
      <c r="G183" s="238" t="s">
        <v>1109</v>
      </c>
      <c r="H183" s="239">
        <v>530</v>
      </c>
      <c r="I183" s="238">
        <v>0.18</v>
      </c>
      <c r="J183" s="238">
        <v>77</v>
      </c>
      <c r="K183" s="304"/>
    </row>
    <row r="184" spans="1:11" s="187" customFormat="1" ht="15.75" x14ac:dyDescent="0.25">
      <c r="A184" s="237">
        <v>43273.603877314818</v>
      </c>
      <c r="B184" s="237" t="s">
        <v>3</v>
      </c>
      <c r="C184" s="237" t="s">
        <v>1114</v>
      </c>
      <c r="D184" s="237" t="s">
        <v>2</v>
      </c>
      <c r="E184" s="238" t="s">
        <v>637</v>
      </c>
      <c r="F184" s="238" t="s">
        <v>29</v>
      </c>
      <c r="G184" s="238" t="s">
        <v>1109</v>
      </c>
      <c r="H184" s="238">
        <v>3470</v>
      </c>
      <c r="I184" s="238">
        <v>0.18</v>
      </c>
      <c r="J184" s="238">
        <v>77</v>
      </c>
      <c r="K184" s="304"/>
    </row>
    <row r="185" spans="1:11" s="187" customFormat="1" ht="15.75" x14ac:dyDescent="0.25">
      <c r="A185" s="237">
        <v>43273.604027777779</v>
      </c>
      <c r="B185" s="237" t="s">
        <v>3</v>
      </c>
      <c r="C185" s="237" t="s">
        <v>1114</v>
      </c>
      <c r="D185" s="237" t="s">
        <v>2</v>
      </c>
      <c r="E185" s="238" t="s">
        <v>637</v>
      </c>
      <c r="F185" s="238" t="s">
        <v>29</v>
      </c>
      <c r="G185" s="238" t="s">
        <v>1109</v>
      </c>
      <c r="H185" s="238">
        <v>3410</v>
      </c>
      <c r="I185" s="238">
        <v>0.18</v>
      </c>
      <c r="J185" s="238">
        <v>77</v>
      </c>
      <c r="K185" s="304"/>
    </row>
    <row r="186" spans="1:11" s="187" customFormat="1" ht="15.75" x14ac:dyDescent="0.25">
      <c r="A186" s="237">
        <v>43273.604178240741</v>
      </c>
      <c r="B186" s="237" t="s">
        <v>3</v>
      </c>
      <c r="C186" s="237" t="s">
        <v>1114</v>
      </c>
      <c r="D186" s="237" t="s">
        <v>2</v>
      </c>
      <c r="E186" s="238" t="s">
        <v>637</v>
      </c>
      <c r="F186" s="238" t="s">
        <v>29</v>
      </c>
      <c r="G186" s="238" t="s">
        <v>1109</v>
      </c>
      <c r="H186" s="238">
        <v>3410</v>
      </c>
      <c r="I186" s="238">
        <v>0.18</v>
      </c>
      <c r="J186" s="238">
        <v>77</v>
      </c>
      <c r="K186" s="304"/>
    </row>
    <row r="187" spans="1:11" s="187" customFormat="1" ht="15.75" x14ac:dyDescent="0.25">
      <c r="A187" s="237">
        <v>43273.604641203703</v>
      </c>
      <c r="B187" s="237" t="s">
        <v>3</v>
      </c>
      <c r="C187" s="237" t="s">
        <v>1114</v>
      </c>
      <c r="D187" s="237" t="s">
        <v>2</v>
      </c>
      <c r="E187" s="238" t="s">
        <v>637</v>
      </c>
      <c r="F187" s="238" t="s">
        <v>29</v>
      </c>
      <c r="G187" s="238" t="s">
        <v>1109</v>
      </c>
      <c r="H187" s="238">
        <v>4930</v>
      </c>
      <c r="I187" s="238">
        <v>0.18</v>
      </c>
      <c r="J187" s="238">
        <v>77</v>
      </c>
      <c r="K187" s="304"/>
    </row>
    <row r="188" spans="1:11" s="187" customFormat="1" ht="15.75" x14ac:dyDescent="0.25">
      <c r="A188" s="237">
        <v>43273.604791666665</v>
      </c>
      <c r="B188" s="237" t="s">
        <v>3</v>
      </c>
      <c r="C188" s="237" t="s">
        <v>1114</v>
      </c>
      <c r="D188" s="237" t="s">
        <v>2</v>
      </c>
      <c r="E188" s="238" t="s">
        <v>637</v>
      </c>
      <c r="F188" s="238" t="s">
        <v>29</v>
      </c>
      <c r="G188" s="238" t="s">
        <v>1109</v>
      </c>
      <c r="H188" s="238">
        <v>4970</v>
      </c>
      <c r="I188" s="238">
        <v>0.18</v>
      </c>
      <c r="J188" s="238">
        <v>77</v>
      </c>
      <c r="K188" s="304"/>
    </row>
    <row r="189" spans="1:11" s="187" customFormat="1" ht="15.75" x14ac:dyDescent="0.25">
      <c r="A189" s="237">
        <v>43273.604942129627</v>
      </c>
      <c r="B189" s="237" t="s">
        <v>3</v>
      </c>
      <c r="C189" s="237" t="s">
        <v>1114</v>
      </c>
      <c r="D189" s="237" t="s">
        <v>2</v>
      </c>
      <c r="E189" s="238" t="s">
        <v>637</v>
      </c>
      <c r="F189" s="238" t="s">
        <v>29</v>
      </c>
      <c r="G189" s="238" t="s">
        <v>1109</v>
      </c>
      <c r="H189" s="238">
        <v>4970</v>
      </c>
      <c r="I189" s="238">
        <v>0.18</v>
      </c>
      <c r="J189" s="238">
        <v>77</v>
      </c>
      <c r="K189" s="304"/>
    </row>
    <row r="190" spans="1:11" s="187" customFormat="1" ht="15.75" x14ac:dyDescent="0.25">
      <c r="A190" s="237">
        <v>43273.606504629628</v>
      </c>
      <c r="B190" s="237" t="s">
        <v>3</v>
      </c>
      <c r="C190" s="237" t="s">
        <v>1114</v>
      </c>
      <c r="D190" s="237" t="s">
        <v>2</v>
      </c>
      <c r="E190" s="238" t="s">
        <v>637</v>
      </c>
      <c r="F190" s="238" t="s">
        <v>29</v>
      </c>
      <c r="G190" s="238" t="s">
        <v>1109</v>
      </c>
      <c r="H190" s="238">
        <v>4710</v>
      </c>
      <c r="I190" s="238">
        <v>0.18</v>
      </c>
      <c r="J190" s="238">
        <v>77</v>
      </c>
      <c r="K190" s="304"/>
    </row>
    <row r="191" spans="1:11" s="187" customFormat="1" ht="15.75" x14ac:dyDescent="0.25">
      <c r="A191" s="237">
        <v>43273.60665509259</v>
      </c>
      <c r="B191" s="237" t="s">
        <v>3</v>
      </c>
      <c r="C191" s="237" t="s">
        <v>1114</v>
      </c>
      <c r="D191" s="237" t="s">
        <v>2</v>
      </c>
      <c r="E191" s="238" t="s">
        <v>637</v>
      </c>
      <c r="F191" s="238" t="s">
        <v>29</v>
      </c>
      <c r="G191" s="238" t="s">
        <v>1109</v>
      </c>
      <c r="H191" s="238">
        <v>4730</v>
      </c>
      <c r="I191" s="238">
        <v>0.18</v>
      </c>
      <c r="J191" s="238">
        <v>77</v>
      </c>
      <c r="K191" s="304"/>
    </row>
    <row r="192" spans="1:11" s="187" customFormat="1" ht="15.75" x14ac:dyDescent="0.25">
      <c r="A192" s="237">
        <v>43273.606805555559</v>
      </c>
      <c r="B192" s="237" t="s">
        <v>3</v>
      </c>
      <c r="C192" s="237" t="s">
        <v>1114</v>
      </c>
      <c r="D192" s="237" t="s">
        <v>2</v>
      </c>
      <c r="E192" s="238" t="s">
        <v>637</v>
      </c>
      <c r="F192" s="238" t="s">
        <v>29</v>
      </c>
      <c r="G192" s="238" t="s">
        <v>1109</v>
      </c>
      <c r="H192" s="238">
        <v>4770</v>
      </c>
      <c r="I192" s="238">
        <v>0.18</v>
      </c>
      <c r="J192" s="238">
        <v>77</v>
      </c>
      <c r="K192" s="304"/>
    </row>
    <row r="193" spans="1:11" s="187" customFormat="1" ht="15.75" x14ac:dyDescent="0.25">
      <c r="A193" s="237">
        <v>43273.607291666667</v>
      </c>
      <c r="B193" s="237" t="s">
        <v>3</v>
      </c>
      <c r="C193" s="237" t="s">
        <v>1114</v>
      </c>
      <c r="D193" s="237" t="s">
        <v>2</v>
      </c>
      <c r="E193" s="238" t="s">
        <v>637</v>
      </c>
      <c r="F193" s="238" t="s">
        <v>29</v>
      </c>
      <c r="G193" s="238" t="s">
        <v>1109</v>
      </c>
      <c r="H193" s="238">
        <v>4090</v>
      </c>
      <c r="I193" s="238">
        <v>0.18</v>
      </c>
      <c r="J193" s="238">
        <v>77</v>
      </c>
      <c r="K193" s="304"/>
    </row>
    <row r="194" spans="1:11" s="187" customFormat="1" ht="15.75" x14ac:dyDescent="0.25">
      <c r="A194" s="237">
        <v>43273.607442129629</v>
      </c>
      <c r="B194" s="237" t="s">
        <v>3</v>
      </c>
      <c r="C194" s="237" t="s">
        <v>1114</v>
      </c>
      <c r="D194" s="237" t="s">
        <v>2</v>
      </c>
      <c r="E194" s="238" t="s">
        <v>637</v>
      </c>
      <c r="F194" s="238" t="s">
        <v>29</v>
      </c>
      <c r="G194" s="238" t="s">
        <v>1109</v>
      </c>
      <c r="H194" s="238">
        <v>4090</v>
      </c>
      <c r="I194" s="238">
        <v>0.18</v>
      </c>
      <c r="J194" s="238">
        <v>77</v>
      </c>
      <c r="K194" s="304"/>
    </row>
    <row r="195" spans="1:11" s="187" customFormat="1" ht="15.75" x14ac:dyDescent="0.25">
      <c r="A195" s="237">
        <v>43273.607592592591</v>
      </c>
      <c r="B195" s="237" t="s">
        <v>3</v>
      </c>
      <c r="C195" s="237" t="s">
        <v>1114</v>
      </c>
      <c r="D195" s="237" t="s">
        <v>2</v>
      </c>
      <c r="E195" s="238" t="s">
        <v>637</v>
      </c>
      <c r="F195" s="238" t="s">
        <v>29</v>
      </c>
      <c r="G195" s="238" t="s">
        <v>1109</v>
      </c>
      <c r="H195" s="238">
        <v>4090</v>
      </c>
      <c r="I195" s="238">
        <v>0.18</v>
      </c>
      <c r="J195" s="238">
        <v>77</v>
      </c>
      <c r="K195" s="305"/>
    </row>
    <row r="196" spans="1:11" s="187" customFormat="1" ht="15.75" x14ac:dyDescent="0.25">
      <c r="A196" s="237">
        <v>43273.582442129627</v>
      </c>
      <c r="B196" s="237" t="s">
        <v>3</v>
      </c>
      <c r="C196" s="237" t="s">
        <v>2</v>
      </c>
      <c r="D196" s="237" t="s">
        <v>1114</v>
      </c>
      <c r="E196" s="238" t="s">
        <v>636</v>
      </c>
      <c r="F196" s="238" t="s">
        <v>28</v>
      </c>
      <c r="G196" s="238" t="s">
        <v>0</v>
      </c>
      <c r="H196" s="238">
        <v>4480</v>
      </c>
      <c r="I196" s="238">
        <v>0.18</v>
      </c>
      <c r="J196" s="238">
        <v>79</v>
      </c>
      <c r="K196" s="303">
        <f>AVERAGE(H196:H197,H199:H215,H218:H219)</f>
        <v>4669.0476190476193</v>
      </c>
    </row>
    <row r="197" spans="1:11" s="187" customFormat="1" ht="15.75" x14ac:dyDescent="0.25">
      <c r="A197" s="237">
        <v>43273.582592592589</v>
      </c>
      <c r="B197" s="237" t="s">
        <v>3</v>
      </c>
      <c r="C197" s="237" t="s">
        <v>2</v>
      </c>
      <c r="D197" s="237" t="s">
        <v>1114</v>
      </c>
      <c r="E197" s="238" t="s">
        <v>636</v>
      </c>
      <c r="F197" s="238" t="s">
        <v>28</v>
      </c>
      <c r="G197" s="238" t="s">
        <v>0</v>
      </c>
      <c r="H197" s="238">
        <v>4490</v>
      </c>
      <c r="I197" s="238">
        <v>0.18</v>
      </c>
      <c r="J197" s="238">
        <v>79</v>
      </c>
      <c r="K197" s="304"/>
    </row>
    <row r="198" spans="1:11" s="187" customFormat="1" ht="15.75" x14ac:dyDescent="0.25">
      <c r="A198" s="237">
        <v>43273.582743055558</v>
      </c>
      <c r="B198" s="237" t="s">
        <v>3</v>
      </c>
      <c r="C198" s="237" t="s">
        <v>2</v>
      </c>
      <c r="D198" s="237" t="s">
        <v>1114</v>
      </c>
      <c r="E198" s="238" t="s">
        <v>636</v>
      </c>
      <c r="F198" s="238" t="s">
        <v>28</v>
      </c>
      <c r="G198" s="238" t="s">
        <v>0</v>
      </c>
      <c r="H198" s="239">
        <v>3710</v>
      </c>
      <c r="I198" s="238">
        <v>0.18</v>
      </c>
      <c r="J198" s="238">
        <v>79</v>
      </c>
      <c r="K198" s="304"/>
    </row>
    <row r="199" spans="1:11" s="187" customFormat="1" ht="15.75" x14ac:dyDescent="0.25">
      <c r="A199" s="237">
        <v>43273.583078703705</v>
      </c>
      <c r="B199" s="237" t="s">
        <v>3</v>
      </c>
      <c r="C199" s="237" t="s">
        <v>2</v>
      </c>
      <c r="D199" s="237" t="s">
        <v>1114</v>
      </c>
      <c r="E199" s="238" t="s">
        <v>636</v>
      </c>
      <c r="F199" s="238" t="s">
        <v>28</v>
      </c>
      <c r="G199" s="238" t="s">
        <v>0</v>
      </c>
      <c r="H199" s="238">
        <v>4640</v>
      </c>
      <c r="I199" s="238">
        <v>0.18</v>
      </c>
      <c r="J199" s="238">
        <v>79</v>
      </c>
      <c r="K199" s="304"/>
    </row>
    <row r="200" spans="1:11" s="187" customFormat="1" ht="15.75" x14ac:dyDescent="0.25">
      <c r="A200" s="237">
        <v>43273.583078703705</v>
      </c>
      <c r="B200" s="237" t="s">
        <v>3</v>
      </c>
      <c r="C200" s="237" t="s">
        <v>2</v>
      </c>
      <c r="D200" s="237" t="s">
        <v>1114</v>
      </c>
      <c r="E200" s="238" t="s">
        <v>636</v>
      </c>
      <c r="F200" s="238" t="s">
        <v>28</v>
      </c>
      <c r="G200" s="238" t="s">
        <v>0</v>
      </c>
      <c r="H200" s="238">
        <v>4640</v>
      </c>
      <c r="I200" s="238">
        <v>0.18</v>
      </c>
      <c r="J200" s="238">
        <v>79</v>
      </c>
      <c r="K200" s="304"/>
    </row>
    <row r="201" spans="1:11" s="187" customFormat="1" ht="15.75" x14ac:dyDescent="0.25">
      <c r="A201" s="237">
        <v>43273.583483796298</v>
      </c>
      <c r="B201" s="237" t="s">
        <v>3</v>
      </c>
      <c r="C201" s="237" t="s">
        <v>2</v>
      </c>
      <c r="D201" s="237" t="s">
        <v>1114</v>
      </c>
      <c r="E201" s="238" t="s">
        <v>636</v>
      </c>
      <c r="F201" s="238" t="s">
        <v>28</v>
      </c>
      <c r="G201" s="238" t="s">
        <v>0</v>
      </c>
      <c r="H201" s="238">
        <v>4830</v>
      </c>
      <c r="I201" s="238">
        <v>0.18</v>
      </c>
      <c r="J201" s="238">
        <v>79</v>
      </c>
      <c r="K201" s="304"/>
    </row>
    <row r="202" spans="1:11" s="187" customFormat="1" ht="15.75" x14ac:dyDescent="0.25">
      <c r="A202" s="237">
        <v>43273.584155092591</v>
      </c>
      <c r="B202" s="237" t="s">
        <v>3</v>
      </c>
      <c r="C202" s="237" t="s">
        <v>2</v>
      </c>
      <c r="D202" s="237" t="s">
        <v>1114</v>
      </c>
      <c r="E202" s="238" t="s">
        <v>636</v>
      </c>
      <c r="F202" s="238" t="s">
        <v>28</v>
      </c>
      <c r="G202" s="238" t="s">
        <v>0</v>
      </c>
      <c r="H202" s="238">
        <v>4530</v>
      </c>
      <c r="I202" s="238">
        <v>0.18</v>
      </c>
      <c r="J202" s="238">
        <v>79</v>
      </c>
      <c r="K202" s="304"/>
    </row>
    <row r="203" spans="1:11" s="187" customFormat="1" ht="15.75" x14ac:dyDescent="0.25">
      <c r="A203" s="237">
        <v>43273.584305555552</v>
      </c>
      <c r="B203" s="237" t="s">
        <v>3</v>
      </c>
      <c r="C203" s="237" t="s">
        <v>2</v>
      </c>
      <c r="D203" s="237" t="s">
        <v>1114</v>
      </c>
      <c r="E203" s="238" t="s">
        <v>636</v>
      </c>
      <c r="F203" s="238" t="s">
        <v>28</v>
      </c>
      <c r="G203" s="238" t="s">
        <v>0</v>
      </c>
      <c r="H203" s="238">
        <v>4500</v>
      </c>
      <c r="I203" s="238">
        <v>0.18</v>
      </c>
      <c r="J203" s="238">
        <v>79</v>
      </c>
      <c r="K203" s="304"/>
    </row>
    <row r="204" spans="1:11" s="187" customFormat="1" ht="15.75" x14ac:dyDescent="0.25">
      <c r="A204" s="237">
        <v>43273.584456018521</v>
      </c>
      <c r="B204" s="237" t="s">
        <v>3</v>
      </c>
      <c r="C204" s="237" t="s">
        <v>2</v>
      </c>
      <c r="D204" s="237" t="s">
        <v>1114</v>
      </c>
      <c r="E204" s="238" t="s">
        <v>636</v>
      </c>
      <c r="F204" s="238" t="s">
        <v>28</v>
      </c>
      <c r="G204" s="238" t="s">
        <v>0</v>
      </c>
      <c r="H204" s="238">
        <v>4500</v>
      </c>
      <c r="I204" s="238">
        <v>0.18</v>
      </c>
      <c r="J204" s="238">
        <v>79</v>
      </c>
      <c r="K204" s="304"/>
    </row>
    <row r="205" spans="1:11" s="187" customFormat="1" ht="15.75" x14ac:dyDescent="0.25">
      <c r="A205" s="237">
        <v>43273.584155092591</v>
      </c>
      <c r="B205" s="237" t="s">
        <v>3</v>
      </c>
      <c r="C205" s="237" t="s">
        <v>1114</v>
      </c>
      <c r="D205" s="237" t="s">
        <v>2</v>
      </c>
      <c r="E205" s="238" t="s">
        <v>637</v>
      </c>
      <c r="F205" s="238" t="s">
        <v>28</v>
      </c>
      <c r="G205" s="238" t="s">
        <v>0</v>
      </c>
      <c r="H205" s="238">
        <v>4530</v>
      </c>
      <c r="I205" s="238">
        <v>0.18</v>
      </c>
      <c r="J205" s="238">
        <v>79</v>
      </c>
      <c r="K205" s="304"/>
    </row>
    <row r="206" spans="1:11" s="187" customFormat="1" ht="15.75" x14ac:dyDescent="0.25">
      <c r="A206" s="237">
        <v>43273.584155092591</v>
      </c>
      <c r="B206" s="237" t="s">
        <v>3</v>
      </c>
      <c r="C206" s="237" t="s">
        <v>1114</v>
      </c>
      <c r="D206" s="237" t="s">
        <v>2</v>
      </c>
      <c r="E206" s="238" t="s">
        <v>637</v>
      </c>
      <c r="F206" s="238" t="s">
        <v>28</v>
      </c>
      <c r="G206" s="238" t="s">
        <v>0</v>
      </c>
      <c r="H206" s="238">
        <v>4530</v>
      </c>
      <c r="I206" s="238">
        <v>0.18</v>
      </c>
      <c r="J206" s="238">
        <v>79</v>
      </c>
      <c r="K206" s="304"/>
    </row>
    <row r="207" spans="1:11" s="187" customFormat="1" ht="15.75" x14ac:dyDescent="0.25">
      <c r="A207" s="237">
        <v>43273.584155092591</v>
      </c>
      <c r="B207" s="237" t="s">
        <v>3</v>
      </c>
      <c r="C207" s="237" t="s">
        <v>1114</v>
      </c>
      <c r="D207" s="237" t="s">
        <v>2</v>
      </c>
      <c r="E207" s="238" t="s">
        <v>637</v>
      </c>
      <c r="F207" s="238" t="s">
        <v>28</v>
      </c>
      <c r="G207" s="238" t="s">
        <v>0</v>
      </c>
      <c r="H207" s="238">
        <v>4530</v>
      </c>
      <c r="I207" s="238">
        <v>0.18</v>
      </c>
      <c r="J207" s="238">
        <v>79</v>
      </c>
      <c r="K207" s="304"/>
    </row>
    <row r="208" spans="1:11" s="187" customFormat="1" ht="15.75" x14ac:dyDescent="0.25">
      <c r="A208" s="237">
        <v>43273.584305555552</v>
      </c>
      <c r="B208" s="237" t="s">
        <v>3</v>
      </c>
      <c r="C208" s="237" t="s">
        <v>1114</v>
      </c>
      <c r="D208" s="237" t="s">
        <v>2</v>
      </c>
      <c r="E208" s="238" t="s">
        <v>637</v>
      </c>
      <c r="F208" s="238" t="s">
        <v>28</v>
      </c>
      <c r="G208" s="238" t="s">
        <v>0</v>
      </c>
      <c r="H208" s="238">
        <v>4500</v>
      </c>
      <c r="I208" s="238">
        <v>0.18</v>
      </c>
      <c r="J208" s="238">
        <v>79</v>
      </c>
      <c r="K208" s="304"/>
    </row>
    <row r="209" spans="1:11" s="187" customFormat="1" ht="15.75" x14ac:dyDescent="0.25">
      <c r="A209" s="237">
        <v>43273.584305555552</v>
      </c>
      <c r="B209" s="237" t="s">
        <v>3</v>
      </c>
      <c r="C209" s="237" t="s">
        <v>1114</v>
      </c>
      <c r="D209" s="237" t="s">
        <v>2</v>
      </c>
      <c r="E209" s="238" t="s">
        <v>637</v>
      </c>
      <c r="F209" s="238" t="s">
        <v>28</v>
      </c>
      <c r="G209" s="238" t="s">
        <v>0</v>
      </c>
      <c r="H209" s="238">
        <v>4500</v>
      </c>
      <c r="I209" s="238">
        <v>0.18</v>
      </c>
      <c r="J209" s="238">
        <v>79</v>
      </c>
      <c r="K209" s="304"/>
    </row>
    <row r="210" spans="1:11" s="187" customFormat="1" ht="15.75" x14ac:dyDescent="0.25">
      <c r="A210" s="237">
        <v>43273.582442129627</v>
      </c>
      <c r="B210" s="237" t="s">
        <v>3</v>
      </c>
      <c r="C210" s="237" t="s">
        <v>1114</v>
      </c>
      <c r="D210" s="237" t="s">
        <v>2</v>
      </c>
      <c r="E210" s="238" t="s">
        <v>637</v>
      </c>
      <c r="F210" s="238" t="s">
        <v>28</v>
      </c>
      <c r="G210" s="238" t="s">
        <v>0</v>
      </c>
      <c r="H210" s="238">
        <v>4480</v>
      </c>
      <c r="I210" s="238">
        <v>0.18</v>
      </c>
      <c r="J210" s="238">
        <v>79</v>
      </c>
      <c r="K210" s="304"/>
    </row>
    <row r="211" spans="1:11" s="187" customFormat="1" ht="15.75" x14ac:dyDescent="0.25">
      <c r="A211" s="237">
        <v>43273.591469907406</v>
      </c>
      <c r="B211" s="237" t="s">
        <v>3</v>
      </c>
      <c r="C211" s="237" t="s">
        <v>2</v>
      </c>
      <c r="D211" s="237" t="s">
        <v>1114</v>
      </c>
      <c r="E211" s="238" t="s">
        <v>636</v>
      </c>
      <c r="F211" s="238" t="s">
        <v>28</v>
      </c>
      <c r="G211" s="238" t="s">
        <v>0</v>
      </c>
      <c r="H211" s="238">
        <v>5030</v>
      </c>
      <c r="I211" s="238">
        <v>0.18</v>
      </c>
      <c r="J211" s="238">
        <v>79</v>
      </c>
      <c r="K211" s="304"/>
    </row>
    <row r="212" spans="1:11" s="187" customFormat="1" ht="15.75" x14ac:dyDescent="0.25">
      <c r="A212" s="237">
        <v>43273.591631944444</v>
      </c>
      <c r="B212" s="237" t="s">
        <v>3</v>
      </c>
      <c r="C212" s="237" t="s">
        <v>2</v>
      </c>
      <c r="D212" s="237" t="s">
        <v>1114</v>
      </c>
      <c r="E212" s="238" t="s">
        <v>636</v>
      </c>
      <c r="F212" s="238" t="s">
        <v>28</v>
      </c>
      <c r="G212" s="238" t="s">
        <v>0</v>
      </c>
      <c r="H212" s="238">
        <v>5070</v>
      </c>
      <c r="I212" s="238">
        <v>0.18</v>
      </c>
      <c r="J212" s="238">
        <v>79</v>
      </c>
      <c r="K212" s="304"/>
    </row>
    <row r="213" spans="1:11" s="187" customFormat="1" ht="15.75" x14ac:dyDescent="0.25">
      <c r="A213" s="237">
        <v>43273.591782407406</v>
      </c>
      <c r="B213" s="237" t="s">
        <v>3</v>
      </c>
      <c r="C213" s="237" t="s">
        <v>2</v>
      </c>
      <c r="D213" s="237" t="s">
        <v>1114</v>
      </c>
      <c r="E213" s="238" t="s">
        <v>636</v>
      </c>
      <c r="F213" s="238" t="s">
        <v>28</v>
      </c>
      <c r="G213" s="238" t="s">
        <v>0</v>
      </c>
      <c r="H213" s="238">
        <v>5040</v>
      </c>
      <c r="I213" s="238">
        <v>0.18</v>
      </c>
      <c r="J213" s="238">
        <v>79</v>
      </c>
      <c r="K213" s="304"/>
    </row>
    <row r="214" spans="1:11" s="187" customFormat="1" ht="15.75" x14ac:dyDescent="0.25">
      <c r="A214" s="237">
        <v>43273.591782407406</v>
      </c>
      <c r="B214" s="237" t="s">
        <v>3</v>
      </c>
      <c r="C214" s="237" t="s">
        <v>1114</v>
      </c>
      <c r="D214" s="237" t="s">
        <v>2</v>
      </c>
      <c r="E214" s="238" t="s">
        <v>637</v>
      </c>
      <c r="F214" s="238" t="s">
        <v>28</v>
      </c>
      <c r="G214" s="238" t="s">
        <v>0</v>
      </c>
      <c r="H214" s="238">
        <v>5040</v>
      </c>
      <c r="I214" s="238">
        <v>0.18</v>
      </c>
      <c r="J214" s="238">
        <v>79</v>
      </c>
      <c r="K214" s="304"/>
    </row>
    <row r="215" spans="1:11" s="187" customFormat="1" ht="15.75" x14ac:dyDescent="0.25">
      <c r="A215" s="237">
        <v>43273.591782407406</v>
      </c>
      <c r="B215" s="237" t="s">
        <v>3</v>
      </c>
      <c r="C215" s="237" t="s">
        <v>1114</v>
      </c>
      <c r="D215" s="237" t="s">
        <v>2</v>
      </c>
      <c r="E215" s="238" t="s">
        <v>637</v>
      </c>
      <c r="F215" s="238" t="s">
        <v>28</v>
      </c>
      <c r="G215" s="238" t="s">
        <v>0</v>
      </c>
      <c r="H215" s="238">
        <v>5040</v>
      </c>
      <c r="I215" s="238">
        <v>0.18</v>
      </c>
      <c r="J215" s="238">
        <v>79</v>
      </c>
      <c r="K215" s="304"/>
    </row>
    <row r="216" spans="1:11" s="187" customFormat="1" ht="15.75" x14ac:dyDescent="0.25">
      <c r="A216" s="237">
        <v>43273.592847222222</v>
      </c>
      <c r="B216" s="237" t="s">
        <v>3</v>
      </c>
      <c r="C216" s="237" t="s">
        <v>1114</v>
      </c>
      <c r="D216" s="237" t="s">
        <v>2</v>
      </c>
      <c r="E216" s="238" t="s">
        <v>637</v>
      </c>
      <c r="F216" s="238" t="s">
        <v>28</v>
      </c>
      <c r="G216" s="238" t="s">
        <v>0</v>
      </c>
      <c r="H216" s="239">
        <v>3400</v>
      </c>
      <c r="I216" s="238">
        <v>0.18</v>
      </c>
      <c r="J216" s="238">
        <v>79</v>
      </c>
      <c r="K216" s="304"/>
    </row>
    <row r="217" spans="1:11" s="187" customFormat="1" ht="15.75" x14ac:dyDescent="0.25">
      <c r="A217" s="237">
        <v>43273.593414351853</v>
      </c>
      <c r="B217" s="237" t="s">
        <v>3</v>
      </c>
      <c r="C217" s="237" t="s">
        <v>1114</v>
      </c>
      <c r="D217" s="237" t="s">
        <v>2</v>
      </c>
      <c r="E217" s="238" t="s">
        <v>637</v>
      </c>
      <c r="F217" s="238" t="s">
        <v>28</v>
      </c>
      <c r="G217" s="238" t="s">
        <v>0</v>
      </c>
      <c r="H217" s="239">
        <v>4460</v>
      </c>
      <c r="I217" s="238">
        <v>0.18</v>
      </c>
      <c r="J217" s="238">
        <v>79</v>
      </c>
      <c r="K217" s="304"/>
    </row>
    <row r="218" spans="1:11" s="187" customFormat="1" ht="15.75" x14ac:dyDescent="0.25">
      <c r="A218" s="237">
        <v>43273.593564814815</v>
      </c>
      <c r="B218" s="237" t="s">
        <v>3</v>
      </c>
      <c r="C218" s="237" t="s">
        <v>1114</v>
      </c>
      <c r="D218" s="237" t="s">
        <v>2</v>
      </c>
      <c r="E218" s="238" t="s">
        <v>637</v>
      </c>
      <c r="F218" s="238" t="s">
        <v>28</v>
      </c>
      <c r="G218" s="238" t="s">
        <v>0</v>
      </c>
      <c r="H218" s="238">
        <v>4570</v>
      </c>
      <c r="I218" s="238">
        <v>0.18</v>
      </c>
      <c r="J218" s="238">
        <v>79</v>
      </c>
      <c r="K218" s="304"/>
    </row>
    <row r="219" spans="1:11" s="187" customFormat="1" ht="15.75" x14ac:dyDescent="0.25">
      <c r="A219" s="237">
        <v>43273.593715277777</v>
      </c>
      <c r="B219" s="237" t="s">
        <v>3</v>
      </c>
      <c r="C219" s="237" t="s">
        <v>1114</v>
      </c>
      <c r="D219" s="237" t="s">
        <v>2</v>
      </c>
      <c r="E219" s="238" t="s">
        <v>637</v>
      </c>
      <c r="F219" s="238" t="s">
        <v>28</v>
      </c>
      <c r="G219" s="238" t="s">
        <v>0</v>
      </c>
      <c r="H219" s="238">
        <v>4580</v>
      </c>
      <c r="I219" s="238">
        <v>0.18</v>
      </c>
      <c r="J219" s="238">
        <v>79</v>
      </c>
      <c r="K219" s="305"/>
    </row>
    <row r="220" spans="1:11" s="187" customFormat="1" ht="15.75" x14ac:dyDescent="0.25">
      <c r="A220" s="237">
        <v>43273.594502314816</v>
      </c>
      <c r="B220" s="237" t="s">
        <v>3</v>
      </c>
      <c r="C220" s="237" t="s">
        <v>2</v>
      </c>
      <c r="D220" s="237" t="s">
        <v>1114</v>
      </c>
      <c r="E220" s="238" t="s">
        <v>636</v>
      </c>
      <c r="F220" s="238" t="s">
        <v>28</v>
      </c>
      <c r="G220" s="238" t="s">
        <v>1109</v>
      </c>
      <c r="H220" s="238">
        <v>4290</v>
      </c>
      <c r="I220" s="238">
        <v>0.18</v>
      </c>
      <c r="J220" s="238">
        <v>79</v>
      </c>
      <c r="K220" s="303">
        <f>AVERAGE(H220:H224,H226:H228,H230)</f>
        <v>4415.5555555555557</v>
      </c>
    </row>
    <row r="221" spans="1:11" s="187" customFormat="1" ht="15.75" x14ac:dyDescent="0.25">
      <c r="A221" s="237">
        <v>43273.594664351855</v>
      </c>
      <c r="B221" s="237" t="s">
        <v>3</v>
      </c>
      <c r="C221" s="237" t="s">
        <v>2</v>
      </c>
      <c r="D221" s="237" t="s">
        <v>1114</v>
      </c>
      <c r="E221" s="238" t="s">
        <v>636</v>
      </c>
      <c r="F221" s="238" t="s">
        <v>28</v>
      </c>
      <c r="G221" s="238" t="s">
        <v>1109</v>
      </c>
      <c r="H221" s="238">
        <v>4300</v>
      </c>
      <c r="I221" s="238">
        <v>0.18</v>
      </c>
      <c r="J221" s="238">
        <v>79</v>
      </c>
      <c r="K221" s="304"/>
    </row>
    <row r="222" spans="1:11" s="187" customFormat="1" ht="15.75" x14ac:dyDescent="0.25">
      <c r="A222" s="237">
        <v>43273.594814814816</v>
      </c>
      <c r="B222" s="237" t="s">
        <v>3</v>
      </c>
      <c r="C222" s="237" t="s">
        <v>2</v>
      </c>
      <c r="D222" s="237" t="s">
        <v>1114</v>
      </c>
      <c r="E222" s="238" t="s">
        <v>636</v>
      </c>
      <c r="F222" s="238" t="s">
        <v>28</v>
      </c>
      <c r="G222" s="238" t="s">
        <v>1109</v>
      </c>
      <c r="H222" s="238">
        <v>4280</v>
      </c>
      <c r="I222" s="238">
        <v>0.18</v>
      </c>
      <c r="J222" s="238">
        <v>79</v>
      </c>
      <c r="K222" s="304"/>
    </row>
    <row r="223" spans="1:11" s="187" customFormat="1" ht="15.75" x14ac:dyDescent="0.25">
      <c r="A223" s="237">
        <v>43273.595219907409</v>
      </c>
      <c r="B223" s="237" t="s">
        <v>3</v>
      </c>
      <c r="C223" s="237" t="s">
        <v>1114</v>
      </c>
      <c r="D223" s="237" t="s">
        <v>2</v>
      </c>
      <c r="E223" s="238" t="s">
        <v>637</v>
      </c>
      <c r="F223" s="238" t="s">
        <v>28</v>
      </c>
      <c r="G223" s="238" t="s">
        <v>1109</v>
      </c>
      <c r="H223" s="238">
        <v>4350</v>
      </c>
      <c r="I223" s="238">
        <v>0.18</v>
      </c>
      <c r="J223" s="238">
        <v>79</v>
      </c>
      <c r="K223" s="304"/>
    </row>
    <row r="224" spans="1:11" s="187" customFormat="1" ht="15.75" x14ac:dyDescent="0.25">
      <c r="A224" s="237">
        <v>43273.595370370371</v>
      </c>
      <c r="B224" s="237" t="s">
        <v>3</v>
      </c>
      <c r="C224" s="237" t="s">
        <v>1114</v>
      </c>
      <c r="D224" s="237" t="s">
        <v>2</v>
      </c>
      <c r="E224" s="238" t="s">
        <v>637</v>
      </c>
      <c r="F224" s="238" t="s">
        <v>28</v>
      </c>
      <c r="G224" s="238" t="s">
        <v>1109</v>
      </c>
      <c r="H224" s="238">
        <v>4320</v>
      </c>
      <c r="I224" s="238">
        <v>0.18</v>
      </c>
      <c r="J224" s="238">
        <v>79</v>
      </c>
      <c r="K224" s="304"/>
    </row>
    <row r="225" spans="1:11" s="187" customFormat="1" ht="15.75" x14ac:dyDescent="0.25">
      <c r="A225" s="237">
        <v>43273.595520833333</v>
      </c>
      <c r="B225" s="237" t="s">
        <v>3</v>
      </c>
      <c r="C225" s="237" t="s">
        <v>1114</v>
      </c>
      <c r="D225" s="237" t="s">
        <v>2</v>
      </c>
      <c r="E225" s="238" t="s">
        <v>637</v>
      </c>
      <c r="F225" s="238" t="s">
        <v>28</v>
      </c>
      <c r="G225" s="238" t="s">
        <v>1109</v>
      </c>
      <c r="H225" s="239">
        <v>3590</v>
      </c>
      <c r="I225" s="238">
        <v>0.18</v>
      </c>
      <c r="J225" s="238">
        <v>79</v>
      </c>
      <c r="K225" s="304"/>
    </row>
    <row r="226" spans="1:11" s="187" customFormat="1" ht="15.75" x14ac:dyDescent="0.25">
      <c r="A226" s="237">
        <v>43273.59584490741</v>
      </c>
      <c r="B226" s="237" t="s">
        <v>3</v>
      </c>
      <c r="C226" s="237" t="s">
        <v>1114</v>
      </c>
      <c r="D226" s="237" t="s">
        <v>2</v>
      </c>
      <c r="E226" s="238" t="s">
        <v>637</v>
      </c>
      <c r="F226" s="238" t="s">
        <v>28</v>
      </c>
      <c r="G226" s="238" t="s">
        <v>1109</v>
      </c>
      <c r="H226" s="238">
        <v>4370</v>
      </c>
      <c r="I226" s="238">
        <v>0.18</v>
      </c>
      <c r="J226" s="238">
        <v>77</v>
      </c>
      <c r="K226" s="304"/>
    </row>
    <row r="227" spans="1:11" s="187" customFormat="1" ht="15.75" x14ac:dyDescent="0.25">
      <c r="A227" s="237">
        <v>43273.595995370371</v>
      </c>
      <c r="B227" s="237" t="s">
        <v>3</v>
      </c>
      <c r="C227" s="237" t="s">
        <v>1114</v>
      </c>
      <c r="D227" s="237" t="s">
        <v>2</v>
      </c>
      <c r="E227" s="238" t="s">
        <v>637</v>
      </c>
      <c r="F227" s="238" t="s">
        <v>28</v>
      </c>
      <c r="G227" s="238" t="s">
        <v>1109</v>
      </c>
      <c r="H227" s="238">
        <v>4370</v>
      </c>
      <c r="I227" s="238">
        <v>0.18</v>
      </c>
      <c r="J227" s="238">
        <v>77</v>
      </c>
      <c r="K227" s="304"/>
    </row>
    <row r="228" spans="1:11" s="187" customFormat="1" ht="15.75" x14ac:dyDescent="0.25">
      <c r="A228" s="237">
        <v>43273.596145833333</v>
      </c>
      <c r="B228" s="237" t="s">
        <v>3</v>
      </c>
      <c r="C228" s="237" t="s">
        <v>1114</v>
      </c>
      <c r="D228" s="237" t="s">
        <v>2</v>
      </c>
      <c r="E228" s="238" t="s">
        <v>637</v>
      </c>
      <c r="F228" s="238" t="s">
        <v>28</v>
      </c>
      <c r="G228" s="238" t="s">
        <v>1109</v>
      </c>
      <c r="H228" s="238">
        <v>4370</v>
      </c>
      <c r="I228" s="238">
        <v>0.18</v>
      </c>
      <c r="J228" s="238">
        <v>77</v>
      </c>
      <c r="K228" s="304"/>
    </row>
    <row r="229" spans="1:11" s="187" customFormat="1" ht="15.75" x14ac:dyDescent="0.25">
      <c r="A229" s="237">
        <v>43273.596863425926</v>
      </c>
      <c r="B229" s="237" t="s">
        <v>3</v>
      </c>
      <c r="C229" s="237" t="s">
        <v>1114</v>
      </c>
      <c r="D229" s="237" t="s">
        <v>2</v>
      </c>
      <c r="E229" s="238" t="s">
        <v>637</v>
      </c>
      <c r="F229" s="238" t="s">
        <v>28</v>
      </c>
      <c r="G229" s="238" t="s">
        <v>1109</v>
      </c>
      <c r="H229" s="239">
        <v>760</v>
      </c>
      <c r="I229" s="238">
        <v>0.18</v>
      </c>
      <c r="J229" s="238">
        <v>79</v>
      </c>
      <c r="K229" s="304"/>
    </row>
    <row r="230" spans="1:11" s="187" customFormat="1" ht="15.75" x14ac:dyDescent="0.25">
      <c r="A230" s="237">
        <v>43273.597002314818</v>
      </c>
      <c r="B230" s="237" t="s">
        <v>3</v>
      </c>
      <c r="C230" s="237" t="s">
        <v>1114</v>
      </c>
      <c r="D230" s="237" t="s">
        <v>2</v>
      </c>
      <c r="E230" s="238" t="s">
        <v>637</v>
      </c>
      <c r="F230" s="238" t="s">
        <v>28</v>
      </c>
      <c r="G230" s="238" t="s">
        <v>1109</v>
      </c>
      <c r="H230" s="238">
        <v>5090</v>
      </c>
      <c r="I230" s="238">
        <v>0.18</v>
      </c>
      <c r="J230" s="238">
        <v>79</v>
      </c>
      <c r="K230" s="304"/>
    </row>
    <row r="231" spans="1:11" s="187" customFormat="1" ht="15.75" x14ac:dyDescent="0.25">
      <c r="A231" s="237">
        <v>43273.59715277778</v>
      </c>
      <c r="B231" s="237" t="s">
        <v>3</v>
      </c>
      <c r="C231" s="237" t="s">
        <v>1114</v>
      </c>
      <c r="D231" s="237" t="s">
        <v>2</v>
      </c>
      <c r="E231" s="238" t="s">
        <v>637</v>
      </c>
      <c r="F231" s="238" t="s">
        <v>28</v>
      </c>
      <c r="G231" s="238" t="s">
        <v>1109</v>
      </c>
      <c r="H231" s="239">
        <v>4910</v>
      </c>
      <c r="I231" s="238">
        <v>0.18</v>
      </c>
      <c r="J231" s="238">
        <v>79</v>
      </c>
      <c r="K231" s="305"/>
    </row>
    <row r="232" spans="1:11" s="187" customFormat="1" ht="15.75" x14ac:dyDescent="0.25">
      <c r="A232" s="237">
        <v>43273.579629629632</v>
      </c>
      <c r="B232" s="237" t="s">
        <v>3</v>
      </c>
      <c r="C232" s="237" t="s">
        <v>2</v>
      </c>
      <c r="D232" s="237" t="s">
        <v>1114</v>
      </c>
      <c r="E232" s="238" t="s">
        <v>636</v>
      </c>
      <c r="F232" s="238" t="s">
        <v>27</v>
      </c>
      <c r="G232" s="238" t="s">
        <v>0</v>
      </c>
      <c r="H232" s="238">
        <v>4580</v>
      </c>
      <c r="I232" s="238">
        <v>0.18</v>
      </c>
      <c r="J232" s="238">
        <v>79</v>
      </c>
      <c r="K232" s="303">
        <f>AVERAGE(H232:H237)</f>
        <v>4438.333333333333</v>
      </c>
    </row>
    <row r="233" spans="1:11" s="187" customFormat="1" ht="15.75" x14ac:dyDescent="0.25">
      <c r="A233" s="237">
        <v>43273.579780092594</v>
      </c>
      <c r="B233" s="237" t="s">
        <v>3</v>
      </c>
      <c r="C233" s="237" t="s">
        <v>2</v>
      </c>
      <c r="D233" s="237" t="s">
        <v>1114</v>
      </c>
      <c r="E233" s="238" t="s">
        <v>636</v>
      </c>
      <c r="F233" s="238" t="s">
        <v>27</v>
      </c>
      <c r="G233" s="238" t="s">
        <v>0</v>
      </c>
      <c r="H233" s="238">
        <v>4530</v>
      </c>
      <c r="I233" s="238">
        <v>0.18</v>
      </c>
      <c r="J233" s="238">
        <v>79</v>
      </c>
      <c r="K233" s="304"/>
    </row>
    <row r="234" spans="1:11" s="187" customFormat="1" ht="15.75" x14ac:dyDescent="0.25">
      <c r="A234" s="237">
        <v>43273.579930555556</v>
      </c>
      <c r="B234" s="237" t="s">
        <v>3</v>
      </c>
      <c r="C234" s="237" t="s">
        <v>2</v>
      </c>
      <c r="D234" s="237" t="s">
        <v>1114</v>
      </c>
      <c r="E234" s="238" t="s">
        <v>636</v>
      </c>
      <c r="F234" s="238" t="s">
        <v>27</v>
      </c>
      <c r="G234" s="238" t="s">
        <v>0</v>
      </c>
      <c r="H234" s="238">
        <v>4570</v>
      </c>
      <c r="I234" s="238">
        <v>0.18</v>
      </c>
      <c r="J234" s="238">
        <v>79</v>
      </c>
      <c r="K234" s="304"/>
    </row>
    <row r="235" spans="1:11" s="187" customFormat="1" ht="15.75" x14ac:dyDescent="0.25">
      <c r="A235" s="237">
        <v>43273.580393518518</v>
      </c>
      <c r="B235" s="237" t="s">
        <v>3</v>
      </c>
      <c r="C235" s="237" t="s">
        <v>1114</v>
      </c>
      <c r="D235" s="237" t="s">
        <v>2</v>
      </c>
      <c r="E235" s="238" t="s">
        <v>637</v>
      </c>
      <c r="F235" s="238" t="s">
        <v>27</v>
      </c>
      <c r="G235" s="238" t="s">
        <v>0</v>
      </c>
      <c r="H235" s="238">
        <v>4310</v>
      </c>
      <c r="I235" s="238">
        <v>0.18</v>
      </c>
      <c r="J235" s="238">
        <v>79</v>
      </c>
      <c r="K235" s="304"/>
    </row>
    <row r="236" spans="1:11" s="187" customFormat="1" ht="15.75" x14ac:dyDescent="0.25">
      <c r="A236" s="237">
        <v>43273.580543981479</v>
      </c>
      <c r="B236" s="237" t="s">
        <v>3</v>
      </c>
      <c r="C236" s="237" t="s">
        <v>1114</v>
      </c>
      <c r="D236" s="237" t="s">
        <v>2</v>
      </c>
      <c r="E236" s="238" t="s">
        <v>637</v>
      </c>
      <c r="F236" s="238" t="s">
        <v>27</v>
      </c>
      <c r="G236" s="238" t="s">
        <v>0</v>
      </c>
      <c r="H236" s="238">
        <v>4310</v>
      </c>
      <c r="I236" s="238">
        <v>0.18</v>
      </c>
      <c r="J236" s="238">
        <v>79</v>
      </c>
      <c r="K236" s="304"/>
    </row>
    <row r="237" spans="1:11" s="187" customFormat="1" ht="15.75" x14ac:dyDescent="0.25">
      <c r="A237" s="237">
        <v>43273.580694444441</v>
      </c>
      <c r="B237" s="237" t="s">
        <v>3</v>
      </c>
      <c r="C237" s="237" t="s">
        <v>1114</v>
      </c>
      <c r="D237" s="237" t="s">
        <v>2</v>
      </c>
      <c r="E237" s="238" t="s">
        <v>637</v>
      </c>
      <c r="F237" s="238" t="s">
        <v>27</v>
      </c>
      <c r="G237" s="238" t="s">
        <v>0</v>
      </c>
      <c r="H237" s="238">
        <v>4330</v>
      </c>
      <c r="I237" s="238">
        <v>0.18</v>
      </c>
      <c r="J237" s="238">
        <v>79</v>
      </c>
      <c r="K237" s="305"/>
    </row>
    <row r="238" spans="1:11" s="187" customFormat="1" ht="15.75" x14ac:dyDescent="0.25">
      <c r="A238" s="237">
        <v>43273.577650462961</v>
      </c>
      <c r="B238" s="237" t="s">
        <v>3</v>
      </c>
      <c r="C238" s="237" t="s">
        <v>2</v>
      </c>
      <c r="D238" s="237" t="s">
        <v>1114</v>
      </c>
      <c r="E238" s="238" t="s">
        <v>636</v>
      </c>
      <c r="F238" s="238" t="s">
        <v>26</v>
      </c>
      <c r="G238" s="238" t="s">
        <v>0</v>
      </c>
      <c r="H238" s="238">
        <v>4870</v>
      </c>
      <c r="I238" s="238">
        <v>0.18</v>
      </c>
      <c r="J238" s="238">
        <v>79</v>
      </c>
      <c r="K238" s="303">
        <f>AVERAGE(H238:H246)</f>
        <v>4423.333333333333</v>
      </c>
    </row>
    <row r="239" spans="1:11" s="187" customFormat="1" ht="15.75" x14ac:dyDescent="0.25">
      <c r="A239" s="237">
        <v>43273.577800925923</v>
      </c>
      <c r="B239" s="237" t="s">
        <v>3</v>
      </c>
      <c r="C239" s="237" t="s">
        <v>2</v>
      </c>
      <c r="D239" s="237" t="s">
        <v>1114</v>
      </c>
      <c r="E239" s="238" t="s">
        <v>636</v>
      </c>
      <c r="F239" s="238" t="s">
        <v>26</v>
      </c>
      <c r="G239" s="238" t="s">
        <v>0</v>
      </c>
      <c r="H239" s="238">
        <v>4890</v>
      </c>
      <c r="I239" s="238">
        <v>0.18</v>
      </c>
      <c r="J239" s="238">
        <v>79</v>
      </c>
      <c r="K239" s="304"/>
    </row>
    <row r="240" spans="1:11" s="187" customFormat="1" ht="15.75" x14ac:dyDescent="0.25">
      <c r="A240" s="237">
        <v>43273.577951388892</v>
      </c>
      <c r="B240" s="237" t="s">
        <v>3</v>
      </c>
      <c r="C240" s="237" t="s">
        <v>2</v>
      </c>
      <c r="D240" s="237" t="s">
        <v>1114</v>
      </c>
      <c r="E240" s="238" t="s">
        <v>636</v>
      </c>
      <c r="F240" s="238" t="s">
        <v>26</v>
      </c>
      <c r="G240" s="238" t="s">
        <v>0</v>
      </c>
      <c r="H240" s="238">
        <v>4860</v>
      </c>
      <c r="I240" s="238">
        <v>0.18</v>
      </c>
      <c r="J240" s="238">
        <v>79</v>
      </c>
      <c r="K240" s="304"/>
    </row>
    <row r="241" spans="1:11" s="187" customFormat="1" ht="15.75" x14ac:dyDescent="0.25">
      <c r="A241" s="237">
        <v>43273.578310185185</v>
      </c>
      <c r="B241" s="237" t="s">
        <v>3</v>
      </c>
      <c r="C241" s="237" t="s">
        <v>1114</v>
      </c>
      <c r="D241" s="237" t="s">
        <v>2</v>
      </c>
      <c r="E241" s="238" t="s">
        <v>637</v>
      </c>
      <c r="F241" s="238" t="s">
        <v>26</v>
      </c>
      <c r="G241" s="238" t="s">
        <v>0</v>
      </c>
      <c r="H241" s="238">
        <v>4220</v>
      </c>
      <c r="I241" s="238">
        <v>0.18</v>
      </c>
      <c r="J241" s="238">
        <v>79</v>
      </c>
      <c r="K241" s="304"/>
    </row>
    <row r="242" spans="1:11" s="187" customFormat="1" ht="15.75" x14ac:dyDescent="0.25">
      <c r="A242" s="237">
        <v>43273.578460648147</v>
      </c>
      <c r="B242" s="237" t="s">
        <v>3</v>
      </c>
      <c r="C242" s="237" t="s">
        <v>1114</v>
      </c>
      <c r="D242" s="237" t="s">
        <v>2</v>
      </c>
      <c r="E242" s="238" t="s">
        <v>637</v>
      </c>
      <c r="F242" s="238" t="s">
        <v>26</v>
      </c>
      <c r="G242" s="238" t="s">
        <v>0</v>
      </c>
      <c r="H242" s="238">
        <v>4220</v>
      </c>
      <c r="I242" s="238">
        <v>0.18</v>
      </c>
      <c r="J242" s="238">
        <v>79</v>
      </c>
      <c r="K242" s="304"/>
    </row>
    <row r="243" spans="1:11" s="187" customFormat="1" ht="15.75" x14ac:dyDescent="0.25">
      <c r="A243" s="237">
        <v>43273.578611111108</v>
      </c>
      <c r="B243" s="237" t="s">
        <v>3</v>
      </c>
      <c r="C243" s="237" t="s">
        <v>1114</v>
      </c>
      <c r="D243" s="237" t="s">
        <v>2</v>
      </c>
      <c r="E243" s="238" t="s">
        <v>637</v>
      </c>
      <c r="F243" s="238" t="s">
        <v>26</v>
      </c>
      <c r="G243" s="238" t="s">
        <v>0</v>
      </c>
      <c r="H243" s="238">
        <v>4190</v>
      </c>
      <c r="I243" s="238">
        <v>0.18</v>
      </c>
      <c r="J243" s="238">
        <v>79</v>
      </c>
      <c r="K243" s="304"/>
    </row>
    <row r="244" spans="1:11" s="187" customFormat="1" ht="15.75" x14ac:dyDescent="0.25">
      <c r="A244" s="237">
        <v>43273.578611111108</v>
      </c>
      <c r="B244" s="237" t="s">
        <v>3</v>
      </c>
      <c r="C244" s="237" t="s">
        <v>1114</v>
      </c>
      <c r="D244" s="237" t="s">
        <v>2</v>
      </c>
      <c r="E244" s="238" t="s">
        <v>637</v>
      </c>
      <c r="F244" s="238" t="s">
        <v>26</v>
      </c>
      <c r="G244" s="238" t="s">
        <v>0</v>
      </c>
      <c r="H244" s="238">
        <v>4190</v>
      </c>
      <c r="I244" s="238">
        <v>0.18</v>
      </c>
      <c r="J244" s="238">
        <v>79</v>
      </c>
      <c r="K244" s="304"/>
    </row>
    <row r="245" spans="1:11" s="187" customFormat="1" ht="15.75" x14ac:dyDescent="0.25">
      <c r="A245" s="237">
        <v>43273.578773148147</v>
      </c>
      <c r="B245" s="237" t="s">
        <v>3</v>
      </c>
      <c r="C245" s="237" t="s">
        <v>1114</v>
      </c>
      <c r="D245" s="237" t="s">
        <v>2</v>
      </c>
      <c r="E245" s="238" t="s">
        <v>637</v>
      </c>
      <c r="F245" s="238" t="s">
        <v>26</v>
      </c>
      <c r="G245" s="238" t="s">
        <v>0</v>
      </c>
      <c r="H245" s="238">
        <v>4160</v>
      </c>
      <c r="I245" s="238">
        <v>0.18</v>
      </c>
      <c r="J245" s="238">
        <v>79</v>
      </c>
      <c r="K245" s="304"/>
    </row>
    <row r="246" spans="1:11" s="187" customFormat="1" ht="15.75" x14ac:dyDescent="0.25">
      <c r="A246" s="237">
        <v>43273.578923611109</v>
      </c>
      <c r="B246" s="237" t="s">
        <v>3</v>
      </c>
      <c r="C246" s="237" t="s">
        <v>1114</v>
      </c>
      <c r="D246" s="237" t="s">
        <v>2</v>
      </c>
      <c r="E246" s="238" t="s">
        <v>637</v>
      </c>
      <c r="F246" s="238" t="s">
        <v>26</v>
      </c>
      <c r="G246" s="238" t="s">
        <v>0</v>
      </c>
      <c r="H246" s="238">
        <v>4210</v>
      </c>
      <c r="I246" s="238">
        <v>0.18</v>
      </c>
      <c r="J246" s="238">
        <v>79</v>
      </c>
      <c r="K246" s="305"/>
    </row>
    <row r="247" spans="1:11" s="187" customFormat="1" ht="15.75" x14ac:dyDescent="0.25">
      <c r="A247" s="237">
        <v>43273.614942129629</v>
      </c>
      <c r="B247" s="237" t="s">
        <v>3</v>
      </c>
      <c r="C247" s="237" t="s">
        <v>2</v>
      </c>
      <c r="D247" s="237" t="s">
        <v>1114</v>
      </c>
      <c r="E247" s="238" t="s">
        <v>636</v>
      </c>
      <c r="F247" s="238" t="s">
        <v>18</v>
      </c>
      <c r="G247" s="238" t="s">
        <v>0</v>
      </c>
      <c r="H247" s="238">
        <v>2960</v>
      </c>
      <c r="I247" s="238">
        <v>0.18</v>
      </c>
      <c r="J247" s="238">
        <v>77</v>
      </c>
      <c r="K247" s="303">
        <f>AVERAGE(H247:H248,H250:H252)</f>
        <v>3886</v>
      </c>
    </row>
    <row r="248" spans="1:11" s="187" customFormat="1" ht="15.75" x14ac:dyDescent="0.25">
      <c r="A248" s="237">
        <v>43273.61509259259</v>
      </c>
      <c r="B248" s="237" t="s">
        <v>3</v>
      </c>
      <c r="C248" s="237" t="s">
        <v>2</v>
      </c>
      <c r="D248" s="237" t="s">
        <v>1114</v>
      </c>
      <c r="E248" s="238" t="s">
        <v>636</v>
      </c>
      <c r="F248" s="238" t="s">
        <v>18</v>
      </c>
      <c r="G248" s="238" t="s">
        <v>0</v>
      </c>
      <c r="H248" s="238">
        <v>2990</v>
      </c>
      <c r="I248" s="238">
        <v>0.18</v>
      </c>
      <c r="J248" s="238">
        <v>77</v>
      </c>
      <c r="K248" s="304"/>
    </row>
    <row r="249" spans="1:11" s="187" customFormat="1" ht="15.75" x14ac:dyDescent="0.25">
      <c r="A249" s="237">
        <v>43273.615243055552</v>
      </c>
      <c r="B249" s="237" t="s">
        <v>3</v>
      </c>
      <c r="C249" s="237" t="s">
        <v>2</v>
      </c>
      <c r="D249" s="237" t="s">
        <v>1114</v>
      </c>
      <c r="E249" s="238" t="s">
        <v>636</v>
      </c>
      <c r="F249" s="238" t="s">
        <v>18</v>
      </c>
      <c r="G249" s="238" t="s">
        <v>0</v>
      </c>
      <c r="H249" s="239">
        <v>2840</v>
      </c>
      <c r="I249" s="238">
        <v>0.18</v>
      </c>
      <c r="J249" s="238">
        <v>77</v>
      </c>
      <c r="K249" s="304"/>
    </row>
    <row r="250" spans="1:11" s="187" customFormat="1" ht="15.75" x14ac:dyDescent="0.25">
      <c r="A250" s="237">
        <v>43273.617384259262</v>
      </c>
      <c r="B250" s="237" t="s">
        <v>3</v>
      </c>
      <c r="C250" s="237" t="s">
        <v>1114</v>
      </c>
      <c r="D250" s="237" t="s">
        <v>2</v>
      </c>
      <c r="E250" s="238" t="s">
        <v>637</v>
      </c>
      <c r="F250" s="238" t="s">
        <v>18</v>
      </c>
      <c r="G250" s="238" t="s">
        <v>0</v>
      </c>
      <c r="H250" s="238">
        <v>4510</v>
      </c>
      <c r="I250" s="238">
        <v>0.18</v>
      </c>
      <c r="J250" s="238">
        <v>79</v>
      </c>
      <c r="K250" s="304"/>
    </row>
    <row r="251" spans="1:11" s="187" customFormat="1" ht="15.75" x14ac:dyDescent="0.25">
      <c r="A251" s="237">
        <v>43273.617534722223</v>
      </c>
      <c r="B251" s="237" t="s">
        <v>3</v>
      </c>
      <c r="C251" s="237" t="s">
        <v>1114</v>
      </c>
      <c r="D251" s="237" t="s">
        <v>2</v>
      </c>
      <c r="E251" s="238" t="s">
        <v>637</v>
      </c>
      <c r="F251" s="238" t="s">
        <v>18</v>
      </c>
      <c r="G251" s="238" t="s">
        <v>0</v>
      </c>
      <c r="H251" s="238">
        <v>4500</v>
      </c>
      <c r="I251" s="238">
        <v>0.18</v>
      </c>
      <c r="J251" s="238">
        <v>79</v>
      </c>
      <c r="K251" s="304"/>
    </row>
    <row r="252" spans="1:11" s="187" customFormat="1" ht="15.75" x14ac:dyDescent="0.25">
      <c r="A252" s="237">
        <v>43273.617685185185</v>
      </c>
      <c r="B252" s="237" t="s">
        <v>3</v>
      </c>
      <c r="C252" s="237" t="s">
        <v>1114</v>
      </c>
      <c r="D252" s="237" t="s">
        <v>2</v>
      </c>
      <c r="E252" s="238" t="s">
        <v>637</v>
      </c>
      <c r="F252" s="238" t="s">
        <v>18</v>
      </c>
      <c r="G252" s="238" t="s">
        <v>0</v>
      </c>
      <c r="H252" s="238">
        <v>4470</v>
      </c>
      <c r="I252" s="238">
        <v>0.18</v>
      </c>
      <c r="J252" s="238">
        <v>79</v>
      </c>
      <c r="K252" s="305"/>
    </row>
    <row r="253" spans="1:11" s="187" customFormat="1" ht="15.75" x14ac:dyDescent="0.25">
      <c r="A253" s="237">
        <v>43273.618541666663</v>
      </c>
      <c r="B253" s="237" t="s">
        <v>3</v>
      </c>
      <c r="C253" s="237" t="s">
        <v>2</v>
      </c>
      <c r="D253" s="237" t="s">
        <v>1114</v>
      </c>
      <c r="E253" s="238" t="s">
        <v>636</v>
      </c>
      <c r="F253" s="238" t="s">
        <v>17</v>
      </c>
      <c r="G253" s="238" t="s">
        <v>0</v>
      </c>
      <c r="H253" s="239">
        <v>440</v>
      </c>
      <c r="I253" s="238">
        <v>0.18</v>
      </c>
      <c r="J253" s="238">
        <v>79</v>
      </c>
      <c r="K253" s="303">
        <f>AVERAGE(H254:H267)</f>
        <v>4800</v>
      </c>
    </row>
    <row r="254" spans="1:11" s="187" customFormat="1" ht="15.75" x14ac:dyDescent="0.25">
      <c r="A254" s="237">
        <v>43273.618680555555</v>
      </c>
      <c r="B254" s="237" t="s">
        <v>3</v>
      </c>
      <c r="C254" s="237" t="s">
        <v>2</v>
      </c>
      <c r="D254" s="237" t="s">
        <v>1114</v>
      </c>
      <c r="E254" s="238" t="s">
        <v>636</v>
      </c>
      <c r="F254" s="238" t="s">
        <v>17</v>
      </c>
      <c r="G254" s="238" t="s">
        <v>0</v>
      </c>
      <c r="H254" s="238">
        <v>4570</v>
      </c>
      <c r="I254" s="238">
        <v>0.18</v>
      </c>
      <c r="J254" s="238">
        <v>79</v>
      </c>
      <c r="K254" s="304"/>
    </row>
    <row r="255" spans="1:11" s="187" customFormat="1" ht="15.75" x14ac:dyDescent="0.25">
      <c r="A255" s="237">
        <v>43273.618680555555</v>
      </c>
      <c r="B255" s="237" t="s">
        <v>3</v>
      </c>
      <c r="C255" s="237" t="s">
        <v>2</v>
      </c>
      <c r="D255" s="237" t="s">
        <v>1114</v>
      </c>
      <c r="E255" s="238" t="s">
        <v>636</v>
      </c>
      <c r="F255" s="238" t="s">
        <v>17</v>
      </c>
      <c r="G255" s="238" t="s">
        <v>0</v>
      </c>
      <c r="H255" s="238">
        <v>4570</v>
      </c>
      <c r="I255" s="238">
        <v>0.18</v>
      </c>
      <c r="J255" s="238">
        <v>79</v>
      </c>
      <c r="K255" s="304"/>
    </row>
    <row r="256" spans="1:11" s="187" customFormat="1" ht="15.75" x14ac:dyDescent="0.25">
      <c r="A256" s="237">
        <v>43273.621400462966</v>
      </c>
      <c r="B256" s="237" t="s">
        <v>3</v>
      </c>
      <c r="C256" s="237" t="s">
        <v>2</v>
      </c>
      <c r="D256" s="237" t="s">
        <v>1114</v>
      </c>
      <c r="E256" s="238" t="s">
        <v>636</v>
      </c>
      <c r="F256" s="238" t="s">
        <v>17</v>
      </c>
      <c r="G256" s="238" t="s">
        <v>0</v>
      </c>
      <c r="H256" s="238">
        <v>4590</v>
      </c>
      <c r="I256" s="238">
        <v>0.18</v>
      </c>
      <c r="J256" s="238">
        <v>79</v>
      </c>
      <c r="K256" s="304"/>
    </row>
    <row r="257" spans="1:11" s="187" customFormat="1" ht="15.75" x14ac:dyDescent="0.25">
      <c r="A257" s="237">
        <v>43273.621562499997</v>
      </c>
      <c r="B257" s="237" t="s">
        <v>3</v>
      </c>
      <c r="C257" s="237" t="s">
        <v>2</v>
      </c>
      <c r="D257" s="237" t="s">
        <v>1114</v>
      </c>
      <c r="E257" s="238" t="s">
        <v>636</v>
      </c>
      <c r="F257" s="238" t="s">
        <v>17</v>
      </c>
      <c r="G257" s="238" t="s">
        <v>0</v>
      </c>
      <c r="H257" s="238">
        <v>4590</v>
      </c>
      <c r="I257" s="238">
        <v>0.18</v>
      </c>
      <c r="J257" s="238">
        <v>79</v>
      </c>
      <c r="K257" s="304"/>
    </row>
    <row r="258" spans="1:11" s="187" customFormat="1" ht="15.75" x14ac:dyDescent="0.25">
      <c r="A258" s="237">
        <v>43273.621562499997</v>
      </c>
      <c r="B258" s="237" t="s">
        <v>3</v>
      </c>
      <c r="C258" s="237" t="s">
        <v>2</v>
      </c>
      <c r="D258" s="237" t="s">
        <v>1114</v>
      </c>
      <c r="E258" s="238" t="s">
        <v>636</v>
      </c>
      <c r="F258" s="238" t="s">
        <v>17</v>
      </c>
      <c r="G258" s="238" t="s">
        <v>0</v>
      </c>
      <c r="H258" s="238">
        <v>4590</v>
      </c>
      <c r="I258" s="238">
        <v>0.18</v>
      </c>
      <c r="J258" s="238">
        <v>79</v>
      </c>
      <c r="K258" s="304"/>
    </row>
    <row r="259" spans="1:11" s="187" customFormat="1" ht="15.75" x14ac:dyDescent="0.25">
      <c r="A259" s="237">
        <v>43273.623912037037</v>
      </c>
      <c r="B259" s="237" t="s">
        <v>3</v>
      </c>
      <c r="C259" s="237" t="s">
        <v>2</v>
      </c>
      <c r="D259" s="237" t="s">
        <v>1114</v>
      </c>
      <c r="E259" s="238" t="s">
        <v>636</v>
      </c>
      <c r="F259" s="238" t="s">
        <v>17</v>
      </c>
      <c r="G259" s="238" t="s">
        <v>0</v>
      </c>
      <c r="H259" s="238">
        <v>4640</v>
      </c>
      <c r="I259" s="238">
        <v>0.18</v>
      </c>
      <c r="J259" s="238">
        <v>77</v>
      </c>
      <c r="K259" s="304"/>
    </row>
    <row r="260" spans="1:11" s="187" customFormat="1" ht="15.75" x14ac:dyDescent="0.25">
      <c r="A260" s="237">
        <v>43273.624074074076</v>
      </c>
      <c r="B260" s="237" t="s">
        <v>3</v>
      </c>
      <c r="C260" s="237" t="s">
        <v>2</v>
      </c>
      <c r="D260" s="237" t="s">
        <v>1114</v>
      </c>
      <c r="E260" s="238" t="s">
        <v>636</v>
      </c>
      <c r="F260" s="238" t="s">
        <v>17</v>
      </c>
      <c r="G260" s="238" t="s">
        <v>0</v>
      </c>
      <c r="H260" s="238">
        <v>4650</v>
      </c>
      <c r="I260" s="238">
        <v>0.18</v>
      </c>
      <c r="J260" s="238">
        <v>77</v>
      </c>
      <c r="K260" s="304"/>
    </row>
    <row r="261" spans="1:11" s="187" customFormat="1" ht="15.75" x14ac:dyDescent="0.25">
      <c r="A261" s="237">
        <v>43273.624224537038</v>
      </c>
      <c r="B261" s="237" t="s">
        <v>3</v>
      </c>
      <c r="C261" s="237" t="s">
        <v>2</v>
      </c>
      <c r="D261" s="237" t="s">
        <v>1114</v>
      </c>
      <c r="E261" s="238" t="s">
        <v>636</v>
      </c>
      <c r="F261" s="238" t="s">
        <v>17</v>
      </c>
      <c r="G261" s="238" t="s">
        <v>0</v>
      </c>
      <c r="H261" s="238">
        <v>4650</v>
      </c>
      <c r="I261" s="238">
        <v>0.18</v>
      </c>
      <c r="J261" s="238">
        <v>77</v>
      </c>
      <c r="K261" s="304"/>
    </row>
    <row r="262" spans="1:11" s="187" customFormat="1" ht="15.75" x14ac:dyDescent="0.25">
      <c r="A262" s="237">
        <v>43273.624583333331</v>
      </c>
      <c r="B262" s="237" t="s">
        <v>3</v>
      </c>
      <c r="C262" s="237" t="s">
        <v>1114</v>
      </c>
      <c r="D262" s="237" t="s">
        <v>2</v>
      </c>
      <c r="E262" s="238" t="s">
        <v>637</v>
      </c>
      <c r="F262" s="238" t="s">
        <v>17</v>
      </c>
      <c r="G262" s="238" t="s">
        <v>0</v>
      </c>
      <c r="H262" s="238">
        <v>5160</v>
      </c>
      <c r="I262" s="238">
        <v>0.18</v>
      </c>
      <c r="J262" s="238">
        <v>77</v>
      </c>
      <c r="K262" s="304"/>
    </row>
    <row r="263" spans="1:11" s="187" customFormat="1" ht="15.75" x14ac:dyDescent="0.25">
      <c r="A263" s="237">
        <v>43273.624745370369</v>
      </c>
      <c r="B263" s="237" t="s">
        <v>3</v>
      </c>
      <c r="C263" s="237" t="s">
        <v>1114</v>
      </c>
      <c r="D263" s="237" t="s">
        <v>2</v>
      </c>
      <c r="E263" s="238" t="s">
        <v>637</v>
      </c>
      <c r="F263" s="238" t="s">
        <v>17</v>
      </c>
      <c r="G263" s="238" t="s">
        <v>0</v>
      </c>
      <c r="H263" s="238">
        <v>5200</v>
      </c>
      <c r="I263" s="238">
        <v>0.18</v>
      </c>
      <c r="J263" s="238">
        <v>77</v>
      </c>
      <c r="K263" s="304"/>
    </row>
    <row r="264" spans="1:11" s="187" customFormat="1" ht="15.75" x14ac:dyDescent="0.25">
      <c r="A264" s="237">
        <v>43273.624895833331</v>
      </c>
      <c r="B264" s="237" t="s">
        <v>3</v>
      </c>
      <c r="C264" s="237" t="s">
        <v>1114</v>
      </c>
      <c r="D264" s="237" t="s">
        <v>2</v>
      </c>
      <c r="E264" s="238" t="s">
        <v>637</v>
      </c>
      <c r="F264" s="238" t="s">
        <v>17</v>
      </c>
      <c r="G264" s="238" t="s">
        <v>0</v>
      </c>
      <c r="H264" s="238">
        <v>5210</v>
      </c>
      <c r="I264" s="238">
        <v>0.18</v>
      </c>
      <c r="J264" s="238">
        <v>77</v>
      </c>
      <c r="K264" s="304"/>
    </row>
    <row r="265" spans="1:11" s="187" customFormat="1" ht="15.75" x14ac:dyDescent="0.25">
      <c r="A265" s="237">
        <v>43273.625578703701</v>
      </c>
      <c r="B265" s="237" t="s">
        <v>3</v>
      </c>
      <c r="C265" s="237" t="s">
        <v>1114</v>
      </c>
      <c r="D265" s="237" t="s">
        <v>2</v>
      </c>
      <c r="E265" s="238" t="s">
        <v>637</v>
      </c>
      <c r="F265" s="238" t="s">
        <v>17</v>
      </c>
      <c r="G265" s="238" t="s">
        <v>0</v>
      </c>
      <c r="H265" s="238">
        <v>4920</v>
      </c>
      <c r="I265" s="238">
        <v>0.18</v>
      </c>
      <c r="J265" s="238">
        <v>77</v>
      </c>
      <c r="K265" s="304"/>
    </row>
    <row r="266" spans="1:11" s="187" customFormat="1" ht="15.75" x14ac:dyDescent="0.25">
      <c r="A266" s="237">
        <v>43273.62572916667</v>
      </c>
      <c r="B266" s="237" t="s">
        <v>3</v>
      </c>
      <c r="C266" s="237" t="s">
        <v>1114</v>
      </c>
      <c r="D266" s="237" t="s">
        <v>2</v>
      </c>
      <c r="E266" s="238" t="s">
        <v>637</v>
      </c>
      <c r="F266" s="238" t="s">
        <v>17</v>
      </c>
      <c r="G266" s="238" t="s">
        <v>0</v>
      </c>
      <c r="H266" s="238">
        <v>4940</v>
      </c>
      <c r="I266" s="238">
        <v>0.18</v>
      </c>
      <c r="J266" s="238">
        <v>77</v>
      </c>
      <c r="K266" s="304"/>
    </row>
    <row r="267" spans="1:11" s="187" customFormat="1" ht="15.75" x14ac:dyDescent="0.25">
      <c r="A267" s="237">
        <v>43273.625891203701</v>
      </c>
      <c r="B267" s="237" t="s">
        <v>3</v>
      </c>
      <c r="C267" s="237" t="s">
        <v>1114</v>
      </c>
      <c r="D267" s="237" t="s">
        <v>2</v>
      </c>
      <c r="E267" s="238" t="s">
        <v>637</v>
      </c>
      <c r="F267" s="238" t="s">
        <v>17</v>
      </c>
      <c r="G267" s="238" t="s">
        <v>0</v>
      </c>
      <c r="H267" s="238">
        <v>4920</v>
      </c>
      <c r="I267" s="238">
        <v>0.18</v>
      </c>
      <c r="J267" s="238">
        <v>77</v>
      </c>
      <c r="K267" s="305"/>
    </row>
    <row r="268" spans="1:11" s="187" customFormat="1" ht="15.75" x14ac:dyDescent="0.25">
      <c r="A268" s="237">
        <v>43273.627118055556</v>
      </c>
      <c r="B268" s="237" t="s">
        <v>3</v>
      </c>
      <c r="C268" s="237" t="s">
        <v>2</v>
      </c>
      <c r="D268" s="237" t="s">
        <v>1114</v>
      </c>
      <c r="E268" s="238" t="s">
        <v>636</v>
      </c>
      <c r="F268" s="238" t="s">
        <v>17</v>
      </c>
      <c r="G268" s="238" t="s">
        <v>1109</v>
      </c>
      <c r="H268" s="238">
        <v>4460</v>
      </c>
      <c r="I268" s="238">
        <v>0.18</v>
      </c>
      <c r="J268" s="238">
        <v>79</v>
      </c>
      <c r="K268" s="303">
        <f>AVERAGE(H268:H273)</f>
        <v>4421.666666666667</v>
      </c>
    </row>
    <row r="269" spans="1:11" s="187" customFormat="1" ht="15.75" x14ac:dyDescent="0.25">
      <c r="A269" s="237">
        <v>43273.627268518518</v>
      </c>
      <c r="B269" s="237" t="s">
        <v>3</v>
      </c>
      <c r="C269" s="237" t="s">
        <v>2</v>
      </c>
      <c r="D269" s="237" t="s">
        <v>1114</v>
      </c>
      <c r="E269" s="238" t="s">
        <v>636</v>
      </c>
      <c r="F269" s="238" t="s">
        <v>17</v>
      </c>
      <c r="G269" s="238" t="s">
        <v>1109</v>
      </c>
      <c r="H269" s="238">
        <v>4460</v>
      </c>
      <c r="I269" s="238">
        <v>0.18</v>
      </c>
      <c r="J269" s="238">
        <v>77</v>
      </c>
      <c r="K269" s="304"/>
    </row>
    <row r="270" spans="1:11" s="187" customFormat="1" ht="15.75" x14ac:dyDescent="0.25">
      <c r="A270" s="237">
        <v>43273.627418981479</v>
      </c>
      <c r="B270" s="237" t="s">
        <v>3</v>
      </c>
      <c r="C270" s="237" t="s">
        <v>2</v>
      </c>
      <c r="D270" s="237" t="s">
        <v>1114</v>
      </c>
      <c r="E270" s="238" t="s">
        <v>636</v>
      </c>
      <c r="F270" s="238" t="s">
        <v>17</v>
      </c>
      <c r="G270" s="238" t="s">
        <v>1109</v>
      </c>
      <c r="H270" s="238">
        <v>4460</v>
      </c>
      <c r="I270" s="238">
        <v>0.18</v>
      </c>
      <c r="J270" s="238">
        <v>77</v>
      </c>
      <c r="K270" s="304"/>
    </row>
    <row r="271" spans="1:11" s="187" customFormat="1" ht="15.75" x14ac:dyDescent="0.25">
      <c r="A271" s="237">
        <v>43273.628171296295</v>
      </c>
      <c r="B271" s="237" t="s">
        <v>3</v>
      </c>
      <c r="C271" s="237" t="s">
        <v>1114</v>
      </c>
      <c r="D271" s="237" t="s">
        <v>2</v>
      </c>
      <c r="E271" s="238" t="s">
        <v>637</v>
      </c>
      <c r="F271" s="238" t="s">
        <v>17</v>
      </c>
      <c r="G271" s="238" t="s">
        <v>1109</v>
      </c>
      <c r="H271" s="238">
        <v>4380</v>
      </c>
      <c r="I271" s="238">
        <v>0.18</v>
      </c>
      <c r="J271" s="238">
        <v>79</v>
      </c>
      <c r="K271" s="304"/>
    </row>
    <row r="272" spans="1:11" s="187" customFormat="1" ht="15.75" x14ac:dyDescent="0.25">
      <c r="A272" s="237">
        <v>43273.628321759257</v>
      </c>
      <c r="B272" s="237" t="s">
        <v>3</v>
      </c>
      <c r="C272" s="237" t="s">
        <v>1114</v>
      </c>
      <c r="D272" s="237" t="s">
        <v>2</v>
      </c>
      <c r="E272" s="238" t="s">
        <v>637</v>
      </c>
      <c r="F272" s="238" t="s">
        <v>17</v>
      </c>
      <c r="G272" s="238" t="s">
        <v>1109</v>
      </c>
      <c r="H272" s="238">
        <v>4360</v>
      </c>
      <c r="I272" s="238">
        <v>0.18</v>
      </c>
      <c r="J272" s="238">
        <v>77</v>
      </c>
      <c r="K272" s="304"/>
    </row>
    <row r="273" spans="1:11" s="187" customFormat="1" ht="15.75" x14ac:dyDescent="0.25">
      <c r="A273" s="237">
        <v>43273.628472222219</v>
      </c>
      <c r="B273" s="237" t="s">
        <v>3</v>
      </c>
      <c r="C273" s="237" t="s">
        <v>1114</v>
      </c>
      <c r="D273" s="237" t="s">
        <v>2</v>
      </c>
      <c r="E273" s="238" t="s">
        <v>637</v>
      </c>
      <c r="F273" s="238" t="s">
        <v>17</v>
      </c>
      <c r="G273" s="238" t="s">
        <v>1109</v>
      </c>
      <c r="H273" s="238">
        <v>4410</v>
      </c>
      <c r="I273" s="238">
        <v>0.18</v>
      </c>
      <c r="J273" s="238">
        <v>77</v>
      </c>
      <c r="K273" s="305"/>
    </row>
    <row r="274" spans="1:11" s="187" customFormat="1" ht="15.75" x14ac:dyDescent="0.25">
      <c r="A274" s="237">
        <v>43273.629212962966</v>
      </c>
      <c r="B274" s="237" t="s">
        <v>3</v>
      </c>
      <c r="C274" s="237" t="s">
        <v>2</v>
      </c>
      <c r="D274" s="237" t="s">
        <v>1114</v>
      </c>
      <c r="E274" s="238" t="s">
        <v>636</v>
      </c>
      <c r="F274" s="238" t="s">
        <v>15</v>
      </c>
      <c r="G274" s="238" t="s">
        <v>0</v>
      </c>
      <c r="H274" s="239">
        <v>5570</v>
      </c>
      <c r="I274" s="238">
        <v>0.18</v>
      </c>
      <c r="J274" s="238">
        <v>77</v>
      </c>
      <c r="K274" s="303">
        <f>AVERAGE(H277:H280,H282:H285)</f>
        <v>4998.75</v>
      </c>
    </row>
    <row r="275" spans="1:11" s="187" customFormat="1" ht="15.75" x14ac:dyDescent="0.25">
      <c r="A275" s="237">
        <v>43273.629351851851</v>
      </c>
      <c r="B275" s="237" t="s">
        <v>3</v>
      </c>
      <c r="C275" s="237" t="s">
        <v>2</v>
      </c>
      <c r="D275" s="237" t="s">
        <v>1114</v>
      </c>
      <c r="E275" s="238" t="s">
        <v>636</v>
      </c>
      <c r="F275" s="238" t="s">
        <v>15</v>
      </c>
      <c r="G275" s="238" t="s">
        <v>0</v>
      </c>
      <c r="H275" s="239">
        <v>5740</v>
      </c>
      <c r="I275" s="238">
        <v>0.18</v>
      </c>
      <c r="J275" s="238">
        <v>77</v>
      </c>
      <c r="K275" s="304"/>
    </row>
    <row r="276" spans="1:11" s="187" customFormat="1" ht="15.75" x14ac:dyDescent="0.25">
      <c r="A276" s="237">
        <v>43273.629502314812</v>
      </c>
      <c r="B276" s="237" t="s">
        <v>3</v>
      </c>
      <c r="C276" s="237" t="s">
        <v>2</v>
      </c>
      <c r="D276" s="237" t="s">
        <v>1114</v>
      </c>
      <c r="E276" s="238" t="s">
        <v>636</v>
      </c>
      <c r="F276" s="238" t="s">
        <v>15</v>
      </c>
      <c r="G276" s="238" t="s">
        <v>0</v>
      </c>
      <c r="H276" s="239">
        <v>5720</v>
      </c>
      <c r="I276" s="238">
        <v>0.18</v>
      </c>
      <c r="J276" s="238">
        <v>77</v>
      </c>
      <c r="K276" s="304"/>
    </row>
    <row r="277" spans="1:11" s="187" customFormat="1" ht="15.75" x14ac:dyDescent="0.25">
      <c r="A277" s="237">
        <v>43273.629988425928</v>
      </c>
      <c r="B277" s="237" t="s">
        <v>3</v>
      </c>
      <c r="C277" s="237" t="s">
        <v>2</v>
      </c>
      <c r="D277" s="237" t="s">
        <v>1114</v>
      </c>
      <c r="E277" s="238" t="s">
        <v>636</v>
      </c>
      <c r="F277" s="238" t="s">
        <v>15</v>
      </c>
      <c r="G277" s="238" t="s">
        <v>0</v>
      </c>
      <c r="H277" s="238">
        <v>5170</v>
      </c>
      <c r="I277" s="238">
        <v>0.18</v>
      </c>
      <c r="J277" s="238">
        <v>77</v>
      </c>
      <c r="K277" s="304"/>
    </row>
    <row r="278" spans="1:11" s="187" customFormat="1" ht="15.75" x14ac:dyDescent="0.25">
      <c r="A278" s="237">
        <v>43273.63013888889</v>
      </c>
      <c r="B278" s="237" t="s">
        <v>3</v>
      </c>
      <c r="C278" s="237" t="s">
        <v>2</v>
      </c>
      <c r="D278" s="237" t="s">
        <v>1114</v>
      </c>
      <c r="E278" s="238" t="s">
        <v>636</v>
      </c>
      <c r="F278" s="238" t="s">
        <v>15</v>
      </c>
      <c r="G278" s="238" t="s">
        <v>0</v>
      </c>
      <c r="H278" s="238">
        <v>5210</v>
      </c>
      <c r="I278" s="238">
        <v>0.18</v>
      </c>
      <c r="J278" s="238">
        <v>77</v>
      </c>
      <c r="K278" s="304"/>
    </row>
    <row r="279" spans="1:11" s="187" customFormat="1" ht="15.75" x14ac:dyDescent="0.25">
      <c r="A279" s="237">
        <v>43273.630289351851</v>
      </c>
      <c r="B279" s="237" t="s">
        <v>3</v>
      </c>
      <c r="C279" s="237" t="s">
        <v>2</v>
      </c>
      <c r="D279" s="237" t="s">
        <v>1114</v>
      </c>
      <c r="E279" s="238" t="s">
        <v>636</v>
      </c>
      <c r="F279" s="238" t="s">
        <v>15</v>
      </c>
      <c r="G279" s="238" t="s">
        <v>0</v>
      </c>
      <c r="H279" s="238">
        <v>5220</v>
      </c>
      <c r="I279" s="238">
        <v>0.18</v>
      </c>
      <c r="J279" s="238">
        <v>77</v>
      </c>
      <c r="K279" s="304"/>
    </row>
    <row r="280" spans="1:11" s="187" customFormat="1" ht="15.75" x14ac:dyDescent="0.25">
      <c r="A280" s="237">
        <v>43273.630810185183</v>
      </c>
      <c r="B280" s="237" t="s">
        <v>3</v>
      </c>
      <c r="C280" s="237" t="s">
        <v>2</v>
      </c>
      <c r="D280" s="237" t="s">
        <v>1114</v>
      </c>
      <c r="E280" s="238" t="s">
        <v>636</v>
      </c>
      <c r="F280" s="238" t="s">
        <v>15</v>
      </c>
      <c r="G280" s="238" t="s">
        <v>0</v>
      </c>
      <c r="H280" s="238">
        <v>4920</v>
      </c>
      <c r="I280" s="238">
        <v>0.18</v>
      </c>
      <c r="J280" s="238">
        <v>77</v>
      </c>
      <c r="K280" s="304"/>
    </row>
    <row r="281" spans="1:11" s="187" customFormat="1" ht="15.75" x14ac:dyDescent="0.25">
      <c r="A281" s="237">
        <v>43273.630960648145</v>
      </c>
      <c r="B281" s="237" t="s">
        <v>3</v>
      </c>
      <c r="C281" s="237" t="s">
        <v>2</v>
      </c>
      <c r="D281" s="237" t="s">
        <v>1114</v>
      </c>
      <c r="E281" s="238" t="s">
        <v>636</v>
      </c>
      <c r="F281" s="238" t="s">
        <v>15</v>
      </c>
      <c r="G281" s="238" t="s">
        <v>0</v>
      </c>
      <c r="H281" s="239">
        <v>4770</v>
      </c>
      <c r="I281" s="238">
        <v>0.18</v>
      </c>
      <c r="J281" s="238">
        <v>77</v>
      </c>
      <c r="K281" s="304"/>
    </row>
    <row r="282" spans="1:11" s="187" customFormat="1" ht="15.75" x14ac:dyDescent="0.25">
      <c r="A282" s="237">
        <v>43273.631111111114</v>
      </c>
      <c r="B282" s="237" t="s">
        <v>3</v>
      </c>
      <c r="C282" s="237" t="s">
        <v>2</v>
      </c>
      <c r="D282" s="237" t="s">
        <v>1114</v>
      </c>
      <c r="E282" s="238" t="s">
        <v>636</v>
      </c>
      <c r="F282" s="238" t="s">
        <v>15</v>
      </c>
      <c r="G282" s="238" t="s">
        <v>0</v>
      </c>
      <c r="H282" s="238">
        <v>4970</v>
      </c>
      <c r="I282" s="238">
        <v>0.18</v>
      </c>
      <c r="J282" s="238">
        <v>77</v>
      </c>
      <c r="K282" s="304"/>
    </row>
    <row r="283" spans="1:11" s="187" customFormat="1" ht="15.75" x14ac:dyDescent="0.25">
      <c r="A283" s="237">
        <v>43273.631620370368</v>
      </c>
      <c r="B283" s="237" t="s">
        <v>3</v>
      </c>
      <c r="C283" s="237" t="s">
        <v>1114</v>
      </c>
      <c r="D283" s="237" t="s">
        <v>2</v>
      </c>
      <c r="E283" s="238" t="s">
        <v>637</v>
      </c>
      <c r="F283" s="238" t="s">
        <v>15</v>
      </c>
      <c r="G283" s="238" t="s">
        <v>0</v>
      </c>
      <c r="H283" s="238">
        <v>4840</v>
      </c>
      <c r="I283" s="238">
        <v>0.18</v>
      </c>
      <c r="J283" s="238">
        <v>77</v>
      </c>
      <c r="K283" s="304"/>
    </row>
    <row r="284" spans="1:11" s="187" customFormat="1" ht="15.75" x14ac:dyDescent="0.25">
      <c r="A284" s="237">
        <v>43273.631782407407</v>
      </c>
      <c r="B284" s="237" t="s">
        <v>3</v>
      </c>
      <c r="C284" s="237" t="s">
        <v>1114</v>
      </c>
      <c r="D284" s="237" t="s">
        <v>2</v>
      </c>
      <c r="E284" s="238" t="s">
        <v>637</v>
      </c>
      <c r="F284" s="238" t="s">
        <v>15</v>
      </c>
      <c r="G284" s="238" t="s">
        <v>0</v>
      </c>
      <c r="H284" s="238">
        <v>4860</v>
      </c>
      <c r="I284" s="238">
        <v>0.18</v>
      </c>
      <c r="J284" s="238">
        <v>77</v>
      </c>
      <c r="K284" s="304"/>
    </row>
    <row r="285" spans="1:11" s="187" customFormat="1" ht="15.75" x14ac:dyDescent="0.25">
      <c r="A285" s="237">
        <v>43273.631932870368</v>
      </c>
      <c r="B285" s="237" t="s">
        <v>3</v>
      </c>
      <c r="C285" s="237" t="s">
        <v>1114</v>
      </c>
      <c r="D285" s="237" t="s">
        <v>2</v>
      </c>
      <c r="E285" s="238" t="s">
        <v>637</v>
      </c>
      <c r="F285" s="238" t="s">
        <v>15</v>
      </c>
      <c r="G285" s="238" t="s">
        <v>0</v>
      </c>
      <c r="H285" s="238">
        <v>4800</v>
      </c>
      <c r="I285" s="238">
        <v>0.18</v>
      </c>
      <c r="J285" s="238">
        <v>77</v>
      </c>
      <c r="K285" s="305"/>
    </row>
    <row r="286" spans="1:11" s="187" customFormat="1" ht="15.75" x14ac:dyDescent="0.25">
      <c r="A286" s="237">
        <v>43273.6325</v>
      </c>
      <c r="B286" s="237" t="s">
        <v>3</v>
      </c>
      <c r="C286" s="237" t="s">
        <v>2</v>
      </c>
      <c r="D286" s="237" t="s">
        <v>1114</v>
      </c>
      <c r="E286" s="238" t="s">
        <v>636</v>
      </c>
      <c r="F286" s="238" t="s">
        <v>14</v>
      </c>
      <c r="G286" s="238" t="s">
        <v>0</v>
      </c>
      <c r="H286" s="238">
        <v>4690</v>
      </c>
      <c r="I286" s="238">
        <v>0.18</v>
      </c>
      <c r="J286" s="238">
        <v>77</v>
      </c>
      <c r="K286" s="303">
        <f>AVERAGE(H286:H291)</f>
        <v>4726.666666666667</v>
      </c>
    </row>
    <row r="287" spans="1:11" s="187" customFormat="1" ht="15.75" x14ac:dyDescent="0.25">
      <c r="A287" s="237">
        <v>43273.632662037038</v>
      </c>
      <c r="B287" s="237" t="s">
        <v>3</v>
      </c>
      <c r="C287" s="237" t="s">
        <v>2</v>
      </c>
      <c r="D287" s="237" t="s">
        <v>1114</v>
      </c>
      <c r="E287" s="238" t="s">
        <v>636</v>
      </c>
      <c r="F287" s="238" t="s">
        <v>14</v>
      </c>
      <c r="G287" s="238" t="s">
        <v>0</v>
      </c>
      <c r="H287" s="238">
        <v>4670</v>
      </c>
      <c r="I287" s="238">
        <v>0.18</v>
      </c>
      <c r="J287" s="238">
        <v>77</v>
      </c>
      <c r="K287" s="304"/>
    </row>
    <row r="288" spans="1:11" s="187" customFormat="1" ht="15.75" x14ac:dyDescent="0.25">
      <c r="A288" s="237">
        <v>43273.6328125</v>
      </c>
      <c r="B288" s="237" t="s">
        <v>3</v>
      </c>
      <c r="C288" s="237" t="s">
        <v>2</v>
      </c>
      <c r="D288" s="237" t="s">
        <v>1114</v>
      </c>
      <c r="E288" s="238" t="s">
        <v>636</v>
      </c>
      <c r="F288" s="238" t="s">
        <v>14</v>
      </c>
      <c r="G288" s="238" t="s">
        <v>0</v>
      </c>
      <c r="H288" s="238">
        <v>4600</v>
      </c>
      <c r="I288" s="238">
        <v>0.18</v>
      </c>
      <c r="J288" s="238">
        <v>77</v>
      </c>
      <c r="K288" s="304"/>
    </row>
    <row r="289" spans="1:11" s="187" customFormat="1" ht="15.75" x14ac:dyDescent="0.25">
      <c r="A289" s="237">
        <v>43273.633472222224</v>
      </c>
      <c r="B289" s="237" t="s">
        <v>3</v>
      </c>
      <c r="C289" s="237" t="s">
        <v>1114</v>
      </c>
      <c r="D289" s="237" t="s">
        <v>2</v>
      </c>
      <c r="E289" s="238" t="s">
        <v>637</v>
      </c>
      <c r="F289" s="238" t="s">
        <v>14</v>
      </c>
      <c r="G289" s="238" t="s">
        <v>0</v>
      </c>
      <c r="H289" s="238">
        <v>4800</v>
      </c>
      <c r="I289" s="238">
        <v>0.18</v>
      </c>
      <c r="J289" s="238">
        <v>77</v>
      </c>
      <c r="K289" s="304"/>
    </row>
    <row r="290" spans="1:11" s="187" customFormat="1" ht="15.75" x14ac:dyDescent="0.25">
      <c r="A290" s="237">
        <v>43273.633622685185</v>
      </c>
      <c r="B290" s="237" t="s">
        <v>3</v>
      </c>
      <c r="C290" s="237" t="s">
        <v>1114</v>
      </c>
      <c r="D290" s="237" t="s">
        <v>2</v>
      </c>
      <c r="E290" s="238" t="s">
        <v>637</v>
      </c>
      <c r="F290" s="238" t="s">
        <v>14</v>
      </c>
      <c r="G290" s="238" t="s">
        <v>0</v>
      </c>
      <c r="H290" s="238">
        <v>4780</v>
      </c>
      <c r="I290" s="238">
        <v>0.18</v>
      </c>
      <c r="J290" s="238">
        <v>77</v>
      </c>
      <c r="K290" s="304"/>
    </row>
    <row r="291" spans="1:11" s="187" customFormat="1" ht="15.75" x14ac:dyDescent="0.25">
      <c r="A291" s="237">
        <v>43273.633784722224</v>
      </c>
      <c r="B291" s="237" t="s">
        <v>3</v>
      </c>
      <c r="C291" s="237" t="s">
        <v>1114</v>
      </c>
      <c r="D291" s="237" t="s">
        <v>2</v>
      </c>
      <c r="E291" s="238" t="s">
        <v>637</v>
      </c>
      <c r="F291" s="238" t="s">
        <v>14</v>
      </c>
      <c r="G291" s="238" t="s">
        <v>0</v>
      </c>
      <c r="H291" s="238">
        <v>4820</v>
      </c>
      <c r="I291" s="238">
        <v>0.18</v>
      </c>
      <c r="J291" s="238">
        <v>77</v>
      </c>
      <c r="K291" s="305"/>
    </row>
    <row r="292" spans="1:11" s="187" customFormat="1" ht="15.75" x14ac:dyDescent="0.25">
      <c r="A292" s="237">
        <v>43273.634432870371</v>
      </c>
      <c r="B292" s="237" t="s">
        <v>3</v>
      </c>
      <c r="C292" s="237" t="s">
        <v>2</v>
      </c>
      <c r="D292" s="237" t="s">
        <v>1114</v>
      </c>
      <c r="E292" s="238" t="s">
        <v>636</v>
      </c>
      <c r="F292" s="238" t="s">
        <v>13</v>
      </c>
      <c r="G292" s="238" t="s">
        <v>0</v>
      </c>
      <c r="H292" s="238">
        <v>5060</v>
      </c>
      <c r="I292" s="238">
        <v>0.18</v>
      </c>
      <c r="J292" s="238">
        <v>77</v>
      </c>
      <c r="K292" s="303">
        <f>AVERAGE(H292:H300,H302:H306)</f>
        <v>4994.2857142857147</v>
      </c>
    </row>
    <row r="293" spans="1:11" s="187" customFormat="1" ht="15.75" x14ac:dyDescent="0.25">
      <c r="A293" s="237">
        <v>43273.634594907409</v>
      </c>
      <c r="B293" s="237" t="s">
        <v>3</v>
      </c>
      <c r="C293" s="237" t="s">
        <v>2</v>
      </c>
      <c r="D293" s="237" t="s">
        <v>1114</v>
      </c>
      <c r="E293" s="238" t="s">
        <v>636</v>
      </c>
      <c r="F293" s="238" t="s">
        <v>13</v>
      </c>
      <c r="G293" s="238" t="s">
        <v>0</v>
      </c>
      <c r="H293" s="238">
        <v>5060</v>
      </c>
      <c r="I293" s="238">
        <v>0.18</v>
      </c>
      <c r="J293" s="238">
        <v>77</v>
      </c>
      <c r="K293" s="304"/>
    </row>
    <row r="294" spans="1:11" s="187" customFormat="1" ht="15.75" x14ac:dyDescent="0.25">
      <c r="A294" s="237">
        <v>43273.634745370371</v>
      </c>
      <c r="B294" s="237" t="s">
        <v>3</v>
      </c>
      <c r="C294" s="237" t="s">
        <v>2</v>
      </c>
      <c r="D294" s="237" t="s">
        <v>1114</v>
      </c>
      <c r="E294" s="238" t="s">
        <v>636</v>
      </c>
      <c r="F294" s="238" t="s">
        <v>13</v>
      </c>
      <c r="G294" s="238" t="s">
        <v>0</v>
      </c>
      <c r="H294" s="238">
        <v>5050</v>
      </c>
      <c r="I294" s="238">
        <v>0.18</v>
      </c>
      <c r="J294" s="238">
        <v>77</v>
      </c>
      <c r="K294" s="304"/>
    </row>
    <row r="295" spans="1:11" s="187" customFormat="1" ht="15.75" x14ac:dyDescent="0.25">
      <c r="A295" s="237">
        <v>43273.63521990741</v>
      </c>
      <c r="B295" s="237" t="s">
        <v>3</v>
      </c>
      <c r="C295" s="237" t="s">
        <v>2</v>
      </c>
      <c r="D295" s="237" t="s">
        <v>1114</v>
      </c>
      <c r="E295" s="238" t="s">
        <v>636</v>
      </c>
      <c r="F295" s="238" t="s">
        <v>13</v>
      </c>
      <c r="G295" s="238" t="s">
        <v>0</v>
      </c>
      <c r="H295" s="238">
        <v>5440</v>
      </c>
      <c r="I295" s="238">
        <v>0.18</v>
      </c>
      <c r="J295" s="238">
        <v>77</v>
      </c>
      <c r="K295" s="304"/>
    </row>
    <row r="296" spans="1:11" s="187" customFormat="1" ht="15.75" x14ac:dyDescent="0.25">
      <c r="A296" s="237">
        <v>43273.635381944441</v>
      </c>
      <c r="B296" s="237" t="s">
        <v>3</v>
      </c>
      <c r="C296" s="237" t="s">
        <v>2</v>
      </c>
      <c r="D296" s="237" t="s">
        <v>1114</v>
      </c>
      <c r="E296" s="238" t="s">
        <v>636</v>
      </c>
      <c r="F296" s="238" t="s">
        <v>13</v>
      </c>
      <c r="G296" s="238" t="s">
        <v>0</v>
      </c>
      <c r="H296" s="238">
        <v>5460</v>
      </c>
      <c r="I296" s="238">
        <v>0.18</v>
      </c>
      <c r="J296" s="238">
        <v>77</v>
      </c>
      <c r="K296" s="304"/>
    </row>
    <row r="297" spans="1:11" s="187" customFormat="1" ht="15.75" x14ac:dyDescent="0.25">
      <c r="A297" s="237">
        <v>43273.63553240741</v>
      </c>
      <c r="B297" s="237" t="s">
        <v>3</v>
      </c>
      <c r="C297" s="237" t="s">
        <v>2</v>
      </c>
      <c r="D297" s="237" t="s">
        <v>1114</v>
      </c>
      <c r="E297" s="238" t="s">
        <v>636</v>
      </c>
      <c r="F297" s="238" t="s">
        <v>13</v>
      </c>
      <c r="G297" s="238" t="s">
        <v>0</v>
      </c>
      <c r="H297" s="238">
        <v>5430</v>
      </c>
      <c r="I297" s="238">
        <v>0.18</v>
      </c>
      <c r="J297" s="238">
        <v>77</v>
      </c>
      <c r="K297" s="304"/>
    </row>
    <row r="298" spans="1:11" s="187" customFormat="1" ht="15.75" x14ac:dyDescent="0.25">
      <c r="A298" s="237">
        <v>43273.635891203703</v>
      </c>
      <c r="B298" s="237" t="s">
        <v>3</v>
      </c>
      <c r="C298" s="237" t="s">
        <v>2</v>
      </c>
      <c r="D298" s="237" t="s">
        <v>1114</v>
      </c>
      <c r="E298" s="238" t="s">
        <v>636</v>
      </c>
      <c r="F298" s="238" t="s">
        <v>13</v>
      </c>
      <c r="G298" s="238" t="s">
        <v>0</v>
      </c>
      <c r="H298" s="238">
        <v>4790</v>
      </c>
      <c r="I298" s="238">
        <v>0.18</v>
      </c>
      <c r="J298" s="238">
        <v>77</v>
      </c>
      <c r="K298" s="304"/>
    </row>
    <row r="299" spans="1:11" s="187" customFormat="1" ht="15.75" x14ac:dyDescent="0.25">
      <c r="A299" s="237">
        <v>43273.636041666665</v>
      </c>
      <c r="B299" s="237" t="s">
        <v>3</v>
      </c>
      <c r="C299" s="237" t="s">
        <v>2</v>
      </c>
      <c r="D299" s="237" t="s">
        <v>1114</v>
      </c>
      <c r="E299" s="238" t="s">
        <v>636</v>
      </c>
      <c r="F299" s="238" t="s">
        <v>13</v>
      </c>
      <c r="G299" s="238" t="s">
        <v>0</v>
      </c>
      <c r="H299" s="238">
        <v>4760</v>
      </c>
      <c r="I299" s="238">
        <v>0.18</v>
      </c>
      <c r="J299" s="238">
        <v>77</v>
      </c>
      <c r="K299" s="304"/>
    </row>
    <row r="300" spans="1:11" s="187" customFormat="1" ht="15.75" x14ac:dyDescent="0.25">
      <c r="A300" s="237">
        <v>43273.636192129627</v>
      </c>
      <c r="B300" s="237" t="s">
        <v>3</v>
      </c>
      <c r="C300" s="237" t="s">
        <v>2</v>
      </c>
      <c r="D300" s="237" t="s">
        <v>1114</v>
      </c>
      <c r="E300" s="238" t="s">
        <v>636</v>
      </c>
      <c r="F300" s="238" t="s">
        <v>13</v>
      </c>
      <c r="G300" s="238" t="s">
        <v>0</v>
      </c>
      <c r="H300" s="238">
        <v>4760</v>
      </c>
      <c r="I300" s="238">
        <v>0.18</v>
      </c>
      <c r="J300" s="238">
        <v>77</v>
      </c>
      <c r="K300" s="304"/>
    </row>
    <row r="301" spans="1:11" s="187" customFormat="1" ht="15.75" x14ac:dyDescent="0.25">
      <c r="A301" s="237">
        <v>43273.63652777778</v>
      </c>
      <c r="B301" s="237" t="s">
        <v>3</v>
      </c>
      <c r="C301" s="237" t="s">
        <v>1114</v>
      </c>
      <c r="D301" s="237" t="s">
        <v>2</v>
      </c>
      <c r="E301" s="238" t="s">
        <v>637</v>
      </c>
      <c r="F301" s="238" t="s">
        <v>13</v>
      </c>
      <c r="G301" s="238" t="s">
        <v>0</v>
      </c>
      <c r="H301" s="239">
        <v>4720</v>
      </c>
      <c r="I301" s="238">
        <v>0.18</v>
      </c>
      <c r="J301" s="238">
        <v>77</v>
      </c>
      <c r="K301" s="304"/>
    </row>
    <row r="302" spans="1:11" s="187" customFormat="1" ht="15.75" x14ac:dyDescent="0.25">
      <c r="A302" s="237">
        <v>43273.636666666665</v>
      </c>
      <c r="B302" s="237" t="s">
        <v>3</v>
      </c>
      <c r="C302" s="237" t="s">
        <v>1114</v>
      </c>
      <c r="D302" s="237" t="s">
        <v>2</v>
      </c>
      <c r="E302" s="238" t="s">
        <v>637</v>
      </c>
      <c r="F302" s="238" t="s">
        <v>13</v>
      </c>
      <c r="G302" s="238" t="s">
        <v>0</v>
      </c>
      <c r="H302" s="238">
        <v>5010</v>
      </c>
      <c r="I302" s="238">
        <v>0.18</v>
      </c>
      <c r="J302" s="238">
        <v>77</v>
      </c>
      <c r="K302" s="304"/>
    </row>
    <row r="303" spans="1:11" s="187" customFormat="1" ht="15.75" x14ac:dyDescent="0.25">
      <c r="A303" s="237">
        <v>43273.636817129627</v>
      </c>
      <c r="B303" s="237" t="s">
        <v>3</v>
      </c>
      <c r="C303" s="237" t="s">
        <v>1114</v>
      </c>
      <c r="D303" s="237" t="s">
        <v>2</v>
      </c>
      <c r="E303" s="238" t="s">
        <v>637</v>
      </c>
      <c r="F303" s="238" t="s">
        <v>13</v>
      </c>
      <c r="G303" s="238" t="s">
        <v>0</v>
      </c>
      <c r="H303" s="238">
        <v>5000</v>
      </c>
      <c r="I303" s="238">
        <v>0.18</v>
      </c>
      <c r="J303" s="238">
        <v>77</v>
      </c>
      <c r="K303" s="304"/>
    </row>
    <row r="304" spans="1:11" s="187" customFormat="1" ht="15.75" x14ac:dyDescent="0.25">
      <c r="A304" s="237">
        <v>43273.637372685182</v>
      </c>
      <c r="B304" s="237" t="s">
        <v>3</v>
      </c>
      <c r="C304" s="237" t="s">
        <v>1114</v>
      </c>
      <c r="D304" s="237" t="s">
        <v>2</v>
      </c>
      <c r="E304" s="238" t="s">
        <v>637</v>
      </c>
      <c r="F304" s="238" t="s">
        <v>13</v>
      </c>
      <c r="G304" s="238" t="s">
        <v>0</v>
      </c>
      <c r="H304" s="238">
        <v>4670</v>
      </c>
      <c r="I304" s="238">
        <v>0.18</v>
      </c>
      <c r="J304" s="238">
        <v>77</v>
      </c>
      <c r="K304" s="304"/>
    </row>
    <row r="305" spans="1:11" s="187" customFormat="1" ht="15.75" x14ac:dyDescent="0.25">
      <c r="A305" s="237">
        <v>43273.637523148151</v>
      </c>
      <c r="B305" s="237" t="s">
        <v>3</v>
      </c>
      <c r="C305" s="237" t="s">
        <v>1114</v>
      </c>
      <c r="D305" s="237" t="s">
        <v>2</v>
      </c>
      <c r="E305" s="238" t="s">
        <v>637</v>
      </c>
      <c r="F305" s="238" t="s">
        <v>13</v>
      </c>
      <c r="G305" s="238" t="s">
        <v>0</v>
      </c>
      <c r="H305" s="238">
        <v>4700</v>
      </c>
      <c r="I305" s="238">
        <v>0.18</v>
      </c>
      <c r="J305" s="238">
        <v>77</v>
      </c>
      <c r="K305" s="304"/>
    </row>
    <row r="306" spans="1:11" s="187" customFormat="1" ht="15.75" x14ac:dyDescent="0.25">
      <c r="A306" s="237">
        <v>43273.637673611112</v>
      </c>
      <c r="B306" s="237" t="s">
        <v>3</v>
      </c>
      <c r="C306" s="237" t="s">
        <v>1114</v>
      </c>
      <c r="D306" s="237" t="s">
        <v>2</v>
      </c>
      <c r="E306" s="238" t="s">
        <v>637</v>
      </c>
      <c r="F306" s="238" t="s">
        <v>13</v>
      </c>
      <c r="G306" s="238" t="s">
        <v>0</v>
      </c>
      <c r="H306" s="238">
        <v>4730</v>
      </c>
      <c r="I306" s="238">
        <v>0.18</v>
      </c>
      <c r="J306" s="238">
        <v>77</v>
      </c>
      <c r="K306" s="305"/>
    </row>
    <row r="307" spans="1:11" s="187" customFormat="1" ht="15.75" x14ac:dyDescent="0.25">
      <c r="A307" s="237">
        <v>43273.638113425928</v>
      </c>
      <c r="B307" s="237" t="s">
        <v>3</v>
      </c>
      <c r="C307" s="237" t="s">
        <v>2</v>
      </c>
      <c r="D307" s="237" t="s">
        <v>1114</v>
      </c>
      <c r="E307" s="238" t="s">
        <v>636</v>
      </c>
      <c r="F307" s="238" t="s">
        <v>13</v>
      </c>
      <c r="G307" s="238" t="s">
        <v>1109</v>
      </c>
      <c r="H307" s="239">
        <v>9930</v>
      </c>
      <c r="I307" s="238">
        <v>0.18</v>
      </c>
      <c r="J307" s="238">
        <v>77</v>
      </c>
      <c r="K307" s="303">
        <f>AVERAGE(H310:H314,H319:H327)</f>
        <v>4609.2857142857147</v>
      </c>
    </row>
    <row r="308" spans="1:11" s="187" customFormat="1" ht="15.75" x14ac:dyDescent="0.25">
      <c r="A308" s="237">
        <v>43273.63826388889</v>
      </c>
      <c r="B308" s="237" t="s">
        <v>3</v>
      </c>
      <c r="C308" s="237" t="s">
        <v>2</v>
      </c>
      <c r="D308" s="237" t="s">
        <v>1114</v>
      </c>
      <c r="E308" s="238" t="s">
        <v>636</v>
      </c>
      <c r="F308" s="238" t="s">
        <v>13</v>
      </c>
      <c r="G308" s="238" t="s">
        <v>1109</v>
      </c>
      <c r="H308" s="239">
        <v>520</v>
      </c>
      <c r="I308" s="238">
        <v>0.18</v>
      </c>
      <c r="J308" s="238">
        <v>77</v>
      </c>
      <c r="K308" s="304"/>
    </row>
    <row r="309" spans="1:11" s="187" customFormat="1" ht="15.75" x14ac:dyDescent="0.25">
      <c r="A309" s="237">
        <v>43273.638402777775</v>
      </c>
      <c r="B309" s="237" t="s">
        <v>3</v>
      </c>
      <c r="C309" s="237" t="s">
        <v>2</v>
      </c>
      <c r="D309" s="237" t="s">
        <v>1114</v>
      </c>
      <c r="E309" s="238" t="s">
        <v>636</v>
      </c>
      <c r="F309" s="238" t="s">
        <v>13</v>
      </c>
      <c r="G309" s="238" t="s">
        <v>1109</v>
      </c>
      <c r="H309" s="239">
        <v>510</v>
      </c>
      <c r="I309" s="238">
        <v>0.18</v>
      </c>
      <c r="J309" s="238">
        <v>77</v>
      </c>
      <c r="K309" s="304"/>
    </row>
    <row r="310" spans="1:11" s="187" customFormat="1" ht="15.75" x14ac:dyDescent="0.25">
      <c r="A310" s="237">
        <v>43273.638831018521</v>
      </c>
      <c r="B310" s="237" t="s">
        <v>3</v>
      </c>
      <c r="C310" s="237" t="s">
        <v>2</v>
      </c>
      <c r="D310" s="237" t="s">
        <v>1114</v>
      </c>
      <c r="E310" s="238" t="s">
        <v>636</v>
      </c>
      <c r="F310" s="238" t="s">
        <v>13</v>
      </c>
      <c r="G310" s="238" t="s">
        <v>1109</v>
      </c>
      <c r="H310" s="238">
        <v>4600</v>
      </c>
      <c r="I310" s="238">
        <v>0.18</v>
      </c>
      <c r="J310" s="238">
        <v>77</v>
      </c>
      <c r="K310" s="304"/>
    </row>
    <row r="311" spans="1:11" s="187" customFormat="1" ht="15.75" x14ac:dyDescent="0.25">
      <c r="A311" s="237">
        <v>43273.638981481483</v>
      </c>
      <c r="B311" s="237" t="s">
        <v>3</v>
      </c>
      <c r="C311" s="237" t="s">
        <v>2</v>
      </c>
      <c r="D311" s="237" t="s">
        <v>1114</v>
      </c>
      <c r="E311" s="238" t="s">
        <v>636</v>
      </c>
      <c r="F311" s="238" t="s">
        <v>13</v>
      </c>
      <c r="G311" s="238" t="s">
        <v>1109</v>
      </c>
      <c r="H311" s="238">
        <v>4650</v>
      </c>
      <c r="I311" s="238">
        <v>0.18</v>
      </c>
      <c r="J311" s="238">
        <v>77</v>
      </c>
      <c r="K311" s="304"/>
    </row>
    <row r="312" spans="1:11" s="187" customFormat="1" ht="15.75" x14ac:dyDescent="0.25">
      <c r="A312" s="237">
        <v>43273.639131944445</v>
      </c>
      <c r="B312" s="237" t="s">
        <v>3</v>
      </c>
      <c r="C312" s="237" t="s">
        <v>2</v>
      </c>
      <c r="D312" s="237" t="s">
        <v>1114</v>
      </c>
      <c r="E312" s="238" t="s">
        <v>636</v>
      </c>
      <c r="F312" s="238" t="s">
        <v>13</v>
      </c>
      <c r="G312" s="238" t="s">
        <v>1109</v>
      </c>
      <c r="H312" s="238">
        <v>4630</v>
      </c>
      <c r="I312" s="238">
        <v>0.18</v>
      </c>
      <c r="J312" s="238">
        <v>77</v>
      </c>
      <c r="K312" s="304"/>
    </row>
    <row r="313" spans="1:11" s="187" customFormat="1" ht="15.75" x14ac:dyDescent="0.25">
      <c r="A313" s="237">
        <v>43273.639814814815</v>
      </c>
      <c r="B313" s="237" t="s">
        <v>3</v>
      </c>
      <c r="C313" s="237" t="s">
        <v>1114</v>
      </c>
      <c r="D313" s="237" t="s">
        <v>2</v>
      </c>
      <c r="E313" s="238" t="s">
        <v>637</v>
      </c>
      <c r="F313" s="238" t="s">
        <v>13</v>
      </c>
      <c r="G313" s="238" t="s">
        <v>1109</v>
      </c>
      <c r="H313" s="238">
        <v>4220</v>
      </c>
      <c r="I313" s="238">
        <v>0.18</v>
      </c>
      <c r="J313" s="238">
        <v>77</v>
      </c>
      <c r="K313" s="304"/>
    </row>
    <row r="314" spans="1:11" s="187" customFormat="1" ht="15.75" x14ac:dyDescent="0.25">
      <c r="A314" s="237">
        <v>43273.639965277776</v>
      </c>
      <c r="B314" s="237" t="s">
        <v>3</v>
      </c>
      <c r="C314" s="237" t="s">
        <v>1114</v>
      </c>
      <c r="D314" s="237" t="s">
        <v>2</v>
      </c>
      <c r="E314" s="238" t="s">
        <v>637</v>
      </c>
      <c r="F314" s="238" t="s">
        <v>13</v>
      </c>
      <c r="G314" s="238" t="s">
        <v>1109</v>
      </c>
      <c r="H314" s="238">
        <v>4190</v>
      </c>
      <c r="I314" s="238">
        <v>0.18</v>
      </c>
      <c r="J314" s="238">
        <v>77</v>
      </c>
      <c r="K314" s="304"/>
    </row>
    <row r="315" spans="1:11" s="187" customFormat="1" ht="15.75" x14ac:dyDescent="0.25">
      <c r="A315" s="237">
        <v>43273.640127314815</v>
      </c>
      <c r="B315" s="237" t="s">
        <v>3</v>
      </c>
      <c r="C315" s="237" t="s">
        <v>1114</v>
      </c>
      <c r="D315" s="237" t="s">
        <v>2</v>
      </c>
      <c r="E315" s="238" t="s">
        <v>637</v>
      </c>
      <c r="F315" s="238" t="s">
        <v>13</v>
      </c>
      <c r="G315" s="238" t="s">
        <v>1109</v>
      </c>
      <c r="H315" s="239">
        <v>430</v>
      </c>
      <c r="I315" s="238">
        <v>0.18</v>
      </c>
      <c r="J315" s="238">
        <v>77</v>
      </c>
      <c r="K315" s="304"/>
    </row>
    <row r="316" spans="1:11" s="187" customFormat="1" ht="15.75" x14ac:dyDescent="0.25">
      <c r="A316" s="237">
        <v>43273.640543981484</v>
      </c>
      <c r="B316" s="237" t="s">
        <v>3</v>
      </c>
      <c r="C316" s="237" t="s">
        <v>1114</v>
      </c>
      <c r="D316" s="237" t="s">
        <v>2</v>
      </c>
      <c r="E316" s="238" t="s">
        <v>637</v>
      </c>
      <c r="F316" s="238" t="s">
        <v>13</v>
      </c>
      <c r="G316" s="238" t="s">
        <v>1109</v>
      </c>
      <c r="H316" s="239">
        <v>4110</v>
      </c>
      <c r="I316" s="238">
        <v>0.18</v>
      </c>
      <c r="J316" s="238">
        <v>77</v>
      </c>
      <c r="K316" s="304"/>
    </row>
    <row r="317" spans="1:11" s="187" customFormat="1" ht="15.75" x14ac:dyDescent="0.25">
      <c r="A317" s="237">
        <v>43273.640694444446</v>
      </c>
      <c r="B317" s="237" t="s">
        <v>3</v>
      </c>
      <c r="C317" s="237" t="s">
        <v>1114</v>
      </c>
      <c r="D317" s="237" t="s">
        <v>2</v>
      </c>
      <c r="E317" s="238" t="s">
        <v>637</v>
      </c>
      <c r="F317" s="238" t="s">
        <v>13</v>
      </c>
      <c r="G317" s="238" t="s">
        <v>1109</v>
      </c>
      <c r="H317" s="239">
        <v>3740</v>
      </c>
      <c r="I317" s="238">
        <v>0.18</v>
      </c>
      <c r="J317" s="238">
        <v>77</v>
      </c>
      <c r="K317" s="304"/>
    </row>
    <row r="318" spans="1:11" s="187" customFormat="1" ht="15.75" x14ac:dyDescent="0.25">
      <c r="A318" s="237">
        <v>43273.640844907408</v>
      </c>
      <c r="B318" s="237" t="s">
        <v>3</v>
      </c>
      <c r="C318" s="237" t="s">
        <v>1114</v>
      </c>
      <c r="D318" s="237" t="s">
        <v>2</v>
      </c>
      <c r="E318" s="238" t="s">
        <v>637</v>
      </c>
      <c r="F318" s="238" t="s">
        <v>13</v>
      </c>
      <c r="G318" s="238" t="s">
        <v>1109</v>
      </c>
      <c r="H318" s="239">
        <v>4070</v>
      </c>
      <c r="I318" s="238">
        <v>0.18</v>
      </c>
      <c r="J318" s="238">
        <v>77</v>
      </c>
      <c r="K318" s="304"/>
    </row>
    <row r="319" spans="1:11" s="187" customFormat="1" ht="15.75" x14ac:dyDescent="0.25">
      <c r="A319" s="237">
        <v>43273.641377314816</v>
      </c>
      <c r="B319" s="237" t="s">
        <v>3</v>
      </c>
      <c r="C319" s="237" t="s">
        <v>1114</v>
      </c>
      <c r="D319" s="237" t="s">
        <v>2</v>
      </c>
      <c r="E319" s="238" t="s">
        <v>637</v>
      </c>
      <c r="F319" s="238" t="s">
        <v>13</v>
      </c>
      <c r="G319" s="238" t="s">
        <v>1109</v>
      </c>
      <c r="H319" s="238">
        <v>4980</v>
      </c>
      <c r="I319" s="238">
        <v>0.18</v>
      </c>
      <c r="J319" s="238">
        <v>77</v>
      </c>
      <c r="K319" s="304"/>
    </row>
    <row r="320" spans="1:11" s="187" customFormat="1" ht="15.75" x14ac:dyDescent="0.25">
      <c r="A320" s="237">
        <v>43273.641527777778</v>
      </c>
      <c r="B320" s="237" t="s">
        <v>3</v>
      </c>
      <c r="C320" s="237" t="s">
        <v>1114</v>
      </c>
      <c r="D320" s="237" t="s">
        <v>2</v>
      </c>
      <c r="E320" s="238" t="s">
        <v>637</v>
      </c>
      <c r="F320" s="238" t="s">
        <v>13</v>
      </c>
      <c r="G320" s="238" t="s">
        <v>1109</v>
      </c>
      <c r="H320" s="238">
        <v>5020</v>
      </c>
      <c r="I320" s="238">
        <v>0.18</v>
      </c>
      <c r="J320" s="238">
        <v>77</v>
      </c>
      <c r="K320" s="304"/>
    </row>
    <row r="321" spans="1:11" s="187" customFormat="1" ht="15.75" x14ac:dyDescent="0.25">
      <c r="A321" s="237">
        <v>43273.64167824074</v>
      </c>
      <c r="B321" s="237" t="s">
        <v>3</v>
      </c>
      <c r="C321" s="237" t="s">
        <v>1114</v>
      </c>
      <c r="D321" s="237" t="s">
        <v>2</v>
      </c>
      <c r="E321" s="238" t="s">
        <v>637</v>
      </c>
      <c r="F321" s="238" t="s">
        <v>13</v>
      </c>
      <c r="G321" s="238" t="s">
        <v>1109</v>
      </c>
      <c r="H321" s="238">
        <v>4990</v>
      </c>
      <c r="I321" s="238">
        <v>0.18</v>
      </c>
      <c r="J321" s="238">
        <v>77</v>
      </c>
      <c r="K321" s="304"/>
    </row>
    <row r="322" spans="1:11" s="187" customFormat="1" ht="15.75" x14ac:dyDescent="0.25">
      <c r="A322" s="237">
        <v>43273.642141203702</v>
      </c>
      <c r="B322" s="237" t="s">
        <v>3</v>
      </c>
      <c r="C322" s="237" t="s">
        <v>1114</v>
      </c>
      <c r="D322" s="237" t="s">
        <v>2</v>
      </c>
      <c r="E322" s="238" t="s">
        <v>637</v>
      </c>
      <c r="F322" s="238" t="s">
        <v>13</v>
      </c>
      <c r="G322" s="238" t="s">
        <v>1109</v>
      </c>
      <c r="H322" s="238">
        <v>4970</v>
      </c>
      <c r="I322" s="238">
        <v>0.18</v>
      </c>
      <c r="J322" s="238">
        <v>77</v>
      </c>
      <c r="K322" s="304"/>
    </row>
    <row r="323" spans="1:11" s="187" customFormat="1" ht="15.75" x14ac:dyDescent="0.25">
      <c r="A323" s="237">
        <v>43273.642291666663</v>
      </c>
      <c r="B323" s="237" t="s">
        <v>3</v>
      </c>
      <c r="C323" s="237" t="s">
        <v>1114</v>
      </c>
      <c r="D323" s="237" t="s">
        <v>2</v>
      </c>
      <c r="E323" s="238" t="s">
        <v>637</v>
      </c>
      <c r="F323" s="238" t="s">
        <v>13</v>
      </c>
      <c r="G323" s="238" t="s">
        <v>1109</v>
      </c>
      <c r="H323" s="238">
        <v>5020</v>
      </c>
      <c r="I323" s="238">
        <v>0.18</v>
      </c>
      <c r="J323" s="238">
        <v>77</v>
      </c>
      <c r="K323" s="304"/>
    </row>
    <row r="324" spans="1:11" s="187" customFormat="1" ht="15.75" x14ac:dyDescent="0.25">
      <c r="A324" s="237">
        <v>43273.642442129632</v>
      </c>
      <c r="B324" s="237" t="s">
        <v>3</v>
      </c>
      <c r="C324" s="237" t="s">
        <v>1114</v>
      </c>
      <c r="D324" s="237" t="s">
        <v>2</v>
      </c>
      <c r="E324" s="238" t="s">
        <v>637</v>
      </c>
      <c r="F324" s="238" t="s">
        <v>13</v>
      </c>
      <c r="G324" s="238" t="s">
        <v>1109</v>
      </c>
      <c r="H324" s="238">
        <v>5000</v>
      </c>
      <c r="I324" s="238">
        <v>0.18</v>
      </c>
      <c r="J324" s="238">
        <v>77</v>
      </c>
      <c r="K324" s="304"/>
    </row>
    <row r="325" spans="1:11" s="187" customFormat="1" ht="15.75" x14ac:dyDescent="0.25">
      <c r="A325" s="237">
        <v>43273.643067129633</v>
      </c>
      <c r="B325" s="237" t="s">
        <v>3</v>
      </c>
      <c r="C325" s="237" t="s">
        <v>1114</v>
      </c>
      <c r="D325" s="237" t="s">
        <v>2</v>
      </c>
      <c r="E325" s="238" t="s">
        <v>637</v>
      </c>
      <c r="F325" s="238" t="s">
        <v>13</v>
      </c>
      <c r="G325" s="238" t="s">
        <v>1109</v>
      </c>
      <c r="H325" s="238">
        <v>4080</v>
      </c>
      <c r="I325" s="238">
        <v>0.18</v>
      </c>
      <c r="J325" s="238">
        <v>77</v>
      </c>
      <c r="K325" s="304"/>
    </row>
    <row r="326" spans="1:11" s="187" customFormat="1" ht="15.75" x14ac:dyDescent="0.25">
      <c r="A326" s="237">
        <v>43273.643217592595</v>
      </c>
      <c r="B326" s="237" t="s">
        <v>3</v>
      </c>
      <c r="C326" s="237" t="s">
        <v>1114</v>
      </c>
      <c r="D326" s="237" t="s">
        <v>2</v>
      </c>
      <c r="E326" s="238" t="s">
        <v>637</v>
      </c>
      <c r="F326" s="238" t="s">
        <v>13</v>
      </c>
      <c r="G326" s="238" t="s">
        <v>1109</v>
      </c>
      <c r="H326" s="238">
        <v>4080</v>
      </c>
      <c r="I326" s="238">
        <v>0.18</v>
      </c>
      <c r="J326" s="238">
        <v>77</v>
      </c>
      <c r="K326" s="304"/>
    </row>
    <row r="327" spans="1:11" s="187" customFormat="1" ht="15.75" x14ac:dyDescent="0.25">
      <c r="A327" s="237">
        <v>43273.643391203703</v>
      </c>
      <c r="B327" s="237" t="s">
        <v>3</v>
      </c>
      <c r="C327" s="237" t="s">
        <v>1114</v>
      </c>
      <c r="D327" s="237" t="s">
        <v>2</v>
      </c>
      <c r="E327" s="238" t="s">
        <v>637</v>
      </c>
      <c r="F327" s="238" t="s">
        <v>13</v>
      </c>
      <c r="G327" s="238" t="s">
        <v>1109</v>
      </c>
      <c r="H327" s="238">
        <v>4100</v>
      </c>
      <c r="I327" s="238">
        <v>0.18</v>
      </c>
      <c r="J327" s="238">
        <v>77</v>
      </c>
      <c r="K327" s="305"/>
    </row>
    <row r="328" spans="1:11" s="187" customFormat="1" ht="15.75" x14ac:dyDescent="0.25">
      <c r="A328" s="237">
        <v>43273.644895833335</v>
      </c>
      <c r="B328" s="237" t="s">
        <v>3</v>
      </c>
      <c r="C328" s="237" t="s">
        <v>2</v>
      </c>
      <c r="D328" s="237" t="s">
        <v>1114</v>
      </c>
      <c r="E328" s="238" t="s">
        <v>636</v>
      </c>
      <c r="F328" s="238" t="s">
        <v>11</v>
      </c>
      <c r="G328" s="238" t="s">
        <v>0</v>
      </c>
      <c r="H328" s="238">
        <v>4610</v>
      </c>
      <c r="I328" s="238">
        <v>0.18</v>
      </c>
      <c r="J328" s="238">
        <v>77</v>
      </c>
      <c r="K328" s="312">
        <f>AVERAGE(H328:H333)</f>
        <v>4633.333333333333</v>
      </c>
    </row>
    <row r="329" spans="1:11" s="187" customFormat="1" ht="15.75" x14ac:dyDescent="0.25">
      <c r="A329" s="237">
        <v>43273.645046296297</v>
      </c>
      <c r="B329" s="237" t="s">
        <v>3</v>
      </c>
      <c r="C329" s="237" t="s">
        <v>2</v>
      </c>
      <c r="D329" s="237" t="s">
        <v>1114</v>
      </c>
      <c r="E329" s="238" t="s">
        <v>636</v>
      </c>
      <c r="F329" s="238" t="s">
        <v>11</v>
      </c>
      <c r="G329" s="238" t="s">
        <v>0</v>
      </c>
      <c r="H329" s="238">
        <v>4560</v>
      </c>
      <c r="I329" s="238">
        <v>0.18</v>
      </c>
      <c r="J329" s="238">
        <v>77</v>
      </c>
      <c r="K329" s="313"/>
    </row>
    <row r="330" spans="1:11" s="187" customFormat="1" ht="15.75" x14ac:dyDescent="0.25">
      <c r="A330" s="237">
        <v>43273.645196759258</v>
      </c>
      <c r="B330" s="237" t="s">
        <v>3</v>
      </c>
      <c r="C330" s="237" t="s">
        <v>2</v>
      </c>
      <c r="D330" s="237" t="s">
        <v>1114</v>
      </c>
      <c r="E330" s="238" t="s">
        <v>636</v>
      </c>
      <c r="F330" s="238" t="s">
        <v>11</v>
      </c>
      <c r="G330" s="238" t="s">
        <v>0</v>
      </c>
      <c r="H330" s="238">
        <v>4550</v>
      </c>
      <c r="I330" s="238">
        <v>0.18</v>
      </c>
      <c r="J330" s="238">
        <v>77</v>
      </c>
      <c r="K330" s="313"/>
    </row>
    <row r="331" spans="1:11" s="187" customFormat="1" ht="15.75" x14ac:dyDescent="0.25">
      <c r="A331" s="237">
        <v>43273.645960648151</v>
      </c>
      <c r="B331" s="237" t="s">
        <v>3</v>
      </c>
      <c r="C331" s="237" t="s">
        <v>1114</v>
      </c>
      <c r="D331" s="237" t="s">
        <v>2</v>
      </c>
      <c r="E331" s="238" t="s">
        <v>637</v>
      </c>
      <c r="F331" s="238" t="s">
        <v>11</v>
      </c>
      <c r="G331" s="238" t="s">
        <v>0</v>
      </c>
      <c r="H331" s="238">
        <v>4700</v>
      </c>
      <c r="I331" s="238">
        <v>0.18</v>
      </c>
      <c r="J331" s="238">
        <v>77</v>
      </c>
      <c r="K331" s="313"/>
    </row>
    <row r="332" spans="1:11" s="187" customFormat="1" ht="15.75" x14ac:dyDescent="0.25">
      <c r="A332" s="237">
        <v>43273.646122685182</v>
      </c>
      <c r="B332" s="237" t="s">
        <v>3</v>
      </c>
      <c r="C332" s="237" t="s">
        <v>1114</v>
      </c>
      <c r="D332" s="237" t="s">
        <v>2</v>
      </c>
      <c r="E332" s="238" t="s">
        <v>637</v>
      </c>
      <c r="F332" s="238" t="s">
        <v>11</v>
      </c>
      <c r="G332" s="238" t="s">
        <v>0</v>
      </c>
      <c r="H332" s="238">
        <v>4700</v>
      </c>
      <c r="I332" s="238">
        <v>0.18</v>
      </c>
      <c r="J332" s="238">
        <v>77</v>
      </c>
      <c r="K332" s="313"/>
    </row>
    <row r="333" spans="1:11" s="187" customFormat="1" ht="15.75" x14ac:dyDescent="0.25">
      <c r="A333" s="237">
        <v>43273.646273148152</v>
      </c>
      <c r="B333" s="237" t="s">
        <v>3</v>
      </c>
      <c r="C333" s="237" t="s">
        <v>1114</v>
      </c>
      <c r="D333" s="237" t="s">
        <v>2</v>
      </c>
      <c r="E333" s="238" t="s">
        <v>637</v>
      </c>
      <c r="F333" s="238" t="s">
        <v>11</v>
      </c>
      <c r="G333" s="238" t="s">
        <v>0</v>
      </c>
      <c r="H333" s="238">
        <v>4680</v>
      </c>
      <c r="I333" s="238">
        <v>0.18</v>
      </c>
      <c r="J333" s="238">
        <v>77</v>
      </c>
      <c r="K333" s="314"/>
    </row>
    <row r="334" spans="1:11" s="187" customFormat="1" ht="15.75" x14ac:dyDescent="0.25">
      <c r="A334" s="237">
        <v>43273.670671296299</v>
      </c>
      <c r="B334" s="237" t="s">
        <v>3</v>
      </c>
      <c r="C334" s="237" t="s">
        <v>2</v>
      </c>
      <c r="D334" s="237" t="s">
        <v>1114</v>
      </c>
      <c r="E334" s="238" t="s">
        <v>636</v>
      </c>
      <c r="F334" s="238" t="s">
        <v>1</v>
      </c>
      <c r="G334" s="238" t="s">
        <v>0</v>
      </c>
      <c r="H334" s="239">
        <v>3630</v>
      </c>
      <c r="I334" s="238">
        <v>0.18</v>
      </c>
      <c r="J334" s="238">
        <v>77</v>
      </c>
      <c r="K334" s="303">
        <f>AVERAGE(H336:H350,H352)</f>
        <v>4382.5</v>
      </c>
    </row>
    <row r="335" spans="1:11" s="187" customFormat="1" ht="15.75" x14ac:dyDescent="0.25">
      <c r="A335" s="237">
        <v>43273.670810185184</v>
      </c>
      <c r="B335" s="237" t="s">
        <v>3</v>
      </c>
      <c r="C335" s="237" t="s">
        <v>2</v>
      </c>
      <c r="D335" s="237" t="s">
        <v>1114</v>
      </c>
      <c r="E335" s="238" t="s">
        <v>636</v>
      </c>
      <c r="F335" s="238" t="s">
        <v>1</v>
      </c>
      <c r="G335" s="238" t="s">
        <v>0</v>
      </c>
      <c r="H335" s="239">
        <v>460</v>
      </c>
      <c r="I335" s="238">
        <v>0.18</v>
      </c>
      <c r="J335" s="238">
        <v>77</v>
      </c>
      <c r="K335" s="304"/>
    </row>
    <row r="336" spans="1:11" s="187" customFormat="1" ht="15.75" x14ac:dyDescent="0.25">
      <c r="A336" s="237">
        <v>43273.670960648145</v>
      </c>
      <c r="B336" s="237" t="s">
        <v>3</v>
      </c>
      <c r="C336" s="237" t="s">
        <v>2</v>
      </c>
      <c r="D336" s="237" t="s">
        <v>1114</v>
      </c>
      <c r="E336" s="238" t="s">
        <v>636</v>
      </c>
      <c r="F336" s="238" t="s">
        <v>1</v>
      </c>
      <c r="G336" s="238" t="s">
        <v>0</v>
      </c>
      <c r="H336" s="238">
        <v>4570</v>
      </c>
      <c r="I336" s="238">
        <v>0.18</v>
      </c>
      <c r="J336" s="238">
        <v>77</v>
      </c>
      <c r="K336" s="304"/>
    </row>
    <row r="337" spans="1:11" s="187" customFormat="1" ht="15.75" x14ac:dyDescent="0.25">
      <c r="A337" s="237">
        <v>43273.671400462961</v>
      </c>
      <c r="B337" s="237" t="s">
        <v>3</v>
      </c>
      <c r="C337" s="237" t="s">
        <v>2</v>
      </c>
      <c r="D337" s="237" t="s">
        <v>1114</v>
      </c>
      <c r="E337" s="238" t="s">
        <v>636</v>
      </c>
      <c r="F337" s="238" t="s">
        <v>1</v>
      </c>
      <c r="G337" s="238" t="s">
        <v>0</v>
      </c>
      <c r="H337" s="238">
        <v>4650</v>
      </c>
      <c r="I337" s="238">
        <v>0.18</v>
      </c>
      <c r="J337" s="238">
        <v>77</v>
      </c>
      <c r="K337" s="304"/>
    </row>
    <row r="338" spans="1:11" s="187" customFormat="1" ht="15.75" x14ac:dyDescent="0.25">
      <c r="A338" s="237">
        <v>43273.671550925923</v>
      </c>
      <c r="B338" s="237" t="s">
        <v>3</v>
      </c>
      <c r="C338" s="237" t="s">
        <v>2</v>
      </c>
      <c r="D338" s="237" t="s">
        <v>1114</v>
      </c>
      <c r="E338" s="238" t="s">
        <v>636</v>
      </c>
      <c r="F338" s="238" t="s">
        <v>1</v>
      </c>
      <c r="G338" s="238" t="s">
        <v>0</v>
      </c>
      <c r="H338" s="238">
        <v>4640</v>
      </c>
      <c r="I338" s="238">
        <v>0.18</v>
      </c>
      <c r="J338" s="238">
        <v>79</v>
      </c>
      <c r="K338" s="304"/>
    </row>
    <row r="339" spans="1:11" s="187" customFormat="1" ht="15.75" x14ac:dyDescent="0.25">
      <c r="A339" s="237">
        <v>43273.671701388892</v>
      </c>
      <c r="B339" s="237" t="s">
        <v>3</v>
      </c>
      <c r="C339" s="237" t="s">
        <v>2</v>
      </c>
      <c r="D339" s="237" t="s">
        <v>1114</v>
      </c>
      <c r="E339" s="238" t="s">
        <v>636</v>
      </c>
      <c r="F339" s="238" t="s">
        <v>1</v>
      </c>
      <c r="G339" s="238" t="s">
        <v>0</v>
      </c>
      <c r="H339" s="238">
        <v>4640</v>
      </c>
      <c r="I339" s="238">
        <v>0.18</v>
      </c>
      <c r="J339" s="238">
        <v>77</v>
      </c>
      <c r="K339" s="304"/>
    </row>
    <row r="340" spans="1:11" s="187" customFormat="1" ht="15.75" x14ac:dyDescent="0.25">
      <c r="A340" s="237">
        <v>43273.672453703701</v>
      </c>
      <c r="B340" s="237" t="s">
        <v>3</v>
      </c>
      <c r="C340" s="237" t="s">
        <v>1114</v>
      </c>
      <c r="D340" s="237" t="s">
        <v>2</v>
      </c>
      <c r="E340" s="238" t="s">
        <v>637</v>
      </c>
      <c r="F340" s="238" t="s">
        <v>1</v>
      </c>
      <c r="G340" s="238" t="s">
        <v>0</v>
      </c>
      <c r="H340" s="238">
        <v>4890</v>
      </c>
      <c r="I340" s="238">
        <v>0.18</v>
      </c>
      <c r="J340" s="238">
        <v>77</v>
      </c>
      <c r="K340" s="304"/>
    </row>
    <row r="341" spans="1:11" s="187" customFormat="1" ht="15.75" x14ac:dyDescent="0.25">
      <c r="A341" s="237">
        <v>43273.67260416667</v>
      </c>
      <c r="B341" s="237" t="s">
        <v>3</v>
      </c>
      <c r="C341" s="237" t="s">
        <v>1114</v>
      </c>
      <c r="D341" s="237" t="s">
        <v>2</v>
      </c>
      <c r="E341" s="238" t="s">
        <v>637</v>
      </c>
      <c r="F341" s="238" t="s">
        <v>1</v>
      </c>
      <c r="G341" s="238" t="s">
        <v>0</v>
      </c>
      <c r="H341" s="238">
        <v>4930</v>
      </c>
      <c r="I341" s="238">
        <v>0.18</v>
      </c>
      <c r="J341" s="238">
        <v>77</v>
      </c>
      <c r="K341" s="304"/>
    </row>
    <row r="342" spans="1:11" s="187" customFormat="1" ht="15.75" x14ac:dyDescent="0.25">
      <c r="A342" s="237">
        <v>43273.672754629632</v>
      </c>
      <c r="B342" s="237" t="s">
        <v>3</v>
      </c>
      <c r="C342" s="237" t="s">
        <v>1114</v>
      </c>
      <c r="D342" s="237" t="s">
        <v>2</v>
      </c>
      <c r="E342" s="238" t="s">
        <v>637</v>
      </c>
      <c r="F342" s="238" t="s">
        <v>1</v>
      </c>
      <c r="G342" s="238" t="s">
        <v>0</v>
      </c>
      <c r="H342" s="238">
        <v>4870</v>
      </c>
      <c r="I342" s="238">
        <v>0.18</v>
      </c>
      <c r="J342" s="238">
        <v>77</v>
      </c>
      <c r="K342" s="304"/>
    </row>
    <row r="343" spans="1:11" s="187" customFormat="1" ht="15.75" x14ac:dyDescent="0.25">
      <c r="A343" s="237">
        <v>43273.673252314817</v>
      </c>
      <c r="B343" s="237" t="s">
        <v>3</v>
      </c>
      <c r="C343" s="237" t="s">
        <v>1114</v>
      </c>
      <c r="D343" s="237" t="s">
        <v>2</v>
      </c>
      <c r="E343" s="238" t="s">
        <v>637</v>
      </c>
      <c r="F343" s="238" t="s">
        <v>1</v>
      </c>
      <c r="G343" s="238" t="s">
        <v>0</v>
      </c>
      <c r="H343" s="238">
        <v>4520</v>
      </c>
      <c r="I343" s="238">
        <v>0.18</v>
      </c>
      <c r="J343" s="238">
        <v>77</v>
      </c>
      <c r="K343" s="304"/>
    </row>
    <row r="344" spans="1:11" s="187" customFormat="1" ht="15.75" x14ac:dyDescent="0.25">
      <c r="A344" s="237">
        <v>43273.673402777778</v>
      </c>
      <c r="B344" s="237" t="s">
        <v>3</v>
      </c>
      <c r="C344" s="237" t="s">
        <v>1114</v>
      </c>
      <c r="D344" s="237" t="s">
        <v>2</v>
      </c>
      <c r="E344" s="238" t="s">
        <v>637</v>
      </c>
      <c r="F344" s="238" t="s">
        <v>1</v>
      </c>
      <c r="G344" s="238" t="s">
        <v>0</v>
      </c>
      <c r="H344" s="238">
        <v>4540</v>
      </c>
      <c r="I344" s="238">
        <v>0.18</v>
      </c>
      <c r="J344" s="238">
        <v>77</v>
      </c>
      <c r="K344" s="304"/>
    </row>
    <row r="345" spans="1:11" s="187" customFormat="1" ht="15.75" x14ac:dyDescent="0.25">
      <c r="A345" s="237">
        <v>43273.67355324074</v>
      </c>
      <c r="B345" s="237" t="s">
        <v>3</v>
      </c>
      <c r="C345" s="237" t="s">
        <v>1114</v>
      </c>
      <c r="D345" s="237" t="s">
        <v>2</v>
      </c>
      <c r="E345" s="238" t="s">
        <v>637</v>
      </c>
      <c r="F345" s="238" t="s">
        <v>1</v>
      </c>
      <c r="G345" s="238" t="s">
        <v>0</v>
      </c>
      <c r="H345" s="238">
        <v>4550</v>
      </c>
      <c r="I345" s="238">
        <v>0.18</v>
      </c>
      <c r="J345" s="238">
        <v>77</v>
      </c>
      <c r="K345" s="304"/>
    </row>
    <row r="346" spans="1:11" s="187" customFormat="1" ht="15.75" x14ac:dyDescent="0.25">
      <c r="A346" s="237">
        <v>43273.673900462964</v>
      </c>
      <c r="B346" s="237" t="s">
        <v>3</v>
      </c>
      <c r="C346" s="237" t="s">
        <v>1114</v>
      </c>
      <c r="D346" s="237" t="s">
        <v>2</v>
      </c>
      <c r="E346" s="238" t="s">
        <v>637</v>
      </c>
      <c r="F346" s="238" t="s">
        <v>1</v>
      </c>
      <c r="G346" s="238" t="s">
        <v>0</v>
      </c>
      <c r="H346" s="238">
        <v>3780</v>
      </c>
      <c r="I346" s="238">
        <v>0.18</v>
      </c>
      <c r="J346" s="238">
        <v>77</v>
      </c>
      <c r="K346" s="304"/>
    </row>
    <row r="347" spans="1:11" s="187" customFormat="1" ht="15.75" x14ac:dyDescent="0.25">
      <c r="A347" s="237">
        <v>43273.674050925925</v>
      </c>
      <c r="B347" s="237" t="s">
        <v>3</v>
      </c>
      <c r="C347" s="237" t="s">
        <v>1114</v>
      </c>
      <c r="D347" s="237" t="s">
        <v>2</v>
      </c>
      <c r="E347" s="238" t="s">
        <v>637</v>
      </c>
      <c r="F347" s="238" t="s">
        <v>1</v>
      </c>
      <c r="G347" s="238" t="s">
        <v>0</v>
      </c>
      <c r="H347" s="238">
        <v>3770</v>
      </c>
      <c r="I347" s="238">
        <v>0.18</v>
      </c>
      <c r="J347" s="238">
        <v>77</v>
      </c>
      <c r="K347" s="304"/>
    </row>
    <row r="348" spans="1:11" s="187" customFormat="1" ht="15.75" x14ac:dyDescent="0.25">
      <c r="A348" s="237">
        <v>43273.674212962964</v>
      </c>
      <c r="B348" s="237" t="s">
        <v>3</v>
      </c>
      <c r="C348" s="237" t="s">
        <v>1114</v>
      </c>
      <c r="D348" s="237" t="s">
        <v>2</v>
      </c>
      <c r="E348" s="238" t="s">
        <v>637</v>
      </c>
      <c r="F348" s="238" t="s">
        <v>1</v>
      </c>
      <c r="G348" s="238" t="s">
        <v>0</v>
      </c>
      <c r="H348" s="238">
        <v>3760</v>
      </c>
      <c r="I348" s="238">
        <v>0.18</v>
      </c>
      <c r="J348" s="238">
        <v>77</v>
      </c>
      <c r="K348" s="304"/>
    </row>
    <row r="349" spans="1:11" s="187" customFormat="1" ht="15.75" x14ac:dyDescent="0.25">
      <c r="A349" s="237">
        <v>43273.674907407411</v>
      </c>
      <c r="B349" s="237" t="s">
        <v>3</v>
      </c>
      <c r="C349" s="237" t="s">
        <v>1114</v>
      </c>
      <c r="D349" s="237" t="s">
        <v>2</v>
      </c>
      <c r="E349" s="238" t="s">
        <v>637</v>
      </c>
      <c r="F349" s="238" t="s">
        <v>1</v>
      </c>
      <c r="G349" s="238" t="s">
        <v>0</v>
      </c>
      <c r="H349" s="238">
        <v>3970</v>
      </c>
      <c r="I349" s="238">
        <v>0.18</v>
      </c>
      <c r="J349" s="238">
        <v>77</v>
      </c>
      <c r="K349" s="304"/>
    </row>
    <row r="350" spans="1:11" s="187" customFormat="1" ht="15.75" x14ac:dyDescent="0.25">
      <c r="A350" s="237">
        <v>43273.675057870372</v>
      </c>
      <c r="B350" s="237" t="s">
        <v>3</v>
      </c>
      <c r="C350" s="237" t="s">
        <v>1114</v>
      </c>
      <c r="D350" s="237" t="s">
        <v>2</v>
      </c>
      <c r="E350" s="238" t="s">
        <v>637</v>
      </c>
      <c r="F350" s="238" t="s">
        <v>1</v>
      </c>
      <c r="G350" s="238" t="s">
        <v>0</v>
      </c>
      <c r="H350" s="238">
        <v>4030</v>
      </c>
      <c r="I350" s="238">
        <v>0.18</v>
      </c>
      <c r="J350" s="238">
        <v>77</v>
      </c>
      <c r="K350" s="304"/>
    </row>
    <row r="351" spans="1:11" s="187" customFormat="1" ht="15.75" x14ac:dyDescent="0.25">
      <c r="A351" s="237">
        <v>43273.675219907411</v>
      </c>
      <c r="B351" s="237" t="s">
        <v>3</v>
      </c>
      <c r="C351" s="237" t="s">
        <v>1114</v>
      </c>
      <c r="D351" s="237" t="s">
        <v>2</v>
      </c>
      <c r="E351" s="238" t="s">
        <v>637</v>
      </c>
      <c r="F351" s="238" t="s">
        <v>1</v>
      </c>
      <c r="G351" s="238" t="s">
        <v>0</v>
      </c>
      <c r="H351" s="239">
        <v>410</v>
      </c>
      <c r="I351" s="238">
        <v>0.18</v>
      </c>
      <c r="J351" s="238">
        <v>77</v>
      </c>
      <c r="K351" s="304"/>
    </row>
    <row r="352" spans="1:11" s="187" customFormat="1" ht="15.75" x14ac:dyDescent="0.25">
      <c r="A352" s="237">
        <v>43273.675659722219</v>
      </c>
      <c r="B352" s="237" t="s">
        <v>3</v>
      </c>
      <c r="C352" s="237" t="s">
        <v>1114</v>
      </c>
      <c r="D352" s="237" t="s">
        <v>2</v>
      </c>
      <c r="E352" s="238" t="s">
        <v>637</v>
      </c>
      <c r="F352" s="238" t="s">
        <v>1</v>
      </c>
      <c r="G352" s="238" t="s">
        <v>0</v>
      </c>
      <c r="H352" s="238">
        <v>4010</v>
      </c>
      <c r="I352" s="238">
        <v>0.18</v>
      </c>
      <c r="J352" s="238">
        <v>77</v>
      </c>
      <c r="K352" s="304"/>
    </row>
    <row r="353" spans="1:11" s="187" customFormat="1" ht="15.75" x14ac:dyDescent="0.25">
      <c r="A353" s="237">
        <v>43273.675810185188</v>
      </c>
      <c r="B353" s="237" t="s">
        <v>3</v>
      </c>
      <c r="C353" s="237" t="s">
        <v>1114</v>
      </c>
      <c r="D353" s="237" t="s">
        <v>2</v>
      </c>
      <c r="E353" s="238" t="s">
        <v>637</v>
      </c>
      <c r="F353" s="238" t="s">
        <v>1</v>
      </c>
      <c r="G353" s="238" t="s">
        <v>0</v>
      </c>
      <c r="H353" s="239">
        <v>3830</v>
      </c>
      <c r="I353" s="238">
        <v>0.18</v>
      </c>
      <c r="J353" s="238">
        <v>77</v>
      </c>
      <c r="K353" s="304"/>
    </row>
    <row r="354" spans="1:11" s="187" customFormat="1" ht="15.75" x14ac:dyDescent="0.25">
      <c r="A354" s="237">
        <v>43273.67596064815</v>
      </c>
      <c r="B354" s="237" t="s">
        <v>3</v>
      </c>
      <c r="C354" s="237" t="s">
        <v>1114</v>
      </c>
      <c r="D354" s="237" t="s">
        <v>2</v>
      </c>
      <c r="E354" s="238" t="s">
        <v>637</v>
      </c>
      <c r="F354" s="238" t="s">
        <v>1</v>
      </c>
      <c r="G354" s="238" t="s">
        <v>0</v>
      </c>
      <c r="H354" s="239">
        <v>3970</v>
      </c>
      <c r="I354" s="238">
        <v>0.18</v>
      </c>
      <c r="J354" s="238">
        <v>77</v>
      </c>
      <c r="K354" s="305"/>
    </row>
    <row r="355" spans="1:11" s="187" customFormat="1" ht="15.75" x14ac:dyDescent="0.25">
      <c r="A355" s="237">
        <v>43273.666481481479</v>
      </c>
      <c r="B355" s="237" t="s">
        <v>3</v>
      </c>
      <c r="C355" s="237" t="s">
        <v>2</v>
      </c>
      <c r="D355" s="237" t="s">
        <v>1114</v>
      </c>
      <c r="E355" s="238" t="s">
        <v>636</v>
      </c>
      <c r="F355" s="238" t="s">
        <v>4</v>
      </c>
      <c r="G355" s="238" t="s">
        <v>0</v>
      </c>
      <c r="H355" s="239">
        <v>5420</v>
      </c>
      <c r="I355" s="238">
        <v>0.18</v>
      </c>
      <c r="J355" s="238">
        <v>77</v>
      </c>
      <c r="K355" s="303">
        <f>AVERAGE(H358:H366)</f>
        <v>4703.333333333333</v>
      </c>
    </row>
    <row r="356" spans="1:11" s="187" customFormat="1" ht="15.75" x14ac:dyDescent="0.25">
      <c r="A356" s="237">
        <v>43273.666631944441</v>
      </c>
      <c r="B356" s="237" t="s">
        <v>3</v>
      </c>
      <c r="C356" s="237" t="s">
        <v>2</v>
      </c>
      <c r="D356" s="237" t="s">
        <v>1114</v>
      </c>
      <c r="E356" s="238" t="s">
        <v>636</v>
      </c>
      <c r="F356" s="238" t="s">
        <v>4</v>
      </c>
      <c r="G356" s="238" t="s">
        <v>0</v>
      </c>
      <c r="H356" s="239">
        <v>5280</v>
      </c>
      <c r="I356" s="238">
        <v>0.18</v>
      </c>
      <c r="J356" s="238">
        <v>77</v>
      </c>
      <c r="K356" s="304"/>
    </row>
    <row r="357" spans="1:11" s="187" customFormat="1" ht="15.75" x14ac:dyDescent="0.25">
      <c r="A357" s="237">
        <v>43273.66678240741</v>
      </c>
      <c r="B357" s="237" t="s">
        <v>3</v>
      </c>
      <c r="C357" s="237" t="s">
        <v>2</v>
      </c>
      <c r="D357" s="237" t="s">
        <v>1114</v>
      </c>
      <c r="E357" s="238" t="s">
        <v>636</v>
      </c>
      <c r="F357" s="238" t="s">
        <v>4</v>
      </c>
      <c r="G357" s="238" t="s">
        <v>0</v>
      </c>
      <c r="H357" s="239">
        <v>5410</v>
      </c>
      <c r="I357" s="238">
        <v>0.18</v>
      </c>
      <c r="J357" s="238">
        <v>77</v>
      </c>
      <c r="K357" s="304"/>
    </row>
    <row r="358" spans="1:11" s="187" customFormat="1" ht="15.75" x14ac:dyDescent="0.25">
      <c r="A358" s="237">
        <v>43273.667453703703</v>
      </c>
      <c r="B358" s="237" t="s">
        <v>3</v>
      </c>
      <c r="C358" s="237" t="s">
        <v>2</v>
      </c>
      <c r="D358" s="237" t="s">
        <v>1114</v>
      </c>
      <c r="E358" s="238" t="s">
        <v>636</v>
      </c>
      <c r="F358" s="238" t="s">
        <v>4</v>
      </c>
      <c r="G358" s="238" t="s">
        <v>0</v>
      </c>
      <c r="H358" s="238">
        <v>5160</v>
      </c>
      <c r="I358" s="238">
        <v>0.18</v>
      </c>
      <c r="J358" s="238">
        <v>77</v>
      </c>
      <c r="K358" s="304"/>
    </row>
    <row r="359" spans="1:11" s="187" customFormat="1" ht="15.75" x14ac:dyDescent="0.25">
      <c r="A359" s="237">
        <v>43273.667604166665</v>
      </c>
      <c r="B359" s="237" t="s">
        <v>3</v>
      </c>
      <c r="C359" s="237" t="s">
        <v>2</v>
      </c>
      <c r="D359" s="237" t="s">
        <v>1114</v>
      </c>
      <c r="E359" s="238" t="s">
        <v>636</v>
      </c>
      <c r="F359" s="238" t="s">
        <v>4</v>
      </c>
      <c r="G359" s="238" t="s">
        <v>0</v>
      </c>
      <c r="H359" s="238">
        <v>5190</v>
      </c>
      <c r="I359" s="238">
        <v>0.18</v>
      </c>
      <c r="J359" s="238">
        <v>77</v>
      </c>
      <c r="K359" s="304"/>
    </row>
    <row r="360" spans="1:11" s="187" customFormat="1" ht="15.75" x14ac:dyDescent="0.25">
      <c r="A360" s="237">
        <v>43273.667766203704</v>
      </c>
      <c r="B360" s="237" t="s">
        <v>3</v>
      </c>
      <c r="C360" s="237" t="s">
        <v>2</v>
      </c>
      <c r="D360" s="237" t="s">
        <v>1114</v>
      </c>
      <c r="E360" s="238" t="s">
        <v>636</v>
      </c>
      <c r="F360" s="238" t="s">
        <v>4</v>
      </c>
      <c r="G360" s="238" t="s">
        <v>0</v>
      </c>
      <c r="H360" s="238">
        <v>5190</v>
      </c>
      <c r="I360" s="238">
        <v>0.18</v>
      </c>
      <c r="J360" s="238">
        <v>77</v>
      </c>
      <c r="K360" s="304"/>
    </row>
    <row r="361" spans="1:11" s="187" customFormat="1" ht="15.75" x14ac:dyDescent="0.25">
      <c r="A361" s="237">
        <v>43273.668587962966</v>
      </c>
      <c r="B361" s="237" t="s">
        <v>3</v>
      </c>
      <c r="C361" s="237" t="s">
        <v>2</v>
      </c>
      <c r="D361" s="237" t="s">
        <v>1114</v>
      </c>
      <c r="E361" s="238" t="s">
        <v>636</v>
      </c>
      <c r="F361" s="238" t="s">
        <v>4</v>
      </c>
      <c r="G361" s="238" t="s">
        <v>0</v>
      </c>
      <c r="H361" s="238">
        <v>4410</v>
      </c>
      <c r="I361" s="238">
        <v>0.18</v>
      </c>
      <c r="J361" s="238">
        <v>77</v>
      </c>
      <c r="K361" s="304"/>
    </row>
    <row r="362" spans="1:11" s="187" customFormat="1" ht="15.75" x14ac:dyDescent="0.25">
      <c r="A362" s="237">
        <v>43273.668738425928</v>
      </c>
      <c r="B362" s="237" t="s">
        <v>3</v>
      </c>
      <c r="C362" s="237" t="s">
        <v>2</v>
      </c>
      <c r="D362" s="237" t="s">
        <v>1114</v>
      </c>
      <c r="E362" s="238" t="s">
        <v>636</v>
      </c>
      <c r="F362" s="238" t="s">
        <v>4</v>
      </c>
      <c r="G362" s="238" t="s">
        <v>0</v>
      </c>
      <c r="H362" s="238">
        <v>4360</v>
      </c>
      <c r="I362" s="238">
        <v>0.18</v>
      </c>
      <c r="J362" s="238">
        <v>77</v>
      </c>
      <c r="K362" s="304"/>
    </row>
    <row r="363" spans="1:11" s="187" customFormat="1" ht="15.75" x14ac:dyDescent="0.25">
      <c r="A363" s="237">
        <v>43273.668900462966</v>
      </c>
      <c r="B363" s="237" t="s">
        <v>3</v>
      </c>
      <c r="C363" s="237" t="s">
        <v>2</v>
      </c>
      <c r="D363" s="237" t="s">
        <v>1114</v>
      </c>
      <c r="E363" s="238" t="s">
        <v>636</v>
      </c>
      <c r="F363" s="238" t="s">
        <v>4</v>
      </c>
      <c r="G363" s="238" t="s">
        <v>0</v>
      </c>
      <c r="H363" s="238">
        <v>4350</v>
      </c>
      <c r="I363" s="238">
        <v>0.18</v>
      </c>
      <c r="J363" s="238">
        <v>77</v>
      </c>
      <c r="K363" s="304"/>
    </row>
    <row r="364" spans="1:11" s="187" customFormat="1" ht="15.75" x14ac:dyDescent="0.25">
      <c r="A364" s="237">
        <v>43273.669432870367</v>
      </c>
      <c r="B364" s="237" t="s">
        <v>3</v>
      </c>
      <c r="C364" s="237" t="s">
        <v>1114</v>
      </c>
      <c r="D364" s="237" t="s">
        <v>2</v>
      </c>
      <c r="E364" s="238" t="s">
        <v>637</v>
      </c>
      <c r="F364" s="238" t="s">
        <v>4</v>
      </c>
      <c r="G364" s="238" t="s">
        <v>0</v>
      </c>
      <c r="H364" s="238">
        <v>4550</v>
      </c>
      <c r="I364" s="238">
        <v>0.18</v>
      </c>
      <c r="J364" s="238">
        <v>77</v>
      </c>
      <c r="K364" s="304"/>
    </row>
    <row r="365" spans="1:11" s="187" customFormat="1" ht="15.75" x14ac:dyDescent="0.25">
      <c r="A365" s="237">
        <v>43273.669583333336</v>
      </c>
      <c r="B365" s="237" t="s">
        <v>3</v>
      </c>
      <c r="C365" s="237" t="s">
        <v>1114</v>
      </c>
      <c r="D365" s="237" t="s">
        <v>2</v>
      </c>
      <c r="E365" s="238" t="s">
        <v>637</v>
      </c>
      <c r="F365" s="238" t="s">
        <v>4</v>
      </c>
      <c r="G365" s="238" t="s">
        <v>0</v>
      </c>
      <c r="H365" s="238">
        <v>4560</v>
      </c>
      <c r="I365" s="238">
        <v>0.18</v>
      </c>
      <c r="J365" s="238">
        <v>77</v>
      </c>
      <c r="K365" s="304"/>
    </row>
    <row r="366" spans="1:11" s="187" customFormat="1" ht="15.75" x14ac:dyDescent="0.25">
      <c r="A366" s="237">
        <v>43273.669745370367</v>
      </c>
      <c r="B366" s="237" t="s">
        <v>3</v>
      </c>
      <c r="C366" s="237" t="s">
        <v>1114</v>
      </c>
      <c r="D366" s="237" t="s">
        <v>2</v>
      </c>
      <c r="E366" s="238" t="s">
        <v>637</v>
      </c>
      <c r="F366" s="238" t="s">
        <v>4</v>
      </c>
      <c r="G366" s="238" t="s">
        <v>0</v>
      </c>
      <c r="H366" s="238">
        <v>4560</v>
      </c>
      <c r="I366" s="238">
        <v>0.18</v>
      </c>
      <c r="J366" s="238">
        <v>77</v>
      </c>
      <c r="K366" s="305"/>
    </row>
    <row r="367" spans="1:11" s="187" customFormat="1" ht="15.75" x14ac:dyDescent="0.25">
      <c r="A367" s="237">
        <v>43273.65997685185</v>
      </c>
      <c r="B367" s="237" t="s">
        <v>3</v>
      </c>
      <c r="C367" s="237" t="s">
        <v>2</v>
      </c>
      <c r="D367" s="237" t="s">
        <v>1114</v>
      </c>
      <c r="E367" s="238" t="s">
        <v>636</v>
      </c>
      <c r="F367" s="238" t="s">
        <v>6</v>
      </c>
      <c r="G367" s="238" t="s">
        <v>0</v>
      </c>
      <c r="H367" s="238">
        <v>5130</v>
      </c>
      <c r="I367" s="238">
        <v>0.18</v>
      </c>
      <c r="J367" s="238">
        <v>77</v>
      </c>
      <c r="K367" s="303">
        <f>AVERAGE(H367:H378)</f>
        <v>4755.833333333333</v>
      </c>
    </row>
    <row r="368" spans="1:11" s="187" customFormat="1" ht="15.75" x14ac:dyDescent="0.25">
      <c r="A368" s="237">
        <v>43273.660127314812</v>
      </c>
      <c r="B368" s="237" t="s">
        <v>3</v>
      </c>
      <c r="C368" s="237" t="s">
        <v>2</v>
      </c>
      <c r="D368" s="237" t="s">
        <v>1114</v>
      </c>
      <c r="E368" s="238" t="s">
        <v>636</v>
      </c>
      <c r="F368" s="238" t="s">
        <v>6</v>
      </c>
      <c r="G368" s="238" t="s">
        <v>0</v>
      </c>
      <c r="H368" s="238">
        <v>5130</v>
      </c>
      <c r="I368" s="238">
        <v>0.18</v>
      </c>
      <c r="J368" s="238">
        <v>77</v>
      </c>
      <c r="K368" s="304"/>
    </row>
    <row r="369" spans="1:11" s="187" customFormat="1" ht="15.75" x14ac:dyDescent="0.25">
      <c r="A369" s="237">
        <v>43273.660277777781</v>
      </c>
      <c r="B369" s="237" t="s">
        <v>3</v>
      </c>
      <c r="C369" s="237" t="s">
        <v>2</v>
      </c>
      <c r="D369" s="237" t="s">
        <v>1114</v>
      </c>
      <c r="E369" s="238" t="s">
        <v>636</v>
      </c>
      <c r="F369" s="238" t="s">
        <v>6</v>
      </c>
      <c r="G369" s="238" t="s">
        <v>0</v>
      </c>
      <c r="H369" s="238">
        <v>5180</v>
      </c>
      <c r="I369" s="238">
        <v>0.18</v>
      </c>
      <c r="J369" s="238">
        <v>77</v>
      </c>
      <c r="K369" s="304"/>
    </row>
    <row r="370" spans="1:11" s="187" customFormat="1" ht="15.75" x14ac:dyDescent="0.25">
      <c r="A370" s="237">
        <v>43273.661481481482</v>
      </c>
      <c r="B370" s="237" t="s">
        <v>3</v>
      </c>
      <c r="C370" s="237" t="s">
        <v>2</v>
      </c>
      <c r="D370" s="237" t="s">
        <v>1114</v>
      </c>
      <c r="E370" s="238" t="s">
        <v>636</v>
      </c>
      <c r="F370" s="238" t="s">
        <v>6</v>
      </c>
      <c r="G370" s="238" t="s">
        <v>0</v>
      </c>
      <c r="H370" s="238">
        <v>4150</v>
      </c>
      <c r="I370" s="238">
        <v>0.18</v>
      </c>
      <c r="J370" s="238">
        <v>77</v>
      </c>
      <c r="K370" s="304"/>
    </row>
    <row r="371" spans="1:11" s="187" customFormat="1" ht="15.75" x14ac:dyDescent="0.25">
      <c r="A371" s="237">
        <v>43273.661631944444</v>
      </c>
      <c r="B371" s="237" t="s">
        <v>3</v>
      </c>
      <c r="C371" s="237" t="s">
        <v>2</v>
      </c>
      <c r="D371" s="237" t="s">
        <v>1114</v>
      </c>
      <c r="E371" s="238" t="s">
        <v>636</v>
      </c>
      <c r="F371" s="238" t="s">
        <v>6</v>
      </c>
      <c r="G371" s="238" t="s">
        <v>0</v>
      </c>
      <c r="H371" s="238">
        <v>4140</v>
      </c>
      <c r="I371" s="238">
        <v>0.18</v>
      </c>
      <c r="J371" s="238">
        <v>77</v>
      </c>
      <c r="K371" s="304"/>
    </row>
    <row r="372" spans="1:11" s="187" customFormat="1" ht="15.75" x14ac:dyDescent="0.25">
      <c r="A372" s="237">
        <v>43273.661782407406</v>
      </c>
      <c r="B372" s="237" t="s">
        <v>3</v>
      </c>
      <c r="C372" s="237" t="s">
        <v>2</v>
      </c>
      <c r="D372" s="237" t="s">
        <v>1114</v>
      </c>
      <c r="E372" s="238" t="s">
        <v>636</v>
      </c>
      <c r="F372" s="238" t="s">
        <v>6</v>
      </c>
      <c r="G372" s="238" t="s">
        <v>0</v>
      </c>
      <c r="H372" s="238">
        <v>4140</v>
      </c>
      <c r="I372" s="238">
        <v>0.18</v>
      </c>
      <c r="J372" s="238">
        <v>77</v>
      </c>
      <c r="K372" s="304"/>
    </row>
    <row r="373" spans="1:11" s="187" customFormat="1" ht="15.75" x14ac:dyDescent="0.25">
      <c r="A373" s="237">
        <v>43273.662291666667</v>
      </c>
      <c r="B373" s="237" t="s">
        <v>3</v>
      </c>
      <c r="C373" s="237" t="s">
        <v>1114</v>
      </c>
      <c r="D373" s="237" t="s">
        <v>2</v>
      </c>
      <c r="E373" s="238" t="s">
        <v>637</v>
      </c>
      <c r="F373" s="238" t="s">
        <v>6</v>
      </c>
      <c r="G373" s="238" t="s">
        <v>0</v>
      </c>
      <c r="H373" s="238">
        <v>5060</v>
      </c>
      <c r="I373" s="238">
        <v>0.18</v>
      </c>
      <c r="J373" s="238">
        <v>77</v>
      </c>
      <c r="K373" s="304"/>
    </row>
    <row r="374" spans="1:11" s="187" customFormat="1" ht="15.75" x14ac:dyDescent="0.25">
      <c r="A374" s="237">
        <v>43273.662442129629</v>
      </c>
      <c r="B374" s="237" t="s">
        <v>3</v>
      </c>
      <c r="C374" s="237" t="s">
        <v>1114</v>
      </c>
      <c r="D374" s="237" t="s">
        <v>2</v>
      </c>
      <c r="E374" s="238" t="s">
        <v>637</v>
      </c>
      <c r="F374" s="238" t="s">
        <v>6</v>
      </c>
      <c r="G374" s="238" t="s">
        <v>0</v>
      </c>
      <c r="H374" s="238">
        <v>5090</v>
      </c>
      <c r="I374" s="238">
        <v>0.18</v>
      </c>
      <c r="J374" s="238">
        <v>77</v>
      </c>
      <c r="K374" s="304"/>
    </row>
    <row r="375" spans="1:11" s="187" customFormat="1" ht="15.75" x14ac:dyDescent="0.25">
      <c r="A375" s="237">
        <v>43273.662592592591</v>
      </c>
      <c r="B375" s="237" t="s">
        <v>3</v>
      </c>
      <c r="C375" s="237" t="s">
        <v>1114</v>
      </c>
      <c r="D375" s="237" t="s">
        <v>2</v>
      </c>
      <c r="E375" s="238" t="s">
        <v>637</v>
      </c>
      <c r="F375" s="238" t="s">
        <v>6</v>
      </c>
      <c r="G375" s="238" t="s">
        <v>0</v>
      </c>
      <c r="H375" s="238">
        <v>5070</v>
      </c>
      <c r="I375" s="238">
        <v>0.18</v>
      </c>
      <c r="J375" s="238">
        <v>77</v>
      </c>
      <c r="K375" s="304"/>
    </row>
    <row r="376" spans="1:11" s="187" customFormat="1" ht="15.75" x14ac:dyDescent="0.25">
      <c r="A376" s="237">
        <v>43273.662986111114</v>
      </c>
      <c r="B376" s="237" t="s">
        <v>3</v>
      </c>
      <c r="C376" s="237" t="s">
        <v>1114</v>
      </c>
      <c r="D376" s="237" t="s">
        <v>2</v>
      </c>
      <c r="E376" s="238" t="s">
        <v>637</v>
      </c>
      <c r="F376" s="238" t="s">
        <v>6</v>
      </c>
      <c r="G376" s="238" t="s">
        <v>0</v>
      </c>
      <c r="H376" s="238">
        <v>4650</v>
      </c>
      <c r="I376" s="238">
        <v>0.18</v>
      </c>
      <c r="J376" s="238">
        <v>77</v>
      </c>
      <c r="K376" s="304"/>
    </row>
    <row r="377" spans="1:11" s="187" customFormat="1" ht="15.75" x14ac:dyDescent="0.25">
      <c r="A377" s="237">
        <v>43273.663136574076</v>
      </c>
      <c r="B377" s="237" t="s">
        <v>3</v>
      </c>
      <c r="C377" s="237" t="s">
        <v>1114</v>
      </c>
      <c r="D377" s="237" t="s">
        <v>2</v>
      </c>
      <c r="E377" s="238" t="s">
        <v>637</v>
      </c>
      <c r="F377" s="238" t="s">
        <v>6</v>
      </c>
      <c r="G377" s="238" t="s">
        <v>0</v>
      </c>
      <c r="H377" s="238">
        <v>4650</v>
      </c>
      <c r="I377" s="238">
        <v>0.18</v>
      </c>
      <c r="J377" s="238">
        <v>77</v>
      </c>
      <c r="K377" s="304"/>
    </row>
    <row r="378" spans="1:11" s="187" customFormat="1" ht="15.75" x14ac:dyDescent="0.25">
      <c r="A378" s="237">
        <v>43273.663287037038</v>
      </c>
      <c r="B378" s="237" t="s">
        <v>3</v>
      </c>
      <c r="C378" s="237" t="s">
        <v>1114</v>
      </c>
      <c r="D378" s="237" t="s">
        <v>2</v>
      </c>
      <c r="E378" s="238" t="s">
        <v>637</v>
      </c>
      <c r="F378" s="238" t="s">
        <v>6</v>
      </c>
      <c r="G378" s="238" t="s">
        <v>0</v>
      </c>
      <c r="H378" s="238">
        <v>4680</v>
      </c>
      <c r="I378" s="238">
        <v>0.18</v>
      </c>
      <c r="J378" s="238">
        <v>77</v>
      </c>
      <c r="K378" s="305"/>
    </row>
    <row r="379" spans="1:11" s="187" customFormat="1" ht="15.75" x14ac:dyDescent="0.25">
      <c r="A379" s="237">
        <v>43273.663993055554</v>
      </c>
      <c r="B379" s="237" t="s">
        <v>3</v>
      </c>
      <c r="C379" s="237" t="s">
        <v>2</v>
      </c>
      <c r="D379" s="237" t="s">
        <v>1114</v>
      </c>
      <c r="E379" s="238" t="s">
        <v>636</v>
      </c>
      <c r="F379" s="238" t="s">
        <v>6</v>
      </c>
      <c r="G379" s="238" t="s">
        <v>1112</v>
      </c>
      <c r="H379" s="238">
        <v>4600</v>
      </c>
      <c r="I379" s="238">
        <v>0.18</v>
      </c>
      <c r="J379" s="238">
        <v>77</v>
      </c>
      <c r="K379" s="303">
        <f>AVERAGE(H379:H384)</f>
        <v>4403.333333333333</v>
      </c>
    </row>
    <row r="380" spans="1:11" s="187" customFormat="1" ht="15.75" x14ac:dyDescent="0.25">
      <c r="A380" s="237">
        <v>43273.664131944446</v>
      </c>
      <c r="B380" s="237" t="s">
        <v>3</v>
      </c>
      <c r="C380" s="237" t="s">
        <v>2</v>
      </c>
      <c r="D380" s="237" t="s">
        <v>1114</v>
      </c>
      <c r="E380" s="238" t="s">
        <v>636</v>
      </c>
      <c r="F380" s="238" t="s">
        <v>6</v>
      </c>
      <c r="G380" s="238" t="s">
        <v>1112</v>
      </c>
      <c r="H380" s="238">
        <v>4610</v>
      </c>
      <c r="I380" s="238">
        <v>0.18</v>
      </c>
      <c r="J380" s="238">
        <v>77</v>
      </c>
      <c r="K380" s="304"/>
    </row>
    <row r="381" spans="1:11" s="187" customFormat="1" ht="15.75" x14ac:dyDescent="0.25">
      <c r="A381" s="237">
        <v>43273.664282407408</v>
      </c>
      <c r="B381" s="237" t="s">
        <v>3</v>
      </c>
      <c r="C381" s="237" t="s">
        <v>2</v>
      </c>
      <c r="D381" s="237" t="s">
        <v>1114</v>
      </c>
      <c r="E381" s="238" t="s">
        <v>636</v>
      </c>
      <c r="F381" s="238" t="s">
        <v>6</v>
      </c>
      <c r="G381" s="238" t="s">
        <v>1112</v>
      </c>
      <c r="H381" s="238">
        <v>4630</v>
      </c>
      <c r="I381" s="238">
        <v>0.18</v>
      </c>
      <c r="J381" s="238">
        <v>77</v>
      </c>
      <c r="K381" s="304"/>
    </row>
    <row r="382" spans="1:11" s="187" customFormat="1" ht="15.75" x14ac:dyDescent="0.25">
      <c r="A382" s="237">
        <v>43273.664756944447</v>
      </c>
      <c r="B382" s="237" t="s">
        <v>3</v>
      </c>
      <c r="C382" s="237" t="s">
        <v>1114</v>
      </c>
      <c r="D382" s="237" t="s">
        <v>2</v>
      </c>
      <c r="E382" s="238" t="s">
        <v>637</v>
      </c>
      <c r="F382" s="238" t="s">
        <v>6</v>
      </c>
      <c r="G382" s="238" t="s">
        <v>1112</v>
      </c>
      <c r="H382" s="238">
        <v>4180</v>
      </c>
      <c r="I382" s="238">
        <v>0.18</v>
      </c>
      <c r="J382" s="238">
        <v>77</v>
      </c>
      <c r="K382" s="304"/>
    </row>
    <row r="383" spans="1:11" s="187" customFormat="1" ht="15.75" x14ac:dyDescent="0.25">
      <c r="A383" s="237">
        <v>43273.664907407408</v>
      </c>
      <c r="B383" s="237" t="s">
        <v>3</v>
      </c>
      <c r="C383" s="237" t="s">
        <v>1114</v>
      </c>
      <c r="D383" s="237" t="s">
        <v>2</v>
      </c>
      <c r="E383" s="238" t="s">
        <v>637</v>
      </c>
      <c r="F383" s="238" t="s">
        <v>6</v>
      </c>
      <c r="G383" s="238" t="s">
        <v>1112</v>
      </c>
      <c r="H383" s="238">
        <v>4190</v>
      </c>
      <c r="I383" s="238">
        <v>0.18</v>
      </c>
      <c r="J383" s="238">
        <v>77</v>
      </c>
      <c r="K383" s="304"/>
    </row>
    <row r="384" spans="1:11" s="187" customFormat="1" ht="15.75" x14ac:dyDescent="0.25">
      <c r="A384" s="237">
        <v>43273.66505787037</v>
      </c>
      <c r="B384" s="237" t="s">
        <v>3</v>
      </c>
      <c r="C384" s="237" t="s">
        <v>1114</v>
      </c>
      <c r="D384" s="237" t="s">
        <v>2</v>
      </c>
      <c r="E384" s="238" t="s">
        <v>637</v>
      </c>
      <c r="F384" s="238" t="s">
        <v>6</v>
      </c>
      <c r="G384" s="238" t="s">
        <v>1112</v>
      </c>
      <c r="H384" s="238">
        <v>4210</v>
      </c>
      <c r="I384" s="238">
        <v>0.18</v>
      </c>
      <c r="J384" s="238">
        <v>77</v>
      </c>
      <c r="K384" s="305"/>
    </row>
    <row r="385" spans="1:11" s="187" customFormat="1" ht="15.75" x14ac:dyDescent="0.25">
      <c r="A385" s="237">
        <v>43273.652731481481</v>
      </c>
      <c r="B385" s="237" t="s">
        <v>3</v>
      </c>
      <c r="C385" s="237" t="s">
        <v>2</v>
      </c>
      <c r="D385" s="237" t="s">
        <v>1114</v>
      </c>
      <c r="E385" s="238" t="s">
        <v>636</v>
      </c>
      <c r="F385" s="238" t="s">
        <v>7</v>
      </c>
      <c r="G385" s="238" t="s">
        <v>0</v>
      </c>
      <c r="H385" s="239">
        <v>4240</v>
      </c>
      <c r="I385" s="238">
        <v>0.18</v>
      </c>
      <c r="J385" s="238">
        <v>77</v>
      </c>
      <c r="K385" s="303">
        <f>AVERAGE(H388:H390)</f>
        <v>4460</v>
      </c>
    </row>
    <row r="386" spans="1:11" s="187" customFormat="1" ht="15.75" x14ac:dyDescent="0.25">
      <c r="A386" s="237">
        <v>43273.652881944443</v>
      </c>
      <c r="B386" s="237" t="s">
        <v>3</v>
      </c>
      <c r="C386" s="237" t="s">
        <v>2</v>
      </c>
      <c r="D386" s="237" t="s">
        <v>1114</v>
      </c>
      <c r="E386" s="238" t="s">
        <v>636</v>
      </c>
      <c r="F386" s="238" t="s">
        <v>7</v>
      </c>
      <c r="G386" s="238" t="s">
        <v>0</v>
      </c>
      <c r="H386" s="239">
        <v>4270</v>
      </c>
      <c r="I386" s="238">
        <v>0.18</v>
      </c>
      <c r="J386" s="238">
        <v>77</v>
      </c>
      <c r="K386" s="304"/>
    </row>
    <row r="387" spans="1:11" s="187" customFormat="1" ht="15.75" x14ac:dyDescent="0.25">
      <c r="A387" s="237">
        <v>43273.653032407405</v>
      </c>
      <c r="B387" s="237" t="s">
        <v>3</v>
      </c>
      <c r="C387" s="237" t="s">
        <v>2</v>
      </c>
      <c r="D387" s="237" t="s">
        <v>1114</v>
      </c>
      <c r="E387" s="238" t="s">
        <v>636</v>
      </c>
      <c r="F387" s="238" t="s">
        <v>7</v>
      </c>
      <c r="G387" s="238" t="s">
        <v>0</v>
      </c>
      <c r="H387" s="239">
        <v>4270</v>
      </c>
      <c r="I387" s="238">
        <v>0.18</v>
      </c>
      <c r="J387" s="238">
        <v>77</v>
      </c>
      <c r="K387" s="304"/>
    </row>
    <row r="388" spans="1:11" s="187" customFormat="1" ht="15.75" x14ac:dyDescent="0.25">
      <c r="A388" s="237">
        <v>43273.653958333336</v>
      </c>
      <c r="B388" s="237" t="s">
        <v>3</v>
      </c>
      <c r="C388" s="237" t="s">
        <v>1114</v>
      </c>
      <c r="D388" s="237" t="s">
        <v>2</v>
      </c>
      <c r="E388" s="238" t="s">
        <v>637</v>
      </c>
      <c r="F388" s="238" t="s">
        <v>7</v>
      </c>
      <c r="G388" s="238" t="s">
        <v>0</v>
      </c>
      <c r="H388" s="238">
        <v>4460</v>
      </c>
      <c r="I388" s="238">
        <v>0.18</v>
      </c>
      <c r="J388" s="238">
        <v>77</v>
      </c>
      <c r="K388" s="304"/>
    </row>
    <row r="389" spans="1:11" s="187" customFormat="1" ht="15.75" x14ac:dyDescent="0.25">
      <c r="A389" s="237">
        <v>43273.654108796298</v>
      </c>
      <c r="B389" s="237" t="s">
        <v>3</v>
      </c>
      <c r="C389" s="237" t="s">
        <v>1114</v>
      </c>
      <c r="D389" s="237" t="s">
        <v>2</v>
      </c>
      <c r="E389" s="238" t="s">
        <v>637</v>
      </c>
      <c r="F389" s="238" t="s">
        <v>7</v>
      </c>
      <c r="G389" s="238" t="s">
        <v>0</v>
      </c>
      <c r="H389" s="238">
        <v>4450</v>
      </c>
      <c r="I389" s="238">
        <v>0.18</v>
      </c>
      <c r="J389" s="238">
        <v>79</v>
      </c>
      <c r="K389" s="304"/>
    </row>
    <row r="390" spans="1:11" s="187" customFormat="1" ht="15.75" x14ac:dyDescent="0.25">
      <c r="A390" s="237">
        <v>43273.65425925926</v>
      </c>
      <c r="B390" s="237" t="s">
        <v>3</v>
      </c>
      <c r="C390" s="237" t="s">
        <v>1114</v>
      </c>
      <c r="D390" s="237" t="s">
        <v>2</v>
      </c>
      <c r="E390" s="238" t="s">
        <v>637</v>
      </c>
      <c r="F390" s="238" t="s">
        <v>7</v>
      </c>
      <c r="G390" s="238" t="s">
        <v>0</v>
      </c>
      <c r="H390" s="238">
        <v>4470</v>
      </c>
      <c r="I390" s="238">
        <v>0.18</v>
      </c>
      <c r="J390" s="238">
        <v>77</v>
      </c>
      <c r="K390" s="305"/>
    </row>
    <row r="391" spans="1:11" s="187" customFormat="1" ht="15.75" x14ac:dyDescent="0.25">
      <c r="A391" s="237">
        <v>43273.65519675926</v>
      </c>
      <c r="B391" s="237" t="s">
        <v>3</v>
      </c>
      <c r="C391" s="237" t="s">
        <v>2</v>
      </c>
      <c r="D391" s="237" t="s">
        <v>1114</v>
      </c>
      <c r="E391" s="238" t="s">
        <v>636</v>
      </c>
      <c r="F391" s="238" t="s">
        <v>7</v>
      </c>
      <c r="G391" s="238" t="s">
        <v>1111</v>
      </c>
      <c r="H391" s="238">
        <v>3810</v>
      </c>
      <c r="I391" s="238">
        <v>0.18</v>
      </c>
      <c r="J391" s="238">
        <v>77</v>
      </c>
      <c r="K391" s="303">
        <f>AVERAGE(H391,H393,H396:H397,H406:H407,H409:H411,H411)</f>
        <v>4140</v>
      </c>
    </row>
    <row r="392" spans="1:11" s="187" customFormat="1" ht="15.75" x14ac:dyDescent="0.25">
      <c r="A392" s="237">
        <v>43273.655358796299</v>
      </c>
      <c r="B392" s="237" t="s">
        <v>3</v>
      </c>
      <c r="C392" s="237" t="s">
        <v>2</v>
      </c>
      <c r="D392" s="237" t="s">
        <v>1114</v>
      </c>
      <c r="E392" s="238" t="s">
        <v>636</v>
      </c>
      <c r="F392" s="238" t="s">
        <v>7</v>
      </c>
      <c r="G392" s="238" t="s">
        <v>1111</v>
      </c>
      <c r="H392" s="239">
        <v>3640</v>
      </c>
      <c r="I392" s="238">
        <v>0.18</v>
      </c>
      <c r="J392" s="238">
        <v>77</v>
      </c>
      <c r="K392" s="304"/>
    </row>
    <row r="393" spans="1:11" s="187" customFormat="1" ht="15.75" x14ac:dyDescent="0.25">
      <c r="A393" s="237">
        <v>43273.655509259261</v>
      </c>
      <c r="B393" s="237" t="s">
        <v>3</v>
      </c>
      <c r="C393" s="237" t="s">
        <v>2</v>
      </c>
      <c r="D393" s="237" t="s">
        <v>1114</v>
      </c>
      <c r="E393" s="238" t="s">
        <v>636</v>
      </c>
      <c r="F393" s="238" t="s">
        <v>7</v>
      </c>
      <c r="G393" s="238" t="s">
        <v>1111</v>
      </c>
      <c r="H393" s="238">
        <v>3790</v>
      </c>
      <c r="I393" s="238">
        <v>0.18</v>
      </c>
      <c r="J393" s="238">
        <v>77</v>
      </c>
      <c r="K393" s="304"/>
    </row>
    <row r="394" spans="1:11" s="187" customFormat="1" ht="15.75" x14ac:dyDescent="0.25">
      <c r="A394" s="237">
        <v>43273.655810185184</v>
      </c>
      <c r="B394" s="237" t="s">
        <v>3</v>
      </c>
      <c r="C394" s="237" t="s">
        <v>2</v>
      </c>
      <c r="D394" s="237" t="s">
        <v>1114</v>
      </c>
      <c r="E394" s="238" t="s">
        <v>636</v>
      </c>
      <c r="F394" s="238" t="s">
        <v>7</v>
      </c>
      <c r="G394" s="238" t="s">
        <v>1111</v>
      </c>
      <c r="H394" s="239">
        <v>3850</v>
      </c>
      <c r="I394" s="238">
        <v>0.18</v>
      </c>
      <c r="J394" s="238">
        <v>77</v>
      </c>
      <c r="K394" s="304"/>
    </row>
    <row r="395" spans="1:11" s="187" customFormat="1" ht="15.75" x14ac:dyDescent="0.25">
      <c r="A395" s="237">
        <v>43273.655960648146</v>
      </c>
      <c r="B395" s="237" t="s">
        <v>3</v>
      </c>
      <c r="C395" s="237" t="s">
        <v>2</v>
      </c>
      <c r="D395" s="237" t="s">
        <v>1114</v>
      </c>
      <c r="E395" s="238" t="s">
        <v>636</v>
      </c>
      <c r="F395" s="238" t="s">
        <v>7</v>
      </c>
      <c r="G395" s="238" t="s">
        <v>1111</v>
      </c>
      <c r="H395" s="239">
        <v>3890</v>
      </c>
      <c r="I395" s="238">
        <v>0.18</v>
      </c>
      <c r="J395" s="238">
        <v>77</v>
      </c>
      <c r="K395" s="304"/>
    </row>
    <row r="396" spans="1:11" s="187" customFormat="1" ht="15.75" x14ac:dyDescent="0.25">
      <c r="A396" s="237">
        <v>43273.656111111108</v>
      </c>
      <c r="B396" s="237" t="s">
        <v>3</v>
      </c>
      <c r="C396" s="237" t="s">
        <v>2</v>
      </c>
      <c r="D396" s="237" t="s">
        <v>1114</v>
      </c>
      <c r="E396" s="238" t="s">
        <v>636</v>
      </c>
      <c r="F396" s="238" t="s">
        <v>7</v>
      </c>
      <c r="G396" s="238" t="s">
        <v>1111</v>
      </c>
      <c r="H396" s="238">
        <v>3860</v>
      </c>
      <c r="I396" s="238">
        <v>0.18</v>
      </c>
      <c r="J396" s="238">
        <v>77</v>
      </c>
      <c r="K396" s="304"/>
    </row>
    <row r="397" spans="1:11" s="187" customFormat="1" ht="15.75" x14ac:dyDescent="0.25">
      <c r="A397" s="237">
        <v>43273.656539351854</v>
      </c>
      <c r="B397" s="237" t="s">
        <v>3</v>
      </c>
      <c r="C397" s="237" t="s">
        <v>1114</v>
      </c>
      <c r="D397" s="237" t="s">
        <v>2</v>
      </c>
      <c r="E397" s="238" t="s">
        <v>637</v>
      </c>
      <c r="F397" s="238" t="s">
        <v>7</v>
      </c>
      <c r="G397" s="238" t="s">
        <v>1111</v>
      </c>
      <c r="H397" s="238">
        <v>4640</v>
      </c>
      <c r="I397" s="238">
        <v>0.18</v>
      </c>
      <c r="J397" s="238">
        <v>77</v>
      </c>
      <c r="K397" s="304"/>
    </row>
    <row r="398" spans="1:11" s="187" customFormat="1" ht="15.75" x14ac:dyDescent="0.25">
      <c r="A398" s="237">
        <v>43273.656678240739</v>
      </c>
      <c r="B398" s="237" t="s">
        <v>3</v>
      </c>
      <c r="C398" s="237" t="s">
        <v>1114</v>
      </c>
      <c r="D398" s="237" t="s">
        <v>2</v>
      </c>
      <c r="E398" s="238" t="s">
        <v>637</v>
      </c>
      <c r="F398" s="238" t="s">
        <v>7</v>
      </c>
      <c r="G398" s="238" t="s">
        <v>1111</v>
      </c>
      <c r="H398" s="239">
        <v>3840</v>
      </c>
      <c r="I398" s="238">
        <v>0.18</v>
      </c>
      <c r="J398" s="238">
        <v>77</v>
      </c>
      <c r="K398" s="304"/>
    </row>
    <row r="399" spans="1:11" s="187" customFormat="1" ht="15.75" x14ac:dyDescent="0.25">
      <c r="A399" s="237">
        <v>43273.656817129631</v>
      </c>
      <c r="B399" s="237" t="s">
        <v>3</v>
      </c>
      <c r="C399" s="237" t="s">
        <v>1114</v>
      </c>
      <c r="D399" s="237" t="s">
        <v>2</v>
      </c>
      <c r="E399" s="238" t="s">
        <v>637</v>
      </c>
      <c r="F399" s="238" t="s">
        <v>7</v>
      </c>
      <c r="G399" s="238" t="s">
        <v>1111</v>
      </c>
      <c r="H399" s="239">
        <v>4220</v>
      </c>
      <c r="I399" s="238">
        <v>0.18</v>
      </c>
      <c r="J399" s="238">
        <v>77</v>
      </c>
      <c r="K399" s="304"/>
    </row>
    <row r="400" spans="1:11" s="187" customFormat="1" ht="15.75" x14ac:dyDescent="0.25">
      <c r="A400" s="237">
        <v>43273.657129629632</v>
      </c>
      <c r="B400" s="237" t="s">
        <v>3</v>
      </c>
      <c r="C400" s="237" t="s">
        <v>1114</v>
      </c>
      <c r="D400" s="237" t="s">
        <v>2</v>
      </c>
      <c r="E400" s="238" t="s">
        <v>637</v>
      </c>
      <c r="F400" s="238" t="s">
        <v>7</v>
      </c>
      <c r="G400" s="238" t="s">
        <v>1111</v>
      </c>
      <c r="H400" s="239">
        <v>3740</v>
      </c>
      <c r="I400" s="238">
        <v>0.18</v>
      </c>
      <c r="J400" s="238">
        <v>77</v>
      </c>
      <c r="K400" s="304"/>
    </row>
    <row r="401" spans="1:11" s="187" customFormat="1" ht="15.75" x14ac:dyDescent="0.25">
      <c r="A401" s="237">
        <v>43273.657268518517</v>
      </c>
      <c r="B401" s="237" t="s">
        <v>3</v>
      </c>
      <c r="C401" s="237" t="s">
        <v>1114</v>
      </c>
      <c r="D401" s="237" t="s">
        <v>2</v>
      </c>
      <c r="E401" s="238" t="s">
        <v>637</v>
      </c>
      <c r="F401" s="238" t="s">
        <v>7</v>
      </c>
      <c r="G401" s="238" t="s">
        <v>1111</v>
      </c>
      <c r="H401" s="239">
        <v>910</v>
      </c>
      <c r="I401" s="238">
        <v>0.18</v>
      </c>
      <c r="J401" s="238">
        <v>77</v>
      </c>
      <c r="K401" s="304"/>
    </row>
    <row r="402" spans="1:11" s="187" customFormat="1" ht="15.75" x14ac:dyDescent="0.25">
      <c r="A402" s="237">
        <v>43273.657418981478</v>
      </c>
      <c r="B402" s="237" t="s">
        <v>3</v>
      </c>
      <c r="C402" s="237" t="s">
        <v>1114</v>
      </c>
      <c r="D402" s="237" t="s">
        <v>2</v>
      </c>
      <c r="E402" s="238" t="s">
        <v>637</v>
      </c>
      <c r="F402" s="238" t="s">
        <v>7</v>
      </c>
      <c r="G402" s="238" t="s">
        <v>1111</v>
      </c>
      <c r="H402" s="239">
        <v>4330</v>
      </c>
      <c r="I402" s="238">
        <v>0.18</v>
      </c>
      <c r="J402" s="238">
        <v>77</v>
      </c>
      <c r="K402" s="304"/>
    </row>
    <row r="403" spans="1:11" s="187" customFormat="1" ht="15.75" x14ac:dyDescent="0.25">
      <c r="A403" s="237">
        <v>43273.657719907409</v>
      </c>
      <c r="B403" s="237" t="s">
        <v>3</v>
      </c>
      <c r="C403" s="237" t="s">
        <v>1114</v>
      </c>
      <c r="D403" s="237" t="s">
        <v>2</v>
      </c>
      <c r="E403" s="238" t="s">
        <v>637</v>
      </c>
      <c r="F403" s="238" t="s">
        <v>7</v>
      </c>
      <c r="G403" s="238" t="s">
        <v>1111</v>
      </c>
      <c r="H403" s="239">
        <v>5030</v>
      </c>
      <c r="I403" s="238">
        <v>0.18</v>
      </c>
      <c r="J403" s="238">
        <v>77</v>
      </c>
      <c r="K403" s="304"/>
    </row>
    <row r="404" spans="1:11" s="187" customFormat="1" ht="15.75" x14ac:dyDescent="0.25">
      <c r="A404" s="237">
        <v>43273.657858796294</v>
      </c>
      <c r="B404" s="237" t="s">
        <v>3</v>
      </c>
      <c r="C404" s="237" t="s">
        <v>1114</v>
      </c>
      <c r="D404" s="237" t="s">
        <v>2</v>
      </c>
      <c r="E404" s="238" t="s">
        <v>637</v>
      </c>
      <c r="F404" s="238" t="s">
        <v>7</v>
      </c>
      <c r="G404" s="238" t="s">
        <v>1111</v>
      </c>
      <c r="H404" s="239">
        <v>4930</v>
      </c>
      <c r="I404" s="238">
        <v>0.18</v>
      </c>
      <c r="J404" s="238">
        <v>77</v>
      </c>
      <c r="K404" s="304"/>
    </row>
    <row r="405" spans="1:11" s="187" customFormat="1" ht="15.75" x14ac:dyDescent="0.25">
      <c r="A405" s="237">
        <v>43273.658020833333</v>
      </c>
      <c r="B405" s="237" t="s">
        <v>3</v>
      </c>
      <c r="C405" s="237" t="s">
        <v>1114</v>
      </c>
      <c r="D405" s="237" t="s">
        <v>2</v>
      </c>
      <c r="E405" s="238" t="s">
        <v>637</v>
      </c>
      <c r="F405" s="238" t="s">
        <v>7</v>
      </c>
      <c r="G405" s="238" t="s">
        <v>1111</v>
      </c>
      <c r="H405" s="239">
        <v>4940</v>
      </c>
      <c r="I405" s="238">
        <v>0.18</v>
      </c>
      <c r="J405" s="238">
        <v>77</v>
      </c>
      <c r="K405" s="304"/>
    </row>
    <row r="406" spans="1:11" s="187" customFormat="1" ht="15.75" x14ac:dyDescent="0.25">
      <c r="A406" s="237">
        <v>43273.658541666664</v>
      </c>
      <c r="B406" s="237" t="s">
        <v>3</v>
      </c>
      <c r="C406" s="237" t="s">
        <v>1114</v>
      </c>
      <c r="D406" s="237" t="s">
        <v>2</v>
      </c>
      <c r="E406" s="238" t="s">
        <v>637</v>
      </c>
      <c r="F406" s="238" t="s">
        <v>7</v>
      </c>
      <c r="G406" s="238" t="s">
        <v>1111</v>
      </c>
      <c r="H406" s="238">
        <v>4270</v>
      </c>
      <c r="I406" s="238">
        <v>0.18</v>
      </c>
      <c r="J406" s="238">
        <v>77</v>
      </c>
      <c r="K406" s="304"/>
    </row>
    <row r="407" spans="1:11" s="187" customFormat="1" ht="15.75" x14ac:dyDescent="0.25">
      <c r="A407" s="237">
        <v>43273.658692129633</v>
      </c>
      <c r="B407" s="237" t="s">
        <v>3</v>
      </c>
      <c r="C407" s="237" t="s">
        <v>1114</v>
      </c>
      <c r="D407" s="237" t="s">
        <v>2</v>
      </c>
      <c r="E407" s="238" t="s">
        <v>637</v>
      </c>
      <c r="F407" s="238" t="s">
        <v>7</v>
      </c>
      <c r="G407" s="238" t="s">
        <v>1111</v>
      </c>
      <c r="H407" s="238">
        <v>4270</v>
      </c>
      <c r="I407" s="238">
        <v>0.18</v>
      </c>
      <c r="J407" s="238">
        <v>77</v>
      </c>
      <c r="K407" s="304"/>
    </row>
    <row r="408" spans="1:11" s="187" customFormat="1" ht="15.75" x14ac:dyDescent="0.25">
      <c r="A408" s="237">
        <v>43273.658842592595</v>
      </c>
      <c r="B408" s="237" t="s">
        <v>3</v>
      </c>
      <c r="C408" s="237" t="s">
        <v>1114</v>
      </c>
      <c r="D408" s="237" t="s">
        <v>2</v>
      </c>
      <c r="E408" s="238" t="s">
        <v>637</v>
      </c>
      <c r="F408" s="238" t="s">
        <v>7</v>
      </c>
      <c r="G408" s="238" t="s">
        <v>1111</v>
      </c>
      <c r="H408" s="239">
        <v>3980</v>
      </c>
      <c r="I408" s="238">
        <v>0.18</v>
      </c>
      <c r="J408" s="238">
        <v>77</v>
      </c>
      <c r="K408" s="304"/>
    </row>
    <row r="409" spans="1:11" s="187" customFormat="1" ht="15.75" x14ac:dyDescent="0.25">
      <c r="A409" s="237">
        <v>43273.65929398148</v>
      </c>
      <c r="B409" s="237" t="s">
        <v>3</v>
      </c>
      <c r="C409" s="237" t="s">
        <v>1114</v>
      </c>
      <c r="D409" s="237" t="s">
        <v>2</v>
      </c>
      <c r="E409" s="238" t="s">
        <v>637</v>
      </c>
      <c r="F409" s="238" t="s">
        <v>7</v>
      </c>
      <c r="G409" s="238" t="s">
        <v>1111</v>
      </c>
      <c r="H409" s="238">
        <v>4240</v>
      </c>
      <c r="I409" s="238">
        <v>0.18</v>
      </c>
      <c r="J409" s="238">
        <v>77</v>
      </c>
      <c r="K409" s="304"/>
    </row>
    <row r="410" spans="1:11" s="187" customFormat="1" ht="15.75" x14ac:dyDescent="0.25">
      <c r="A410" s="237">
        <v>43273.658842592595</v>
      </c>
      <c r="B410" s="237" t="s">
        <v>3</v>
      </c>
      <c r="C410" s="237" t="s">
        <v>1114</v>
      </c>
      <c r="D410" s="237" t="s">
        <v>2</v>
      </c>
      <c r="E410" s="238" t="s">
        <v>637</v>
      </c>
      <c r="F410" s="238" t="s">
        <v>7</v>
      </c>
      <c r="G410" s="238" t="s">
        <v>1111</v>
      </c>
      <c r="H410" s="238">
        <v>3980</v>
      </c>
      <c r="I410" s="238">
        <v>0.18</v>
      </c>
      <c r="J410" s="238">
        <v>77</v>
      </c>
      <c r="K410" s="304"/>
    </row>
    <row r="411" spans="1:11" s="187" customFormat="1" ht="15.75" x14ac:dyDescent="0.25">
      <c r="A411" s="237">
        <v>43273.658541666664</v>
      </c>
      <c r="B411" s="237" t="s">
        <v>3</v>
      </c>
      <c r="C411" s="237" t="s">
        <v>1114</v>
      </c>
      <c r="D411" s="237" t="s">
        <v>2</v>
      </c>
      <c r="E411" s="238" t="s">
        <v>637</v>
      </c>
      <c r="F411" s="238" t="s">
        <v>7</v>
      </c>
      <c r="G411" s="238" t="s">
        <v>1111</v>
      </c>
      <c r="H411" s="238">
        <v>4270</v>
      </c>
      <c r="I411" s="238">
        <v>0.18</v>
      </c>
      <c r="J411" s="238">
        <v>77</v>
      </c>
      <c r="K411" s="305"/>
    </row>
    <row r="412" spans="1:11" s="187" customFormat="1" ht="15.75" x14ac:dyDescent="0.25">
      <c r="A412" s="237">
        <v>43273.650659722225</v>
      </c>
      <c r="B412" s="237" t="s">
        <v>3</v>
      </c>
      <c r="C412" s="237" t="s">
        <v>2</v>
      </c>
      <c r="D412" s="237" t="s">
        <v>1114</v>
      </c>
      <c r="E412" s="238" t="s">
        <v>636</v>
      </c>
      <c r="F412" s="238" t="s">
        <v>9</v>
      </c>
      <c r="G412" s="238" t="s">
        <v>0</v>
      </c>
      <c r="H412" s="238">
        <v>4510</v>
      </c>
      <c r="I412" s="238">
        <v>0.18</v>
      </c>
      <c r="J412" s="238">
        <v>79</v>
      </c>
      <c r="K412" s="303">
        <f>AVERAGE(H412:H417)</f>
        <v>4581.666666666667</v>
      </c>
    </row>
    <row r="413" spans="1:11" s="187" customFormat="1" ht="15.75" x14ac:dyDescent="0.25">
      <c r="A413" s="237">
        <v>43273.650810185187</v>
      </c>
      <c r="B413" s="237" t="s">
        <v>3</v>
      </c>
      <c r="C413" s="237" t="s">
        <v>2</v>
      </c>
      <c r="D413" s="237" t="s">
        <v>1114</v>
      </c>
      <c r="E413" s="238" t="s">
        <v>636</v>
      </c>
      <c r="F413" s="238" t="s">
        <v>9</v>
      </c>
      <c r="G413" s="238" t="s">
        <v>0</v>
      </c>
      <c r="H413" s="238">
        <v>4520</v>
      </c>
      <c r="I413" s="238">
        <v>0.18</v>
      </c>
      <c r="J413" s="238">
        <v>77</v>
      </c>
      <c r="K413" s="304"/>
    </row>
    <row r="414" spans="1:11" s="187" customFormat="1" ht="15.75" x14ac:dyDescent="0.25">
      <c r="A414" s="237">
        <v>43273.650960648149</v>
      </c>
      <c r="B414" s="237" t="s">
        <v>3</v>
      </c>
      <c r="C414" s="237" t="s">
        <v>2</v>
      </c>
      <c r="D414" s="237" t="s">
        <v>1114</v>
      </c>
      <c r="E414" s="238" t="s">
        <v>636</v>
      </c>
      <c r="F414" s="238" t="s">
        <v>9</v>
      </c>
      <c r="G414" s="238" t="s">
        <v>0</v>
      </c>
      <c r="H414" s="238">
        <v>4540</v>
      </c>
      <c r="I414" s="238">
        <v>0.18</v>
      </c>
      <c r="J414" s="238">
        <v>77</v>
      </c>
      <c r="K414" s="304"/>
    </row>
    <row r="415" spans="1:11" ht="15.75" x14ac:dyDescent="0.25">
      <c r="A415" s="237">
        <v>43273.651550925926</v>
      </c>
      <c r="B415" s="237" t="s">
        <v>3</v>
      </c>
      <c r="C415" s="237" t="s">
        <v>1114</v>
      </c>
      <c r="D415" s="237" t="s">
        <v>2</v>
      </c>
      <c r="E415" s="238" t="s">
        <v>637</v>
      </c>
      <c r="F415" s="238" t="s">
        <v>9</v>
      </c>
      <c r="G415" s="238" t="s">
        <v>0</v>
      </c>
      <c r="H415" s="238">
        <v>4640</v>
      </c>
      <c r="I415" s="238">
        <v>0.18</v>
      </c>
      <c r="J415" s="238">
        <v>79</v>
      </c>
      <c r="K415" s="304"/>
    </row>
    <row r="416" spans="1:11" ht="15.75" x14ac:dyDescent="0.25">
      <c r="A416" s="237">
        <v>43273.651701388888</v>
      </c>
      <c r="B416" s="237" t="s">
        <v>3</v>
      </c>
      <c r="C416" s="237" t="s">
        <v>1114</v>
      </c>
      <c r="D416" s="237" t="s">
        <v>2</v>
      </c>
      <c r="E416" s="238" t="s">
        <v>637</v>
      </c>
      <c r="F416" s="238" t="s">
        <v>9</v>
      </c>
      <c r="G416" s="238" t="s">
        <v>0</v>
      </c>
      <c r="H416" s="238">
        <v>4640</v>
      </c>
      <c r="I416" s="238">
        <v>0.18</v>
      </c>
      <c r="J416" s="238">
        <v>79</v>
      </c>
      <c r="K416" s="304"/>
    </row>
    <row r="417" spans="1:11" ht="15.75" x14ac:dyDescent="0.25">
      <c r="A417" s="237">
        <v>43273.65185185185</v>
      </c>
      <c r="B417" s="237" t="s">
        <v>3</v>
      </c>
      <c r="C417" s="237" t="s">
        <v>1114</v>
      </c>
      <c r="D417" s="237" t="s">
        <v>2</v>
      </c>
      <c r="E417" s="238" t="s">
        <v>637</v>
      </c>
      <c r="F417" s="238" t="s">
        <v>9</v>
      </c>
      <c r="G417" s="238" t="s">
        <v>0</v>
      </c>
      <c r="H417" s="238">
        <v>4640</v>
      </c>
      <c r="I417" s="238">
        <v>0.18</v>
      </c>
      <c r="J417" s="238">
        <v>77</v>
      </c>
      <c r="K417" s="305"/>
    </row>
    <row r="418" spans="1:11" ht="15.75" x14ac:dyDescent="0.25">
      <c r="A418" s="237">
        <v>43273.648009259261</v>
      </c>
      <c r="B418" s="237" t="s">
        <v>3</v>
      </c>
      <c r="C418" s="237" t="s">
        <v>2</v>
      </c>
      <c r="D418" s="237" t="s">
        <v>1114</v>
      </c>
      <c r="E418" s="238" t="s">
        <v>636</v>
      </c>
      <c r="F418" s="238" t="s">
        <v>10</v>
      </c>
      <c r="G418" s="238" t="s">
        <v>0</v>
      </c>
      <c r="H418" s="238">
        <v>5510</v>
      </c>
      <c r="I418" s="238">
        <v>0.18</v>
      </c>
      <c r="J418" s="238">
        <v>77</v>
      </c>
      <c r="K418" s="321">
        <f>AVERAGE(H418:H426)</f>
        <v>4887.7777777777774</v>
      </c>
    </row>
    <row r="419" spans="1:11" ht="15.75" x14ac:dyDescent="0.25">
      <c r="A419" s="237">
        <v>43273.648148148146</v>
      </c>
      <c r="B419" s="237" t="s">
        <v>3</v>
      </c>
      <c r="C419" s="237" t="s">
        <v>2</v>
      </c>
      <c r="D419" s="237" t="s">
        <v>1114</v>
      </c>
      <c r="E419" s="238" t="s">
        <v>636</v>
      </c>
      <c r="F419" s="238" t="s">
        <v>10</v>
      </c>
      <c r="G419" s="238" t="s">
        <v>0</v>
      </c>
      <c r="H419" s="238">
        <v>5520</v>
      </c>
      <c r="I419" s="238">
        <v>0.18</v>
      </c>
      <c r="J419" s="238">
        <v>77</v>
      </c>
      <c r="K419" s="322"/>
    </row>
    <row r="420" spans="1:11" ht="15.75" x14ac:dyDescent="0.25">
      <c r="A420" s="237">
        <v>43273.648298611108</v>
      </c>
      <c r="B420" s="237" t="s">
        <v>3</v>
      </c>
      <c r="C420" s="237" t="s">
        <v>2</v>
      </c>
      <c r="D420" s="237" t="s">
        <v>1114</v>
      </c>
      <c r="E420" s="238" t="s">
        <v>636</v>
      </c>
      <c r="F420" s="238" t="s">
        <v>10</v>
      </c>
      <c r="G420" s="238" t="s">
        <v>0</v>
      </c>
      <c r="H420" s="238">
        <v>5570</v>
      </c>
      <c r="I420" s="238">
        <v>0.18</v>
      </c>
      <c r="J420" s="238">
        <v>77</v>
      </c>
      <c r="K420" s="322"/>
    </row>
    <row r="421" spans="1:11" ht="15.75" x14ac:dyDescent="0.25">
      <c r="A421" s="237">
        <v>43273.648877314816</v>
      </c>
      <c r="B421" s="237" t="s">
        <v>3</v>
      </c>
      <c r="C421" s="237" t="s">
        <v>2</v>
      </c>
      <c r="D421" s="237" t="s">
        <v>1114</v>
      </c>
      <c r="E421" s="238" t="s">
        <v>636</v>
      </c>
      <c r="F421" s="238" t="s">
        <v>10</v>
      </c>
      <c r="G421" s="238" t="s">
        <v>0</v>
      </c>
      <c r="H421" s="238">
        <v>4580</v>
      </c>
      <c r="I421" s="238">
        <v>0.18</v>
      </c>
      <c r="J421" s="238">
        <v>77</v>
      </c>
      <c r="K421" s="322"/>
    </row>
    <row r="422" spans="1:11" ht="15.75" x14ac:dyDescent="0.25">
      <c r="A422" s="237">
        <v>43273.649027777778</v>
      </c>
      <c r="B422" s="237" t="s">
        <v>3</v>
      </c>
      <c r="C422" s="237" t="s">
        <v>2</v>
      </c>
      <c r="D422" s="237" t="s">
        <v>1114</v>
      </c>
      <c r="E422" s="238" t="s">
        <v>636</v>
      </c>
      <c r="F422" s="238" t="s">
        <v>10</v>
      </c>
      <c r="G422" s="238" t="s">
        <v>0</v>
      </c>
      <c r="H422" s="238">
        <v>4570</v>
      </c>
      <c r="I422" s="238">
        <v>0.18</v>
      </c>
      <c r="J422" s="238">
        <v>77</v>
      </c>
      <c r="K422" s="322"/>
    </row>
    <row r="423" spans="1:11" ht="15.75" x14ac:dyDescent="0.25">
      <c r="A423" s="237">
        <v>43273.649189814816</v>
      </c>
      <c r="B423" s="237" t="s">
        <v>3</v>
      </c>
      <c r="C423" s="237" t="s">
        <v>2</v>
      </c>
      <c r="D423" s="237" t="s">
        <v>1114</v>
      </c>
      <c r="E423" s="238" t="s">
        <v>636</v>
      </c>
      <c r="F423" s="238" t="s">
        <v>10</v>
      </c>
      <c r="G423" s="238" t="s">
        <v>0</v>
      </c>
      <c r="H423" s="238">
        <v>4620</v>
      </c>
      <c r="I423" s="238">
        <v>0.18</v>
      </c>
      <c r="J423" s="238">
        <v>77</v>
      </c>
      <c r="K423" s="322"/>
    </row>
    <row r="424" spans="1:11" ht="15.75" x14ac:dyDescent="0.25">
      <c r="A424" s="237">
        <v>43273.649675925924</v>
      </c>
      <c r="B424" s="237" t="s">
        <v>3</v>
      </c>
      <c r="C424" s="237" t="s">
        <v>1114</v>
      </c>
      <c r="D424" s="237" t="s">
        <v>2</v>
      </c>
      <c r="E424" s="238" t="s">
        <v>637</v>
      </c>
      <c r="F424" s="238" t="s">
        <v>10</v>
      </c>
      <c r="G424" s="238" t="s">
        <v>0</v>
      </c>
      <c r="H424" s="238">
        <v>4550</v>
      </c>
      <c r="I424" s="238">
        <v>0.18</v>
      </c>
      <c r="J424" s="238">
        <v>77</v>
      </c>
      <c r="K424" s="322"/>
    </row>
    <row r="425" spans="1:11" ht="15.75" x14ac:dyDescent="0.25">
      <c r="A425" s="237">
        <v>43273.649826388886</v>
      </c>
      <c r="B425" s="237" t="s">
        <v>3</v>
      </c>
      <c r="C425" s="237" t="s">
        <v>1114</v>
      </c>
      <c r="D425" s="237" t="s">
        <v>2</v>
      </c>
      <c r="E425" s="238" t="s">
        <v>637</v>
      </c>
      <c r="F425" s="238" t="s">
        <v>10</v>
      </c>
      <c r="G425" s="238" t="s">
        <v>0</v>
      </c>
      <c r="H425" s="238">
        <v>4540</v>
      </c>
      <c r="I425" s="238">
        <v>0.18</v>
      </c>
      <c r="J425" s="238">
        <v>77</v>
      </c>
      <c r="K425" s="322"/>
    </row>
    <row r="426" spans="1:11" ht="15.75" x14ac:dyDescent="0.25">
      <c r="A426" s="237">
        <v>43273.649976851855</v>
      </c>
      <c r="B426" s="237" t="s">
        <v>3</v>
      </c>
      <c r="C426" s="237" t="s">
        <v>1114</v>
      </c>
      <c r="D426" s="237" t="s">
        <v>2</v>
      </c>
      <c r="E426" s="238" t="s">
        <v>637</v>
      </c>
      <c r="F426" s="238" t="s">
        <v>10</v>
      </c>
      <c r="G426" s="238" t="s">
        <v>0</v>
      </c>
      <c r="H426" s="238">
        <v>4530</v>
      </c>
      <c r="I426" s="238">
        <v>0.18</v>
      </c>
      <c r="J426" s="238">
        <v>79</v>
      </c>
      <c r="K426" s="323"/>
    </row>
  </sheetData>
  <mergeCells count="33">
    <mergeCell ref="K163:K171"/>
    <mergeCell ref="A1:K1"/>
    <mergeCell ref="K4:K9"/>
    <mergeCell ref="K10:K24"/>
    <mergeCell ref="K25:K42"/>
    <mergeCell ref="K43:K60"/>
    <mergeCell ref="K61:K81"/>
    <mergeCell ref="K82:K105"/>
    <mergeCell ref="K106:K126"/>
    <mergeCell ref="K127:K138"/>
    <mergeCell ref="K139:K153"/>
    <mergeCell ref="K154:K162"/>
    <mergeCell ref="K307:K327"/>
    <mergeCell ref="K172:K195"/>
    <mergeCell ref="K196:K219"/>
    <mergeCell ref="K220:K231"/>
    <mergeCell ref="K232:K237"/>
    <mergeCell ref="K238:K246"/>
    <mergeCell ref="K247:K252"/>
    <mergeCell ref="K253:K267"/>
    <mergeCell ref="K268:K273"/>
    <mergeCell ref="K274:K285"/>
    <mergeCell ref="K286:K291"/>
    <mergeCell ref="K292:K306"/>
    <mergeCell ref="K391:K411"/>
    <mergeCell ref="K412:K417"/>
    <mergeCell ref="K418:K426"/>
    <mergeCell ref="K328:K333"/>
    <mergeCell ref="K334:K354"/>
    <mergeCell ref="K355:K366"/>
    <mergeCell ref="K367:K378"/>
    <mergeCell ref="K379:K384"/>
    <mergeCell ref="K385:K39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71"/>
  <sheetViews>
    <sheetView topLeftCell="A4" workbookViewId="0">
      <selection activeCell="O4" sqref="O4:O35"/>
    </sheetView>
  </sheetViews>
  <sheetFormatPr defaultRowHeight="15" x14ac:dyDescent="0.25"/>
  <cols>
    <col min="1" max="1" width="16.42578125" style="187" bestFit="1" customWidth="1"/>
    <col min="2" max="2" width="7" style="187" bestFit="1" customWidth="1"/>
    <col min="3" max="3" width="11.140625" style="187" bestFit="1" customWidth="1"/>
    <col min="4" max="4" width="10.42578125" style="187" bestFit="1" customWidth="1"/>
    <col min="5" max="5" width="8.7109375" style="187" bestFit="1" customWidth="1"/>
    <col min="6" max="6" width="8.28515625" style="187" bestFit="1" customWidth="1"/>
    <col min="7" max="7" width="11" style="187" bestFit="1" customWidth="1"/>
    <col min="8" max="8" width="11.42578125" style="187" bestFit="1" customWidth="1"/>
    <col min="9" max="9" width="13.85546875" style="187" bestFit="1" customWidth="1"/>
    <col min="10" max="10" width="14.140625" style="187" bestFit="1" customWidth="1"/>
    <col min="11" max="11" width="16.140625" style="187" bestFit="1" customWidth="1"/>
    <col min="12" max="12" width="2.7109375" style="98" customWidth="1"/>
    <col min="13" max="13" width="5.42578125" style="98" bestFit="1" customWidth="1"/>
    <col min="14" max="14" width="11" style="98" bestFit="1" customWidth="1"/>
    <col min="15" max="15" width="8" style="98" bestFit="1" customWidth="1"/>
    <col min="16" max="16384" width="9.140625" style="98"/>
  </cols>
  <sheetData>
    <row r="1" spans="1:17" ht="18.75" x14ac:dyDescent="0.25">
      <c r="A1" s="309" t="s">
        <v>43</v>
      </c>
      <c r="B1" s="310"/>
      <c r="C1" s="310"/>
      <c r="D1" s="310"/>
      <c r="E1" s="310"/>
      <c r="F1" s="310"/>
      <c r="G1" s="310"/>
      <c r="H1" s="310"/>
      <c r="I1" s="310"/>
      <c r="J1" s="310"/>
      <c r="K1" s="311"/>
    </row>
    <row r="2" spans="1:17" ht="30.75" customHeight="1" x14ac:dyDescent="0.25">
      <c r="A2" s="232" t="s">
        <v>42</v>
      </c>
      <c r="B2" s="232" t="s">
        <v>41</v>
      </c>
      <c r="C2" s="234" t="s">
        <v>40</v>
      </c>
      <c r="D2" s="234"/>
      <c r="E2" s="225" t="s">
        <v>40</v>
      </c>
      <c r="F2" s="52" t="s">
        <v>39</v>
      </c>
      <c r="G2" s="232" t="s">
        <v>38</v>
      </c>
      <c r="H2" s="232" t="s">
        <v>37</v>
      </c>
      <c r="I2" s="52" t="s">
        <v>36</v>
      </c>
      <c r="J2" s="52" t="s">
        <v>35</v>
      </c>
      <c r="K2" s="226" t="s">
        <v>34</v>
      </c>
      <c r="L2" s="172"/>
      <c r="M2" s="172"/>
      <c r="N2" s="172"/>
      <c r="O2" s="172"/>
    </row>
    <row r="3" spans="1:17" x14ac:dyDescent="0.25">
      <c r="A3" s="233"/>
      <c r="B3" s="233"/>
      <c r="C3" s="13" t="s">
        <v>33</v>
      </c>
      <c r="D3" s="227" t="s">
        <v>32</v>
      </c>
      <c r="E3" s="228"/>
      <c r="F3" s="59"/>
      <c r="G3" s="233"/>
      <c r="H3" s="233"/>
      <c r="I3" s="59"/>
      <c r="J3" s="59"/>
      <c r="K3" s="229"/>
    </row>
    <row r="4" spans="1:17" ht="15.75" x14ac:dyDescent="0.25">
      <c r="A4" s="237">
        <v>43280.383333333331</v>
      </c>
      <c r="B4" s="237" t="s">
        <v>3</v>
      </c>
      <c r="C4" s="237" t="s">
        <v>2</v>
      </c>
      <c r="D4" s="237"/>
      <c r="E4" s="238" t="s">
        <v>636</v>
      </c>
      <c r="F4" s="238" t="s">
        <v>19</v>
      </c>
      <c r="G4" s="238" t="s">
        <v>0</v>
      </c>
      <c r="H4" s="239">
        <v>3800</v>
      </c>
      <c r="I4" s="238">
        <v>0.18</v>
      </c>
      <c r="J4" s="238">
        <v>81</v>
      </c>
      <c r="K4" s="306">
        <f>AVERAGE(H5:H10)</f>
        <v>4195</v>
      </c>
      <c r="M4" s="174" t="s">
        <v>19</v>
      </c>
      <c r="N4" s="174" t="s">
        <v>0</v>
      </c>
      <c r="O4" s="235">
        <v>4195</v>
      </c>
    </row>
    <row r="5" spans="1:17" ht="15.75" x14ac:dyDescent="0.25">
      <c r="A5" s="237">
        <v>43280.383333333331</v>
      </c>
      <c r="B5" s="237" t="s">
        <v>3</v>
      </c>
      <c r="C5" s="237" t="s">
        <v>2</v>
      </c>
      <c r="D5" s="237"/>
      <c r="E5" s="238" t="s">
        <v>636</v>
      </c>
      <c r="F5" s="238" t="s">
        <v>19</v>
      </c>
      <c r="G5" s="238" t="s">
        <v>0</v>
      </c>
      <c r="H5" s="329">
        <v>4020</v>
      </c>
      <c r="I5" s="238">
        <v>0.18</v>
      </c>
      <c r="J5" s="238">
        <v>81</v>
      </c>
      <c r="K5" s="306"/>
      <c r="M5" s="175" t="s">
        <v>20</v>
      </c>
      <c r="N5" s="175" t="s">
        <v>0</v>
      </c>
      <c r="O5" s="236">
        <v>4276.666666666667</v>
      </c>
    </row>
    <row r="6" spans="1:17" ht="15.75" x14ac:dyDescent="0.25">
      <c r="A6" s="237">
        <v>43280.384027777778</v>
      </c>
      <c r="B6" s="237" t="s">
        <v>3</v>
      </c>
      <c r="C6" s="237" t="s">
        <v>2</v>
      </c>
      <c r="D6" s="237"/>
      <c r="E6" s="238" t="s">
        <v>636</v>
      </c>
      <c r="F6" s="238" t="s">
        <v>19</v>
      </c>
      <c r="G6" s="238" t="s">
        <v>0</v>
      </c>
      <c r="H6" s="329">
        <v>4020</v>
      </c>
      <c r="I6" s="238">
        <v>0.18</v>
      </c>
      <c r="J6" s="238">
        <v>81</v>
      </c>
      <c r="K6" s="306"/>
      <c r="M6" s="174" t="s">
        <v>20</v>
      </c>
      <c r="N6" s="174" t="s">
        <v>8</v>
      </c>
      <c r="O6" s="235">
        <v>3722</v>
      </c>
    </row>
    <row r="7" spans="1:17" ht="15.75" x14ac:dyDescent="0.25">
      <c r="A7" s="237">
        <v>43280.384027777778</v>
      </c>
      <c r="B7" s="237" t="s">
        <v>3</v>
      </c>
      <c r="C7" s="237" t="s">
        <v>2</v>
      </c>
      <c r="D7" s="237"/>
      <c r="E7" s="238" t="s">
        <v>636</v>
      </c>
      <c r="F7" s="238" t="s">
        <v>19</v>
      </c>
      <c r="G7" s="238" t="s">
        <v>0</v>
      </c>
      <c r="H7" s="329">
        <v>4020</v>
      </c>
      <c r="I7" s="238">
        <v>0.18</v>
      </c>
      <c r="J7" s="238">
        <v>81</v>
      </c>
      <c r="K7" s="306"/>
      <c r="M7" s="175" t="s">
        <v>21</v>
      </c>
      <c r="N7" s="175" t="s">
        <v>0</v>
      </c>
      <c r="O7" s="236">
        <v>3542</v>
      </c>
      <c r="Q7" s="187"/>
    </row>
    <row r="8" spans="1:17" ht="15.75" x14ac:dyDescent="0.25">
      <c r="A8" s="237">
        <v>43280.384722222225</v>
      </c>
      <c r="B8" s="237" t="s">
        <v>3</v>
      </c>
      <c r="C8" s="237"/>
      <c r="D8" s="237" t="s">
        <v>2</v>
      </c>
      <c r="E8" s="238" t="s">
        <v>637</v>
      </c>
      <c r="F8" s="238" t="s">
        <v>19</v>
      </c>
      <c r="G8" s="238" t="s">
        <v>0</v>
      </c>
      <c r="H8" s="329">
        <v>4360</v>
      </c>
      <c r="I8" s="238">
        <v>0.18</v>
      </c>
      <c r="J8" s="238">
        <v>81</v>
      </c>
      <c r="K8" s="306"/>
      <c r="M8" s="174" t="s">
        <v>22</v>
      </c>
      <c r="N8" s="174" t="s">
        <v>0</v>
      </c>
      <c r="O8" s="235">
        <v>4073.3333333333335</v>
      </c>
      <c r="Q8" s="187"/>
    </row>
    <row r="9" spans="1:17" ht="15.75" x14ac:dyDescent="0.25">
      <c r="A9" s="237">
        <v>43280.385416666664</v>
      </c>
      <c r="B9" s="237" t="s">
        <v>3</v>
      </c>
      <c r="C9" s="237"/>
      <c r="D9" s="237" t="s">
        <v>2</v>
      </c>
      <c r="E9" s="238" t="s">
        <v>637</v>
      </c>
      <c r="F9" s="238" t="s">
        <v>19</v>
      </c>
      <c r="G9" s="238" t="s">
        <v>0</v>
      </c>
      <c r="H9" s="329">
        <v>4380</v>
      </c>
      <c r="I9" s="238">
        <v>0.18</v>
      </c>
      <c r="J9" s="238">
        <v>81</v>
      </c>
      <c r="K9" s="306"/>
      <c r="M9" s="175" t="s">
        <v>23</v>
      </c>
      <c r="N9" s="175" t="s">
        <v>0</v>
      </c>
      <c r="O9" s="236">
        <v>3894.2857142857142</v>
      </c>
      <c r="Q9" s="187"/>
    </row>
    <row r="10" spans="1:17" ht="15.75" x14ac:dyDescent="0.25">
      <c r="A10" s="237">
        <v>43280.385416666664</v>
      </c>
      <c r="B10" s="237" t="s">
        <v>3</v>
      </c>
      <c r="C10" s="237"/>
      <c r="D10" s="237" t="s">
        <v>2</v>
      </c>
      <c r="E10" s="238" t="s">
        <v>637</v>
      </c>
      <c r="F10" s="238" t="s">
        <v>19</v>
      </c>
      <c r="G10" s="238" t="s">
        <v>0</v>
      </c>
      <c r="H10" s="329">
        <v>4370</v>
      </c>
      <c r="I10" s="238">
        <v>0.18</v>
      </c>
      <c r="J10" s="238">
        <v>81</v>
      </c>
      <c r="K10" s="306"/>
      <c r="M10" s="174" t="s">
        <v>23</v>
      </c>
      <c r="N10" s="174" t="s">
        <v>5</v>
      </c>
      <c r="O10" s="235">
        <v>4100</v>
      </c>
      <c r="Q10" s="187"/>
    </row>
    <row r="11" spans="1:17" ht="15.75" x14ac:dyDescent="0.25">
      <c r="A11" s="237">
        <v>43280.386805555558</v>
      </c>
      <c r="B11" s="237" t="s">
        <v>3</v>
      </c>
      <c r="C11" s="237" t="s">
        <v>2</v>
      </c>
      <c r="D11" s="237"/>
      <c r="E11" s="238" t="s">
        <v>636</v>
      </c>
      <c r="F11" s="238" t="s">
        <v>20</v>
      </c>
      <c r="G11" s="238" t="s">
        <v>0</v>
      </c>
      <c r="H11" s="329">
        <v>4200</v>
      </c>
      <c r="I11" s="238">
        <v>0.18</v>
      </c>
      <c r="J11" s="238">
        <v>81</v>
      </c>
      <c r="K11" s="306">
        <f>AVERAGE(H11:H14,H17:H18)</f>
        <v>4276.666666666667</v>
      </c>
      <c r="M11" s="175" t="s">
        <v>25</v>
      </c>
      <c r="N11" s="175" t="s">
        <v>0</v>
      </c>
      <c r="O11" s="236">
        <v>4063.3333333333335</v>
      </c>
      <c r="Q11" s="187"/>
    </row>
    <row r="12" spans="1:17" ht="15.75" x14ac:dyDescent="0.25">
      <c r="A12" s="237">
        <v>43280.386805555558</v>
      </c>
      <c r="B12" s="237" t="s">
        <v>3</v>
      </c>
      <c r="C12" s="237" t="s">
        <v>2</v>
      </c>
      <c r="D12" s="237"/>
      <c r="E12" s="238" t="s">
        <v>636</v>
      </c>
      <c r="F12" s="238" t="s">
        <v>20</v>
      </c>
      <c r="G12" s="238" t="s">
        <v>0</v>
      </c>
      <c r="H12" s="329">
        <v>4180</v>
      </c>
      <c r="I12" s="238">
        <v>0.18</v>
      </c>
      <c r="J12" s="238">
        <v>81</v>
      </c>
      <c r="K12" s="306"/>
      <c r="M12" s="174" t="s">
        <v>31</v>
      </c>
      <c r="N12" s="174" t="s">
        <v>0</v>
      </c>
      <c r="O12" s="235">
        <v>5008</v>
      </c>
      <c r="Q12" s="187"/>
    </row>
    <row r="13" spans="1:17" ht="15.75" x14ac:dyDescent="0.25">
      <c r="A13" s="237">
        <v>43280.387499999997</v>
      </c>
      <c r="B13" s="237" t="s">
        <v>3</v>
      </c>
      <c r="C13" s="237" t="s">
        <v>2</v>
      </c>
      <c r="D13" s="237"/>
      <c r="E13" s="238" t="s">
        <v>636</v>
      </c>
      <c r="F13" s="238" t="s">
        <v>20</v>
      </c>
      <c r="G13" s="238" t="s">
        <v>0</v>
      </c>
      <c r="H13" s="329">
        <v>4190</v>
      </c>
      <c r="I13" s="238">
        <v>0.18</v>
      </c>
      <c r="J13" s="238">
        <v>81</v>
      </c>
      <c r="K13" s="306"/>
      <c r="M13" s="175" t="s">
        <v>30</v>
      </c>
      <c r="N13" s="175" t="s">
        <v>0</v>
      </c>
      <c r="O13" s="236">
        <v>4553.75</v>
      </c>
      <c r="Q13" s="187"/>
    </row>
    <row r="14" spans="1:17" ht="15.75" x14ac:dyDescent="0.25">
      <c r="A14" s="237">
        <v>43280.388194444444</v>
      </c>
      <c r="B14" s="237" t="s">
        <v>3</v>
      </c>
      <c r="C14" s="237"/>
      <c r="D14" s="237" t="s">
        <v>2</v>
      </c>
      <c r="E14" s="238" t="s">
        <v>637</v>
      </c>
      <c r="F14" s="238" t="s">
        <v>20</v>
      </c>
      <c r="G14" s="238" t="s">
        <v>0</v>
      </c>
      <c r="H14" s="329">
        <v>4410</v>
      </c>
      <c r="I14" s="238">
        <v>0.18</v>
      </c>
      <c r="J14" s="238">
        <v>81</v>
      </c>
      <c r="K14" s="306"/>
      <c r="M14" s="174" t="s">
        <v>29</v>
      </c>
      <c r="N14" s="174" t="s">
        <v>0</v>
      </c>
      <c r="O14" s="235">
        <v>4862</v>
      </c>
      <c r="Q14" s="187"/>
    </row>
    <row r="15" spans="1:17" ht="15.75" x14ac:dyDescent="0.25">
      <c r="A15" s="237">
        <v>43280.388194444444</v>
      </c>
      <c r="B15" s="237" t="s">
        <v>3</v>
      </c>
      <c r="C15" s="237"/>
      <c r="D15" s="237" t="s">
        <v>2</v>
      </c>
      <c r="E15" s="238" t="s">
        <v>637</v>
      </c>
      <c r="F15" s="238" t="s">
        <v>20</v>
      </c>
      <c r="G15" s="238" t="s">
        <v>0</v>
      </c>
      <c r="H15" s="239">
        <v>4210</v>
      </c>
      <c r="I15" s="238">
        <v>0.18</v>
      </c>
      <c r="J15" s="238">
        <v>81</v>
      </c>
      <c r="K15" s="306"/>
      <c r="M15" s="175" t="s">
        <v>29</v>
      </c>
      <c r="N15" s="175" t="s">
        <v>12</v>
      </c>
      <c r="O15" s="236">
        <v>4512.8571428571431</v>
      </c>
      <c r="Q15" s="187"/>
    </row>
    <row r="16" spans="1:17" ht="15.75" x14ac:dyDescent="0.25">
      <c r="A16" s="237">
        <v>43280.388888888891</v>
      </c>
      <c r="B16" s="237" t="s">
        <v>3</v>
      </c>
      <c r="C16" s="237"/>
      <c r="D16" s="237" t="s">
        <v>2</v>
      </c>
      <c r="E16" s="238" t="s">
        <v>637</v>
      </c>
      <c r="F16" s="238" t="s">
        <v>20</v>
      </c>
      <c r="G16" s="238" t="s">
        <v>0</v>
      </c>
      <c r="H16" s="239">
        <v>640</v>
      </c>
      <c r="I16" s="238">
        <v>0.18</v>
      </c>
      <c r="J16" s="238">
        <v>81</v>
      </c>
      <c r="K16" s="306"/>
      <c r="M16" s="174" t="s">
        <v>28</v>
      </c>
      <c r="N16" s="174" t="s">
        <v>0</v>
      </c>
      <c r="O16" s="235">
        <v>4468.5714285714284</v>
      </c>
      <c r="Q16" s="187"/>
    </row>
    <row r="17" spans="1:17" ht="15.75" x14ac:dyDescent="0.25">
      <c r="A17" s="237">
        <v>43280.388888888891</v>
      </c>
      <c r="B17" s="237" t="s">
        <v>3</v>
      </c>
      <c r="C17" s="237"/>
      <c r="D17" s="237" t="s">
        <v>2</v>
      </c>
      <c r="E17" s="238" t="s">
        <v>637</v>
      </c>
      <c r="F17" s="238" t="s">
        <v>20</v>
      </c>
      <c r="G17" s="238" t="s">
        <v>0</v>
      </c>
      <c r="H17" s="329">
        <v>4350</v>
      </c>
      <c r="I17" s="238">
        <v>0.18</v>
      </c>
      <c r="J17" s="238">
        <v>81</v>
      </c>
      <c r="K17" s="306"/>
      <c r="M17" s="175" t="s">
        <v>28</v>
      </c>
      <c r="N17" s="175" t="s">
        <v>16</v>
      </c>
      <c r="O17" s="236">
        <v>4288.5714285714284</v>
      </c>
      <c r="Q17" s="187"/>
    </row>
    <row r="18" spans="1:17" ht="15.75" x14ac:dyDescent="0.25">
      <c r="A18" s="237">
        <v>43280.38958333333</v>
      </c>
      <c r="B18" s="237" t="s">
        <v>3</v>
      </c>
      <c r="C18" s="237"/>
      <c r="D18" s="237" t="s">
        <v>2</v>
      </c>
      <c r="E18" s="238" t="s">
        <v>637</v>
      </c>
      <c r="F18" s="238" t="s">
        <v>20</v>
      </c>
      <c r="G18" s="238" t="s">
        <v>0</v>
      </c>
      <c r="H18" s="329">
        <v>4330</v>
      </c>
      <c r="I18" s="238">
        <v>0.18</v>
      </c>
      <c r="J18" s="238">
        <v>81</v>
      </c>
      <c r="K18" s="306"/>
      <c r="M18" s="174" t="s">
        <v>27</v>
      </c>
      <c r="N18" s="174" t="s">
        <v>0</v>
      </c>
      <c r="O18" s="235">
        <v>4701.666666666667</v>
      </c>
      <c r="Q18" s="187"/>
    </row>
    <row r="19" spans="1:17" ht="15.75" x14ac:dyDescent="0.25">
      <c r="A19" s="237">
        <v>43280.43472222222</v>
      </c>
      <c r="B19" s="237" t="s">
        <v>3</v>
      </c>
      <c r="C19" s="237" t="s">
        <v>2</v>
      </c>
      <c r="D19" s="237"/>
      <c r="E19" s="238" t="s">
        <v>636</v>
      </c>
      <c r="F19" s="238" t="s">
        <v>20</v>
      </c>
      <c r="G19" s="238" t="s">
        <v>1111</v>
      </c>
      <c r="H19" s="239">
        <v>4990</v>
      </c>
      <c r="I19" s="238">
        <v>0.18</v>
      </c>
      <c r="J19" s="238">
        <v>84</v>
      </c>
      <c r="K19" s="306">
        <f>AVERAGE(H26:H30)</f>
        <v>3722</v>
      </c>
      <c r="M19" s="175" t="s">
        <v>26</v>
      </c>
      <c r="N19" s="175" t="s">
        <v>0</v>
      </c>
      <c r="O19" s="236">
        <v>4575</v>
      </c>
      <c r="Q19" s="187"/>
    </row>
    <row r="20" spans="1:17" ht="15.75" x14ac:dyDescent="0.25">
      <c r="A20" s="237">
        <v>43280.435416666667</v>
      </c>
      <c r="B20" s="237" t="s">
        <v>3</v>
      </c>
      <c r="C20" s="237" t="s">
        <v>2</v>
      </c>
      <c r="D20" s="237"/>
      <c r="E20" s="238" t="s">
        <v>636</v>
      </c>
      <c r="F20" s="238" t="s">
        <v>20</v>
      </c>
      <c r="G20" s="238" t="s">
        <v>1111</v>
      </c>
      <c r="H20" s="239">
        <v>3270</v>
      </c>
      <c r="I20" s="238">
        <v>0.18</v>
      </c>
      <c r="J20" s="238">
        <v>84</v>
      </c>
      <c r="K20" s="306"/>
      <c r="M20" s="174" t="s">
        <v>18</v>
      </c>
      <c r="N20" s="174" t="s">
        <v>0</v>
      </c>
      <c r="O20" s="235">
        <v>4081.4285714285716</v>
      </c>
      <c r="Q20" s="187"/>
    </row>
    <row r="21" spans="1:17" ht="15.75" x14ac:dyDescent="0.25">
      <c r="A21" s="237">
        <v>43280.435416666667</v>
      </c>
      <c r="B21" s="237" t="s">
        <v>3</v>
      </c>
      <c r="C21" s="237" t="s">
        <v>2</v>
      </c>
      <c r="D21" s="237"/>
      <c r="E21" s="238" t="s">
        <v>636</v>
      </c>
      <c r="F21" s="238" t="s">
        <v>20</v>
      </c>
      <c r="G21" s="238" t="s">
        <v>1111</v>
      </c>
      <c r="H21" s="239">
        <v>4380</v>
      </c>
      <c r="I21" s="238">
        <v>0.18</v>
      </c>
      <c r="J21" s="238">
        <v>84</v>
      </c>
      <c r="K21" s="306"/>
      <c r="M21" s="175" t="s">
        <v>17</v>
      </c>
      <c r="N21" s="175" t="s">
        <v>0</v>
      </c>
      <c r="O21" s="236">
        <v>4670</v>
      </c>
      <c r="Q21" s="187"/>
    </row>
    <row r="22" spans="1:17" s="187" customFormat="1" ht="15.75" x14ac:dyDescent="0.25">
      <c r="A22" s="237">
        <v>43280.436111111114</v>
      </c>
      <c r="B22" s="237" t="s">
        <v>3</v>
      </c>
      <c r="C22" s="237" t="s">
        <v>2</v>
      </c>
      <c r="D22" s="237"/>
      <c r="E22" s="238" t="s">
        <v>636</v>
      </c>
      <c r="F22" s="238" t="s">
        <v>20</v>
      </c>
      <c r="G22" s="238" t="s">
        <v>1111</v>
      </c>
      <c r="H22" s="239">
        <v>4380</v>
      </c>
      <c r="I22" s="238">
        <v>0.18</v>
      </c>
      <c r="J22" s="238">
        <v>84</v>
      </c>
      <c r="K22" s="306"/>
      <c r="M22" s="174" t="s">
        <v>17</v>
      </c>
      <c r="N22" s="174" t="s">
        <v>16</v>
      </c>
      <c r="O22" s="235">
        <v>3855</v>
      </c>
      <c r="P22" s="98"/>
    </row>
    <row r="23" spans="1:17" s="187" customFormat="1" ht="15.75" x14ac:dyDescent="0.25">
      <c r="A23" s="237">
        <v>43280.436111111114</v>
      </c>
      <c r="B23" s="237" t="s">
        <v>3</v>
      </c>
      <c r="C23" s="237" t="s">
        <v>2</v>
      </c>
      <c r="D23" s="237"/>
      <c r="E23" s="238" t="s">
        <v>636</v>
      </c>
      <c r="F23" s="238" t="s">
        <v>20</v>
      </c>
      <c r="G23" s="238" t="s">
        <v>1111</v>
      </c>
      <c r="H23" s="239">
        <v>4400</v>
      </c>
      <c r="I23" s="238">
        <v>0.18</v>
      </c>
      <c r="J23" s="238">
        <v>84</v>
      </c>
      <c r="K23" s="306"/>
      <c r="M23" s="175" t="s">
        <v>15</v>
      </c>
      <c r="N23" s="175" t="s">
        <v>0</v>
      </c>
      <c r="O23" s="236">
        <v>4450</v>
      </c>
      <c r="P23" s="98"/>
    </row>
    <row r="24" spans="1:17" s="187" customFormat="1" ht="15.75" x14ac:dyDescent="0.25">
      <c r="A24" s="237">
        <v>43280.436805555553</v>
      </c>
      <c r="B24" s="237" t="s">
        <v>3</v>
      </c>
      <c r="C24" s="237" t="s">
        <v>2</v>
      </c>
      <c r="D24" s="237"/>
      <c r="E24" s="238" t="s">
        <v>636</v>
      </c>
      <c r="F24" s="238" t="s">
        <v>20</v>
      </c>
      <c r="G24" s="238" t="s">
        <v>1111</v>
      </c>
      <c r="H24" s="239">
        <v>3600</v>
      </c>
      <c r="I24" s="238">
        <v>0.18</v>
      </c>
      <c r="J24" s="238">
        <v>84</v>
      </c>
      <c r="K24" s="306"/>
      <c r="M24" s="174" t="s">
        <v>14</v>
      </c>
      <c r="N24" s="174" t="s">
        <v>0</v>
      </c>
      <c r="O24" s="235">
        <v>4637.5</v>
      </c>
      <c r="P24" s="98"/>
    </row>
    <row r="25" spans="1:17" s="187" customFormat="1" ht="15.75" x14ac:dyDescent="0.25">
      <c r="A25" s="237">
        <v>43280.436805555553</v>
      </c>
      <c r="B25" s="237" t="s">
        <v>3</v>
      </c>
      <c r="C25" s="237" t="s">
        <v>2</v>
      </c>
      <c r="D25" s="237"/>
      <c r="E25" s="238" t="s">
        <v>636</v>
      </c>
      <c r="F25" s="238" t="s">
        <v>20</v>
      </c>
      <c r="G25" s="238" t="s">
        <v>1111</v>
      </c>
      <c r="H25" s="239">
        <v>2900</v>
      </c>
      <c r="I25" s="238">
        <v>0.18</v>
      </c>
      <c r="J25" s="238">
        <v>84</v>
      </c>
      <c r="K25" s="306"/>
      <c r="M25" s="175" t="s">
        <v>13</v>
      </c>
      <c r="N25" s="175" t="s">
        <v>0</v>
      </c>
      <c r="O25" s="236">
        <v>4743.333333333333</v>
      </c>
      <c r="P25" s="98"/>
    </row>
    <row r="26" spans="1:17" s="187" customFormat="1" ht="15.75" x14ac:dyDescent="0.25">
      <c r="A26" s="237">
        <v>43280.4375</v>
      </c>
      <c r="B26" s="237" t="s">
        <v>3</v>
      </c>
      <c r="C26" s="237" t="s">
        <v>2</v>
      </c>
      <c r="D26" s="237"/>
      <c r="E26" s="238" t="s">
        <v>636</v>
      </c>
      <c r="F26" s="238" t="s">
        <v>20</v>
      </c>
      <c r="G26" s="238" t="s">
        <v>1111</v>
      </c>
      <c r="H26" s="329">
        <v>3740</v>
      </c>
      <c r="I26" s="238">
        <v>0.18</v>
      </c>
      <c r="J26" s="238">
        <v>84</v>
      </c>
      <c r="K26" s="306"/>
      <c r="M26" s="174" t="s">
        <v>13</v>
      </c>
      <c r="N26" s="174" t="s">
        <v>12</v>
      </c>
      <c r="O26" s="235">
        <v>4605.7142857142853</v>
      </c>
      <c r="P26" s="98"/>
    </row>
    <row r="27" spans="1:17" s="187" customFormat="1" ht="15.75" x14ac:dyDescent="0.25">
      <c r="A27" s="237">
        <v>43280.4375</v>
      </c>
      <c r="B27" s="237" t="s">
        <v>3</v>
      </c>
      <c r="C27" s="237" t="s">
        <v>2</v>
      </c>
      <c r="D27" s="237"/>
      <c r="E27" s="238" t="s">
        <v>636</v>
      </c>
      <c r="F27" s="238" t="s">
        <v>20</v>
      </c>
      <c r="G27" s="238" t="s">
        <v>1111</v>
      </c>
      <c r="H27" s="329">
        <v>3780</v>
      </c>
      <c r="I27" s="238">
        <v>0.18</v>
      </c>
      <c r="J27" s="238">
        <v>84</v>
      </c>
      <c r="K27" s="306"/>
      <c r="M27" s="175" t="s">
        <v>11</v>
      </c>
      <c r="N27" s="175" t="s">
        <v>0</v>
      </c>
      <c r="O27" s="236">
        <v>4503.333333333333</v>
      </c>
      <c r="P27" s="98"/>
    </row>
    <row r="28" spans="1:17" s="187" customFormat="1" ht="15.75" x14ac:dyDescent="0.25">
      <c r="A28" s="237">
        <v>43280.438194444447</v>
      </c>
      <c r="B28" s="237" t="s">
        <v>3</v>
      </c>
      <c r="C28" s="237" t="s">
        <v>2</v>
      </c>
      <c r="D28" s="237"/>
      <c r="E28" s="238" t="s">
        <v>636</v>
      </c>
      <c r="F28" s="238" t="s">
        <v>20</v>
      </c>
      <c r="G28" s="238" t="s">
        <v>1111</v>
      </c>
      <c r="H28" s="329">
        <v>3750</v>
      </c>
      <c r="I28" s="238">
        <v>0.18</v>
      </c>
      <c r="J28" s="238">
        <v>84</v>
      </c>
      <c r="K28" s="306"/>
      <c r="M28" s="174" t="s">
        <v>1</v>
      </c>
      <c r="N28" s="174" t="s">
        <v>0</v>
      </c>
      <c r="O28" s="235">
        <v>4435</v>
      </c>
      <c r="P28" s="98"/>
    </row>
    <row r="29" spans="1:17" s="187" customFormat="1" ht="15.75" x14ac:dyDescent="0.25">
      <c r="A29" s="237">
        <v>43280.439583333333</v>
      </c>
      <c r="B29" s="237" t="s">
        <v>3</v>
      </c>
      <c r="C29" s="237"/>
      <c r="D29" s="237" t="s">
        <v>2</v>
      </c>
      <c r="E29" s="238" t="s">
        <v>637</v>
      </c>
      <c r="F29" s="238" t="s">
        <v>20</v>
      </c>
      <c r="G29" s="238" t="s">
        <v>1111</v>
      </c>
      <c r="H29" s="329">
        <v>3680</v>
      </c>
      <c r="I29" s="238">
        <v>0.18</v>
      </c>
      <c r="J29" s="238">
        <v>84</v>
      </c>
      <c r="K29" s="306"/>
      <c r="M29" s="175" t="s">
        <v>4</v>
      </c>
      <c r="N29" s="175" t="s">
        <v>0</v>
      </c>
      <c r="O29" s="236">
        <v>4927.1428571428569</v>
      </c>
      <c r="P29" s="98"/>
    </row>
    <row r="30" spans="1:17" s="187" customFormat="1" ht="15.75" x14ac:dyDescent="0.25">
      <c r="A30" s="237">
        <v>43280.439583333333</v>
      </c>
      <c r="B30" s="237" t="s">
        <v>3</v>
      </c>
      <c r="C30" s="237"/>
      <c r="D30" s="237" t="s">
        <v>2</v>
      </c>
      <c r="E30" s="238" t="s">
        <v>637</v>
      </c>
      <c r="F30" s="238" t="s">
        <v>20</v>
      </c>
      <c r="G30" s="238" t="s">
        <v>1111</v>
      </c>
      <c r="H30" s="329">
        <v>3660</v>
      </c>
      <c r="I30" s="238">
        <v>0.18</v>
      </c>
      <c r="J30" s="238">
        <v>84</v>
      </c>
      <c r="K30" s="306"/>
      <c r="M30" s="174" t="s">
        <v>6</v>
      </c>
      <c r="N30" s="174" t="s">
        <v>0</v>
      </c>
      <c r="O30" s="235">
        <v>4620</v>
      </c>
      <c r="P30" s="98"/>
    </row>
    <row r="31" spans="1:17" s="187" customFormat="1" ht="15.75" x14ac:dyDescent="0.25">
      <c r="A31" s="237">
        <v>43280.439583333333</v>
      </c>
      <c r="B31" s="237" t="s">
        <v>3</v>
      </c>
      <c r="C31" s="237"/>
      <c r="D31" s="237" t="s">
        <v>2</v>
      </c>
      <c r="E31" s="238" t="s">
        <v>637</v>
      </c>
      <c r="F31" s="238" t="s">
        <v>20</v>
      </c>
      <c r="G31" s="238" t="s">
        <v>1111</v>
      </c>
      <c r="H31" s="239">
        <v>3700</v>
      </c>
      <c r="I31" s="238">
        <v>0.18</v>
      </c>
      <c r="J31" s="238">
        <v>84</v>
      </c>
      <c r="K31" s="306"/>
      <c r="M31" s="175" t="s">
        <v>6</v>
      </c>
      <c r="N31" s="175" t="s">
        <v>5</v>
      </c>
      <c r="O31" s="236">
        <v>4280</v>
      </c>
      <c r="P31" s="98"/>
    </row>
    <row r="32" spans="1:17" s="187" customFormat="1" ht="15.75" x14ac:dyDescent="0.25">
      <c r="A32" s="237">
        <v>43280.390277777777</v>
      </c>
      <c r="B32" s="237" t="s">
        <v>3</v>
      </c>
      <c r="C32" s="237" t="s">
        <v>2</v>
      </c>
      <c r="D32" s="237"/>
      <c r="E32" s="238" t="s">
        <v>636</v>
      </c>
      <c r="F32" s="238" t="s">
        <v>21</v>
      </c>
      <c r="G32" s="238" t="s">
        <v>0</v>
      </c>
      <c r="H32" s="329">
        <v>3590</v>
      </c>
      <c r="I32" s="238">
        <v>0.18</v>
      </c>
      <c r="J32" s="238">
        <v>81</v>
      </c>
      <c r="K32" s="306">
        <f>AVERAGE(H32,H37:H40)</f>
        <v>3542</v>
      </c>
      <c r="M32" s="174" t="s">
        <v>7</v>
      </c>
      <c r="N32" s="174" t="s">
        <v>0</v>
      </c>
      <c r="O32" s="235">
        <v>4722.8571428571431</v>
      </c>
      <c r="P32" s="98"/>
    </row>
    <row r="33" spans="1:17" s="187" customFormat="1" ht="15.75" x14ac:dyDescent="0.25">
      <c r="A33" s="237">
        <v>43280.39166666667</v>
      </c>
      <c r="B33" s="237" t="s">
        <v>3</v>
      </c>
      <c r="C33" s="237" t="s">
        <v>2</v>
      </c>
      <c r="D33" s="237"/>
      <c r="E33" s="238" t="s">
        <v>636</v>
      </c>
      <c r="F33" s="238" t="s">
        <v>21</v>
      </c>
      <c r="G33" s="238" t="s">
        <v>0</v>
      </c>
      <c r="H33" s="239">
        <v>2900</v>
      </c>
      <c r="I33" s="238">
        <v>0.18</v>
      </c>
      <c r="J33" s="238">
        <v>81</v>
      </c>
      <c r="K33" s="306"/>
      <c r="M33" s="175" t="s">
        <v>7</v>
      </c>
      <c r="N33" s="175" t="s">
        <v>8</v>
      </c>
      <c r="O33" s="236">
        <v>3968.3333333333335</v>
      </c>
      <c r="P33" s="98"/>
    </row>
    <row r="34" spans="1:17" s="187" customFormat="1" ht="15.75" x14ac:dyDescent="0.25">
      <c r="A34" s="237">
        <v>43280.39166666667</v>
      </c>
      <c r="B34" s="237" t="s">
        <v>3</v>
      </c>
      <c r="C34" s="237" t="s">
        <v>2</v>
      </c>
      <c r="D34" s="237"/>
      <c r="E34" s="238" t="s">
        <v>636</v>
      </c>
      <c r="F34" s="238" t="s">
        <v>21</v>
      </c>
      <c r="G34" s="238" t="s">
        <v>0</v>
      </c>
      <c r="H34" s="239">
        <v>2900</v>
      </c>
      <c r="I34" s="238">
        <v>0.18</v>
      </c>
      <c r="J34" s="238">
        <v>81</v>
      </c>
      <c r="K34" s="306"/>
      <c r="M34" s="174" t="s">
        <v>9</v>
      </c>
      <c r="N34" s="174" t="s">
        <v>0</v>
      </c>
      <c r="O34" s="235">
        <v>4330</v>
      </c>
      <c r="P34" s="98"/>
    </row>
    <row r="35" spans="1:17" s="187" customFormat="1" ht="15.75" x14ac:dyDescent="0.25">
      <c r="A35" s="237">
        <v>43280.39166666667</v>
      </c>
      <c r="B35" s="237" t="s">
        <v>3</v>
      </c>
      <c r="C35" s="237" t="s">
        <v>2</v>
      </c>
      <c r="D35" s="237"/>
      <c r="E35" s="238" t="s">
        <v>636</v>
      </c>
      <c r="F35" s="238" t="s">
        <v>21</v>
      </c>
      <c r="G35" s="238" t="s">
        <v>0</v>
      </c>
      <c r="H35" s="239">
        <v>540</v>
      </c>
      <c r="I35" s="238">
        <v>0.18</v>
      </c>
      <c r="J35" s="238">
        <v>81</v>
      </c>
      <c r="K35" s="306"/>
      <c r="M35" s="175" t="s">
        <v>10</v>
      </c>
      <c r="N35" s="175" t="s">
        <v>0</v>
      </c>
      <c r="O35" s="236">
        <v>4645</v>
      </c>
      <c r="P35" s="98"/>
    </row>
    <row r="36" spans="1:17" s="187" customFormat="1" ht="15.75" x14ac:dyDescent="0.25">
      <c r="A36" s="237">
        <v>43280.392361111109</v>
      </c>
      <c r="B36" s="237" t="s">
        <v>3</v>
      </c>
      <c r="C36" s="237" t="s">
        <v>2</v>
      </c>
      <c r="D36" s="237"/>
      <c r="E36" s="238" t="s">
        <v>636</v>
      </c>
      <c r="F36" s="238" t="s">
        <v>21</v>
      </c>
      <c r="G36" s="238" t="s">
        <v>0</v>
      </c>
      <c r="H36" s="239">
        <v>3980</v>
      </c>
      <c r="I36" s="238">
        <v>0.18</v>
      </c>
      <c r="J36" s="238">
        <v>81</v>
      </c>
      <c r="K36" s="306"/>
      <c r="Q36" s="98"/>
    </row>
    <row r="37" spans="1:17" s="187" customFormat="1" ht="15.75" x14ac:dyDescent="0.25">
      <c r="A37" s="237">
        <v>43280.393750000003</v>
      </c>
      <c r="B37" s="237" t="s">
        <v>3</v>
      </c>
      <c r="C37" s="237" t="s">
        <v>2</v>
      </c>
      <c r="D37" s="237"/>
      <c r="E37" s="238" t="s">
        <v>636</v>
      </c>
      <c r="F37" s="238" t="s">
        <v>21</v>
      </c>
      <c r="G37" s="238" t="s">
        <v>0</v>
      </c>
      <c r="H37" s="329">
        <v>3660</v>
      </c>
      <c r="I37" s="238">
        <v>0.18</v>
      </c>
      <c r="J37" s="238">
        <v>81</v>
      </c>
      <c r="K37" s="306"/>
      <c r="Q37" s="98"/>
    </row>
    <row r="38" spans="1:17" s="187" customFormat="1" ht="15.75" x14ac:dyDescent="0.25">
      <c r="A38" s="237">
        <v>43280.393750000003</v>
      </c>
      <c r="B38" s="237" t="s">
        <v>3</v>
      </c>
      <c r="C38" s="237"/>
      <c r="D38" s="237" t="s">
        <v>2</v>
      </c>
      <c r="E38" s="238" t="s">
        <v>637</v>
      </c>
      <c r="F38" s="238" t="s">
        <v>21</v>
      </c>
      <c r="G38" s="238" t="s">
        <v>0</v>
      </c>
      <c r="H38" s="329">
        <v>3480</v>
      </c>
      <c r="I38" s="238">
        <v>0.18</v>
      </c>
      <c r="J38" s="238">
        <v>81</v>
      </c>
      <c r="K38" s="306"/>
      <c r="Q38" s="98"/>
    </row>
    <row r="39" spans="1:17" s="187" customFormat="1" ht="15.75" x14ac:dyDescent="0.25">
      <c r="A39" s="237">
        <v>43280.395833333336</v>
      </c>
      <c r="B39" s="237" t="s">
        <v>3</v>
      </c>
      <c r="C39" s="237"/>
      <c r="D39" s="237" t="s">
        <v>2</v>
      </c>
      <c r="E39" s="238" t="s">
        <v>637</v>
      </c>
      <c r="F39" s="238" t="s">
        <v>21</v>
      </c>
      <c r="G39" s="238" t="s">
        <v>0</v>
      </c>
      <c r="H39" s="329">
        <v>3490</v>
      </c>
      <c r="I39" s="238">
        <v>0.18</v>
      </c>
      <c r="J39" s="238">
        <v>81</v>
      </c>
      <c r="K39" s="306"/>
      <c r="O39" s="16"/>
      <c r="Q39" s="98"/>
    </row>
    <row r="40" spans="1:17" s="187" customFormat="1" ht="15.75" x14ac:dyDescent="0.25">
      <c r="A40" s="237">
        <v>43280.396527777775</v>
      </c>
      <c r="B40" s="237" t="s">
        <v>3</v>
      </c>
      <c r="C40" s="237"/>
      <c r="D40" s="237" t="s">
        <v>2</v>
      </c>
      <c r="E40" s="238" t="s">
        <v>637</v>
      </c>
      <c r="F40" s="238" t="s">
        <v>21</v>
      </c>
      <c r="G40" s="238" t="s">
        <v>0</v>
      </c>
      <c r="H40" s="329">
        <v>3490</v>
      </c>
      <c r="I40" s="238">
        <v>0.18</v>
      </c>
      <c r="J40" s="238">
        <v>81</v>
      </c>
      <c r="K40" s="306"/>
      <c r="Q40" s="98"/>
    </row>
    <row r="41" spans="1:17" s="187" customFormat="1" ht="15.75" x14ac:dyDescent="0.25">
      <c r="A41" s="237">
        <v>43280.397222222222</v>
      </c>
      <c r="B41" s="237" t="s">
        <v>3</v>
      </c>
      <c r="C41" s="237" t="s">
        <v>2</v>
      </c>
      <c r="D41" s="237"/>
      <c r="E41" s="238" t="s">
        <v>636</v>
      </c>
      <c r="F41" s="238" t="s">
        <v>22</v>
      </c>
      <c r="G41" s="238" t="s">
        <v>0</v>
      </c>
      <c r="H41" s="329">
        <v>4010</v>
      </c>
      <c r="I41" s="238">
        <v>0.18</v>
      </c>
      <c r="J41" s="238">
        <v>81</v>
      </c>
      <c r="K41" s="306">
        <f>AVERAGE(H41,H43:H47)</f>
        <v>4073.3333333333335</v>
      </c>
      <c r="Q41" s="98"/>
    </row>
    <row r="42" spans="1:17" s="187" customFormat="1" ht="15.75" x14ac:dyDescent="0.25">
      <c r="A42" s="237">
        <v>43280.397916666669</v>
      </c>
      <c r="B42" s="237" t="s">
        <v>3</v>
      </c>
      <c r="C42" s="237" t="s">
        <v>2</v>
      </c>
      <c r="D42" s="237"/>
      <c r="E42" s="238" t="s">
        <v>636</v>
      </c>
      <c r="F42" s="238" t="s">
        <v>22</v>
      </c>
      <c r="G42" s="238" t="s">
        <v>0</v>
      </c>
      <c r="H42" s="239">
        <v>3940</v>
      </c>
      <c r="I42" s="238">
        <v>0.18</v>
      </c>
      <c r="J42" s="238">
        <v>81</v>
      </c>
      <c r="K42" s="306"/>
      <c r="Q42" s="98"/>
    </row>
    <row r="43" spans="1:17" s="187" customFormat="1" ht="15.75" x14ac:dyDescent="0.25">
      <c r="A43" s="237">
        <v>43280.397916666669</v>
      </c>
      <c r="B43" s="237" t="s">
        <v>3</v>
      </c>
      <c r="C43" s="237" t="s">
        <v>2</v>
      </c>
      <c r="D43" s="237"/>
      <c r="E43" s="238" t="s">
        <v>636</v>
      </c>
      <c r="F43" s="238" t="s">
        <v>22</v>
      </c>
      <c r="G43" s="238" t="s">
        <v>0</v>
      </c>
      <c r="H43" s="329">
        <v>4040</v>
      </c>
      <c r="I43" s="238">
        <v>0.18</v>
      </c>
      <c r="J43" s="238">
        <v>81</v>
      </c>
      <c r="K43" s="306"/>
      <c r="Q43" s="98"/>
    </row>
    <row r="44" spans="1:17" s="187" customFormat="1" ht="15.75" x14ac:dyDescent="0.25">
      <c r="A44" s="237">
        <v>43280.398611111108</v>
      </c>
      <c r="B44" s="237" t="s">
        <v>3</v>
      </c>
      <c r="C44" s="237" t="s">
        <v>2</v>
      </c>
      <c r="D44" s="237"/>
      <c r="E44" s="238" t="s">
        <v>636</v>
      </c>
      <c r="F44" s="238" t="s">
        <v>22</v>
      </c>
      <c r="G44" s="238" t="s">
        <v>0</v>
      </c>
      <c r="H44" s="329">
        <v>4030</v>
      </c>
      <c r="I44" s="238">
        <v>0.18</v>
      </c>
      <c r="J44" s="238">
        <v>81</v>
      </c>
      <c r="K44" s="306"/>
      <c r="Q44" s="98"/>
    </row>
    <row r="45" spans="1:17" s="187" customFormat="1" ht="15.75" x14ac:dyDescent="0.25">
      <c r="A45" s="237">
        <v>43280.398611111108</v>
      </c>
      <c r="B45" s="237" t="s">
        <v>3</v>
      </c>
      <c r="C45" s="237"/>
      <c r="D45" s="237" t="s">
        <v>2</v>
      </c>
      <c r="E45" s="238" t="s">
        <v>637</v>
      </c>
      <c r="F45" s="238" t="s">
        <v>22</v>
      </c>
      <c r="G45" s="238" t="s">
        <v>0</v>
      </c>
      <c r="H45" s="329">
        <v>4120</v>
      </c>
      <c r="I45" s="238">
        <v>0.18</v>
      </c>
      <c r="J45" s="238">
        <v>81</v>
      </c>
      <c r="K45" s="306"/>
      <c r="Q45" s="98"/>
    </row>
    <row r="46" spans="1:17" s="187" customFormat="1" ht="15.75" x14ac:dyDescent="0.25">
      <c r="A46" s="237">
        <v>43280.399305555555</v>
      </c>
      <c r="B46" s="237" t="s">
        <v>3</v>
      </c>
      <c r="C46" s="237"/>
      <c r="D46" s="237" t="s">
        <v>2</v>
      </c>
      <c r="E46" s="238" t="s">
        <v>637</v>
      </c>
      <c r="F46" s="238" t="s">
        <v>22</v>
      </c>
      <c r="G46" s="238" t="s">
        <v>0</v>
      </c>
      <c r="H46" s="329">
        <v>4130</v>
      </c>
      <c r="I46" s="238">
        <v>0.18</v>
      </c>
      <c r="J46" s="238">
        <v>81</v>
      </c>
      <c r="K46" s="306"/>
      <c r="Q46" s="98"/>
    </row>
    <row r="47" spans="1:17" s="187" customFormat="1" ht="15.75" x14ac:dyDescent="0.25">
      <c r="A47" s="237">
        <v>43280.399305555555</v>
      </c>
      <c r="B47" s="237" t="s">
        <v>3</v>
      </c>
      <c r="C47" s="237"/>
      <c r="D47" s="237" t="s">
        <v>2</v>
      </c>
      <c r="E47" s="238" t="s">
        <v>637</v>
      </c>
      <c r="F47" s="238" t="s">
        <v>22</v>
      </c>
      <c r="G47" s="238" t="s">
        <v>0</v>
      </c>
      <c r="H47" s="329">
        <v>4110</v>
      </c>
      <c r="I47" s="238">
        <v>0.18</v>
      </c>
      <c r="J47" s="238">
        <v>81</v>
      </c>
      <c r="K47" s="306"/>
      <c r="Q47" s="98"/>
    </row>
    <row r="48" spans="1:17" s="187" customFormat="1" ht="15.75" x14ac:dyDescent="0.25">
      <c r="A48" s="237">
        <v>43280.4</v>
      </c>
      <c r="B48" s="237" t="s">
        <v>3</v>
      </c>
      <c r="C48" s="237" t="s">
        <v>2</v>
      </c>
      <c r="D48" s="237"/>
      <c r="E48" s="238" t="s">
        <v>636</v>
      </c>
      <c r="F48" s="238" t="s">
        <v>23</v>
      </c>
      <c r="G48" s="238" t="s">
        <v>0</v>
      </c>
      <c r="H48" s="329">
        <v>3610</v>
      </c>
      <c r="I48" s="238">
        <v>0.18</v>
      </c>
      <c r="J48" s="238">
        <v>81</v>
      </c>
      <c r="K48" s="306">
        <f>AVERAGE(H48,H51:H55,H58)</f>
        <v>3894.2857142857142</v>
      </c>
      <c r="Q48" s="98"/>
    </row>
    <row r="49" spans="1:17" s="187" customFormat="1" ht="15.75" x14ac:dyDescent="0.25">
      <c r="A49" s="237">
        <v>43280.4</v>
      </c>
      <c r="B49" s="237" t="s">
        <v>3</v>
      </c>
      <c r="C49" s="237" t="s">
        <v>2</v>
      </c>
      <c r="D49" s="237"/>
      <c r="E49" s="238" t="s">
        <v>636</v>
      </c>
      <c r="F49" s="238" t="s">
        <v>23</v>
      </c>
      <c r="G49" s="238" t="s">
        <v>0</v>
      </c>
      <c r="H49" s="239">
        <v>3520</v>
      </c>
      <c r="I49" s="238">
        <v>0.18</v>
      </c>
      <c r="J49" s="238">
        <v>81</v>
      </c>
      <c r="K49" s="306"/>
      <c r="Q49" s="98"/>
    </row>
    <row r="50" spans="1:17" s="187" customFormat="1" ht="15.75" x14ac:dyDescent="0.25">
      <c r="A50" s="237">
        <v>43280.400694444441</v>
      </c>
      <c r="B50" s="237" t="s">
        <v>3</v>
      </c>
      <c r="C50" s="237" t="s">
        <v>2</v>
      </c>
      <c r="D50" s="237"/>
      <c r="E50" s="238" t="s">
        <v>636</v>
      </c>
      <c r="F50" s="238" t="s">
        <v>23</v>
      </c>
      <c r="G50" s="238" t="s">
        <v>0</v>
      </c>
      <c r="H50" s="239">
        <v>390</v>
      </c>
      <c r="I50" s="238">
        <v>0.18</v>
      </c>
      <c r="J50" s="238">
        <v>81</v>
      </c>
      <c r="K50" s="306"/>
      <c r="Q50" s="98"/>
    </row>
    <row r="51" spans="1:17" s="187" customFormat="1" ht="15.75" x14ac:dyDescent="0.25">
      <c r="A51" s="237">
        <v>43280.400694444441</v>
      </c>
      <c r="B51" s="237" t="s">
        <v>3</v>
      </c>
      <c r="C51" s="237" t="s">
        <v>2</v>
      </c>
      <c r="D51" s="237"/>
      <c r="E51" s="238" t="s">
        <v>636</v>
      </c>
      <c r="F51" s="238" t="s">
        <v>23</v>
      </c>
      <c r="G51" s="238" t="s">
        <v>0</v>
      </c>
      <c r="H51" s="329">
        <v>4020</v>
      </c>
      <c r="I51" s="238">
        <v>0.18</v>
      </c>
      <c r="J51" s="238">
        <v>81</v>
      </c>
      <c r="K51" s="306"/>
      <c r="Q51" s="98"/>
    </row>
    <row r="52" spans="1:17" s="187" customFormat="1" ht="15.75" x14ac:dyDescent="0.25">
      <c r="A52" s="237">
        <v>43280.401388888888</v>
      </c>
      <c r="B52" s="237" t="s">
        <v>3</v>
      </c>
      <c r="C52" s="237" t="s">
        <v>2</v>
      </c>
      <c r="D52" s="237"/>
      <c r="E52" s="238" t="s">
        <v>636</v>
      </c>
      <c r="F52" s="238" t="s">
        <v>23</v>
      </c>
      <c r="G52" s="238" t="s">
        <v>0</v>
      </c>
      <c r="H52" s="329">
        <v>4020</v>
      </c>
      <c r="I52" s="238">
        <v>0.18</v>
      </c>
      <c r="J52" s="238">
        <v>81</v>
      </c>
      <c r="K52" s="306"/>
      <c r="Q52" s="98"/>
    </row>
    <row r="53" spans="1:17" s="187" customFormat="1" ht="15.75" x14ac:dyDescent="0.25">
      <c r="A53" s="237">
        <v>43280.402083333334</v>
      </c>
      <c r="B53" s="237" t="s">
        <v>3</v>
      </c>
      <c r="C53" s="237"/>
      <c r="D53" s="237" t="s">
        <v>2</v>
      </c>
      <c r="E53" s="238" t="s">
        <v>637</v>
      </c>
      <c r="F53" s="238" t="s">
        <v>23</v>
      </c>
      <c r="G53" s="238" t="s">
        <v>0</v>
      </c>
      <c r="H53" s="329">
        <v>4130</v>
      </c>
      <c r="I53" s="238">
        <v>0.18</v>
      </c>
      <c r="J53" s="238">
        <v>81</v>
      </c>
      <c r="K53" s="306"/>
      <c r="Q53" s="98"/>
    </row>
    <row r="54" spans="1:17" s="187" customFormat="1" ht="15.75" x14ac:dyDescent="0.25">
      <c r="A54" s="237">
        <v>43280.402083333334</v>
      </c>
      <c r="B54" s="237" t="s">
        <v>3</v>
      </c>
      <c r="C54" s="237"/>
      <c r="D54" s="237" t="s">
        <v>2</v>
      </c>
      <c r="E54" s="238" t="s">
        <v>637</v>
      </c>
      <c r="F54" s="238" t="s">
        <v>23</v>
      </c>
      <c r="G54" s="238" t="s">
        <v>0</v>
      </c>
      <c r="H54" s="329">
        <v>4110</v>
      </c>
      <c r="I54" s="238">
        <v>0.18</v>
      </c>
      <c r="J54" s="238">
        <v>81</v>
      </c>
      <c r="K54" s="306"/>
      <c r="Q54" s="98"/>
    </row>
    <row r="55" spans="1:17" s="187" customFormat="1" ht="15.75" x14ac:dyDescent="0.25">
      <c r="A55" s="237">
        <v>43280.402083333334</v>
      </c>
      <c r="B55" s="237" t="s">
        <v>3</v>
      </c>
      <c r="C55" s="237"/>
      <c r="D55" s="237" t="s">
        <v>2</v>
      </c>
      <c r="E55" s="238" t="s">
        <v>637</v>
      </c>
      <c r="F55" s="238" t="s">
        <v>23</v>
      </c>
      <c r="G55" s="238" t="s">
        <v>0</v>
      </c>
      <c r="H55" s="329">
        <v>4110</v>
      </c>
      <c r="I55" s="238">
        <v>0.18</v>
      </c>
      <c r="J55" s="238">
        <v>81</v>
      </c>
      <c r="K55" s="306"/>
      <c r="Q55" s="98"/>
    </row>
    <row r="56" spans="1:17" s="187" customFormat="1" ht="15.75" x14ac:dyDescent="0.25">
      <c r="A56" s="237">
        <v>43280.402777777781</v>
      </c>
      <c r="B56" s="237" t="s">
        <v>3</v>
      </c>
      <c r="C56" s="237"/>
      <c r="D56" s="237" t="s">
        <v>2</v>
      </c>
      <c r="E56" s="238" t="s">
        <v>637</v>
      </c>
      <c r="F56" s="238" t="s">
        <v>23</v>
      </c>
      <c r="G56" s="238" t="s">
        <v>0</v>
      </c>
      <c r="H56" s="239">
        <v>540</v>
      </c>
      <c r="I56" s="238">
        <v>0.18</v>
      </c>
      <c r="J56" s="238">
        <v>81</v>
      </c>
      <c r="K56" s="306"/>
      <c r="Q56" s="98"/>
    </row>
    <row r="57" spans="1:17" s="187" customFormat="1" ht="15.75" x14ac:dyDescent="0.25">
      <c r="A57" s="237">
        <v>43280.402777777781</v>
      </c>
      <c r="B57" s="237" t="s">
        <v>3</v>
      </c>
      <c r="C57" s="237"/>
      <c r="D57" s="237" t="s">
        <v>2</v>
      </c>
      <c r="E57" s="238" t="s">
        <v>637</v>
      </c>
      <c r="F57" s="238" t="s">
        <v>23</v>
      </c>
      <c r="G57" s="238" t="s">
        <v>0</v>
      </c>
      <c r="H57" s="239">
        <v>450</v>
      </c>
      <c r="I57" s="238">
        <v>0.18</v>
      </c>
      <c r="J57" s="238">
        <v>81</v>
      </c>
      <c r="K57" s="306"/>
      <c r="Q57" s="98"/>
    </row>
    <row r="58" spans="1:17" s="187" customFormat="1" ht="15.75" x14ac:dyDescent="0.25">
      <c r="A58" s="237">
        <v>43280.40347222222</v>
      </c>
      <c r="B58" s="237" t="s">
        <v>3</v>
      </c>
      <c r="C58" s="237"/>
      <c r="D58" s="237" t="s">
        <v>2</v>
      </c>
      <c r="E58" s="238" t="s">
        <v>637</v>
      </c>
      <c r="F58" s="238" t="s">
        <v>23</v>
      </c>
      <c r="G58" s="238" t="s">
        <v>0</v>
      </c>
      <c r="H58" s="329">
        <v>3260</v>
      </c>
      <c r="I58" s="238">
        <v>0.18</v>
      </c>
      <c r="J58" s="238">
        <v>81</v>
      </c>
      <c r="K58" s="306"/>
      <c r="Q58" s="98"/>
    </row>
    <row r="59" spans="1:17" s="187" customFormat="1" ht="15.75" x14ac:dyDescent="0.25">
      <c r="A59" s="237">
        <v>43280.425000000003</v>
      </c>
      <c r="B59" s="237" t="s">
        <v>3</v>
      </c>
      <c r="C59" s="237" t="s">
        <v>2</v>
      </c>
      <c r="D59" s="237"/>
      <c r="E59" s="238" t="s">
        <v>636</v>
      </c>
      <c r="F59" s="238" t="s">
        <v>23</v>
      </c>
      <c r="G59" s="238" t="s">
        <v>1112</v>
      </c>
      <c r="H59" s="239">
        <v>4370</v>
      </c>
      <c r="I59" s="238">
        <v>0.18</v>
      </c>
      <c r="J59" s="238">
        <v>82</v>
      </c>
      <c r="K59" s="306">
        <f>AVERAGE(H61:H62)</f>
        <v>4100</v>
      </c>
      <c r="Q59" s="98"/>
    </row>
    <row r="60" spans="1:17" s="187" customFormat="1" ht="15.75" x14ac:dyDescent="0.25">
      <c r="A60" s="237">
        <v>43280.425694444442</v>
      </c>
      <c r="B60" s="237" t="s">
        <v>3</v>
      </c>
      <c r="C60" s="237" t="s">
        <v>2</v>
      </c>
      <c r="D60" s="237"/>
      <c r="E60" s="238" t="s">
        <v>636</v>
      </c>
      <c r="F60" s="238" t="s">
        <v>23</v>
      </c>
      <c r="G60" s="238" t="s">
        <v>1112</v>
      </c>
      <c r="H60" s="239">
        <v>4600</v>
      </c>
      <c r="I60" s="238">
        <v>0.18</v>
      </c>
      <c r="J60" s="238">
        <v>82</v>
      </c>
      <c r="K60" s="306"/>
      <c r="Q60" s="98"/>
    </row>
    <row r="61" spans="1:17" s="187" customFormat="1" ht="15.75" x14ac:dyDescent="0.25">
      <c r="A61" s="237">
        <v>43280.425694444442</v>
      </c>
      <c r="B61" s="237" t="s">
        <v>3</v>
      </c>
      <c r="C61" s="237" t="s">
        <v>2</v>
      </c>
      <c r="D61" s="237"/>
      <c r="E61" s="238" t="s">
        <v>636</v>
      </c>
      <c r="F61" s="238" t="s">
        <v>23</v>
      </c>
      <c r="G61" s="238" t="s">
        <v>1112</v>
      </c>
      <c r="H61" s="329">
        <v>4090</v>
      </c>
      <c r="I61" s="238">
        <v>0.18</v>
      </c>
      <c r="J61" s="238">
        <v>82</v>
      </c>
      <c r="K61" s="306"/>
      <c r="Q61" s="98"/>
    </row>
    <row r="62" spans="1:17" s="187" customFormat="1" ht="15.75" x14ac:dyDescent="0.25">
      <c r="A62" s="237">
        <v>43280.426388888889</v>
      </c>
      <c r="B62" s="237" t="s">
        <v>3</v>
      </c>
      <c r="C62" s="237" t="s">
        <v>2</v>
      </c>
      <c r="D62" s="237"/>
      <c r="E62" s="238" t="s">
        <v>636</v>
      </c>
      <c r="F62" s="238" t="s">
        <v>23</v>
      </c>
      <c r="G62" s="238" t="s">
        <v>1112</v>
      </c>
      <c r="H62" s="329">
        <v>4110</v>
      </c>
      <c r="I62" s="238">
        <v>0.18</v>
      </c>
      <c r="J62" s="238">
        <v>82</v>
      </c>
      <c r="K62" s="306"/>
      <c r="Q62" s="98"/>
    </row>
    <row r="63" spans="1:17" s="187" customFormat="1" ht="15.75" x14ac:dyDescent="0.25">
      <c r="A63" s="237">
        <v>43280.426388888889</v>
      </c>
      <c r="B63" s="237" t="s">
        <v>3</v>
      </c>
      <c r="C63" s="237"/>
      <c r="D63" s="237" t="s">
        <v>2</v>
      </c>
      <c r="E63" s="238" t="s">
        <v>637</v>
      </c>
      <c r="F63" s="238" t="s">
        <v>23</v>
      </c>
      <c r="G63" s="238" t="s">
        <v>1112</v>
      </c>
      <c r="H63" s="239">
        <v>4140</v>
      </c>
      <c r="I63" s="238">
        <v>0.18</v>
      </c>
      <c r="J63" s="238">
        <v>82</v>
      </c>
      <c r="K63" s="306"/>
      <c r="Q63" s="98"/>
    </row>
    <row r="64" spans="1:17" s="187" customFormat="1" ht="15.75" x14ac:dyDescent="0.25">
      <c r="A64" s="237">
        <v>43280.427083333336</v>
      </c>
      <c r="B64" s="237" t="s">
        <v>3</v>
      </c>
      <c r="C64" s="237"/>
      <c r="D64" s="237" t="s">
        <v>2</v>
      </c>
      <c r="E64" s="238" t="s">
        <v>637</v>
      </c>
      <c r="F64" s="238" t="s">
        <v>23</v>
      </c>
      <c r="G64" s="238" t="s">
        <v>1112</v>
      </c>
      <c r="H64" s="239">
        <v>500</v>
      </c>
      <c r="I64" s="238">
        <v>0.18</v>
      </c>
      <c r="J64" s="238">
        <v>82</v>
      </c>
      <c r="K64" s="306"/>
      <c r="Q64" s="98"/>
    </row>
    <row r="65" spans="1:17" s="187" customFormat="1" ht="15.75" x14ac:dyDescent="0.25">
      <c r="A65" s="237">
        <v>43280.427083333336</v>
      </c>
      <c r="B65" s="237" t="s">
        <v>3</v>
      </c>
      <c r="C65" s="237"/>
      <c r="D65" s="237" t="s">
        <v>2</v>
      </c>
      <c r="E65" s="238" t="s">
        <v>637</v>
      </c>
      <c r="F65" s="238" t="s">
        <v>23</v>
      </c>
      <c r="G65" s="238" t="s">
        <v>1112</v>
      </c>
      <c r="H65" s="239">
        <v>1080</v>
      </c>
      <c r="I65" s="238">
        <v>0.18</v>
      </c>
      <c r="J65" s="238">
        <v>82</v>
      </c>
      <c r="K65" s="306"/>
      <c r="Q65" s="98"/>
    </row>
    <row r="66" spans="1:17" s="187" customFormat="1" ht="15.75" x14ac:dyDescent="0.25">
      <c r="A66" s="237">
        <v>43280.427777777775</v>
      </c>
      <c r="B66" s="237" t="s">
        <v>3</v>
      </c>
      <c r="C66" s="237"/>
      <c r="D66" s="237" t="s">
        <v>2</v>
      </c>
      <c r="E66" s="238" t="s">
        <v>637</v>
      </c>
      <c r="F66" s="238" t="s">
        <v>23</v>
      </c>
      <c r="G66" s="238" t="s">
        <v>1112</v>
      </c>
      <c r="H66" s="239">
        <v>3760</v>
      </c>
      <c r="I66" s="238">
        <v>0.18</v>
      </c>
      <c r="J66" s="238">
        <v>82</v>
      </c>
      <c r="K66" s="306"/>
      <c r="Q66" s="98"/>
    </row>
    <row r="67" spans="1:17" s="187" customFormat="1" ht="15.75" x14ac:dyDescent="0.25">
      <c r="A67" s="237">
        <v>43280.427777777775</v>
      </c>
      <c r="B67" s="237" t="s">
        <v>3</v>
      </c>
      <c r="C67" s="237"/>
      <c r="D67" s="237" t="s">
        <v>2</v>
      </c>
      <c r="E67" s="238" t="s">
        <v>637</v>
      </c>
      <c r="F67" s="238" t="s">
        <v>23</v>
      </c>
      <c r="G67" s="238" t="s">
        <v>1112</v>
      </c>
      <c r="H67" s="239">
        <v>3830</v>
      </c>
      <c r="I67" s="238">
        <v>0.18</v>
      </c>
      <c r="J67" s="238">
        <v>82</v>
      </c>
      <c r="K67" s="306"/>
      <c r="Q67" s="98"/>
    </row>
    <row r="68" spans="1:17" s="187" customFormat="1" ht="15.75" x14ac:dyDescent="0.25">
      <c r="A68" s="237">
        <v>43280.427777777775</v>
      </c>
      <c r="B68" s="237" t="s">
        <v>3</v>
      </c>
      <c r="C68" s="237"/>
      <c r="D68" s="237" t="s">
        <v>2</v>
      </c>
      <c r="E68" s="238" t="s">
        <v>637</v>
      </c>
      <c r="F68" s="238" t="s">
        <v>23</v>
      </c>
      <c r="G68" s="238" t="s">
        <v>1112</v>
      </c>
      <c r="H68" s="239">
        <v>3860</v>
      </c>
      <c r="I68" s="238">
        <v>0.18</v>
      </c>
      <c r="J68" s="238">
        <v>82</v>
      </c>
      <c r="K68" s="306"/>
      <c r="Q68" s="98"/>
    </row>
    <row r="69" spans="1:17" s="187" customFormat="1" ht="15.75" x14ac:dyDescent="0.25">
      <c r="A69" s="237">
        <v>43280.404166666667</v>
      </c>
      <c r="B69" s="237" t="s">
        <v>3</v>
      </c>
      <c r="C69" s="237" t="s">
        <v>2</v>
      </c>
      <c r="D69" s="237"/>
      <c r="E69" s="238" t="s">
        <v>636</v>
      </c>
      <c r="F69" s="238" t="s">
        <v>25</v>
      </c>
      <c r="G69" s="238" t="s">
        <v>0</v>
      </c>
      <c r="H69" s="329">
        <v>3970</v>
      </c>
      <c r="I69" s="238">
        <v>0.18</v>
      </c>
      <c r="J69" s="238">
        <v>82</v>
      </c>
      <c r="K69" s="306">
        <f>AVERAGE(H69:H71,H73:H74,H76)</f>
        <v>4063.3333333333335</v>
      </c>
      <c r="Q69" s="98"/>
    </row>
    <row r="70" spans="1:17" s="187" customFormat="1" ht="15.75" x14ac:dyDescent="0.25">
      <c r="A70" s="237">
        <v>43280.404166666667</v>
      </c>
      <c r="B70" s="237" t="s">
        <v>3</v>
      </c>
      <c r="C70" s="237" t="s">
        <v>2</v>
      </c>
      <c r="D70" s="237"/>
      <c r="E70" s="238" t="s">
        <v>636</v>
      </c>
      <c r="F70" s="238" t="s">
        <v>25</v>
      </c>
      <c r="G70" s="238" t="s">
        <v>0</v>
      </c>
      <c r="H70" s="329">
        <v>3950</v>
      </c>
      <c r="I70" s="238">
        <v>0.18</v>
      </c>
      <c r="J70" s="238">
        <v>81</v>
      </c>
      <c r="K70" s="306"/>
      <c r="Q70" s="98"/>
    </row>
    <row r="71" spans="1:17" s="187" customFormat="1" ht="15.75" x14ac:dyDescent="0.25">
      <c r="A71" s="237">
        <v>43280.404861111114</v>
      </c>
      <c r="B71" s="237" t="s">
        <v>3</v>
      </c>
      <c r="C71" s="237" t="s">
        <v>2</v>
      </c>
      <c r="D71" s="237"/>
      <c r="E71" s="238" t="s">
        <v>636</v>
      </c>
      <c r="F71" s="238" t="s">
        <v>25</v>
      </c>
      <c r="G71" s="238" t="s">
        <v>0</v>
      </c>
      <c r="H71" s="329">
        <v>3950</v>
      </c>
      <c r="I71" s="238">
        <v>0.18</v>
      </c>
      <c r="J71" s="238">
        <v>81</v>
      </c>
      <c r="K71" s="306"/>
      <c r="Q71" s="98"/>
    </row>
    <row r="72" spans="1:17" s="187" customFormat="1" ht="15.75" x14ac:dyDescent="0.25">
      <c r="A72" s="237">
        <v>43280.405555555553</v>
      </c>
      <c r="B72" s="237" t="s">
        <v>3</v>
      </c>
      <c r="C72" s="237"/>
      <c r="D72" s="237" t="s">
        <v>2</v>
      </c>
      <c r="E72" s="238" t="s">
        <v>637</v>
      </c>
      <c r="F72" s="238" t="s">
        <v>25</v>
      </c>
      <c r="G72" s="238" t="s">
        <v>0</v>
      </c>
      <c r="H72" s="239">
        <v>3570</v>
      </c>
      <c r="I72" s="238">
        <v>0.18</v>
      </c>
      <c r="J72" s="238">
        <v>81</v>
      </c>
      <c r="K72" s="306"/>
      <c r="Q72" s="98"/>
    </row>
    <row r="73" spans="1:17" s="187" customFormat="1" ht="15.75" x14ac:dyDescent="0.25">
      <c r="A73" s="237">
        <v>43280.405555555553</v>
      </c>
      <c r="B73" s="237" t="s">
        <v>3</v>
      </c>
      <c r="C73" s="237"/>
      <c r="D73" s="237" t="s">
        <v>2</v>
      </c>
      <c r="E73" s="238" t="s">
        <v>637</v>
      </c>
      <c r="F73" s="238" t="s">
        <v>25</v>
      </c>
      <c r="G73" s="238" t="s">
        <v>0</v>
      </c>
      <c r="H73" s="329">
        <v>4190</v>
      </c>
      <c r="I73" s="238">
        <v>0.18</v>
      </c>
      <c r="J73" s="238">
        <v>82</v>
      </c>
      <c r="K73" s="306"/>
      <c r="Q73" s="98"/>
    </row>
    <row r="74" spans="1:17" s="187" customFormat="1" ht="15.75" x14ac:dyDescent="0.25">
      <c r="A74" s="237">
        <v>43280.40625</v>
      </c>
      <c r="B74" s="237" t="s">
        <v>3</v>
      </c>
      <c r="C74" s="237"/>
      <c r="D74" s="237" t="s">
        <v>2</v>
      </c>
      <c r="E74" s="238" t="s">
        <v>637</v>
      </c>
      <c r="F74" s="238" t="s">
        <v>25</v>
      </c>
      <c r="G74" s="238" t="s">
        <v>0</v>
      </c>
      <c r="H74" s="329">
        <v>4150</v>
      </c>
      <c r="I74" s="238">
        <v>0.18</v>
      </c>
      <c r="J74" s="238">
        <v>81</v>
      </c>
      <c r="K74" s="306"/>
      <c r="Q74" s="98"/>
    </row>
    <row r="75" spans="1:17" s="187" customFormat="1" ht="15.75" x14ac:dyDescent="0.25">
      <c r="A75" s="237">
        <v>43280.40625</v>
      </c>
      <c r="B75" s="237" t="s">
        <v>3</v>
      </c>
      <c r="C75" s="237"/>
      <c r="D75" s="237" t="s">
        <v>2</v>
      </c>
      <c r="E75" s="238" t="s">
        <v>637</v>
      </c>
      <c r="F75" s="238" t="s">
        <v>25</v>
      </c>
      <c r="G75" s="238" t="s">
        <v>0</v>
      </c>
      <c r="H75" s="239">
        <v>3700</v>
      </c>
      <c r="I75" s="238">
        <v>0.18</v>
      </c>
      <c r="J75" s="238">
        <v>82</v>
      </c>
      <c r="K75" s="306"/>
      <c r="Q75" s="98"/>
    </row>
    <row r="76" spans="1:17" s="187" customFormat="1" ht="15.75" x14ac:dyDescent="0.25">
      <c r="A76" s="237">
        <v>43280.406944444447</v>
      </c>
      <c r="B76" s="237" t="s">
        <v>3</v>
      </c>
      <c r="C76" s="237"/>
      <c r="D76" s="237" t="s">
        <v>2</v>
      </c>
      <c r="E76" s="238" t="s">
        <v>637</v>
      </c>
      <c r="F76" s="238" t="s">
        <v>25</v>
      </c>
      <c r="G76" s="238" t="s">
        <v>0</v>
      </c>
      <c r="H76" s="329">
        <v>4170</v>
      </c>
      <c r="I76" s="238">
        <v>0.18</v>
      </c>
      <c r="J76" s="238">
        <v>81</v>
      </c>
      <c r="K76" s="306"/>
      <c r="Q76" s="98"/>
    </row>
    <row r="77" spans="1:17" s="187" customFormat="1" ht="15.75" x14ac:dyDescent="0.25">
      <c r="A77" s="237">
        <v>43280.446527777778</v>
      </c>
      <c r="B77" s="237" t="s">
        <v>3</v>
      </c>
      <c r="C77" s="237" t="s">
        <v>2</v>
      </c>
      <c r="D77" s="237"/>
      <c r="E77" s="238" t="s">
        <v>636</v>
      </c>
      <c r="F77" s="238" t="s">
        <v>31</v>
      </c>
      <c r="G77" s="238" t="s">
        <v>0</v>
      </c>
      <c r="H77" s="329">
        <v>5000</v>
      </c>
      <c r="I77" s="238">
        <v>0.18</v>
      </c>
      <c r="J77" s="238">
        <v>84</v>
      </c>
      <c r="K77" s="306">
        <f>AVERAGE(H77,H79:H82)</f>
        <v>5008</v>
      </c>
      <c r="Q77" s="98"/>
    </row>
    <row r="78" spans="1:17" s="187" customFormat="1" ht="15.75" x14ac:dyDescent="0.25">
      <c r="A78" s="237">
        <v>43280.447222222225</v>
      </c>
      <c r="B78" s="237" t="s">
        <v>3</v>
      </c>
      <c r="C78" s="237" t="s">
        <v>2</v>
      </c>
      <c r="D78" s="237"/>
      <c r="E78" s="238" t="s">
        <v>636</v>
      </c>
      <c r="F78" s="238" t="s">
        <v>31</v>
      </c>
      <c r="G78" s="238" t="s">
        <v>0</v>
      </c>
      <c r="H78" s="239">
        <v>4970</v>
      </c>
      <c r="I78" s="238">
        <v>0.18</v>
      </c>
      <c r="J78" s="238">
        <v>84</v>
      </c>
      <c r="K78" s="306"/>
      <c r="Q78" s="98"/>
    </row>
    <row r="79" spans="1:17" s="187" customFormat="1" ht="15.75" x14ac:dyDescent="0.25">
      <c r="A79" s="237">
        <v>43280.447916666664</v>
      </c>
      <c r="B79" s="237" t="s">
        <v>3</v>
      </c>
      <c r="C79" s="237" t="s">
        <v>2</v>
      </c>
      <c r="D79" s="237"/>
      <c r="E79" s="238" t="s">
        <v>636</v>
      </c>
      <c r="F79" s="238" t="s">
        <v>31</v>
      </c>
      <c r="G79" s="238" t="s">
        <v>0</v>
      </c>
      <c r="H79" s="329">
        <v>5030</v>
      </c>
      <c r="I79" s="238">
        <v>0.18</v>
      </c>
      <c r="J79" s="238">
        <v>84</v>
      </c>
      <c r="K79" s="306"/>
      <c r="Q79" s="98"/>
    </row>
    <row r="80" spans="1:17" s="187" customFormat="1" ht="15.75" x14ac:dyDescent="0.25">
      <c r="A80" s="237">
        <v>43280.448611111111</v>
      </c>
      <c r="B80" s="237" t="s">
        <v>3</v>
      </c>
      <c r="C80" s="237"/>
      <c r="D80" s="237" t="s">
        <v>2</v>
      </c>
      <c r="E80" s="238" t="s">
        <v>637</v>
      </c>
      <c r="F80" s="238" t="s">
        <v>31</v>
      </c>
      <c r="G80" s="238" t="s">
        <v>0</v>
      </c>
      <c r="H80" s="329">
        <v>5000</v>
      </c>
      <c r="I80" s="238">
        <v>0.18</v>
      </c>
      <c r="J80" s="238">
        <v>84</v>
      </c>
      <c r="K80" s="306"/>
      <c r="Q80" s="98"/>
    </row>
    <row r="81" spans="1:17" s="187" customFormat="1" ht="15.75" x14ac:dyDescent="0.25">
      <c r="A81" s="237">
        <v>43280.449305555558</v>
      </c>
      <c r="B81" s="237" t="s">
        <v>3</v>
      </c>
      <c r="C81" s="237"/>
      <c r="D81" s="237" t="s">
        <v>2</v>
      </c>
      <c r="E81" s="238" t="s">
        <v>637</v>
      </c>
      <c r="F81" s="238" t="s">
        <v>31</v>
      </c>
      <c r="G81" s="238" t="s">
        <v>0</v>
      </c>
      <c r="H81" s="329">
        <v>5000</v>
      </c>
      <c r="I81" s="238">
        <v>0.18</v>
      </c>
      <c r="J81" s="238">
        <v>84</v>
      </c>
      <c r="K81" s="306"/>
      <c r="Q81" s="98"/>
    </row>
    <row r="82" spans="1:17" s="187" customFormat="1" ht="15.75" x14ac:dyDescent="0.25">
      <c r="A82" s="237">
        <v>43280.449305555558</v>
      </c>
      <c r="B82" s="237" t="s">
        <v>3</v>
      </c>
      <c r="C82" s="237"/>
      <c r="D82" s="237" t="s">
        <v>2</v>
      </c>
      <c r="E82" s="238" t="s">
        <v>637</v>
      </c>
      <c r="F82" s="238" t="s">
        <v>31</v>
      </c>
      <c r="G82" s="238" t="s">
        <v>0</v>
      </c>
      <c r="H82" s="329">
        <v>5010</v>
      </c>
      <c r="I82" s="238">
        <v>0.18</v>
      </c>
      <c r="J82" s="238">
        <v>84</v>
      </c>
      <c r="K82" s="306"/>
      <c r="Q82" s="98"/>
    </row>
    <row r="83" spans="1:17" s="187" customFormat="1" ht="15.75" x14ac:dyDescent="0.25">
      <c r="A83" s="237">
        <v>43280.440972222219</v>
      </c>
      <c r="B83" s="237" t="s">
        <v>3</v>
      </c>
      <c r="C83" s="237" t="s">
        <v>2</v>
      </c>
      <c r="D83" s="237"/>
      <c r="E83" s="238" t="s">
        <v>636</v>
      </c>
      <c r="F83" s="238" t="s">
        <v>30</v>
      </c>
      <c r="G83" s="238" t="s">
        <v>0</v>
      </c>
      <c r="H83" s="239">
        <v>3970</v>
      </c>
      <c r="I83" s="238">
        <v>0.18</v>
      </c>
      <c r="J83" s="238">
        <v>84</v>
      </c>
      <c r="K83" s="306">
        <f>AVERAGE(H84:H91)</f>
        <v>4553.75</v>
      </c>
      <c r="Q83" s="98"/>
    </row>
    <row r="84" spans="1:17" s="187" customFormat="1" ht="15.75" x14ac:dyDescent="0.25">
      <c r="A84" s="237">
        <v>43280.440972222219</v>
      </c>
      <c r="B84" s="237" t="s">
        <v>3</v>
      </c>
      <c r="C84" s="237" t="s">
        <v>2</v>
      </c>
      <c r="D84" s="237"/>
      <c r="E84" s="238" t="s">
        <v>636</v>
      </c>
      <c r="F84" s="238" t="s">
        <v>30</v>
      </c>
      <c r="G84" s="238" t="s">
        <v>0</v>
      </c>
      <c r="H84" s="329">
        <v>4470</v>
      </c>
      <c r="I84" s="238">
        <v>0.18</v>
      </c>
      <c r="J84" s="238">
        <v>84</v>
      </c>
      <c r="K84" s="306"/>
      <c r="Q84" s="98"/>
    </row>
    <row r="85" spans="1:17" s="187" customFormat="1" ht="15.75" x14ac:dyDescent="0.25">
      <c r="A85" s="237">
        <v>43280.441666666666</v>
      </c>
      <c r="B85" s="237" t="s">
        <v>3</v>
      </c>
      <c r="C85" s="237" t="s">
        <v>2</v>
      </c>
      <c r="D85" s="237"/>
      <c r="E85" s="238" t="s">
        <v>636</v>
      </c>
      <c r="F85" s="238" t="s">
        <v>30</v>
      </c>
      <c r="G85" s="238" t="s">
        <v>0</v>
      </c>
      <c r="H85" s="329">
        <v>4470</v>
      </c>
      <c r="I85" s="238">
        <v>0.18</v>
      </c>
      <c r="J85" s="238">
        <v>84</v>
      </c>
      <c r="K85" s="306"/>
      <c r="Q85" s="98"/>
    </row>
    <row r="86" spans="1:17" s="187" customFormat="1" ht="15.75" x14ac:dyDescent="0.25">
      <c r="A86" s="237">
        <v>43280.442361111112</v>
      </c>
      <c r="B86" s="237" t="s">
        <v>3</v>
      </c>
      <c r="C86" s="237" t="s">
        <v>2</v>
      </c>
      <c r="D86" s="237"/>
      <c r="E86" s="238" t="s">
        <v>636</v>
      </c>
      <c r="F86" s="238" t="s">
        <v>30</v>
      </c>
      <c r="G86" s="238" t="s">
        <v>0</v>
      </c>
      <c r="H86" s="329">
        <v>4440</v>
      </c>
      <c r="I86" s="238">
        <v>0.18</v>
      </c>
      <c r="J86" s="238">
        <v>84</v>
      </c>
      <c r="K86" s="306"/>
      <c r="Q86" s="98"/>
    </row>
    <row r="87" spans="1:17" s="187" customFormat="1" ht="15.75" x14ac:dyDescent="0.25">
      <c r="A87" s="237">
        <v>43280.443055555559</v>
      </c>
      <c r="B87" s="237" t="s">
        <v>3</v>
      </c>
      <c r="C87" s="237"/>
      <c r="D87" s="237" t="s">
        <v>2</v>
      </c>
      <c r="E87" s="238" t="s">
        <v>637</v>
      </c>
      <c r="F87" s="238" t="s">
        <v>30</v>
      </c>
      <c r="G87" s="238" t="s">
        <v>0</v>
      </c>
      <c r="H87" s="329">
        <v>4330</v>
      </c>
      <c r="I87" s="238">
        <v>0.18</v>
      </c>
      <c r="J87" s="238">
        <v>84</v>
      </c>
      <c r="K87" s="306"/>
      <c r="Q87" s="98"/>
    </row>
    <row r="88" spans="1:17" s="187" customFormat="1" ht="15.75" x14ac:dyDescent="0.25">
      <c r="A88" s="237">
        <v>43280.444444444445</v>
      </c>
      <c r="B88" s="237" t="s">
        <v>3</v>
      </c>
      <c r="C88" s="237"/>
      <c r="D88" s="237" t="s">
        <v>2</v>
      </c>
      <c r="E88" s="238" t="s">
        <v>637</v>
      </c>
      <c r="F88" s="238" t="s">
        <v>30</v>
      </c>
      <c r="G88" s="238" t="s">
        <v>0</v>
      </c>
      <c r="H88" s="329">
        <v>5090</v>
      </c>
      <c r="I88" s="238">
        <v>0.18</v>
      </c>
      <c r="J88" s="238">
        <v>84</v>
      </c>
      <c r="K88" s="306"/>
      <c r="Q88" s="98"/>
    </row>
    <row r="89" spans="1:17" s="187" customFormat="1" ht="15.75" x14ac:dyDescent="0.25">
      <c r="A89" s="237">
        <v>43280.445138888892</v>
      </c>
      <c r="B89" s="237" t="s">
        <v>3</v>
      </c>
      <c r="C89" s="237"/>
      <c r="D89" s="237" t="s">
        <v>2</v>
      </c>
      <c r="E89" s="238" t="s">
        <v>637</v>
      </c>
      <c r="F89" s="238" t="s">
        <v>30</v>
      </c>
      <c r="G89" s="238" t="s">
        <v>0</v>
      </c>
      <c r="H89" s="329">
        <v>4520</v>
      </c>
      <c r="I89" s="238">
        <v>0.18</v>
      </c>
      <c r="J89" s="238">
        <v>84</v>
      </c>
      <c r="K89" s="306"/>
      <c r="Q89" s="98"/>
    </row>
    <row r="90" spans="1:17" s="187" customFormat="1" ht="15.75" x14ac:dyDescent="0.25">
      <c r="A90" s="237">
        <v>43280.445833333331</v>
      </c>
      <c r="B90" s="237" t="s">
        <v>3</v>
      </c>
      <c r="C90" s="237"/>
      <c r="D90" s="237" t="s">
        <v>2</v>
      </c>
      <c r="E90" s="238" t="s">
        <v>637</v>
      </c>
      <c r="F90" s="238" t="s">
        <v>30</v>
      </c>
      <c r="G90" s="238" t="s">
        <v>0</v>
      </c>
      <c r="H90" s="329">
        <v>4560</v>
      </c>
      <c r="I90" s="238">
        <v>0.18</v>
      </c>
      <c r="J90" s="238">
        <v>84</v>
      </c>
      <c r="K90" s="306"/>
      <c r="Q90" s="98"/>
    </row>
    <row r="91" spans="1:17" s="187" customFormat="1" ht="15.75" x14ac:dyDescent="0.25">
      <c r="A91" s="237">
        <v>43280.445833333331</v>
      </c>
      <c r="B91" s="237" t="s">
        <v>3</v>
      </c>
      <c r="C91" s="237"/>
      <c r="D91" s="237" t="s">
        <v>2</v>
      </c>
      <c r="E91" s="238" t="s">
        <v>637</v>
      </c>
      <c r="F91" s="238" t="s">
        <v>30</v>
      </c>
      <c r="G91" s="238" t="s">
        <v>0</v>
      </c>
      <c r="H91" s="329">
        <v>4550</v>
      </c>
      <c r="I91" s="238">
        <v>0.18</v>
      </c>
      <c r="J91" s="238">
        <v>84</v>
      </c>
      <c r="K91" s="306"/>
      <c r="Q91" s="98"/>
    </row>
    <row r="92" spans="1:17" s="187" customFormat="1" ht="15.75" x14ac:dyDescent="0.25">
      <c r="A92" s="237">
        <v>43280.429166666669</v>
      </c>
      <c r="B92" s="237" t="s">
        <v>3</v>
      </c>
      <c r="C92" s="237" t="s">
        <v>2</v>
      </c>
      <c r="D92" s="237"/>
      <c r="E92" s="238" t="s">
        <v>636</v>
      </c>
      <c r="F92" s="238" t="s">
        <v>29</v>
      </c>
      <c r="G92" s="238" t="s">
        <v>0</v>
      </c>
      <c r="H92" s="329">
        <v>4790</v>
      </c>
      <c r="I92" s="238">
        <v>0.18</v>
      </c>
      <c r="J92" s="238">
        <v>82</v>
      </c>
      <c r="K92" s="306">
        <f>AVERAGE(H92:H96)</f>
        <v>4862</v>
      </c>
      <c r="Q92" s="98"/>
    </row>
    <row r="93" spans="1:17" s="187" customFormat="1" ht="15.75" x14ac:dyDescent="0.25">
      <c r="A93" s="237">
        <v>43280.429166666669</v>
      </c>
      <c r="B93" s="237" t="s">
        <v>3</v>
      </c>
      <c r="C93" s="237" t="s">
        <v>2</v>
      </c>
      <c r="D93" s="237"/>
      <c r="E93" s="238" t="s">
        <v>636</v>
      </c>
      <c r="F93" s="238" t="s">
        <v>29</v>
      </c>
      <c r="G93" s="238" t="s">
        <v>0</v>
      </c>
      <c r="H93" s="329">
        <v>4750</v>
      </c>
      <c r="I93" s="238">
        <v>0.18</v>
      </c>
      <c r="J93" s="238">
        <v>82</v>
      </c>
      <c r="K93" s="306"/>
      <c r="Q93" s="98"/>
    </row>
    <row r="94" spans="1:17" s="187" customFormat="1" ht="15.75" x14ac:dyDescent="0.25">
      <c r="A94" s="237">
        <v>43280.429166666669</v>
      </c>
      <c r="B94" s="237" t="s">
        <v>3</v>
      </c>
      <c r="C94" s="237" t="s">
        <v>2</v>
      </c>
      <c r="D94" s="237"/>
      <c r="E94" s="238" t="s">
        <v>636</v>
      </c>
      <c r="F94" s="238" t="s">
        <v>29</v>
      </c>
      <c r="G94" s="238" t="s">
        <v>0</v>
      </c>
      <c r="H94" s="329">
        <v>4780</v>
      </c>
      <c r="I94" s="238">
        <v>0.18</v>
      </c>
      <c r="J94" s="238">
        <v>82</v>
      </c>
      <c r="K94" s="306"/>
      <c r="Q94" s="98"/>
    </row>
    <row r="95" spans="1:17" s="187" customFormat="1" ht="15.75" x14ac:dyDescent="0.25">
      <c r="A95" s="237">
        <v>43280.429861111108</v>
      </c>
      <c r="B95" s="237" t="s">
        <v>3</v>
      </c>
      <c r="C95" s="237"/>
      <c r="D95" s="237" t="s">
        <v>2</v>
      </c>
      <c r="E95" s="238" t="s">
        <v>637</v>
      </c>
      <c r="F95" s="238" t="s">
        <v>29</v>
      </c>
      <c r="G95" s="238" t="s">
        <v>0</v>
      </c>
      <c r="H95" s="329">
        <v>4990</v>
      </c>
      <c r="I95" s="238">
        <v>0.18</v>
      </c>
      <c r="J95" s="238">
        <v>82</v>
      </c>
      <c r="K95" s="306"/>
      <c r="Q95" s="98"/>
    </row>
    <row r="96" spans="1:17" s="187" customFormat="1" ht="15.75" x14ac:dyDescent="0.25">
      <c r="A96" s="237">
        <v>43280.429861111108</v>
      </c>
      <c r="B96" s="237" t="s">
        <v>3</v>
      </c>
      <c r="C96" s="237"/>
      <c r="D96" s="237" t="s">
        <v>2</v>
      </c>
      <c r="E96" s="238" t="s">
        <v>637</v>
      </c>
      <c r="F96" s="238" t="s">
        <v>29</v>
      </c>
      <c r="G96" s="238" t="s">
        <v>0</v>
      </c>
      <c r="H96" s="329">
        <v>5000</v>
      </c>
      <c r="I96" s="238">
        <v>0.18</v>
      </c>
      <c r="J96" s="238">
        <v>82</v>
      </c>
      <c r="K96" s="306"/>
      <c r="Q96" s="98"/>
    </row>
    <row r="97" spans="1:17" s="187" customFormat="1" ht="15.75" x14ac:dyDescent="0.25">
      <c r="A97" s="237">
        <v>43280.431944444441</v>
      </c>
      <c r="B97" s="237" t="s">
        <v>3</v>
      </c>
      <c r="C97" s="237" t="s">
        <v>2</v>
      </c>
      <c r="D97" s="237"/>
      <c r="E97" s="238" t="s">
        <v>636</v>
      </c>
      <c r="F97" s="238" t="s">
        <v>29</v>
      </c>
      <c r="G97" s="238" t="s">
        <v>1110</v>
      </c>
      <c r="H97" s="329">
        <v>4510</v>
      </c>
      <c r="I97" s="238">
        <v>0.18</v>
      </c>
      <c r="J97" s="238">
        <v>84</v>
      </c>
      <c r="K97" s="306">
        <f>AVERAGE(H97:H100,H102:H104)</f>
        <v>4512.8571428571431</v>
      </c>
      <c r="Q97" s="98"/>
    </row>
    <row r="98" spans="1:17" s="187" customFormat="1" ht="15.75" x14ac:dyDescent="0.25">
      <c r="A98" s="237">
        <v>43280.431944444441</v>
      </c>
      <c r="B98" s="237" t="s">
        <v>3</v>
      </c>
      <c r="C98" s="237" t="s">
        <v>2</v>
      </c>
      <c r="D98" s="237"/>
      <c r="E98" s="238" t="s">
        <v>636</v>
      </c>
      <c r="F98" s="238" t="s">
        <v>29</v>
      </c>
      <c r="G98" s="238" t="s">
        <v>1110</v>
      </c>
      <c r="H98" s="329">
        <v>4460</v>
      </c>
      <c r="I98" s="238">
        <v>0.18</v>
      </c>
      <c r="J98" s="238">
        <v>84</v>
      </c>
      <c r="K98" s="306"/>
      <c r="Q98" s="98"/>
    </row>
    <row r="99" spans="1:17" s="187" customFormat="1" ht="15.75" x14ac:dyDescent="0.25">
      <c r="A99" s="237">
        <v>43280.432638888888</v>
      </c>
      <c r="B99" s="237" t="s">
        <v>3</v>
      </c>
      <c r="C99" s="237" t="s">
        <v>2</v>
      </c>
      <c r="D99" s="237"/>
      <c r="E99" s="238" t="s">
        <v>636</v>
      </c>
      <c r="F99" s="238" t="s">
        <v>29</v>
      </c>
      <c r="G99" s="238" t="s">
        <v>1110</v>
      </c>
      <c r="H99" s="329">
        <v>4470</v>
      </c>
      <c r="I99" s="238">
        <v>0.18</v>
      </c>
      <c r="J99" s="238">
        <v>82</v>
      </c>
      <c r="K99" s="306"/>
      <c r="Q99" s="98"/>
    </row>
    <row r="100" spans="1:17" s="187" customFormat="1" ht="15.75" x14ac:dyDescent="0.25">
      <c r="A100" s="237">
        <v>43280.432638888888</v>
      </c>
      <c r="B100" s="237" t="s">
        <v>3</v>
      </c>
      <c r="C100" s="237"/>
      <c r="D100" s="237" t="s">
        <v>2</v>
      </c>
      <c r="E100" s="238" t="s">
        <v>637</v>
      </c>
      <c r="F100" s="238" t="s">
        <v>29</v>
      </c>
      <c r="G100" s="238" t="s">
        <v>1110</v>
      </c>
      <c r="H100" s="329">
        <v>4990</v>
      </c>
      <c r="I100" s="238">
        <v>0.18</v>
      </c>
      <c r="J100" s="238">
        <v>82</v>
      </c>
      <c r="K100" s="306"/>
      <c r="Q100" s="98"/>
    </row>
    <row r="101" spans="1:17" s="187" customFormat="1" ht="15.75" x14ac:dyDescent="0.25">
      <c r="A101" s="237">
        <v>43280.433333333334</v>
      </c>
      <c r="B101" s="237" t="s">
        <v>3</v>
      </c>
      <c r="C101" s="237"/>
      <c r="D101" s="237" t="s">
        <v>2</v>
      </c>
      <c r="E101" s="238" t="s">
        <v>637</v>
      </c>
      <c r="F101" s="238" t="s">
        <v>29</v>
      </c>
      <c r="G101" s="238" t="s">
        <v>1110</v>
      </c>
      <c r="H101" s="239">
        <v>3270</v>
      </c>
      <c r="I101" s="238">
        <v>0.18</v>
      </c>
      <c r="J101" s="238">
        <v>84</v>
      </c>
      <c r="K101" s="306"/>
      <c r="Q101" s="98"/>
    </row>
    <row r="102" spans="1:17" s="187" customFormat="1" ht="15.75" x14ac:dyDescent="0.25">
      <c r="A102" s="237">
        <v>43280.433333333334</v>
      </c>
      <c r="B102" s="237" t="s">
        <v>3</v>
      </c>
      <c r="C102" s="237"/>
      <c r="D102" s="237" t="s">
        <v>2</v>
      </c>
      <c r="E102" s="238" t="s">
        <v>637</v>
      </c>
      <c r="F102" s="238" t="s">
        <v>29</v>
      </c>
      <c r="G102" s="238" t="s">
        <v>1110</v>
      </c>
      <c r="H102" s="329">
        <v>4380</v>
      </c>
      <c r="I102" s="238">
        <v>0.18</v>
      </c>
      <c r="J102" s="238">
        <v>82</v>
      </c>
      <c r="K102" s="306"/>
      <c r="Q102" s="98"/>
    </row>
    <row r="103" spans="1:17" s="187" customFormat="1" ht="15.75" x14ac:dyDescent="0.25">
      <c r="A103" s="237">
        <v>43280.434027777781</v>
      </c>
      <c r="B103" s="237" t="s">
        <v>3</v>
      </c>
      <c r="C103" s="237"/>
      <c r="D103" s="237" t="s">
        <v>2</v>
      </c>
      <c r="E103" s="238" t="s">
        <v>637</v>
      </c>
      <c r="F103" s="238" t="s">
        <v>29</v>
      </c>
      <c r="G103" s="238" t="s">
        <v>1110</v>
      </c>
      <c r="H103" s="329">
        <v>4380</v>
      </c>
      <c r="I103" s="238">
        <v>0.18</v>
      </c>
      <c r="J103" s="238">
        <v>84</v>
      </c>
      <c r="K103" s="306"/>
      <c r="Q103" s="98"/>
    </row>
    <row r="104" spans="1:17" s="187" customFormat="1" ht="15.75" x14ac:dyDescent="0.25">
      <c r="A104" s="237">
        <v>43280.434027777781</v>
      </c>
      <c r="B104" s="237" t="s">
        <v>3</v>
      </c>
      <c r="C104" s="237"/>
      <c r="D104" s="237" t="s">
        <v>2</v>
      </c>
      <c r="E104" s="238" t="s">
        <v>637</v>
      </c>
      <c r="F104" s="238" t="s">
        <v>29</v>
      </c>
      <c r="G104" s="238" t="s">
        <v>1110</v>
      </c>
      <c r="H104" s="329">
        <v>4400</v>
      </c>
      <c r="I104" s="238">
        <v>0.18</v>
      </c>
      <c r="J104" s="238">
        <v>84</v>
      </c>
      <c r="K104" s="306"/>
      <c r="Q104" s="98"/>
    </row>
    <row r="105" spans="1:17" s="187" customFormat="1" ht="15.75" x14ac:dyDescent="0.25">
      <c r="A105" s="237">
        <v>43280.419444444444</v>
      </c>
      <c r="B105" s="237" t="s">
        <v>3</v>
      </c>
      <c r="C105" s="237" t="s">
        <v>2</v>
      </c>
      <c r="D105" s="237"/>
      <c r="E105" s="238" t="s">
        <v>636</v>
      </c>
      <c r="F105" s="238" t="s">
        <v>28</v>
      </c>
      <c r="G105" s="238" t="s">
        <v>0</v>
      </c>
      <c r="H105" s="239">
        <v>4990</v>
      </c>
      <c r="I105" s="238">
        <v>0.18</v>
      </c>
      <c r="J105" s="238">
        <v>82</v>
      </c>
      <c r="K105" s="306">
        <f>AVERAGE(H106:H109,H111:H113)</f>
        <v>4468.5714285714284</v>
      </c>
      <c r="Q105" s="98"/>
    </row>
    <row r="106" spans="1:17" s="187" customFormat="1" ht="15.75" x14ac:dyDescent="0.25">
      <c r="A106" s="237">
        <v>43280.419444444444</v>
      </c>
      <c r="B106" s="237" t="s">
        <v>3</v>
      </c>
      <c r="C106" s="237" t="s">
        <v>2</v>
      </c>
      <c r="D106" s="237"/>
      <c r="E106" s="238" t="s">
        <v>636</v>
      </c>
      <c r="F106" s="238" t="s">
        <v>28</v>
      </c>
      <c r="G106" s="238" t="s">
        <v>0</v>
      </c>
      <c r="H106" s="329">
        <v>4290</v>
      </c>
      <c r="I106" s="238">
        <v>0.18</v>
      </c>
      <c r="J106" s="238">
        <v>82</v>
      </c>
      <c r="K106" s="306"/>
      <c r="Q106" s="98"/>
    </row>
    <row r="107" spans="1:17" s="187" customFormat="1" ht="15.75" x14ac:dyDescent="0.25">
      <c r="A107" s="237">
        <v>43280.420138888891</v>
      </c>
      <c r="B107" s="237" t="s">
        <v>3</v>
      </c>
      <c r="C107" s="237" t="s">
        <v>2</v>
      </c>
      <c r="D107" s="237"/>
      <c r="E107" s="238" t="s">
        <v>636</v>
      </c>
      <c r="F107" s="238" t="s">
        <v>28</v>
      </c>
      <c r="G107" s="238" t="s">
        <v>0</v>
      </c>
      <c r="H107" s="329">
        <v>4290</v>
      </c>
      <c r="I107" s="238">
        <v>0.18</v>
      </c>
      <c r="J107" s="238">
        <v>82</v>
      </c>
      <c r="K107" s="306"/>
      <c r="Q107" s="98"/>
    </row>
    <row r="108" spans="1:17" s="187" customFormat="1" ht="15.75" x14ac:dyDescent="0.25">
      <c r="A108" s="237">
        <v>43280.420138888891</v>
      </c>
      <c r="B108" s="237" t="s">
        <v>3</v>
      </c>
      <c r="C108" s="237" t="s">
        <v>2</v>
      </c>
      <c r="D108" s="237"/>
      <c r="E108" s="238" t="s">
        <v>636</v>
      </c>
      <c r="F108" s="238" t="s">
        <v>28</v>
      </c>
      <c r="G108" s="238" t="s">
        <v>0</v>
      </c>
      <c r="H108" s="329">
        <v>4300</v>
      </c>
      <c r="I108" s="238">
        <v>0.18</v>
      </c>
      <c r="J108" s="238">
        <v>82</v>
      </c>
      <c r="K108" s="306"/>
      <c r="Q108" s="98"/>
    </row>
    <row r="109" spans="1:17" s="187" customFormat="1" ht="15.75" x14ac:dyDescent="0.25">
      <c r="A109" s="237">
        <v>43280.42083333333</v>
      </c>
      <c r="B109" s="237" t="s">
        <v>3</v>
      </c>
      <c r="C109" s="237"/>
      <c r="D109" s="237" t="s">
        <v>2</v>
      </c>
      <c r="E109" s="238" t="s">
        <v>637</v>
      </c>
      <c r="F109" s="238" t="s">
        <v>28</v>
      </c>
      <c r="G109" s="238" t="s">
        <v>0</v>
      </c>
      <c r="H109" s="329">
        <v>3730</v>
      </c>
      <c r="I109" s="238">
        <v>0.18</v>
      </c>
      <c r="J109" s="238">
        <v>82</v>
      </c>
      <c r="K109" s="306"/>
      <c r="Q109" s="98"/>
    </row>
    <row r="110" spans="1:17" s="187" customFormat="1" ht="15.75" x14ac:dyDescent="0.25">
      <c r="A110" s="237">
        <v>43280.42083333333</v>
      </c>
      <c r="B110" s="237" t="s">
        <v>3</v>
      </c>
      <c r="C110" s="237"/>
      <c r="D110" s="237" t="s">
        <v>2</v>
      </c>
      <c r="E110" s="238" t="s">
        <v>637</v>
      </c>
      <c r="F110" s="238" t="s">
        <v>28</v>
      </c>
      <c r="G110" s="238" t="s">
        <v>0</v>
      </c>
      <c r="H110" s="239">
        <v>3510</v>
      </c>
      <c r="I110" s="238">
        <v>0.18</v>
      </c>
      <c r="J110" s="238">
        <v>82</v>
      </c>
      <c r="K110" s="306"/>
      <c r="Q110" s="98"/>
    </row>
    <row r="111" spans="1:17" s="187" customFormat="1" ht="15.75" x14ac:dyDescent="0.25">
      <c r="A111" s="237">
        <v>43280.421527777777</v>
      </c>
      <c r="B111" s="237" t="s">
        <v>3</v>
      </c>
      <c r="C111" s="237"/>
      <c r="D111" s="237" t="s">
        <v>2</v>
      </c>
      <c r="E111" s="238" t="s">
        <v>637</v>
      </c>
      <c r="F111" s="238" t="s">
        <v>28</v>
      </c>
      <c r="G111" s="238" t="s">
        <v>0</v>
      </c>
      <c r="H111" s="329">
        <v>4910</v>
      </c>
      <c r="I111" s="238">
        <v>0.18</v>
      </c>
      <c r="J111" s="238">
        <v>82</v>
      </c>
      <c r="K111" s="306"/>
      <c r="Q111" s="98"/>
    </row>
    <row r="112" spans="1:17" s="187" customFormat="1" ht="15.75" x14ac:dyDescent="0.25">
      <c r="A112" s="237">
        <v>43280.421527777777</v>
      </c>
      <c r="B112" s="237" t="s">
        <v>3</v>
      </c>
      <c r="C112" s="237"/>
      <c r="D112" s="237" t="s">
        <v>2</v>
      </c>
      <c r="E112" s="238" t="s">
        <v>637</v>
      </c>
      <c r="F112" s="238" t="s">
        <v>28</v>
      </c>
      <c r="G112" s="238" t="s">
        <v>0</v>
      </c>
      <c r="H112" s="329">
        <v>4880</v>
      </c>
      <c r="I112" s="238">
        <v>0.18</v>
      </c>
      <c r="J112" s="238">
        <v>82</v>
      </c>
      <c r="K112" s="306"/>
      <c r="Q112" s="98"/>
    </row>
    <row r="113" spans="1:17" s="187" customFormat="1" ht="15.75" x14ac:dyDescent="0.25">
      <c r="A113" s="237">
        <v>43280.422222222223</v>
      </c>
      <c r="B113" s="237" t="s">
        <v>3</v>
      </c>
      <c r="C113" s="237"/>
      <c r="D113" s="237" t="s">
        <v>2</v>
      </c>
      <c r="E113" s="238" t="s">
        <v>637</v>
      </c>
      <c r="F113" s="238" t="s">
        <v>28</v>
      </c>
      <c r="G113" s="238" t="s">
        <v>0</v>
      </c>
      <c r="H113" s="329">
        <v>4880</v>
      </c>
      <c r="I113" s="238">
        <v>0.18</v>
      </c>
      <c r="J113" s="238">
        <v>82</v>
      </c>
      <c r="K113" s="306"/>
      <c r="Q113" s="98"/>
    </row>
    <row r="114" spans="1:17" s="187" customFormat="1" ht="15.75" x14ac:dyDescent="0.25">
      <c r="A114" s="237">
        <v>43280.42291666667</v>
      </c>
      <c r="B114" s="237" t="s">
        <v>3</v>
      </c>
      <c r="C114" s="237" t="s">
        <v>2</v>
      </c>
      <c r="D114" s="237"/>
      <c r="E114" s="238" t="s">
        <v>636</v>
      </c>
      <c r="F114" s="238" t="s">
        <v>28</v>
      </c>
      <c r="G114" s="238" t="s">
        <v>1109</v>
      </c>
      <c r="H114" s="329">
        <v>4340</v>
      </c>
      <c r="I114" s="238">
        <v>0.18</v>
      </c>
      <c r="J114" s="238">
        <v>82</v>
      </c>
      <c r="K114" s="306">
        <f>AVERAGE(H114:H120)</f>
        <v>4288.5714285714284</v>
      </c>
      <c r="Q114" s="98"/>
    </row>
    <row r="115" spans="1:17" s="187" customFormat="1" ht="15.75" x14ac:dyDescent="0.25">
      <c r="A115" s="237">
        <v>43280.42291666667</v>
      </c>
      <c r="B115" s="237" t="s">
        <v>3</v>
      </c>
      <c r="C115" s="237" t="s">
        <v>2</v>
      </c>
      <c r="D115" s="237"/>
      <c r="E115" s="238" t="s">
        <v>636</v>
      </c>
      <c r="F115" s="238" t="s">
        <v>28</v>
      </c>
      <c r="G115" s="238" t="s">
        <v>1109</v>
      </c>
      <c r="H115" s="329">
        <v>4370</v>
      </c>
      <c r="I115" s="238">
        <v>0.18</v>
      </c>
      <c r="J115" s="238">
        <v>82</v>
      </c>
      <c r="K115" s="306"/>
      <c r="Q115" s="98"/>
    </row>
    <row r="116" spans="1:17" s="187" customFormat="1" ht="15.75" x14ac:dyDescent="0.25">
      <c r="A116" s="237">
        <v>43280.42291666667</v>
      </c>
      <c r="B116" s="237" t="s">
        <v>3</v>
      </c>
      <c r="C116" s="237" t="s">
        <v>2</v>
      </c>
      <c r="D116" s="237"/>
      <c r="E116" s="238" t="s">
        <v>636</v>
      </c>
      <c r="F116" s="238" t="s">
        <v>28</v>
      </c>
      <c r="G116" s="238" t="s">
        <v>1109</v>
      </c>
      <c r="H116" s="329">
        <v>4370</v>
      </c>
      <c r="I116" s="238">
        <v>0.18</v>
      </c>
      <c r="J116" s="238">
        <v>82</v>
      </c>
      <c r="K116" s="306"/>
      <c r="Q116" s="98"/>
    </row>
    <row r="117" spans="1:17" s="187" customFormat="1" ht="15.75" x14ac:dyDescent="0.25">
      <c r="A117" s="237">
        <v>43280.423611111109</v>
      </c>
      <c r="B117" s="237" t="s">
        <v>3</v>
      </c>
      <c r="C117" s="237"/>
      <c r="D117" s="237" t="s">
        <v>2</v>
      </c>
      <c r="E117" s="238" t="s">
        <v>637</v>
      </c>
      <c r="F117" s="238" t="s">
        <v>28</v>
      </c>
      <c r="G117" s="238" t="s">
        <v>1109</v>
      </c>
      <c r="H117" s="329">
        <v>4600</v>
      </c>
      <c r="I117" s="238">
        <v>0.18</v>
      </c>
      <c r="J117" s="238">
        <v>82</v>
      </c>
      <c r="K117" s="306"/>
      <c r="Q117" s="98"/>
    </row>
    <row r="118" spans="1:17" s="187" customFormat="1" ht="15.75" x14ac:dyDescent="0.25">
      <c r="A118" s="237">
        <v>43280.423611111109</v>
      </c>
      <c r="B118" s="237" t="s">
        <v>3</v>
      </c>
      <c r="C118" s="237"/>
      <c r="D118" s="237" t="s">
        <v>2</v>
      </c>
      <c r="E118" s="238" t="s">
        <v>637</v>
      </c>
      <c r="F118" s="238" t="s">
        <v>28</v>
      </c>
      <c r="G118" s="238" t="s">
        <v>1109</v>
      </c>
      <c r="H118" s="329">
        <v>4090</v>
      </c>
      <c r="I118" s="238">
        <v>0.18</v>
      </c>
      <c r="J118" s="238">
        <v>82</v>
      </c>
      <c r="K118" s="306"/>
      <c r="Q118" s="98"/>
    </row>
    <row r="119" spans="1:17" s="187" customFormat="1" ht="15.75" x14ac:dyDescent="0.25">
      <c r="A119" s="237">
        <v>43280.424305555556</v>
      </c>
      <c r="B119" s="237" t="s">
        <v>3</v>
      </c>
      <c r="C119" s="237"/>
      <c r="D119" s="237" t="s">
        <v>2</v>
      </c>
      <c r="E119" s="238" t="s">
        <v>637</v>
      </c>
      <c r="F119" s="238" t="s">
        <v>28</v>
      </c>
      <c r="G119" s="238" t="s">
        <v>1109</v>
      </c>
      <c r="H119" s="329">
        <v>4110</v>
      </c>
      <c r="I119" s="238">
        <v>0.18</v>
      </c>
      <c r="J119" s="238">
        <v>82</v>
      </c>
      <c r="K119" s="306"/>
      <c r="Q119" s="98"/>
    </row>
    <row r="120" spans="1:17" s="187" customFormat="1" ht="15.75" x14ac:dyDescent="0.25">
      <c r="A120" s="237">
        <v>43280.424305555556</v>
      </c>
      <c r="B120" s="237" t="s">
        <v>3</v>
      </c>
      <c r="C120" s="237"/>
      <c r="D120" s="237" t="s">
        <v>2</v>
      </c>
      <c r="E120" s="238" t="s">
        <v>637</v>
      </c>
      <c r="F120" s="238" t="s">
        <v>28</v>
      </c>
      <c r="G120" s="238" t="s">
        <v>1109</v>
      </c>
      <c r="H120" s="329">
        <v>4140</v>
      </c>
      <c r="I120" s="238">
        <v>0.18</v>
      </c>
      <c r="J120" s="238">
        <v>82</v>
      </c>
      <c r="K120" s="306"/>
      <c r="Q120" s="98"/>
    </row>
    <row r="121" spans="1:17" s="187" customFormat="1" ht="15.75" x14ac:dyDescent="0.25">
      <c r="A121" s="237">
        <v>43280.416666666664</v>
      </c>
      <c r="B121" s="237" t="s">
        <v>3</v>
      </c>
      <c r="C121" s="237" t="s">
        <v>2</v>
      </c>
      <c r="D121" s="237"/>
      <c r="E121" s="238" t="s">
        <v>636</v>
      </c>
      <c r="F121" s="238" t="s">
        <v>27</v>
      </c>
      <c r="G121" s="238" t="s">
        <v>0</v>
      </c>
      <c r="H121" s="329">
        <v>4850</v>
      </c>
      <c r="I121" s="238">
        <v>0.18</v>
      </c>
      <c r="J121" s="238">
        <v>82</v>
      </c>
      <c r="K121" s="306">
        <f>AVERAGE(H121:H126)</f>
        <v>4701.666666666667</v>
      </c>
      <c r="Q121" s="98"/>
    </row>
    <row r="122" spans="1:17" s="187" customFormat="1" ht="15.75" x14ac:dyDescent="0.25">
      <c r="A122" s="237">
        <v>43280.417361111111</v>
      </c>
      <c r="B122" s="237" t="s">
        <v>3</v>
      </c>
      <c r="C122" s="237" t="s">
        <v>2</v>
      </c>
      <c r="D122" s="237"/>
      <c r="E122" s="238" t="s">
        <v>636</v>
      </c>
      <c r="F122" s="238" t="s">
        <v>27</v>
      </c>
      <c r="G122" s="238" t="s">
        <v>0</v>
      </c>
      <c r="H122" s="329">
        <v>4810</v>
      </c>
      <c r="I122" s="238">
        <v>0.18</v>
      </c>
      <c r="J122" s="238">
        <v>82</v>
      </c>
      <c r="K122" s="306"/>
      <c r="Q122" s="98"/>
    </row>
    <row r="123" spans="1:17" s="187" customFormat="1" ht="15.75" x14ac:dyDescent="0.25">
      <c r="A123" s="237">
        <v>43280.417361111111</v>
      </c>
      <c r="B123" s="237" t="s">
        <v>3</v>
      </c>
      <c r="C123" s="237" t="s">
        <v>2</v>
      </c>
      <c r="D123" s="237"/>
      <c r="E123" s="238" t="s">
        <v>636</v>
      </c>
      <c r="F123" s="238" t="s">
        <v>27</v>
      </c>
      <c r="G123" s="238" t="s">
        <v>0</v>
      </c>
      <c r="H123" s="329">
        <v>4790</v>
      </c>
      <c r="I123" s="238">
        <v>0.18</v>
      </c>
      <c r="J123" s="238">
        <v>82</v>
      </c>
      <c r="K123" s="306"/>
      <c r="Q123" s="98"/>
    </row>
    <row r="124" spans="1:17" s="187" customFormat="1" ht="15.75" x14ac:dyDescent="0.25">
      <c r="A124" s="237">
        <v>43280.418055555558</v>
      </c>
      <c r="B124" s="237" t="s">
        <v>3</v>
      </c>
      <c r="C124" s="237"/>
      <c r="D124" s="237" t="s">
        <v>2</v>
      </c>
      <c r="E124" s="238" t="s">
        <v>637</v>
      </c>
      <c r="F124" s="238" t="s">
        <v>27</v>
      </c>
      <c r="G124" s="238" t="s">
        <v>0</v>
      </c>
      <c r="H124" s="329">
        <v>4610</v>
      </c>
      <c r="I124" s="238">
        <v>0.18</v>
      </c>
      <c r="J124" s="238">
        <v>82</v>
      </c>
      <c r="K124" s="306"/>
      <c r="Q124" s="98"/>
    </row>
    <row r="125" spans="1:17" s="187" customFormat="1" ht="15.75" x14ac:dyDescent="0.25">
      <c r="A125" s="237">
        <v>43280.418055555558</v>
      </c>
      <c r="B125" s="237" t="s">
        <v>3</v>
      </c>
      <c r="C125" s="237"/>
      <c r="D125" s="237" t="s">
        <v>2</v>
      </c>
      <c r="E125" s="238" t="s">
        <v>637</v>
      </c>
      <c r="F125" s="238" t="s">
        <v>27</v>
      </c>
      <c r="G125" s="238" t="s">
        <v>0</v>
      </c>
      <c r="H125" s="329">
        <v>4590</v>
      </c>
      <c r="I125" s="238">
        <v>0.18</v>
      </c>
      <c r="J125" s="238">
        <v>82</v>
      </c>
      <c r="K125" s="306"/>
      <c r="Q125" s="98"/>
    </row>
    <row r="126" spans="1:17" s="187" customFormat="1" ht="15.75" x14ac:dyDescent="0.25">
      <c r="A126" s="237">
        <v>43280.418749999997</v>
      </c>
      <c r="B126" s="237" t="s">
        <v>3</v>
      </c>
      <c r="C126" s="237"/>
      <c r="D126" s="237" t="s">
        <v>2</v>
      </c>
      <c r="E126" s="238" t="s">
        <v>637</v>
      </c>
      <c r="F126" s="238" t="s">
        <v>27</v>
      </c>
      <c r="G126" s="238" t="s">
        <v>0</v>
      </c>
      <c r="H126" s="329">
        <v>4560</v>
      </c>
      <c r="I126" s="238">
        <v>0.18</v>
      </c>
      <c r="J126" s="238">
        <v>82</v>
      </c>
      <c r="K126" s="306"/>
      <c r="Q126" s="98"/>
    </row>
    <row r="127" spans="1:17" s="187" customFormat="1" ht="15.75" x14ac:dyDescent="0.25">
      <c r="A127" s="237">
        <v>43280.407638888886</v>
      </c>
      <c r="B127" s="237" t="s">
        <v>3</v>
      </c>
      <c r="C127" s="237" t="s">
        <v>2</v>
      </c>
      <c r="D127" s="237"/>
      <c r="E127" s="238" t="s">
        <v>636</v>
      </c>
      <c r="F127" s="238" t="s">
        <v>26</v>
      </c>
      <c r="G127" s="238" t="s">
        <v>0</v>
      </c>
      <c r="H127" s="329">
        <v>4260</v>
      </c>
      <c r="I127" s="238">
        <v>0.18</v>
      </c>
      <c r="J127" s="238">
        <v>82</v>
      </c>
      <c r="K127" s="306">
        <f>AVERAGE(H127:H132)</f>
        <v>4575</v>
      </c>
      <c r="Q127" s="98"/>
    </row>
    <row r="128" spans="1:17" s="187" customFormat="1" ht="15.75" x14ac:dyDescent="0.25">
      <c r="A128" s="237">
        <v>43280.408333333333</v>
      </c>
      <c r="B128" s="237" t="s">
        <v>3</v>
      </c>
      <c r="C128" s="237" t="s">
        <v>2</v>
      </c>
      <c r="D128" s="237"/>
      <c r="E128" s="238" t="s">
        <v>636</v>
      </c>
      <c r="F128" s="238" t="s">
        <v>26</v>
      </c>
      <c r="G128" s="238" t="s">
        <v>0</v>
      </c>
      <c r="H128" s="329">
        <v>4230</v>
      </c>
      <c r="I128" s="238">
        <v>0.18</v>
      </c>
      <c r="J128" s="238">
        <v>81</v>
      </c>
      <c r="K128" s="306"/>
      <c r="Q128" s="98"/>
    </row>
    <row r="129" spans="1:17" s="187" customFormat="1" ht="15.75" x14ac:dyDescent="0.25">
      <c r="A129" s="237">
        <v>43280.40902777778</v>
      </c>
      <c r="B129" s="237" t="s">
        <v>3</v>
      </c>
      <c r="C129" s="237" t="s">
        <v>2</v>
      </c>
      <c r="D129" s="237"/>
      <c r="E129" s="238" t="s">
        <v>636</v>
      </c>
      <c r="F129" s="238" t="s">
        <v>26</v>
      </c>
      <c r="G129" s="238" t="s">
        <v>0</v>
      </c>
      <c r="H129" s="329">
        <v>4240</v>
      </c>
      <c r="I129" s="238">
        <v>0.18</v>
      </c>
      <c r="J129" s="238">
        <v>81</v>
      </c>
      <c r="K129" s="306"/>
      <c r="Q129" s="98"/>
    </row>
    <row r="130" spans="1:17" s="187" customFormat="1" ht="15.75" x14ac:dyDescent="0.25">
      <c r="A130" s="237">
        <v>43280.40902777778</v>
      </c>
      <c r="B130" s="237" t="s">
        <v>3</v>
      </c>
      <c r="C130" s="237"/>
      <c r="D130" s="237" t="s">
        <v>2</v>
      </c>
      <c r="E130" s="238" t="s">
        <v>637</v>
      </c>
      <c r="F130" s="238" t="s">
        <v>26</v>
      </c>
      <c r="G130" s="238" t="s">
        <v>0</v>
      </c>
      <c r="H130" s="329">
        <v>5060</v>
      </c>
      <c r="I130" s="238">
        <v>0.18</v>
      </c>
      <c r="J130" s="238">
        <v>82</v>
      </c>
      <c r="K130" s="306"/>
      <c r="Q130" s="98"/>
    </row>
    <row r="131" spans="1:17" s="187" customFormat="1" ht="15.75" x14ac:dyDescent="0.25">
      <c r="A131" s="237">
        <v>43280.409722222219</v>
      </c>
      <c r="B131" s="237" t="s">
        <v>3</v>
      </c>
      <c r="C131" s="237"/>
      <c r="D131" s="237" t="s">
        <v>2</v>
      </c>
      <c r="E131" s="238" t="s">
        <v>637</v>
      </c>
      <c r="F131" s="238" t="s">
        <v>26</v>
      </c>
      <c r="G131" s="238" t="s">
        <v>0</v>
      </c>
      <c r="H131" s="329">
        <v>5040</v>
      </c>
      <c r="I131" s="238">
        <v>0.18</v>
      </c>
      <c r="J131" s="238">
        <v>82</v>
      </c>
      <c r="K131" s="306"/>
      <c r="Q131" s="98"/>
    </row>
    <row r="132" spans="1:17" s="187" customFormat="1" ht="15.75" x14ac:dyDescent="0.25">
      <c r="A132" s="237">
        <v>43280.409722222219</v>
      </c>
      <c r="B132" s="237" t="s">
        <v>3</v>
      </c>
      <c r="C132" s="237"/>
      <c r="D132" s="237" t="s">
        <v>2</v>
      </c>
      <c r="E132" s="238" t="s">
        <v>637</v>
      </c>
      <c r="F132" s="238" t="s">
        <v>26</v>
      </c>
      <c r="G132" s="238" t="s">
        <v>0</v>
      </c>
      <c r="H132" s="329">
        <v>4620</v>
      </c>
      <c r="I132" s="238">
        <v>0.18</v>
      </c>
      <c r="J132" s="238">
        <v>82</v>
      </c>
      <c r="K132" s="306"/>
      <c r="Q132" s="98"/>
    </row>
    <row r="133" spans="1:17" s="187" customFormat="1" ht="15.75" x14ac:dyDescent="0.25">
      <c r="A133" s="237">
        <v>43280.452777777777</v>
      </c>
      <c r="B133" s="237" t="s">
        <v>3</v>
      </c>
      <c r="C133" s="237" t="s">
        <v>2</v>
      </c>
      <c r="D133" s="237"/>
      <c r="E133" s="238" t="s">
        <v>636</v>
      </c>
      <c r="F133" s="238" t="s">
        <v>18</v>
      </c>
      <c r="G133" s="238" t="s">
        <v>0</v>
      </c>
      <c r="H133" s="329">
        <v>4400</v>
      </c>
      <c r="I133" s="238">
        <v>0.18</v>
      </c>
      <c r="J133" s="238">
        <v>84</v>
      </c>
      <c r="K133" s="306">
        <f>AVERAGE(H133:H136,H138:H140)</f>
        <v>4081.4285714285716</v>
      </c>
      <c r="Q133" s="98"/>
    </row>
    <row r="134" spans="1:17" s="187" customFormat="1" ht="15.75" x14ac:dyDescent="0.25">
      <c r="A134" s="237">
        <v>43280.453472222223</v>
      </c>
      <c r="B134" s="237" t="s">
        <v>3</v>
      </c>
      <c r="C134" s="237" t="s">
        <v>2</v>
      </c>
      <c r="D134" s="237"/>
      <c r="E134" s="238" t="s">
        <v>636</v>
      </c>
      <c r="F134" s="238" t="s">
        <v>18</v>
      </c>
      <c r="G134" s="238" t="s">
        <v>0</v>
      </c>
      <c r="H134" s="329">
        <v>4010</v>
      </c>
      <c r="I134" s="238">
        <v>0.18</v>
      </c>
      <c r="J134" s="238">
        <v>84</v>
      </c>
      <c r="K134" s="306"/>
      <c r="Q134" s="98"/>
    </row>
    <row r="135" spans="1:17" s="187" customFormat="1" ht="15.75" x14ac:dyDescent="0.25">
      <c r="A135" s="237">
        <v>43280.453472222223</v>
      </c>
      <c r="B135" s="237" t="s">
        <v>3</v>
      </c>
      <c r="C135" s="237" t="s">
        <v>2</v>
      </c>
      <c r="D135" s="237"/>
      <c r="E135" s="238" t="s">
        <v>636</v>
      </c>
      <c r="F135" s="238" t="s">
        <v>18</v>
      </c>
      <c r="G135" s="238" t="s">
        <v>0</v>
      </c>
      <c r="H135" s="329">
        <v>3970</v>
      </c>
      <c r="I135" s="238">
        <v>0.18</v>
      </c>
      <c r="J135" s="238">
        <v>84</v>
      </c>
      <c r="K135" s="306"/>
      <c r="Q135" s="98"/>
    </row>
    <row r="136" spans="1:17" s="187" customFormat="1" ht="15.75" x14ac:dyDescent="0.25">
      <c r="A136" s="237">
        <v>43280.45416666667</v>
      </c>
      <c r="B136" s="237" t="s">
        <v>3</v>
      </c>
      <c r="C136" s="237" t="s">
        <v>2</v>
      </c>
      <c r="D136" s="237"/>
      <c r="E136" s="238" t="s">
        <v>636</v>
      </c>
      <c r="F136" s="238" t="s">
        <v>18</v>
      </c>
      <c r="G136" s="238" t="s">
        <v>0</v>
      </c>
      <c r="H136" s="329">
        <v>4000</v>
      </c>
      <c r="I136" s="238">
        <v>0.18</v>
      </c>
      <c r="J136" s="238">
        <v>84</v>
      </c>
      <c r="K136" s="306"/>
      <c r="Q136" s="98"/>
    </row>
    <row r="137" spans="1:17" s="187" customFormat="1" ht="15.75" x14ac:dyDescent="0.25">
      <c r="A137" s="237">
        <v>43280.454861111109</v>
      </c>
      <c r="B137" s="237" t="s">
        <v>3</v>
      </c>
      <c r="C137" s="237"/>
      <c r="D137" s="237" t="s">
        <v>2</v>
      </c>
      <c r="E137" s="238" t="s">
        <v>637</v>
      </c>
      <c r="F137" s="238" t="s">
        <v>18</v>
      </c>
      <c r="G137" s="238" t="s">
        <v>0</v>
      </c>
      <c r="H137" s="239">
        <v>3830</v>
      </c>
      <c r="I137" s="238">
        <v>0.18</v>
      </c>
      <c r="J137" s="238">
        <v>84</v>
      </c>
      <c r="K137" s="306"/>
      <c r="Q137" s="98"/>
    </row>
    <row r="138" spans="1:17" s="187" customFormat="1" ht="15.75" x14ac:dyDescent="0.25">
      <c r="A138" s="237">
        <v>43280.454861111109</v>
      </c>
      <c r="B138" s="237" t="s">
        <v>3</v>
      </c>
      <c r="C138" s="237"/>
      <c r="D138" s="237" t="s">
        <v>2</v>
      </c>
      <c r="E138" s="238" t="s">
        <v>637</v>
      </c>
      <c r="F138" s="238" t="s">
        <v>18</v>
      </c>
      <c r="G138" s="238" t="s">
        <v>0</v>
      </c>
      <c r="H138" s="329">
        <v>4040</v>
      </c>
      <c r="I138" s="238">
        <v>0.18</v>
      </c>
      <c r="J138" s="238">
        <v>84</v>
      </c>
      <c r="K138" s="306"/>
      <c r="Q138" s="98"/>
    </row>
    <row r="139" spans="1:17" s="187" customFormat="1" ht="15.75" x14ac:dyDescent="0.25">
      <c r="A139" s="237">
        <v>43280.455555555556</v>
      </c>
      <c r="B139" s="237" t="s">
        <v>3</v>
      </c>
      <c r="C139" s="237"/>
      <c r="D139" s="237" t="s">
        <v>2</v>
      </c>
      <c r="E139" s="238" t="s">
        <v>637</v>
      </c>
      <c r="F139" s="238" t="s">
        <v>18</v>
      </c>
      <c r="G139" s="238" t="s">
        <v>0</v>
      </c>
      <c r="H139" s="329">
        <v>4060</v>
      </c>
      <c r="I139" s="238">
        <v>0.18</v>
      </c>
      <c r="J139" s="238">
        <v>84</v>
      </c>
      <c r="K139" s="306"/>
      <c r="Q139" s="98"/>
    </row>
    <row r="140" spans="1:17" s="187" customFormat="1" ht="15.75" x14ac:dyDescent="0.25">
      <c r="A140" s="237">
        <v>43280.455555555556</v>
      </c>
      <c r="B140" s="237" t="s">
        <v>3</v>
      </c>
      <c r="C140" s="237"/>
      <c r="D140" s="237" t="s">
        <v>2</v>
      </c>
      <c r="E140" s="238" t="s">
        <v>637</v>
      </c>
      <c r="F140" s="238" t="s">
        <v>18</v>
      </c>
      <c r="G140" s="238" t="s">
        <v>0</v>
      </c>
      <c r="H140" s="329">
        <v>4090</v>
      </c>
      <c r="I140" s="238">
        <v>0.18</v>
      </c>
      <c r="J140" s="238">
        <v>84</v>
      </c>
      <c r="K140" s="306"/>
      <c r="Q140" s="98"/>
    </row>
    <row r="141" spans="1:17" s="187" customFormat="1" ht="15.75" x14ac:dyDescent="0.25">
      <c r="A141" s="237">
        <v>43280.456250000003</v>
      </c>
      <c r="B141" s="237" t="s">
        <v>3</v>
      </c>
      <c r="C141" s="237" t="s">
        <v>2</v>
      </c>
      <c r="D141" s="237"/>
      <c r="E141" s="238" t="s">
        <v>636</v>
      </c>
      <c r="F141" s="238" t="s">
        <v>17</v>
      </c>
      <c r="G141" s="238" t="s">
        <v>0</v>
      </c>
      <c r="H141" s="329">
        <v>4370</v>
      </c>
      <c r="I141" s="238">
        <v>0.18</v>
      </c>
      <c r="J141" s="238">
        <v>84</v>
      </c>
      <c r="K141" s="306">
        <f>AVERAGE(H141:H146)</f>
        <v>4670</v>
      </c>
      <c r="Q141" s="98"/>
    </row>
    <row r="142" spans="1:17" s="187" customFormat="1" ht="15.75" x14ac:dyDescent="0.25">
      <c r="A142" s="237">
        <v>43280.456944444442</v>
      </c>
      <c r="B142" s="237" t="s">
        <v>3</v>
      </c>
      <c r="C142" s="237" t="s">
        <v>2</v>
      </c>
      <c r="D142" s="237"/>
      <c r="E142" s="238" t="s">
        <v>636</v>
      </c>
      <c r="F142" s="238" t="s">
        <v>17</v>
      </c>
      <c r="G142" s="238" t="s">
        <v>0</v>
      </c>
      <c r="H142" s="329">
        <v>4380</v>
      </c>
      <c r="I142" s="238">
        <v>0.18</v>
      </c>
      <c r="J142" s="238">
        <v>84</v>
      </c>
      <c r="K142" s="306"/>
      <c r="Q142" s="98"/>
    </row>
    <row r="143" spans="1:17" s="187" customFormat="1" ht="15.75" x14ac:dyDescent="0.25">
      <c r="A143" s="237">
        <v>43280.456944444442</v>
      </c>
      <c r="B143" s="237" t="s">
        <v>3</v>
      </c>
      <c r="C143" s="237" t="s">
        <v>2</v>
      </c>
      <c r="D143" s="237"/>
      <c r="E143" s="238" t="s">
        <v>636</v>
      </c>
      <c r="F143" s="238" t="s">
        <v>17</v>
      </c>
      <c r="G143" s="238" t="s">
        <v>0</v>
      </c>
      <c r="H143" s="329">
        <v>4360</v>
      </c>
      <c r="I143" s="238">
        <v>0.18</v>
      </c>
      <c r="J143" s="238">
        <v>84</v>
      </c>
      <c r="K143" s="306"/>
      <c r="Q143" s="98"/>
    </row>
    <row r="144" spans="1:17" s="187" customFormat="1" ht="15.75" x14ac:dyDescent="0.25">
      <c r="A144" s="237">
        <v>43280.457638888889</v>
      </c>
      <c r="B144" s="237" t="s">
        <v>3</v>
      </c>
      <c r="C144" s="237"/>
      <c r="D144" s="237" t="s">
        <v>2</v>
      </c>
      <c r="E144" s="238" t="s">
        <v>637</v>
      </c>
      <c r="F144" s="238" t="s">
        <v>17</v>
      </c>
      <c r="G144" s="238" t="s">
        <v>0</v>
      </c>
      <c r="H144" s="329">
        <v>5010</v>
      </c>
      <c r="I144" s="238">
        <v>0.18</v>
      </c>
      <c r="J144" s="238">
        <v>84</v>
      </c>
      <c r="K144" s="306"/>
      <c r="Q144" s="98"/>
    </row>
    <row r="145" spans="1:17" s="187" customFormat="1" ht="15.75" x14ac:dyDescent="0.25">
      <c r="A145" s="237">
        <v>43280.458333333336</v>
      </c>
      <c r="B145" s="237" t="s">
        <v>3</v>
      </c>
      <c r="C145" s="237"/>
      <c r="D145" s="237" t="s">
        <v>2</v>
      </c>
      <c r="E145" s="238" t="s">
        <v>637</v>
      </c>
      <c r="F145" s="238" t="s">
        <v>17</v>
      </c>
      <c r="G145" s="238" t="s">
        <v>0</v>
      </c>
      <c r="H145" s="329">
        <v>4960</v>
      </c>
      <c r="I145" s="238">
        <v>0.18</v>
      </c>
      <c r="J145" s="238">
        <v>84</v>
      </c>
      <c r="K145" s="306"/>
      <c r="Q145" s="98"/>
    </row>
    <row r="146" spans="1:17" s="187" customFormat="1" ht="15.75" x14ac:dyDescent="0.25">
      <c r="A146" s="237">
        <v>43280.458333333336</v>
      </c>
      <c r="B146" s="237" t="s">
        <v>3</v>
      </c>
      <c r="C146" s="237"/>
      <c r="D146" s="237" t="s">
        <v>2</v>
      </c>
      <c r="E146" s="238" t="s">
        <v>637</v>
      </c>
      <c r="F146" s="238" t="s">
        <v>17</v>
      </c>
      <c r="G146" s="238" t="s">
        <v>0</v>
      </c>
      <c r="H146" s="329">
        <v>4940</v>
      </c>
      <c r="I146" s="238">
        <v>0.18</v>
      </c>
      <c r="J146" s="238">
        <v>84</v>
      </c>
      <c r="K146" s="306"/>
      <c r="Q146" s="98"/>
    </row>
    <row r="147" spans="1:17" s="187" customFormat="1" ht="15.75" x14ac:dyDescent="0.25">
      <c r="A147" s="237">
        <v>43280.500694444447</v>
      </c>
      <c r="B147" s="237" t="s">
        <v>3</v>
      </c>
      <c r="C147" s="237" t="s">
        <v>2</v>
      </c>
      <c r="D147" s="237"/>
      <c r="E147" s="238" t="s">
        <v>636</v>
      </c>
      <c r="F147" s="238" t="s">
        <v>17</v>
      </c>
      <c r="G147" s="238" t="s">
        <v>1109</v>
      </c>
      <c r="H147" s="329">
        <v>3850</v>
      </c>
      <c r="I147" s="238">
        <v>0.18</v>
      </c>
      <c r="J147" s="238">
        <v>86</v>
      </c>
      <c r="K147" s="306">
        <f>AVERAGE(H147,H151,H155:H158)</f>
        <v>3855</v>
      </c>
      <c r="Q147" s="98"/>
    </row>
    <row r="148" spans="1:17" s="187" customFormat="1" ht="15.75" x14ac:dyDescent="0.25">
      <c r="A148" s="237">
        <v>43280.501388888886</v>
      </c>
      <c r="B148" s="237" t="s">
        <v>3</v>
      </c>
      <c r="C148" s="237" t="s">
        <v>2</v>
      </c>
      <c r="D148" s="237"/>
      <c r="E148" s="238" t="s">
        <v>636</v>
      </c>
      <c r="F148" s="238" t="s">
        <v>17</v>
      </c>
      <c r="G148" s="238" t="s">
        <v>1109</v>
      </c>
      <c r="H148" s="239">
        <v>3540</v>
      </c>
      <c r="I148" s="238">
        <v>0.18</v>
      </c>
      <c r="J148" s="238">
        <v>88</v>
      </c>
      <c r="K148" s="306"/>
      <c r="Q148" s="98"/>
    </row>
    <row r="149" spans="1:17" s="187" customFormat="1" ht="15.75" x14ac:dyDescent="0.25">
      <c r="A149" s="237">
        <v>43280.501388888886</v>
      </c>
      <c r="B149" s="237" t="s">
        <v>3</v>
      </c>
      <c r="C149" s="237" t="s">
        <v>2</v>
      </c>
      <c r="D149" s="237"/>
      <c r="E149" s="238" t="s">
        <v>636</v>
      </c>
      <c r="F149" s="238" t="s">
        <v>17</v>
      </c>
      <c r="G149" s="238" t="s">
        <v>1109</v>
      </c>
      <c r="H149" s="239">
        <v>4490</v>
      </c>
      <c r="I149" s="238">
        <v>0.18</v>
      </c>
      <c r="J149" s="238">
        <v>86</v>
      </c>
      <c r="K149" s="306"/>
      <c r="Q149" s="98"/>
    </row>
    <row r="150" spans="1:17" s="187" customFormat="1" ht="15.75" x14ac:dyDescent="0.25">
      <c r="A150" s="237">
        <v>43280.501388888886</v>
      </c>
      <c r="B150" s="237" t="s">
        <v>3</v>
      </c>
      <c r="C150" s="237" t="s">
        <v>2</v>
      </c>
      <c r="D150" s="237"/>
      <c r="E150" s="238" t="s">
        <v>636</v>
      </c>
      <c r="F150" s="238" t="s">
        <v>17</v>
      </c>
      <c r="G150" s="238" t="s">
        <v>1109</v>
      </c>
      <c r="H150" s="239">
        <v>4480</v>
      </c>
      <c r="I150" s="238">
        <v>0.18</v>
      </c>
      <c r="J150" s="238">
        <v>88</v>
      </c>
      <c r="K150" s="306"/>
      <c r="Q150" s="98"/>
    </row>
    <row r="151" spans="1:17" s="187" customFormat="1" ht="15.75" x14ac:dyDescent="0.25">
      <c r="A151" s="237">
        <v>43280.502083333333</v>
      </c>
      <c r="B151" s="237" t="s">
        <v>3</v>
      </c>
      <c r="C151" s="237" t="s">
        <v>2</v>
      </c>
      <c r="D151" s="237"/>
      <c r="E151" s="238" t="s">
        <v>636</v>
      </c>
      <c r="F151" s="238" t="s">
        <v>17</v>
      </c>
      <c r="G151" s="238" t="s">
        <v>1109</v>
      </c>
      <c r="H151" s="329">
        <v>4470</v>
      </c>
      <c r="I151" s="238">
        <v>0.18</v>
      </c>
      <c r="J151" s="238">
        <v>88</v>
      </c>
      <c r="K151" s="306"/>
      <c r="Q151" s="98"/>
    </row>
    <row r="152" spans="1:17" s="187" customFormat="1" ht="15.75" x14ac:dyDescent="0.25">
      <c r="A152" s="237">
        <v>43280.502083333333</v>
      </c>
      <c r="B152" s="237" t="s">
        <v>3</v>
      </c>
      <c r="C152" s="237" t="s">
        <v>2</v>
      </c>
      <c r="D152" s="237"/>
      <c r="E152" s="238" t="s">
        <v>636</v>
      </c>
      <c r="F152" s="238" t="s">
        <v>17</v>
      </c>
      <c r="G152" s="238" t="s">
        <v>1109</v>
      </c>
      <c r="H152" s="239">
        <v>4140</v>
      </c>
      <c r="I152" s="238">
        <v>0.18</v>
      </c>
      <c r="J152" s="238">
        <v>88</v>
      </c>
      <c r="K152" s="306"/>
      <c r="Q152" s="98"/>
    </row>
    <row r="153" spans="1:17" s="187" customFormat="1" ht="15.75" x14ac:dyDescent="0.25">
      <c r="A153" s="237">
        <v>43280.50277777778</v>
      </c>
      <c r="B153" s="237" t="s">
        <v>3</v>
      </c>
      <c r="C153" s="237" t="s">
        <v>2</v>
      </c>
      <c r="D153" s="237"/>
      <c r="E153" s="238" t="s">
        <v>636</v>
      </c>
      <c r="F153" s="238" t="s">
        <v>17</v>
      </c>
      <c r="G153" s="238" t="s">
        <v>1109</v>
      </c>
      <c r="H153" s="239">
        <v>4150</v>
      </c>
      <c r="I153" s="238">
        <v>0.18</v>
      </c>
      <c r="J153" s="238">
        <v>88</v>
      </c>
      <c r="K153" s="306"/>
      <c r="Q153" s="98"/>
    </row>
    <row r="154" spans="1:17" s="187" customFormat="1" ht="15.75" x14ac:dyDescent="0.25">
      <c r="A154" s="237">
        <v>43280.50277777778</v>
      </c>
      <c r="B154" s="237" t="s">
        <v>3</v>
      </c>
      <c r="C154" s="237"/>
      <c r="D154" s="237" t="s">
        <v>2</v>
      </c>
      <c r="E154" s="238" t="s">
        <v>637</v>
      </c>
      <c r="F154" s="238" t="s">
        <v>17</v>
      </c>
      <c r="G154" s="238" t="s">
        <v>1109</v>
      </c>
      <c r="H154" s="239">
        <v>3690</v>
      </c>
      <c r="I154" s="238">
        <v>0.18</v>
      </c>
      <c r="J154" s="238">
        <v>88</v>
      </c>
      <c r="K154" s="306"/>
      <c r="Q154" s="98"/>
    </row>
    <row r="155" spans="1:17" s="187" customFormat="1" ht="15.75" x14ac:dyDescent="0.25">
      <c r="A155" s="237">
        <v>43280.503472222219</v>
      </c>
      <c r="B155" s="237" t="s">
        <v>3</v>
      </c>
      <c r="C155" s="237"/>
      <c r="D155" s="237" t="s">
        <v>2</v>
      </c>
      <c r="E155" s="238" t="s">
        <v>637</v>
      </c>
      <c r="F155" s="238" t="s">
        <v>17</v>
      </c>
      <c r="G155" s="238" t="s">
        <v>1109</v>
      </c>
      <c r="H155" s="329">
        <v>3400</v>
      </c>
      <c r="I155" s="238">
        <v>0.18</v>
      </c>
      <c r="J155" s="238">
        <v>88</v>
      </c>
      <c r="K155" s="306"/>
      <c r="Q155" s="98"/>
    </row>
    <row r="156" spans="1:17" s="187" customFormat="1" ht="15.75" x14ac:dyDescent="0.25">
      <c r="A156" s="237">
        <v>43280.503472222219</v>
      </c>
      <c r="B156" s="237" t="s">
        <v>3</v>
      </c>
      <c r="C156" s="237"/>
      <c r="D156" s="237" t="s">
        <v>2</v>
      </c>
      <c r="E156" s="238" t="s">
        <v>637</v>
      </c>
      <c r="F156" s="238" t="s">
        <v>17</v>
      </c>
      <c r="G156" s="238" t="s">
        <v>1109</v>
      </c>
      <c r="H156" s="329">
        <v>3770</v>
      </c>
      <c r="I156" s="238">
        <v>0.18</v>
      </c>
      <c r="J156" s="238">
        <v>88</v>
      </c>
      <c r="K156" s="306"/>
      <c r="Q156" s="98"/>
    </row>
    <row r="157" spans="1:17" s="187" customFormat="1" ht="15.75" x14ac:dyDescent="0.25">
      <c r="A157" s="237">
        <v>43280.503472222219</v>
      </c>
      <c r="B157" s="237" t="s">
        <v>3</v>
      </c>
      <c r="C157" s="237"/>
      <c r="D157" s="237" t="s">
        <v>2</v>
      </c>
      <c r="E157" s="238" t="s">
        <v>637</v>
      </c>
      <c r="F157" s="238" t="s">
        <v>17</v>
      </c>
      <c r="G157" s="238" t="s">
        <v>1109</v>
      </c>
      <c r="H157" s="329">
        <v>3780</v>
      </c>
      <c r="I157" s="238">
        <v>0.18</v>
      </c>
      <c r="J157" s="238">
        <v>88</v>
      </c>
      <c r="K157" s="306"/>
      <c r="Q157" s="98"/>
    </row>
    <row r="158" spans="1:17" s="187" customFormat="1" ht="15.75" x14ac:dyDescent="0.25">
      <c r="A158" s="237">
        <v>43280.504166666666</v>
      </c>
      <c r="B158" s="237" t="s">
        <v>3</v>
      </c>
      <c r="C158" s="237"/>
      <c r="D158" s="237" t="s">
        <v>2</v>
      </c>
      <c r="E158" s="238" t="s">
        <v>637</v>
      </c>
      <c r="F158" s="238" t="s">
        <v>17</v>
      </c>
      <c r="G158" s="238" t="s">
        <v>1109</v>
      </c>
      <c r="H158" s="329">
        <v>3860</v>
      </c>
      <c r="I158" s="238">
        <v>0.18</v>
      </c>
      <c r="J158" s="238">
        <v>86</v>
      </c>
      <c r="K158" s="306"/>
      <c r="Q158" s="98"/>
    </row>
    <row r="159" spans="1:17" s="187" customFormat="1" ht="15.75" x14ac:dyDescent="0.25">
      <c r="A159" s="237">
        <v>43280.461805555555</v>
      </c>
      <c r="B159" s="237" t="s">
        <v>3</v>
      </c>
      <c r="C159" s="237" t="s">
        <v>2</v>
      </c>
      <c r="D159" s="237"/>
      <c r="E159" s="238" t="s">
        <v>636</v>
      </c>
      <c r="F159" s="238" t="s">
        <v>15</v>
      </c>
      <c r="G159" s="238" t="s">
        <v>0</v>
      </c>
      <c r="H159" s="329">
        <v>4410</v>
      </c>
      <c r="I159" s="238">
        <v>0.18</v>
      </c>
      <c r="J159" s="238">
        <v>84</v>
      </c>
      <c r="K159" s="306">
        <f>AVERAGE(H159:H165)</f>
        <v>4450</v>
      </c>
      <c r="Q159" s="98"/>
    </row>
    <row r="160" spans="1:17" s="187" customFormat="1" ht="15.75" x14ac:dyDescent="0.25">
      <c r="A160" s="237">
        <v>43280.462500000001</v>
      </c>
      <c r="B160" s="237" t="s">
        <v>3</v>
      </c>
      <c r="C160" s="237" t="s">
        <v>2</v>
      </c>
      <c r="D160" s="237"/>
      <c r="E160" s="238" t="s">
        <v>636</v>
      </c>
      <c r="F160" s="238" t="s">
        <v>15</v>
      </c>
      <c r="G160" s="238" t="s">
        <v>0</v>
      </c>
      <c r="H160" s="329">
        <v>4370</v>
      </c>
      <c r="I160" s="238">
        <v>0.18</v>
      </c>
      <c r="J160" s="238">
        <v>84</v>
      </c>
      <c r="K160" s="306"/>
      <c r="Q160" s="98"/>
    </row>
    <row r="161" spans="1:17" s="187" customFormat="1" ht="15.75" x14ac:dyDescent="0.25">
      <c r="A161" s="237">
        <v>43280.462500000001</v>
      </c>
      <c r="B161" s="237" t="s">
        <v>3</v>
      </c>
      <c r="C161" s="237" t="s">
        <v>2</v>
      </c>
      <c r="D161" s="237"/>
      <c r="E161" s="238" t="s">
        <v>636</v>
      </c>
      <c r="F161" s="238" t="s">
        <v>15</v>
      </c>
      <c r="G161" s="238" t="s">
        <v>0</v>
      </c>
      <c r="H161" s="329">
        <v>4340</v>
      </c>
      <c r="I161" s="238">
        <v>0.18</v>
      </c>
      <c r="J161" s="238">
        <v>84</v>
      </c>
      <c r="K161" s="306"/>
      <c r="Q161" s="98"/>
    </row>
    <row r="162" spans="1:17" s="187" customFormat="1" ht="15.75" x14ac:dyDescent="0.25">
      <c r="A162" s="237">
        <v>43280.463194444441</v>
      </c>
      <c r="B162" s="237" t="s">
        <v>3</v>
      </c>
      <c r="C162" s="237"/>
      <c r="D162" s="237" t="s">
        <v>2</v>
      </c>
      <c r="E162" s="238" t="s">
        <v>637</v>
      </c>
      <c r="F162" s="238" t="s">
        <v>15</v>
      </c>
      <c r="G162" s="238" t="s">
        <v>0</v>
      </c>
      <c r="H162" s="329">
        <v>4760</v>
      </c>
      <c r="I162" s="238">
        <v>0.18</v>
      </c>
      <c r="J162" s="238">
        <v>84</v>
      </c>
      <c r="K162" s="306"/>
      <c r="Q162" s="98"/>
    </row>
    <row r="163" spans="1:17" s="187" customFormat="1" ht="15.75" x14ac:dyDescent="0.25">
      <c r="A163" s="237">
        <v>43280.463888888888</v>
      </c>
      <c r="B163" s="237" t="s">
        <v>3</v>
      </c>
      <c r="C163" s="237"/>
      <c r="D163" s="237" t="s">
        <v>2</v>
      </c>
      <c r="E163" s="238" t="s">
        <v>637</v>
      </c>
      <c r="F163" s="238" t="s">
        <v>15</v>
      </c>
      <c r="G163" s="238" t="s">
        <v>0</v>
      </c>
      <c r="H163" s="329">
        <v>4450</v>
      </c>
      <c r="I163" s="238">
        <v>0.18</v>
      </c>
      <c r="J163" s="238">
        <v>84</v>
      </c>
      <c r="K163" s="306"/>
      <c r="Q163" s="98"/>
    </row>
    <row r="164" spans="1:17" s="187" customFormat="1" ht="15.75" x14ac:dyDescent="0.25">
      <c r="A164" s="237">
        <v>43280.464583333334</v>
      </c>
      <c r="B164" s="237" t="s">
        <v>3</v>
      </c>
      <c r="C164" s="237"/>
      <c r="D164" s="237" t="s">
        <v>2</v>
      </c>
      <c r="E164" s="238" t="s">
        <v>637</v>
      </c>
      <c r="F164" s="238" t="s">
        <v>15</v>
      </c>
      <c r="G164" s="238" t="s">
        <v>0</v>
      </c>
      <c r="H164" s="329">
        <v>4400</v>
      </c>
      <c r="I164" s="238">
        <v>0.18</v>
      </c>
      <c r="J164" s="238">
        <v>84</v>
      </c>
      <c r="K164" s="306"/>
      <c r="Q164" s="98"/>
    </row>
    <row r="165" spans="1:17" s="187" customFormat="1" ht="15.75" x14ac:dyDescent="0.25">
      <c r="A165" s="237">
        <v>43280.464583333334</v>
      </c>
      <c r="B165" s="237" t="s">
        <v>3</v>
      </c>
      <c r="C165" s="237"/>
      <c r="D165" s="237" t="s">
        <v>2</v>
      </c>
      <c r="E165" s="238" t="s">
        <v>637</v>
      </c>
      <c r="F165" s="238" t="s">
        <v>15</v>
      </c>
      <c r="G165" s="238" t="s">
        <v>0</v>
      </c>
      <c r="H165" s="329">
        <v>4420</v>
      </c>
      <c r="I165" s="238">
        <v>0.18</v>
      </c>
      <c r="J165" s="238">
        <v>84</v>
      </c>
      <c r="K165" s="306"/>
      <c r="Q165" s="98"/>
    </row>
    <row r="166" spans="1:17" s="187" customFormat="1" ht="15.75" x14ac:dyDescent="0.25">
      <c r="A166" s="237">
        <v>43280.465277777781</v>
      </c>
      <c r="B166" s="237" t="s">
        <v>3</v>
      </c>
      <c r="C166" s="237" t="s">
        <v>2</v>
      </c>
      <c r="D166" s="237"/>
      <c r="E166" s="238" t="s">
        <v>636</v>
      </c>
      <c r="F166" s="238" t="s">
        <v>14</v>
      </c>
      <c r="G166" s="238" t="s">
        <v>0</v>
      </c>
      <c r="H166" s="329">
        <v>4160</v>
      </c>
      <c r="I166" s="238">
        <v>0.18</v>
      </c>
      <c r="J166" s="238">
        <v>84</v>
      </c>
      <c r="K166" s="306">
        <f>AVERAGE(H166:H173)</f>
        <v>4637.5</v>
      </c>
      <c r="Q166" s="98"/>
    </row>
    <row r="167" spans="1:17" s="187" customFormat="1" ht="15.75" x14ac:dyDescent="0.25">
      <c r="A167" s="237">
        <v>43280.46597222222</v>
      </c>
      <c r="B167" s="237" t="s">
        <v>3</v>
      </c>
      <c r="C167" s="237" t="s">
        <v>2</v>
      </c>
      <c r="D167" s="237"/>
      <c r="E167" s="238" t="s">
        <v>636</v>
      </c>
      <c r="F167" s="238" t="s">
        <v>14</v>
      </c>
      <c r="G167" s="238" t="s">
        <v>0</v>
      </c>
      <c r="H167" s="329">
        <v>4430</v>
      </c>
      <c r="I167" s="238">
        <v>0.18</v>
      </c>
      <c r="J167" s="238">
        <v>84</v>
      </c>
      <c r="K167" s="306"/>
      <c r="Q167" s="98"/>
    </row>
    <row r="168" spans="1:17" s="187" customFormat="1" ht="15.75" x14ac:dyDescent="0.25">
      <c r="A168" s="237">
        <v>43280.46597222222</v>
      </c>
      <c r="B168" s="237" t="s">
        <v>3</v>
      </c>
      <c r="C168" s="237" t="s">
        <v>2</v>
      </c>
      <c r="D168" s="237"/>
      <c r="E168" s="238" t="s">
        <v>636</v>
      </c>
      <c r="F168" s="238" t="s">
        <v>14</v>
      </c>
      <c r="G168" s="238" t="s">
        <v>0</v>
      </c>
      <c r="H168" s="329">
        <v>4420</v>
      </c>
      <c r="I168" s="238">
        <v>0.18</v>
      </c>
      <c r="J168" s="238">
        <v>84</v>
      </c>
      <c r="K168" s="306"/>
      <c r="Q168" s="98"/>
    </row>
    <row r="169" spans="1:17" s="187" customFormat="1" ht="15.75" x14ac:dyDescent="0.25">
      <c r="A169" s="237">
        <v>43280.46597222222</v>
      </c>
      <c r="B169" s="237" t="s">
        <v>3</v>
      </c>
      <c r="C169" s="237" t="s">
        <v>2</v>
      </c>
      <c r="D169" s="237"/>
      <c r="E169" s="238" t="s">
        <v>636</v>
      </c>
      <c r="F169" s="238" t="s">
        <v>14</v>
      </c>
      <c r="G169" s="238" t="s">
        <v>0</v>
      </c>
      <c r="H169" s="329">
        <v>4410</v>
      </c>
      <c r="I169" s="238">
        <v>0.18</v>
      </c>
      <c r="J169" s="238">
        <v>86</v>
      </c>
      <c r="K169" s="306"/>
      <c r="Q169" s="98"/>
    </row>
    <row r="170" spans="1:17" s="187" customFormat="1" ht="15.75" x14ac:dyDescent="0.25">
      <c r="A170" s="237">
        <v>43280.466666666667</v>
      </c>
      <c r="B170" s="237" t="s">
        <v>3</v>
      </c>
      <c r="C170" s="237"/>
      <c r="D170" s="237" t="s">
        <v>2</v>
      </c>
      <c r="E170" s="238" t="s">
        <v>637</v>
      </c>
      <c r="F170" s="238" t="s">
        <v>14</v>
      </c>
      <c r="G170" s="238" t="s">
        <v>0</v>
      </c>
      <c r="H170" s="329">
        <v>5010</v>
      </c>
      <c r="I170" s="238">
        <v>0.18</v>
      </c>
      <c r="J170" s="238">
        <v>84</v>
      </c>
      <c r="K170" s="306"/>
      <c r="Q170" s="98"/>
    </row>
    <row r="171" spans="1:17" s="187" customFormat="1" ht="15.75" x14ac:dyDescent="0.25">
      <c r="A171" s="237">
        <v>43280.467361111114</v>
      </c>
      <c r="B171" s="237" t="s">
        <v>3</v>
      </c>
      <c r="C171" s="237"/>
      <c r="D171" s="237" t="s">
        <v>2</v>
      </c>
      <c r="E171" s="238" t="s">
        <v>637</v>
      </c>
      <c r="F171" s="238" t="s">
        <v>14</v>
      </c>
      <c r="G171" s="238" t="s">
        <v>0</v>
      </c>
      <c r="H171" s="329">
        <v>4910</v>
      </c>
      <c r="I171" s="238">
        <v>0.18</v>
      </c>
      <c r="J171" s="238">
        <v>86</v>
      </c>
      <c r="K171" s="306"/>
      <c r="Q171" s="98"/>
    </row>
    <row r="172" spans="1:17" s="187" customFormat="1" ht="15.75" x14ac:dyDescent="0.25">
      <c r="A172" s="237">
        <v>43280.467361111114</v>
      </c>
      <c r="B172" s="237" t="s">
        <v>3</v>
      </c>
      <c r="C172" s="237"/>
      <c r="D172" s="237" t="s">
        <v>2</v>
      </c>
      <c r="E172" s="238" t="s">
        <v>637</v>
      </c>
      <c r="F172" s="238" t="s">
        <v>14</v>
      </c>
      <c r="G172" s="238" t="s">
        <v>0</v>
      </c>
      <c r="H172" s="329">
        <v>4910</v>
      </c>
      <c r="I172" s="238">
        <v>0.18</v>
      </c>
      <c r="J172" s="238">
        <v>84</v>
      </c>
      <c r="K172" s="306"/>
      <c r="Q172" s="98"/>
    </row>
    <row r="173" spans="1:17" s="187" customFormat="1" ht="15.75" x14ac:dyDescent="0.25">
      <c r="A173" s="237">
        <v>43280.468055555553</v>
      </c>
      <c r="B173" s="237" t="s">
        <v>3</v>
      </c>
      <c r="C173" s="237"/>
      <c r="D173" s="237" t="s">
        <v>2</v>
      </c>
      <c r="E173" s="238" t="s">
        <v>637</v>
      </c>
      <c r="F173" s="238" t="s">
        <v>14</v>
      </c>
      <c r="G173" s="238" t="s">
        <v>0</v>
      </c>
      <c r="H173" s="329">
        <v>4850</v>
      </c>
      <c r="I173" s="238">
        <v>0.18</v>
      </c>
      <c r="J173" s="238">
        <v>84</v>
      </c>
      <c r="K173" s="306"/>
      <c r="Q173" s="98"/>
    </row>
    <row r="174" spans="1:17" s="187" customFormat="1" ht="15.75" x14ac:dyDescent="0.25">
      <c r="A174" s="237">
        <v>43280.46875</v>
      </c>
      <c r="B174" s="237" t="s">
        <v>3</v>
      </c>
      <c r="C174" s="237" t="s">
        <v>2</v>
      </c>
      <c r="D174" s="237"/>
      <c r="E174" s="238" t="s">
        <v>636</v>
      </c>
      <c r="F174" s="238" t="s">
        <v>13</v>
      </c>
      <c r="G174" s="238" t="s">
        <v>0</v>
      </c>
      <c r="H174" s="329">
        <v>4890</v>
      </c>
      <c r="I174" s="238">
        <v>0.18</v>
      </c>
      <c r="J174" s="238">
        <v>84</v>
      </c>
      <c r="K174" s="306">
        <f>AVERAGE(H174:H182)</f>
        <v>4743.333333333333</v>
      </c>
      <c r="Q174" s="98"/>
    </row>
    <row r="175" spans="1:17" s="187" customFormat="1" ht="15.75" x14ac:dyDescent="0.25">
      <c r="A175" s="237">
        <v>43280.469444444447</v>
      </c>
      <c r="B175" s="237" t="s">
        <v>3</v>
      </c>
      <c r="C175" s="237" t="s">
        <v>2</v>
      </c>
      <c r="D175" s="237"/>
      <c r="E175" s="238" t="s">
        <v>636</v>
      </c>
      <c r="F175" s="238" t="s">
        <v>13</v>
      </c>
      <c r="G175" s="238" t="s">
        <v>0</v>
      </c>
      <c r="H175" s="329">
        <v>4800</v>
      </c>
      <c r="I175" s="238">
        <v>0.18</v>
      </c>
      <c r="J175" s="238">
        <v>86</v>
      </c>
      <c r="K175" s="306"/>
      <c r="Q175" s="98"/>
    </row>
    <row r="176" spans="1:17" s="187" customFormat="1" ht="15.75" x14ac:dyDescent="0.25">
      <c r="A176" s="237">
        <v>43280.469444444447</v>
      </c>
      <c r="B176" s="237" t="s">
        <v>3</v>
      </c>
      <c r="C176" s="237" t="s">
        <v>2</v>
      </c>
      <c r="D176" s="237"/>
      <c r="E176" s="238" t="s">
        <v>636</v>
      </c>
      <c r="F176" s="238" t="s">
        <v>13</v>
      </c>
      <c r="G176" s="238" t="s">
        <v>0</v>
      </c>
      <c r="H176" s="329">
        <v>4800</v>
      </c>
      <c r="I176" s="238">
        <v>0.18</v>
      </c>
      <c r="J176" s="238">
        <v>86</v>
      </c>
      <c r="K176" s="306"/>
      <c r="Q176" s="98"/>
    </row>
    <row r="177" spans="1:17" s="187" customFormat="1" ht="15.75" x14ac:dyDescent="0.25">
      <c r="A177" s="237">
        <v>43280.470138888886</v>
      </c>
      <c r="B177" s="237" t="s">
        <v>3</v>
      </c>
      <c r="C177" s="237" t="s">
        <v>2</v>
      </c>
      <c r="D177" s="237"/>
      <c r="E177" s="238" t="s">
        <v>636</v>
      </c>
      <c r="F177" s="238" t="s">
        <v>13</v>
      </c>
      <c r="G177" s="238" t="s">
        <v>0</v>
      </c>
      <c r="H177" s="329">
        <v>4850</v>
      </c>
      <c r="I177" s="238">
        <v>0.18</v>
      </c>
      <c r="J177" s="238">
        <v>84</v>
      </c>
      <c r="K177" s="306"/>
      <c r="Q177" s="98"/>
    </row>
    <row r="178" spans="1:17" s="187" customFormat="1" ht="15.75" x14ac:dyDescent="0.25">
      <c r="A178" s="237">
        <v>43280.470138888886</v>
      </c>
      <c r="B178" s="237" t="s">
        <v>3</v>
      </c>
      <c r="C178" s="237" t="s">
        <v>2</v>
      </c>
      <c r="D178" s="237"/>
      <c r="E178" s="238" t="s">
        <v>636</v>
      </c>
      <c r="F178" s="238" t="s">
        <v>13</v>
      </c>
      <c r="G178" s="238" t="s">
        <v>0</v>
      </c>
      <c r="H178" s="329">
        <v>4860</v>
      </c>
      <c r="I178" s="238">
        <v>0.18</v>
      </c>
      <c r="J178" s="238">
        <v>86</v>
      </c>
      <c r="K178" s="306"/>
      <c r="Q178" s="98"/>
    </row>
    <row r="179" spans="1:17" s="187" customFormat="1" ht="15.75" x14ac:dyDescent="0.25">
      <c r="A179" s="237">
        <v>43280.470833333333</v>
      </c>
      <c r="B179" s="237" t="s">
        <v>3</v>
      </c>
      <c r="C179" s="237"/>
      <c r="D179" s="237" t="s">
        <v>2</v>
      </c>
      <c r="E179" s="238" t="s">
        <v>637</v>
      </c>
      <c r="F179" s="238" t="s">
        <v>13</v>
      </c>
      <c r="G179" s="238" t="s">
        <v>0</v>
      </c>
      <c r="H179" s="329">
        <v>3940</v>
      </c>
      <c r="I179" s="238">
        <v>0.18</v>
      </c>
      <c r="J179" s="238">
        <v>86</v>
      </c>
      <c r="K179" s="306"/>
      <c r="Q179" s="98"/>
    </row>
    <row r="180" spans="1:17" s="187" customFormat="1" ht="15.75" x14ac:dyDescent="0.25">
      <c r="A180" s="237">
        <v>43280.470833333333</v>
      </c>
      <c r="B180" s="237" t="s">
        <v>3</v>
      </c>
      <c r="C180" s="237"/>
      <c r="D180" s="237" t="s">
        <v>2</v>
      </c>
      <c r="E180" s="238" t="s">
        <v>637</v>
      </c>
      <c r="F180" s="238" t="s">
        <v>13</v>
      </c>
      <c r="G180" s="238" t="s">
        <v>0</v>
      </c>
      <c r="H180" s="329">
        <v>4850</v>
      </c>
      <c r="I180" s="238">
        <v>0.18</v>
      </c>
      <c r="J180" s="238">
        <v>86</v>
      </c>
      <c r="K180" s="306"/>
      <c r="Q180" s="98"/>
    </row>
    <row r="181" spans="1:17" s="187" customFormat="1" ht="15.75" x14ac:dyDescent="0.25">
      <c r="A181" s="237">
        <v>43280.47152777778</v>
      </c>
      <c r="B181" s="237" t="s">
        <v>3</v>
      </c>
      <c r="C181" s="237"/>
      <c r="D181" s="237" t="s">
        <v>2</v>
      </c>
      <c r="E181" s="238" t="s">
        <v>637</v>
      </c>
      <c r="F181" s="238" t="s">
        <v>13</v>
      </c>
      <c r="G181" s="238" t="s">
        <v>0</v>
      </c>
      <c r="H181" s="329">
        <v>4850</v>
      </c>
      <c r="I181" s="238">
        <v>0.18</v>
      </c>
      <c r="J181" s="238">
        <v>86</v>
      </c>
      <c r="K181" s="306"/>
      <c r="Q181" s="98"/>
    </row>
    <row r="182" spans="1:17" s="187" customFormat="1" ht="15.75" x14ac:dyDescent="0.25">
      <c r="A182" s="237">
        <v>43280.47152777778</v>
      </c>
      <c r="B182" s="237" t="s">
        <v>3</v>
      </c>
      <c r="C182" s="237"/>
      <c r="D182" s="237" t="s">
        <v>2</v>
      </c>
      <c r="E182" s="238" t="s">
        <v>637</v>
      </c>
      <c r="F182" s="238" t="s">
        <v>13</v>
      </c>
      <c r="G182" s="238" t="s">
        <v>0</v>
      </c>
      <c r="H182" s="329">
        <v>4850</v>
      </c>
      <c r="I182" s="238">
        <v>0.18</v>
      </c>
      <c r="J182" s="238">
        <v>86</v>
      </c>
      <c r="K182" s="306"/>
      <c r="Q182" s="98"/>
    </row>
    <row r="183" spans="1:17" s="187" customFormat="1" ht="15.75" x14ac:dyDescent="0.25">
      <c r="A183" s="237">
        <v>43280.472222222219</v>
      </c>
      <c r="B183" s="237" t="s">
        <v>3</v>
      </c>
      <c r="C183" s="237" t="s">
        <v>2</v>
      </c>
      <c r="D183" s="237"/>
      <c r="E183" s="238" t="s">
        <v>636</v>
      </c>
      <c r="F183" s="238" t="s">
        <v>13</v>
      </c>
      <c r="G183" s="238" t="s">
        <v>1109</v>
      </c>
      <c r="H183" s="329">
        <v>5060</v>
      </c>
      <c r="I183" s="238">
        <v>0.18</v>
      </c>
      <c r="J183" s="238">
        <v>86</v>
      </c>
      <c r="K183" s="306">
        <f>AVERAGE(H183:H185,H188:H191)</f>
        <v>4605.7142857142853</v>
      </c>
      <c r="Q183" s="98"/>
    </row>
    <row r="184" spans="1:17" s="187" customFormat="1" ht="15.75" x14ac:dyDescent="0.25">
      <c r="A184" s="237">
        <v>43280.472222222219</v>
      </c>
      <c r="B184" s="237" t="s">
        <v>3</v>
      </c>
      <c r="C184" s="237" t="s">
        <v>2</v>
      </c>
      <c r="D184" s="237"/>
      <c r="E184" s="238" t="s">
        <v>636</v>
      </c>
      <c r="F184" s="238" t="s">
        <v>13</v>
      </c>
      <c r="G184" s="238" t="s">
        <v>1109</v>
      </c>
      <c r="H184" s="329">
        <v>4220</v>
      </c>
      <c r="I184" s="238">
        <v>0.18</v>
      </c>
      <c r="J184" s="238">
        <v>86</v>
      </c>
      <c r="K184" s="306"/>
      <c r="Q184" s="98"/>
    </row>
    <row r="185" spans="1:17" s="187" customFormat="1" ht="15.75" x14ac:dyDescent="0.25">
      <c r="A185" s="237">
        <v>43280.472916666666</v>
      </c>
      <c r="B185" s="237" t="s">
        <v>3</v>
      </c>
      <c r="C185" s="237" t="s">
        <v>2</v>
      </c>
      <c r="D185" s="237"/>
      <c r="E185" s="238" t="s">
        <v>636</v>
      </c>
      <c r="F185" s="238" t="s">
        <v>13</v>
      </c>
      <c r="G185" s="238" t="s">
        <v>1109</v>
      </c>
      <c r="H185" s="329">
        <v>4180</v>
      </c>
      <c r="I185" s="238">
        <v>0.18</v>
      </c>
      <c r="J185" s="238">
        <v>84</v>
      </c>
      <c r="K185" s="306"/>
      <c r="Q185" s="98"/>
    </row>
    <row r="186" spans="1:17" s="187" customFormat="1" ht="15.75" x14ac:dyDescent="0.25">
      <c r="A186" s="237">
        <v>43280.472916666666</v>
      </c>
      <c r="B186" s="237" t="s">
        <v>3</v>
      </c>
      <c r="C186" s="237" t="s">
        <v>2</v>
      </c>
      <c r="D186" s="237"/>
      <c r="E186" s="238" t="s">
        <v>636</v>
      </c>
      <c r="F186" s="238" t="s">
        <v>13</v>
      </c>
      <c r="G186" s="238" t="s">
        <v>1109</v>
      </c>
      <c r="H186" s="239">
        <v>3830</v>
      </c>
      <c r="I186" s="238">
        <v>0.18</v>
      </c>
      <c r="J186" s="238">
        <v>84</v>
      </c>
      <c r="K186" s="306"/>
      <c r="Q186" s="98"/>
    </row>
    <row r="187" spans="1:17" s="187" customFormat="1" ht="15.75" x14ac:dyDescent="0.25">
      <c r="A187" s="237">
        <v>43280.473611111112</v>
      </c>
      <c r="B187" s="237" t="s">
        <v>3</v>
      </c>
      <c r="C187" s="237" t="s">
        <v>2</v>
      </c>
      <c r="D187" s="237"/>
      <c r="E187" s="238" t="s">
        <v>636</v>
      </c>
      <c r="F187" s="238" t="s">
        <v>13</v>
      </c>
      <c r="G187" s="238" t="s">
        <v>1109</v>
      </c>
      <c r="H187" s="239">
        <v>3950</v>
      </c>
      <c r="I187" s="238">
        <v>0.18</v>
      </c>
      <c r="J187" s="238">
        <v>84</v>
      </c>
      <c r="K187" s="306"/>
      <c r="Q187" s="98"/>
    </row>
    <row r="188" spans="1:17" s="187" customFormat="1" ht="15.75" x14ac:dyDescent="0.25">
      <c r="A188" s="237">
        <v>43280.473611111112</v>
      </c>
      <c r="B188" s="237" t="s">
        <v>3</v>
      </c>
      <c r="C188" s="237" t="s">
        <v>2</v>
      </c>
      <c r="D188" s="237"/>
      <c r="E188" s="238" t="s">
        <v>636</v>
      </c>
      <c r="F188" s="238" t="s">
        <v>13</v>
      </c>
      <c r="G188" s="238" t="s">
        <v>1109</v>
      </c>
      <c r="H188" s="329">
        <v>4170</v>
      </c>
      <c r="I188" s="238">
        <v>0.18</v>
      </c>
      <c r="J188" s="238">
        <v>84</v>
      </c>
      <c r="K188" s="306"/>
      <c r="Q188" s="98"/>
    </row>
    <row r="189" spans="1:17" s="187" customFormat="1" ht="15.75" x14ac:dyDescent="0.25">
      <c r="A189" s="237">
        <v>43280.474305555559</v>
      </c>
      <c r="B189" s="237" t="s">
        <v>3</v>
      </c>
      <c r="C189" s="237"/>
      <c r="D189" s="237" t="s">
        <v>2</v>
      </c>
      <c r="E189" s="238" t="s">
        <v>637</v>
      </c>
      <c r="F189" s="238" t="s">
        <v>13</v>
      </c>
      <c r="G189" s="238" t="s">
        <v>1109</v>
      </c>
      <c r="H189" s="329">
        <v>4880</v>
      </c>
      <c r="I189" s="238">
        <v>0.18</v>
      </c>
      <c r="J189" s="238">
        <v>84</v>
      </c>
      <c r="K189" s="306"/>
      <c r="Q189" s="98"/>
    </row>
    <row r="190" spans="1:17" s="187" customFormat="1" ht="15.75" x14ac:dyDescent="0.25">
      <c r="A190" s="237">
        <v>43280.474305555559</v>
      </c>
      <c r="B190" s="237" t="s">
        <v>3</v>
      </c>
      <c r="C190" s="237"/>
      <c r="D190" s="237" t="s">
        <v>2</v>
      </c>
      <c r="E190" s="238" t="s">
        <v>637</v>
      </c>
      <c r="F190" s="238" t="s">
        <v>13</v>
      </c>
      <c r="G190" s="238" t="s">
        <v>1109</v>
      </c>
      <c r="H190" s="329">
        <v>4860</v>
      </c>
      <c r="I190" s="238">
        <v>0.18</v>
      </c>
      <c r="J190" s="238">
        <v>84</v>
      </c>
      <c r="K190" s="306"/>
      <c r="Q190" s="98"/>
    </row>
    <row r="191" spans="1:17" s="187" customFormat="1" ht="15.75" x14ac:dyDescent="0.25">
      <c r="A191" s="237">
        <v>43280.474999999999</v>
      </c>
      <c r="B191" s="237" t="s">
        <v>3</v>
      </c>
      <c r="C191" s="237"/>
      <c r="D191" s="237" t="s">
        <v>2</v>
      </c>
      <c r="E191" s="238" t="s">
        <v>637</v>
      </c>
      <c r="F191" s="238" t="s">
        <v>13</v>
      </c>
      <c r="G191" s="238" t="s">
        <v>1109</v>
      </c>
      <c r="H191" s="329">
        <v>4870</v>
      </c>
      <c r="I191" s="238">
        <v>0.18</v>
      </c>
      <c r="J191" s="238">
        <v>84</v>
      </c>
      <c r="K191" s="306"/>
      <c r="Q191" s="98"/>
    </row>
    <row r="192" spans="1:17" s="187" customFormat="1" ht="15.75" x14ac:dyDescent="0.25">
      <c r="A192" s="237">
        <v>43280.475694444445</v>
      </c>
      <c r="B192" s="237" t="s">
        <v>3</v>
      </c>
      <c r="C192" s="237" t="s">
        <v>2</v>
      </c>
      <c r="D192" s="237"/>
      <c r="E192" s="238" t="s">
        <v>636</v>
      </c>
      <c r="F192" s="238" t="s">
        <v>11</v>
      </c>
      <c r="G192" s="238" t="s">
        <v>0</v>
      </c>
      <c r="H192" s="239">
        <v>4350</v>
      </c>
      <c r="I192" s="238">
        <v>0.18</v>
      </c>
      <c r="J192" s="238">
        <v>86</v>
      </c>
      <c r="K192" s="306">
        <f>AVERAGE(H193:H194,H196:H199)</f>
        <v>4503.333333333333</v>
      </c>
      <c r="Q192" s="98"/>
    </row>
    <row r="193" spans="1:17" s="187" customFormat="1" ht="15.75" x14ac:dyDescent="0.25">
      <c r="A193" s="237">
        <v>43280.475694444445</v>
      </c>
      <c r="B193" s="237" t="s">
        <v>3</v>
      </c>
      <c r="C193" s="237" t="s">
        <v>2</v>
      </c>
      <c r="D193" s="237"/>
      <c r="E193" s="238" t="s">
        <v>636</v>
      </c>
      <c r="F193" s="238" t="s">
        <v>11</v>
      </c>
      <c r="G193" s="238" t="s">
        <v>0</v>
      </c>
      <c r="H193" s="329">
        <v>4440</v>
      </c>
      <c r="I193" s="238">
        <v>0.18</v>
      </c>
      <c r="J193" s="238">
        <v>84</v>
      </c>
      <c r="K193" s="306"/>
      <c r="Q193" s="98"/>
    </row>
    <row r="194" spans="1:17" s="187" customFormat="1" ht="15.75" x14ac:dyDescent="0.25">
      <c r="A194" s="237">
        <v>43280.476388888892</v>
      </c>
      <c r="B194" s="237" t="s">
        <v>3</v>
      </c>
      <c r="C194" s="237" t="s">
        <v>2</v>
      </c>
      <c r="D194" s="237"/>
      <c r="E194" s="238" t="s">
        <v>636</v>
      </c>
      <c r="F194" s="238" t="s">
        <v>11</v>
      </c>
      <c r="G194" s="238" t="s">
        <v>0</v>
      </c>
      <c r="H194" s="329">
        <v>4440</v>
      </c>
      <c r="I194" s="238">
        <v>0.18</v>
      </c>
      <c r="J194" s="238">
        <v>84</v>
      </c>
      <c r="K194" s="306"/>
      <c r="Q194" s="98"/>
    </row>
    <row r="195" spans="1:17" s="187" customFormat="1" ht="15.75" x14ac:dyDescent="0.25">
      <c r="A195" s="237">
        <v>43280.476388888892</v>
      </c>
      <c r="B195" s="237" t="s">
        <v>3</v>
      </c>
      <c r="C195" s="237" t="s">
        <v>2</v>
      </c>
      <c r="D195" s="237"/>
      <c r="E195" s="238" t="s">
        <v>636</v>
      </c>
      <c r="F195" s="238" t="s">
        <v>11</v>
      </c>
      <c r="G195" s="238" t="s">
        <v>0</v>
      </c>
      <c r="H195" s="239">
        <v>4370</v>
      </c>
      <c r="I195" s="238">
        <v>0.18</v>
      </c>
      <c r="J195" s="238">
        <v>86</v>
      </c>
      <c r="K195" s="306"/>
      <c r="Q195" s="98"/>
    </row>
    <row r="196" spans="1:17" s="187" customFormat="1" ht="15.75" x14ac:dyDescent="0.25">
      <c r="A196" s="237">
        <v>43280.476388888892</v>
      </c>
      <c r="B196" s="237" t="s">
        <v>3</v>
      </c>
      <c r="C196" s="237" t="s">
        <v>2</v>
      </c>
      <c r="D196" s="237"/>
      <c r="E196" s="238" t="s">
        <v>636</v>
      </c>
      <c r="F196" s="238" t="s">
        <v>11</v>
      </c>
      <c r="G196" s="238" t="s">
        <v>0</v>
      </c>
      <c r="H196" s="329">
        <v>4420</v>
      </c>
      <c r="I196" s="238">
        <v>0.18</v>
      </c>
      <c r="J196" s="238">
        <v>84</v>
      </c>
      <c r="K196" s="306"/>
      <c r="Q196" s="98"/>
    </row>
    <row r="197" spans="1:17" s="187" customFormat="1" ht="15.75" x14ac:dyDescent="0.25">
      <c r="A197" s="237">
        <v>43280.477083333331</v>
      </c>
      <c r="B197" s="237" t="s">
        <v>3</v>
      </c>
      <c r="C197" s="237"/>
      <c r="D197" s="237" t="s">
        <v>2</v>
      </c>
      <c r="E197" s="238" t="s">
        <v>637</v>
      </c>
      <c r="F197" s="238" t="s">
        <v>11</v>
      </c>
      <c r="G197" s="238" t="s">
        <v>0</v>
      </c>
      <c r="H197" s="329">
        <v>4610</v>
      </c>
      <c r="I197" s="238">
        <v>0.18</v>
      </c>
      <c r="J197" s="238">
        <v>86</v>
      </c>
      <c r="K197" s="306"/>
      <c r="Q197" s="98"/>
    </row>
    <row r="198" spans="1:17" s="187" customFormat="1" ht="15.75" x14ac:dyDescent="0.25">
      <c r="A198" s="237">
        <v>43280.477777777778</v>
      </c>
      <c r="B198" s="237" t="s">
        <v>3</v>
      </c>
      <c r="C198" s="237"/>
      <c r="D198" s="237" t="s">
        <v>2</v>
      </c>
      <c r="E198" s="238" t="s">
        <v>637</v>
      </c>
      <c r="F198" s="238" t="s">
        <v>11</v>
      </c>
      <c r="G198" s="238" t="s">
        <v>0</v>
      </c>
      <c r="H198" s="329">
        <v>4560</v>
      </c>
      <c r="I198" s="238">
        <v>0.18</v>
      </c>
      <c r="J198" s="238">
        <v>86</v>
      </c>
      <c r="K198" s="306"/>
      <c r="Q198" s="98"/>
    </row>
    <row r="199" spans="1:17" s="187" customFormat="1" ht="15.75" x14ac:dyDescent="0.25">
      <c r="A199" s="237">
        <v>43280.477777777778</v>
      </c>
      <c r="B199" s="237" t="s">
        <v>3</v>
      </c>
      <c r="C199" s="237"/>
      <c r="D199" s="237" t="s">
        <v>2</v>
      </c>
      <c r="E199" s="238" t="s">
        <v>637</v>
      </c>
      <c r="F199" s="238" t="s">
        <v>11</v>
      </c>
      <c r="G199" s="238" t="s">
        <v>0</v>
      </c>
      <c r="H199" s="329">
        <v>4550</v>
      </c>
      <c r="I199" s="238">
        <v>0.18</v>
      </c>
      <c r="J199" s="238">
        <v>86</v>
      </c>
      <c r="K199" s="306"/>
      <c r="Q199" s="98"/>
    </row>
    <row r="200" spans="1:17" s="187" customFormat="1" ht="15.75" x14ac:dyDescent="0.25">
      <c r="A200" s="237">
        <v>43280.459722222222</v>
      </c>
      <c r="B200" s="237" t="s">
        <v>3</v>
      </c>
      <c r="C200" s="237" t="s">
        <v>2</v>
      </c>
      <c r="D200" s="237"/>
      <c r="E200" s="238" t="s">
        <v>636</v>
      </c>
      <c r="F200" s="238" t="s">
        <v>1</v>
      </c>
      <c r="G200" s="238" t="s">
        <v>0</v>
      </c>
      <c r="H200" s="329">
        <v>4300</v>
      </c>
      <c r="I200" s="238">
        <v>0.18</v>
      </c>
      <c r="J200" s="238">
        <v>84</v>
      </c>
      <c r="K200" s="306">
        <f>AVERAGE(H200:H205)</f>
        <v>4435</v>
      </c>
      <c r="Q200" s="98"/>
    </row>
    <row r="201" spans="1:17" s="187" customFormat="1" ht="15.75" x14ac:dyDescent="0.25">
      <c r="A201" s="237">
        <v>43280.459722222222</v>
      </c>
      <c r="B201" s="237" t="s">
        <v>3</v>
      </c>
      <c r="C201" s="237" t="s">
        <v>2</v>
      </c>
      <c r="D201" s="237"/>
      <c r="E201" s="238" t="s">
        <v>636</v>
      </c>
      <c r="F201" s="238" t="s">
        <v>1</v>
      </c>
      <c r="G201" s="238" t="s">
        <v>0</v>
      </c>
      <c r="H201" s="329">
        <v>4300</v>
      </c>
      <c r="I201" s="238">
        <v>0.18</v>
      </c>
      <c r="J201" s="238">
        <v>84</v>
      </c>
      <c r="K201" s="306"/>
      <c r="Q201" s="98"/>
    </row>
    <row r="202" spans="1:17" s="187" customFormat="1" ht="15.75" x14ac:dyDescent="0.25">
      <c r="A202" s="237">
        <v>43280.459722222222</v>
      </c>
      <c r="B202" s="237" t="s">
        <v>3</v>
      </c>
      <c r="C202" s="237" t="s">
        <v>2</v>
      </c>
      <c r="D202" s="237"/>
      <c r="E202" s="238" t="s">
        <v>636</v>
      </c>
      <c r="F202" s="238" t="s">
        <v>1</v>
      </c>
      <c r="G202" s="238" t="s">
        <v>0</v>
      </c>
      <c r="H202" s="329">
        <v>4300</v>
      </c>
      <c r="I202" s="238">
        <v>0.18</v>
      </c>
      <c r="J202" s="238">
        <v>84</v>
      </c>
      <c r="K202" s="306"/>
      <c r="Q202" s="98"/>
    </row>
    <row r="203" spans="1:17" s="187" customFormat="1" ht="15.75" x14ac:dyDescent="0.25">
      <c r="A203" s="237">
        <v>43280.460416666669</v>
      </c>
      <c r="B203" s="237" t="s">
        <v>3</v>
      </c>
      <c r="C203" s="237"/>
      <c r="D203" s="237" t="s">
        <v>2</v>
      </c>
      <c r="E203" s="238" t="s">
        <v>637</v>
      </c>
      <c r="F203" s="238" t="s">
        <v>1</v>
      </c>
      <c r="G203" s="238" t="s">
        <v>0</v>
      </c>
      <c r="H203" s="329">
        <v>4550</v>
      </c>
      <c r="I203" s="238">
        <v>0.18</v>
      </c>
      <c r="J203" s="238">
        <v>84</v>
      </c>
      <c r="K203" s="306"/>
      <c r="Q203" s="98"/>
    </row>
    <row r="204" spans="1:17" s="187" customFormat="1" ht="15.75" x14ac:dyDescent="0.25">
      <c r="A204" s="237">
        <v>43280.461111111108</v>
      </c>
      <c r="B204" s="237" t="s">
        <v>3</v>
      </c>
      <c r="C204" s="237"/>
      <c r="D204" s="237" t="s">
        <v>2</v>
      </c>
      <c r="E204" s="238" t="s">
        <v>637</v>
      </c>
      <c r="F204" s="238" t="s">
        <v>1</v>
      </c>
      <c r="G204" s="238" t="s">
        <v>0</v>
      </c>
      <c r="H204" s="329">
        <v>4590</v>
      </c>
      <c r="I204" s="238">
        <v>0.18</v>
      </c>
      <c r="J204" s="238">
        <v>84</v>
      </c>
      <c r="K204" s="306"/>
      <c r="Q204" s="98"/>
    </row>
    <row r="205" spans="1:17" s="187" customFormat="1" ht="15.75" x14ac:dyDescent="0.25">
      <c r="A205" s="237">
        <v>43280.461111111108</v>
      </c>
      <c r="B205" s="237" t="s">
        <v>3</v>
      </c>
      <c r="C205" s="237"/>
      <c r="D205" s="237" t="s">
        <v>2</v>
      </c>
      <c r="E205" s="238" t="s">
        <v>637</v>
      </c>
      <c r="F205" s="238" t="s">
        <v>1</v>
      </c>
      <c r="G205" s="238" t="s">
        <v>0</v>
      </c>
      <c r="H205" s="329">
        <v>4570</v>
      </c>
      <c r="I205" s="238">
        <v>0.18</v>
      </c>
      <c r="J205" s="238">
        <v>84</v>
      </c>
      <c r="K205" s="306"/>
      <c r="Q205" s="98"/>
    </row>
    <row r="206" spans="1:17" s="187" customFormat="1" ht="15.75" x14ac:dyDescent="0.25">
      <c r="A206" s="237">
        <v>43280.504861111112</v>
      </c>
      <c r="B206" s="237" t="s">
        <v>3</v>
      </c>
      <c r="C206" s="237" t="s">
        <v>2</v>
      </c>
      <c r="D206" s="237"/>
      <c r="E206" s="238" t="s">
        <v>636</v>
      </c>
      <c r="F206" s="238" t="s">
        <v>4</v>
      </c>
      <c r="G206" s="238" t="s">
        <v>0</v>
      </c>
      <c r="H206" s="239">
        <v>4650</v>
      </c>
      <c r="I206" s="238">
        <v>0.18</v>
      </c>
      <c r="J206" s="238">
        <v>86</v>
      </c>
      <c r="K206" s="306">
        <f>AVERAGE(H209:H215)</f>
        <v>4927.1428571428569</v>
      </c>
      <c r="Q206" s="98"/>
    </row>
    <row r="207" spans="1:17" s="187" customFormat="1" ht="15.75" x14ac:dyDescent="0.25">
      <c r="A207" s="237">
        <v>43280.504861111112</v>
      </c>
      <c r="B207" s="237" t="s">
        <v>3</v>
      </c>
      <c r="C207" s="237" t="s">
        <v>2</v>
      </c>
      <c r="D207" s="237"/>
      <c r="E207" s="238" t="s">
        <v>636</v>
      </c>
      <c r="F207" s="238" t="s">
        <v>4</v>
      </c>
      <c r="G207" s="238" t="s">
        <v>0</v>
      </c>
      <c r="H207" s="239">
        <v>4800</v>
      </c>
      <c r="I207" s="238">
        <v>0.18</v>
      </c>
      <c r="J207" s="238">
        <v>86</v>
      </c>
      <c r="K207" s="306"/>
      <c r="Q207" s="98"/>
    </row>
    <row r="208" spans="1:17" s="187" customFormat="1" ht="15.75" x14ac:dyDescent="0.25">
      <c r="A208" s="237">
        <v>43280.505555555559</v>
      </c>
      <c r="B208" s="237" t="s">
        <v>3</v>
      </c>
      <c r="C208" s="237" t="s">
        <v>2</v>
      </c>
      <c r="D208" s="237"/>
      <c r="E208" s="238" t="s">
        <v>636</v>
      </c>
      <c r="F208" s="238" t="s">
        <v>4</v>
      </c>
      <c r="G208" s="238" t="s">
        <v>0</v>
      </c>
      <c r="H208" s="239">
        <v>4910</v>
      </c>
      <c r="I208" s="238">
        <v>0.18</v>
      </c>
      <c r="J208" s="238">
        <v>86</v>
      </c>
      <c r="K208" s="306"/>
      <c r="Q208" s="98"/>
    </row>
    <row r="209" spans="1:17" s="187" customFormat="1" ht="15.75" x14ac:dyDescent="0.25">
      <c r="A209" s="237">
        <v>43280.505555555559</v>
      </c>
      <c r="B209" s="237" t="s">
        <v>3</v>
      </c>
      <c r="C209" s="237" t="s">
        <v>2</v>
      </c>
      <c r="D209" s="237"/>
      <c r="E209" s="238" t="s">
        <v>636</v>
      </c>
      <c r="F209" s="238" t="s">
        <v>4</v>
      </c>
      <c r="G209" s="238" t="s">
        <v>0</v>
      </c>
      <c r="H209" s="329">
        <v>4940</v>
      </c>
      <c r="I209" s="238">
        <v>0.18</v>
      </c>
      <c r="J209" s="238">
        <v>86</v>
      </c>
      <c r="K209" s="306"/>
      <c r="Q209" s="98"/>
    </row>
    <row r="210" spans="1:17" s="187" customFormat="1" ht="15.75" x14ac:dyDescent="0.25">
      <c r="A210" s="237">
        <v>43280.506249999999</v>
      </c>
      <c r="B210" s="237" t="s">
        <v>3</v>
      </c>
      <c r="C210" s="237" t="s">
        <v>2</v>
      </c>
      <c r="D210" s="237"/>
      <c r="E210" s="238" t="s">
        <v>636</v>
      </c>
      <c r="F210" s="238" t="s">
        <v>4</v>
      </c>
      <c r="G210" s="238" t="s">
        <v>0</v>
      </c>
      <c r="H210" s="329">
        <v>4960</v>
      </c>
      <c r="I210" s="238">
        <v>0.18</v>
      </c>
      <c r="J210" s="238">
        <v>86</v>
      </c>
      <c r="K210" s="306"/>
      <c r="Q210" s="98"/>
    </row>
    <row r="211" spans="1:17" s="187" customFormat="1" ht="15.75" x14ac:dyDescent="0.25">
      <c r="A211" s="237">
        <v>43280.506249999999</v>
      </c>
      <c r="B211" s="237" t="s">
        <v>3</v>
      </c>
      <c r="C211" s="237" t="s">
        <v>2</v>
      </c>
      <c r="D211" s="237"/>
      <c r="E211" s="238" t="s">
        <v>636</v>
      </c>
      <c r="F211" s="238" t="s">
        <v>4</v>
      </c>
      <c r="G211" s="238" t="s">
        <v>0</v>
      </c>
      <c r="H211" s="329">
        <v>4970</v>
      </c>
      <c r="I211" s="238">
        <v>0.18</v>
      </c>
      <c r="J211" s="238">
        <v>88</v>
      </c>
      <c r="K211" s="306"/>
      <c r="Q211" s="98"/>
    </row>
    <row r="212" spans="1:17" s="187" customFormat="1" ht="15.75" x14ac:dyDescent="0.25">
      <c r="A212" s="237">
        <v>43280.506944444445</v>
      </c>
      <c r="B212" s="237" t="s">
        <v>3</v>
      </c>
      <c r="C212" s="237"/>
      <c r="D212" s="237" t="s">
        <v>2</v>
      </c>
      <c r="E212" s="238" t="s">
        <v>637</v>
      </c>
      <c r="F212" s="238" t="s">
        <v>4</v>
      </c>
      <c r="G212" s="238" t="s">
        <v>0</v>
      </c>
      <c r="H212" s="329">
        <v>5360</v>
      </c>
      <c r="I212" s="238">
        <v>0.18</v>
      </c>
      <c r="J212" s="238">
        <v>88</v>
      </c>
      <c r="K212" s="306"/>
      <c r="Q212" s="98"/>
    </row>
    <row r="213" spans="1:17" s="187" customFormat="1" ht="15.75" x14ac:dyDescent="0.25">
      <c r="A213" s="237">
        <v>43280.506944444445</v>
      </c>
      <c r="B213" s="237" t="s">
        <v>3</v>
      </c>
      <c r="C213" s="237"/>
      <c r="D213" s="237" t="s">
        <v>2</v>
      </c>
      <c r="E213" s="238" t="s">
        <v>637</v>
      </c>
      <c r="F213" s="238" t="s">
        <v>4</v>
      </c>
      <c r="G213" s="238" t="s">
        <v>0</v>
      </c>
      <c r="H213" s="329">
        <v>4750</v>
      </c>
      <c r="I213" s="238">
        <v>0.18</v>
      </c>
      <c r="J213" s="238">
        <v>86</v>
      </c>
      <c r="K213" s="306"/>
      <c r="Q213" s="98"/>
    </row>
    <row r="214" spans="1:17" s="187" customFormat="1" ht="15.75" x14ac:dyDescent="0.25">
      <c r="A214" s="237">
        <v>43280.506944444445</v>
      </c>
      <c r="B214" s="237" t="s">
        <v>3</v>
      </c>
      <c r="C214" s="237"/>
      <c r="D214" s="237" t="s">
        <v>2</v>
      </c>
      <c r="E214" s="238" t="s">
        <v>637</v>
      </c>
      <c r="F214" s="238" t="s">
        <v>4</v>
      </c>
      <c r="G214" s="238" t="s">
        <v>0</v>
      </c>
      <c r="H214" s="329">
        <v>4740</v>
      </c>
      <c r="I214" s="238">
        <v>0.18</v>
      </c>
      <c r="J214" s="238">
        <v>86</v>
      </c>
      <c r="K214" s="306"/>
      <c r="Q214" s="98"/>
    </row>
    <row r="215" spans="1:17" s="187" customFormat="1" ht="15.75" x14ac:dyDescent="0.25">
      <c r="A215" s="237">
        <v>43280.507638888892</v>
      </c>
      <c r="B215" s="237" t="s">
        <v>3</v>
      </c>
      <c r="C215" s="237"/>
      <c r="D215" s="237" t="s">
        <v>2</v>
      </c>
      <c r="E215" s="238" t="s">
        <v>637</v>
      </c>
      <c r="F215" s="238" t="s">
        <v>4</v>
      </c>
      <c r="G215" s="238" t="s">
        <v>0</v>
      </c>
      <c r="H215" s="329">
        <v>4770</v>
      </c>
      <c r="I215" s="238">
        <v>0.18</v>
      </c>
      <c r="J215" s="238">
        <v>86</v>
      </c>
      <c r="K215" s="306"/>
      <c r="Q215" s="98"/>
    </row>
    <row r="216" spans="1:17" s="187" customFormat="1" ht="15.75" x14ac:dyDescent="0.25">
      <c r="A216" s="237">
        <v>43280.489583333336</v>
      </c>
      <c r="B216" s="237" t="s">
        <v>3</v>
      </c>
      <c r="C216" s="237" t="s">
        <v>2</v>
      </c>
      <c r="D216" s="237"/>
      <c r="E216" s="238" t="s">
        <v>636</v>
      </c>
      <c r="F216" s="238" t="s">
        <v>6</v>
      </c>
      <c r="G216" s="238" t="s">
        <v>0</v>
      </c>
      <c r="H216" s="329">
        <v>4220</v>
      </c>
      <c r="I216" s="238">
        <v>0.18</v>
      </c>
      <c r="J216" s="238">
        <v>86</v>
      </c>
      <c r="K216" s="306">
        <f>AVERAGE(H216:H221)</f>
        <v>4620</v>
      </c>
      <c r="Q216" s="98"/>
    </row>
    <row r="217" spans="1:17" s="187" customFormat="1" ht="15.75" x14ac:dyDescent="0.25">
      <c r="A217" s="237">
        <v>43280.489583333336</v>
      </c>
      <c r="B217" s="237" t="s">
        <v>3</v>
      </c>
      <c r="C217" s="237" t="s">
        <v>2</v>
      </c>
      <c r="D217" s="237"/>
      <c r="E217" s="238" t="s">
        <v>636</v>
      </c>
      <c r="F217" s="238" t="s">
        <v>6</v>
      </c>
      <c r="G217" s="238" t="s">
        <v>0</v>
      </c>
      <c r="H217" s="329">
        <v>4200</v>
      </c>
      <c r="I217" s="238">
        <v>0.18</v>
      </c>
      <c r="J217" s="238">
        <v>86</v>
      </c>
      <c r="K217" s="306"/>
      <c r="Q217" s="98"/>
    </row>
    <row r="218" spans="1:17" s="187" customFormat="1" ht="15.75" x14ac:dyDescent="0.25">
      <c r="A218" s="237">
        <v>43280.489583333336</v>
      </c>
      <c r="B218" s="237" t="s">
        <v>3</v>
      </c>
      <c r="C218" s="237" t="s">
        <v>2</v>
      </c>
      <c r="D218" s="237"/>
      <c r="E218" s="238" t="s">
        <v>636</v>
      </c>
      <c r="F218" s="238" t="s">
        <v>6</v>
      </c>
      <c r="G218" s="238" t="s">
        <v>0</v>
      </c>
      <c r="H218" s="329">
        <v>4240</v>
      </c>
      <c r="I218" s="238">
        <v>0.18</v>
      </c>
      <c r="J218" s="238">
        <v>86</v>
      </c>
      <c r="K218" s="306"/>
      <c r="Q218" s="98"/>
    </row>
    <row r="219" spans="1:17" s="187" customFormat="1" ht="15.75" x14ac:dyDescent="0.25">
      <c r="A219" s="237">
        <v>43280.490277777775</v>
      </c>
      <c r="B219" s="237" t="s">
        <v>3</v>
      </c>
      <c r="C219" s="237"/>
      <c r="D219" s="237" t="s">
        <v>2</v>
      </c>
      <c r="E219" s="238" t="s">
        <v>637</v>
      </c>
      <c r="F219" s="238" t="s">
        <v>6</v>
      </c>
      <c r="G219" s="238" t="s">
        <v>0</v>
      </c>
      <c r="H219" s="329">
        <v>5030</v>
      </c>
      <c r="I219" s="238">
        <v>0.18</v>
      </c>
      <c r="J219" s="238">
        <v>86</v>
      </c>
      <c r="K219" s="306"/>
      <c r="Q219" s="98"/>
    </row>
    <row r="220" spans="1:17" s="187" customFormat="1" ht="15.75" x14ac:dyDescent="0.25">
      <c r="A220" s="237">
        <v>43280.490277777775</v>
      </c>
      <c r="B220" s="237" t="s">
        <v>3</v>
      </c>
      <c r="C220" s="237"/>
      <c r="D220" s="237" t="s">
        <v>2</v>
      </c>
      <c r="E220" s="238" t="s">
        <v>637</v>
      </c>
      <c r="F220" s="238" t="s">
        <v>6</v>
      </c>
      <c r="G220" s="238" t="s">
        <v>0</v>
      </c>
      <c r="H220" s="329">
        <v>5020</v>
      </c>
      <c r="I220" s="238">
        <v>0.18</v>
      </c>
      <c r="J220" s="238">
        <v>86</v>
      </c>
      <c r="K220" s="306"/>
      <c r="Q220" s="98"/>
    </row>
    <row r="221" spans="1:17" s="187" customFormat="1" ht="15.75" x14ac:dyDescent="0.25">
      <c r="A221" s="237">
        <v>43280.490972222222</v>
      </c>
      <c r="B221" s="237" t="s">
        <v>3</v>
      </c>
      <c r="C221" s="237"/>
      <c r="D221" s="237" t="s">
        <v>2</v>
      </c>
      <c r="E221" s="238" t="s">
        <v>637</v>
      </c>
      <c r="F221" s="238" t="s">
        <v>6</v>
      </c>
      <c r="G221" s="238" t="s">
        <v>0</v>
      </c>
      <c r="H221" s="329">
        <v>5010</v>
      </c>
      <c r="I221" s="238">
        <v>0.18</v>
      </c>
      <c r="J221" s="238">
        <v>86</v>
      </c>
      <c r="K221" s="306"/>
      <c r="Q221" s="98"/>
    </row>
    <row r="222" spans="1:17" s="187" customFormat="1" ht="15.75" x14ac:dyDescent="0.25">
      <c r="A222" s="237">
        <v>43280.495138888888</v>
      </c>
      <c r="B222" s="237" t="s">
        <v>3</v>
      </c>
      <c r="C222" s="237" t="s">
        <v>2</v>
      </c>
      <c r="D222" s="237"/>
      <c r="E222" s="238" t="s">
        <v>636</v>
      </c>
      <c r="F222" s="238" t="s">
        <v>6</v>
      </c>
      <c r="G222" s="238" t="s">
        <v>1112</v>
      </c>
      <c r="H222" s="329">
        <v>3850</v>
      </c>
      <c r="I222" s="238">
        <v>0.18</v>
      </c>
      <c r="J222" s="238">
        <v>88</v>
      </c>
      <c r="K222" s="306">
        <f>AVERAGE(H222,H224:H228,H235)</f>
        <v>4280</v>
      </c>
      <c r="Q222" s="98"/>
    </row>
    <row r="223" spans="1:17" s="187" customFormat="1" ht="15.75" x14ac:dyDescent="0.25">
      <c r="A223" s="237">
        <v>43280.495138888888</v>
      </c>
      <c r="B223" s="237" t="s">
        <v>3</v>
      </c>
      <c r="C223" s="237" t="s">
        <v>2</v>
      </c>
      <c r="D223" s="237"/>
      <c r="E223" s="238" t="s">
        <v>636</v>
      </c>
      <c r="F223" s="238" t="s">
        <v>6</v>
      </c>
      <c r="G223" s="238" t="s">
        <v>1112</v>
      </c>
      <c r="H223" s="239">
        <v>3540</v>
      </c>
      <c r="I223" s="238">
        <v>0.18</v>
      </c>
      <c r="J223" s="238">
        <v>88</v>
      </c>
      <c r="K223" s="306"/>
      <c r="Q223" s="98"/>
    </row>
    <row r="224" spans="1:17" s="187" customFormat="1" ht="15.75" x14ac:dyDescent="0.25">
      <c r="A224" s="237">
        <v>43280.495833333334</v>
      </c>
      <c r="B224" s="237" t="s">
        <v>3</v>
      </c>
      <c r="C224" s="237" t="s">
        <v>2</v>
      </c>
      <c r="D224" s="237"/>
      <c r="E224" s="238" t="s">
        <v>636</v>
      </c>
      <c r="F224" s="238" t="s">
        <v>6</v>
      </c>
      <c r="G224" s="238" t="s">
        <v>1112</v>
      </c>
      <c r="H224" s="329">
        <v>4490</v>
      </c>
      <c r="I224" s="238">
        <v>0.18</v>
      </c>
      <c r="J224" s="238">
        <v>86</v>
      </c>
      <c r="K224" s="306"/>
      <c r="Q224" s="98"/>
    </row>
    <row r="225" spans="1:17" s="187" customFormat="1" ht="15.75" x14ac:dyDescent="0.25">
      <c r="A225" s="237">
        <v>43280.495833333334</v>
      </c>
      <c r="B225" s="237" t="s">
        <v>3</v>
      </c>
      <c r="C225" s="237" t="s">
        <v>2</v>
      </c>
      <c r="D225" s="237"/>
      <c r="E225" s="238" t="s">
        <v>636</v>
      </c>
      <c r="F225" s="238" t="s">
        <v>6</v>
      </c>
      <c r="G225" s="238" t="s">
        <v>1112</v>
      </c>
      <c r="H225" s="329">
        <v>4480</v>
      </c>
      <c r="I225" s="238">
        <v>0.18</v>
      </c>
      <c r="J225" s="238">
        <v>86</v>
      </c>
      <c r="K225" s="306"/>
      <c r="Q225" s="98"/>
    </row>
    <row r="226" spans="1:17" s="187" customFormat="1" ht="15.75" x14ac:dyDescent="0.25">
      <c r="A226" s="237">
        <v>43280.496527777781</v>
      </c>
      <c r="B226" s="237" t="s">
        <v>3</v>
      </c>
      <c r="C226" s="237" t="s">
        <v>2</v>
      </c>
      <c r="D226" s="237"/>
      <c r="E226" s="238" t="s">
        <v>636</v>
      </c>
      <c r="F226" s="238" t="s">
        <v>6</v>
      </c>
      <c r="G226" s="238" t="s">
        <v>1112</v>
      </c>
      <c r="H226" s="329">
        <v>4470</v>
      </c>
      <c r="I226" s="238">
        <v>0.18</v>
      </c>
      <c r="J226" s="238">
        <v>88</v>
      </c>
      <c r="K226" s="306"/>
      <c r="Q226" s="98"/>
    </row>
    <row r="227" spans="1:17" s="187" customFormat="1" ht="15.75" x14ac:dyDescent="0.25">
      <c r="A227" s="237">
        <v>43280.496527777781</v>
      </c>
      <c r="B227" s="237" t="s">
        <v>3</v>
      </c>
      <c r="C227" s="237"/>
      <c r="D227" s="237" t="s">
        <v>2</v>
      </c>
      <c r="E227" s="238" t="s">
        <v>637</v>
      </c>
      <c r="F227" s="238" t="s">
        <v>6</v>
      </c>
      <c r="G227" s="238" t="s">
        <v>1112</v>
      </c>
      <c r="H227" s="329">
        <v>4140</v>
      </c>
      <c r="I227" s="238">
        <v>0.18</v>
      </c>
      <c r="J227" s="238">
        <v>86</v>
      </c>
      <c r="K227" s="306"/>
      <c r="Q227" s="98"/>
    </row>
    <row r="228" spans="1:17" s="187" customFormat="1" ht="15.75" x14ac:dyDescent="0.25">
      <c r="A228" s="237">
        <v>43280.49722222222</v>
      </c>
      <c r="B228" s="237" t="s">
        <v>3</v>
      </c>
      <c r="C228" s="237"/>
      <c r="D228" s="237" t="s">
        <v>2</v>
      </c>
      <c r="E228" s="238" t="s">
        <v>637</v>
      </c>
      <c r="F228" s="238" t="s">
        <v>6</v>
      </c>
      <c r="G228" s="238" t="s">
        <v>1112</v>
      </c>
      <c r="H228" s="329">
        <v>4150</v>
      </c>
      <c r="I228" s="238">
        <v>0.18</v>
      </c>
      <c r="J228" s="238">
        <v>86</v>
      </c>
      <c r="K228" s="306"/>
      <c r="Q228" s="98"/>
    </row>
    <row r="229" spans="1:17" s="187" customFormat="1" ht="15.75" x14ac:dyDescent="0.25">
      <c r="A229" s="237">
        <v>43280.49722222222</v>
      </c>
      <c r="B229" s="237" t="s">
        <v>3</v>
      </c>
      <c r="C229" s="237"/>
      <c r="D229" s="237" t="s">
        <v>2</v>
      </c>
      <c r="E229" s="238" t="s">
        <v>637</v>
      </c>
      <c r="F229" s="238" t="s">
        <v>6</v>
      </c>
      <c r="G229" s="238" t="s">
        <v>1112</v>
      </c>
      <c r="H229" s="239">
        <v>3690</v>
      </c>
      <c r="I229" s="238">
        <v>0.18</v>
      </c>
      <c r="J229" s="238">
        <v>88</v>
      </c>
      <c r="K229" s="306"/>
      <c r="Q229" s="98"/>
    </row>
    <row r="230" spans="1:17" s="187" customFormat="1" ht="15.75" x14ac:dyDescent="0.25">
      <c r="A230" s="237">
        <v>43280.49722222222</v>
      </c>
      <c r="B230" s="237" t="s">
        <v>3</v>
      </c>
      <c r="C230" s="237"/>
      <c r="D230" s="237" t="s">
        <v>2</v>
      </c>
      <c r="E230" s="238" t="s">
        <v>637</v>
      </c>
      <c r="F230" s="238" t="s">
        <v>6</v>
      </c>
      <c r="G230" s="238" t="s">
        <v>1112</v>
      </c>
      <c r="H230" s="239">
        <v>3400</v>
      </c>
      <c r="I230" s="238">
        <v>0.18</v>
      </c>
      <c r="J230" s="238">
        <v>86</v>
      </c>
      <c r="K230" s="306"/>
      <c r="Q230" s="98"/>
    </row>
    <row r="231" spans="1:17" s="187" customFormat="1" ht="15.75" x14ac:dyDescent="0.25">
      <c r="A231" s="237">
        <v>43280.497916666667</v>
      </c>
      <c r="B231" s="237" t="s">
        <v>3</v>
      </c>
      <c r="C231" s="237"/>
      <c r="D231" s="237" t="s">
        <v>2</v>
      </c>
      <c r="E231" s="238" t="s">
        <v>637</v>
      </c>
      <c r="F231" s="238" t="s">
        <v>6</v>
      </c>
      <c r="G231" s="238" t="s">
        <v>1112</v>
      </c>
      <c r="H231" s="239">
        <v>3770</v>
      </c>
      <c r="I231" s="238">
        <v>0.18</v>
      </c>
      <c r="J231" s="238">
        <v>86</v>
      </c>
      <c r="K231" s="306"/>
      <c r="Q231" s="98"/>
    </row>
    <row r="232" spans="1:17" s="187" customFormat="1" ht="15.75" x14ac:dyDescent="0.25">
      <c r="A232" s="237">
        <v>43280.498611111114</v>
      </c>
      <c r="B232" s="237" t="s">
        <v>3</v>
      </c>
      <c r="C232" s="237"/>
      <c r="D232" s="237" t="s">
        <v>2</v>
      </c>
      <c r="E232" s="238" t="s">
        <v>637</v>
      </c>
      <c r="F232" s="238" t="s">
        <v>6</v>
      </c>
      <c r="G232" s="238" t="s">
        <v>1112</v>
      </c>
      <c r="H232" s="239">
        <v>3780</v>
      </c>
      <c r="I232" s="238">
        <v>0.18</v>
      </c>
      <c r="J232" s="238">
        <v>86</v>
      </c>
      <c r="K232" s="306"/>
      <c r="Q232" s="98"/>
    </row>
    <row r="233" spans="1:17" s="187" customFormat="1" ht="15.75" x14ac:dyDescent="0.25">
      <c r="A233" s="237">
        <v>43280.499305555553</v>
      </c>
      <c r="B233" s="237" t="s">
        <v>3</v>
      </c>
      <c r="C233" s="237"/>
      <c r="D233" s="237" t="s">
        <v>2</v>
      </c>
      <c r="E233" s="238" t="s">
        <v>637</v>
      </c>
      <c r="F233" s="238" t="s">
        <v>6</v>
      </c>
      <c r="G233" s="238" t="s">
        <v>1112</v>
      </c>
      <c r="H233" s="239">
        <v>3860</v>
      </c>
      <c r="I233" s="238">
        <v>0.18</v>
      </c>
      <c r="J233" s="238">
        <v>86</v>
      </c>
      <c r="K233" s="306"/>
      <c r="Q233" s="98"/>
    </row>
    <row r="234" spans="1:17" s="187" customFormat="1" ht="15.75" x14ac:dyDescent="0.25">
      <c r="A234" s="237">
        <v>43280.5</v>
      </c>
      <c r="B234" s="237" t="s">
        <v>3</v>
      </c>
      <c r="C234" s="237"/>
      <c r="D234" s="237" t="s">
        <v>2</v>
      </c>
      <c r="E234" s="238" t="s">
        <v>637</v>
      </c>
      <c r="F234" s="238" t="s">
        <v>6</v>
      </c>
      <c r="G234" s="238" t="s">
        <v>1112</v>
      </c>
      <c r="H234" s="239">
        <v>2500</v>
      </c>
      <c r="I234" s="238">
        <v>0.18</v>
      </c>
      <c r="J234" s="238">
        <v>86</v>
      </c>
      <c r="K234" s="306"/>
      <c r="Q234" s="98"/>
    </row>
    <row r="235" spans="1:17" s="187" customFormat="1" ht="15.75" x14ac:dyDescent="0.25">
      <c r="A235" s="237">
        <v>43280.5</v>
      </c>
      <c r="B235" s="237" t="s">
        <v>3</v>
      </c>
      <c r="C235" s="237"/>
      <c r="D235" s="237" t="s">
        <v>2</v>
      </c>
      <c r="E235" s="238" t="s">
        <v>637</v>
      </c>
      <c r="F235" s="238" t="s">
        <v>6</v>
      </c>
      <c r="G235" s="238" t="s">
        <v>1112</v>
      </c>
      <c r="H235" s="329">
        <v>4380</v>
      </c>
      <c r="I235" s="238">
        <v>0.18</v>
      </c>
      <c r="J235" s="238">
        <v>86</v>
      </c>
      <c r="K235" s="306"/>
      <c r="Q235" s="98"/>
    </row>
    <row r="236" spans="1:17" s="187" customFormat="1" ht="15.75" x14ac:dyDescent="0.25">
      <c r="A236" s="237">
        <v>43280.486111111109</v>
      </c>
      <c r="B236" s="237" t="s">
        <v>3</v>
      </c>
      <c r="C236" s="237" t="s">
        <v>2</v>
      </c>
      <c r="D236" s="237"/>
      <c r="E236" s="238" t="s">
        <v>636</v>
      </c>
      <c r="F236" s="238" t="s">
        <v>7</v>
      </c>
      <c r="G236" s="238" t="s">
        <v>0</v>
      </c>
      <c r="H236" s="329">
        <v>4670</v>
      </c>
      <c r="I236" s="238">
        <v>0.18</v>
      </c>
      <c r="J236" s="238">
        <v>86</v>
      </c>
      <c r="K236" s="306">
        <f>AVERAGE(H236,H238:H243)</f>
        <v>4722.8571428571431</v>
      </c>
      <c r="Q236" s="98"/>
    </row>
    <row r="237" spans="1:17" s="187" customFormat="1" ht="15.75" x14ac:dyDescent="0.25">
      <c r="A237" s="237">
        <v>43280.486805555556</v>
      </c>
      <c r="B237" s="237" t="s">
        <v>3</v>
      </c>
      <c r="C237" s="237" t="s">
        <v>2</v>
      </c>
      <c r="D237" s="237"/>
      <c r="E237" s="238" t="s">
        <v>636</v>
      </c>
      <c r="F237" s="238" t="s">
        <v>7</v>
      </c>
      <c r="G237" s="238" t="s">
        <v>0</v>
      </c>
      <c r="H237" s="239">
        <v>540</v>
      </c>
      <c r="I237" s="238">
        <v>0.18</v>
      </c>
      <c r="J237" s="238">
        <v>86</v>
      </c>
      <c r="K237" s="306"/>
      <c r="Q237" s="98"/>
    </row>
    <row r="238" spans="1:17" s="187" customFormat="1" ht="15.75" x14ac:dyDescent="0.25">
      <c r="A238" s="237">
        <v>43280.486805555556</v>
      </c>
      <c r="B238" s="237" t="s">
        <v>3</v>
      </c>
      <c r="C238" s="237" t="s">
        <v>2</v>
      </c>
      <c r="D238" s="237"/>
      <c r="E238" s="238" t="s">
        <v>636</v>
      </c>
      <c r="F238" s="238" t="s">
        <v>7</v>
      </c>
      <c r="G238" s="238" t="s">
        <v>0</v>
      </c>
      <c r="H238" s="329">
        <v>4630</v>
      </c>
      <c r="I238" s="238">
        <v>0.18</v>
      </c>
      <c r="J238" s="238">
        <v>86</v>
      </c>
      <c r="K238" s="306"/>
      <c r="Q238" s="98"/>
    </row>
    <row r="239" spans="1:17" s="187" customFormat="1" ht="15.75" x14ac:dyDescent="0.25">
      <c r="A239" s="237">
        <v>43280.486805555556</v>
      </c>
      <c r="B239" s="237" t="s">
        <v>3</v>
      </c>
      <c r="C239" s="237" t="s">
        <v>2</v>
      </c>
      <c r="D239" s="237"/>
      <c r="E239" s="238" t="s">
        <v>636</v>
      </c>
      <c r="F239" s="238" t="s">
        <v>7</v>
      </c>
      <c r="G239" s="238" t="s">
        <v>0</v>
      </c>
      <c r="H239" s="329">
        <v>4620</v>
      </c>
      <c r="I239" s="238">
        <v>0.18</v>
      </c>
      <c r="J239" s="238">
        <v>86</v>
      </c>
      <c r="K239" s="306"/>
      <c r="Q239" s="98"/>
    </row>
    <row r="240" spans="1:17" s="187" customFormat="1" ht="15.75" x14ac:dyDescent="0.25">
      <c r="A240" s="237">
        <v>43280.487500000003</v>
      </c>
      <c r="B240" s="237" t="s">
        <v>3</v>
      </c>
      <c r="C240" s="237"/>
      <c r="D240" s="237" t="s">
        <v>2</v>
      </c>
      <c r="E240" s="238" t="s">
        <v>637</v>
      </c>
      <c r="F240" s="238" t="s">
        <v>7</v>
      </c>
      <c r="G240" s="238" t="s">
        <v>0</v>
      </c>
      <c r="H240" s="329">
        <v>4920</v>
      </c>
      <c r="I240" s="238">
        <v>0.18</v>
      </c>
      <c r="J240" s="238">
        <v>86</v>
      </c>
      <c r="K240" s="306"/>
      <c r="Q240" s="98"/>
    </row>
    <row r="241" spans="1:17" s="187" customFormat="1" ht="15.75" x14ac:dyDescent="0.25">
      <c r="A241" s="237">
        <v>43280.488194444442</v>
      </c>
      <c r="B241" s="237" t="s">
        <v>3</v>
      </c>
      <c r="C241" s="237"/>
      <c r="D241" s="237" t="s">
        <v>2</v>
      </c>
      <c r="E241" s="238" t="s">
        <v>637</v>
      </c>
      <c r="F241" s="238" t="s">
        <v>7</v>
      </c>
      <c r="G241" s="238" t="s">
        <v>0</v>
      </c>
      <c r="H241" s="329">
        <v>4760</v>
      </c>
      <c r="I241" s="238">
        <v>0.18</v>
      </c>
      <c r="J241" s="238">
        <v>86</v>
      </c>
      <c r="K241" s="306"/>
      <c r="Q241" s="98"/>
    </row>
    <row r="242" spans="1:17" s="187" customFormat="1" ht="15.75" x14ac:dyDescent="0.25">
      <c r="A242" s="237">
        <v>43280.488194444442</v>
      </c>
      <c r="B242" s="237" t="s">
        <v>3</v>
      </c>
      <c r="C242" s="237"/>
      <c r="D242" s="237" t="s">
        <v>2</v>
      </c>
      <c r="E242" s="238" t="s">
        <v>637</v>
      </c>
      <c r="F242" s="238" t="s">
        <v>7</v>
      </c>
      <c r="G242" s="238" t="s">
        <v>0</v>
      </c>
      <c r="H242" s="329">
        <v>4730</v>
      </c>
      <c r="I242" s="238">
        <v>0.18</v>
      </c>
      <c r="J242" s="238">
        <v>86</v>
      </c>
      <c r="K242" s="306"/>
      <c r="Q242" s="98"/>
    </row>
    <row r="243" spans="1:17" s="187" customFormat="1" ht="15.75" x14ac:dyDescent="0.25">
      <c r="A243" s="237">
        <v>43280.488194444442</v>
      </c>
      <c r="B243" s="237" t="s">
        <v>3</v>
      </c>
      <c r="C243" s="237"/>
      <c r="D243" s="237" t="s">
        <v>2</v>
      </c>
      <c r="E243" s="238" t="s">
        <v>637</v>
      </c>
      <c r="F243" s="238" t="s">
        <v>7</v>
      </c>
      <c r="G243" s="238" t="s">
        <v>0</v>
      </c>
      <c r="H243" s="329">
        <v>4730</v>
      </c>
      <c r="I243" s="238">
        <v>0.18</v>
      </c>
      <c r="J243" s="238">
        <v>86</v>
      </c>
      <c r="K243" s="306"/>
      <c r="Q243" s="98"/>
    </row>
    <row r="244" spans="1:17" s="187" customFormat="1" ht="15.75" x14ac:dyDescent="0.25">
      <c r="A244" s="237">
        <v>43280.492361111108</v>
      </c>
      <c r="B244" s="237" t="s">
        <v>3</v>
      </c>
      <c r="C244" s="237" t="s">
        <v>2</v>
      </c>
      <c r="D244" s="237"/>
      <c r="E244" s="238" t="s">
        <v>636</v>
      </c>
      <c r="F244" s="238" t="s">
        <v>7</v>
      </c>
      <c r="G244" s="238" t="s">
        <v>1111</v>
      </c>
      <c r="H244" s="329">
        <v>3880</v>
      </c>
      <c r="I244" s="238">
        <v>0.18</v>
      </c>
      <c r="J244" s="238">
        <v>86</v>
      </c>
      <c r="K244" s="306">
        <f>AVERAGE(H244:H248,H251)</f>
        <v>3968.3333333333335</v>
      </c>
      <c r="Q244" s="98"/>
    </row>
    <row r="245" spans="1:17" s="187" customFormat="1" ht="15.75" x14ac:dyDescent="0.25">
      <c r="A245" s="237">
        <v>43280.492361111108</v>
      </c>
      <c r="B245" s="237" t="s">
        <v>3</v>
      </c>
      <c r="C245" s="237" t="s">
        <v>2</v>
      </c>
      <c r="D245" s="237"/>
      <c r="E245" s="238" t="s">
        <v>636</v>
      </c>
      <c r="F245" s="238" t="s">
        <v>7</v>
      </c>
      <c r="G245" s="238" t="s">
        <v>1111</v>
      </c>
      <c r="H245" s="329">
        <v>3920</v>
      </c>
      <c r="I245" s="238">
        <v>0.18</v>
      </c>
      <c r="J245" s="238">
        <v>86</v>
      </c>
      <c r="K245" s="306"/>
      <c r="Q245" s="98"/>
    </row>
    <row r="246" spans="1:17" s="187" customFormat="1" ht="15.75" x14ac:dyDescent="0.25">
      <c r="A246" s="237">
        <v>43280.493055555555</v>
      </c>
      <c r="B246" s="237" t="s">
        <v>3</v>
      </c>
      <c r="C246" s="237" t="s">
        <v>2</v>
      </c>
      <c r="D246" s="237"/>
      <c r="E246" s="238" t="s">
        <v>636</v>
      </c>
      <c r="F246" s="238" t="s">
        <v>7</v>
      </c>
      <c r="G246" s="238" t="s">
        <v>1111</v>
      </c>
      <c r="H246" s="329">
        <v>3910</v>
      </c>
      <c r="I246" s="238">
        <v>0.18</v>
      </c>
      <c r="J246" s="238">
        <v>86</v>
      </c>
      <c r="K246" s="306"/>
      <c r="Q246" s="98"/>
    </row>
    <row r="247" spans="1:17" s="187" customFormat="1" ht="15.75" x14ac:dyDescent="0.25">
      <c r="A247" s="237">
        <v>43280.493055555555</v>
      </c>
      <c r="B247" s="237" t="s">
        <v>3</v>
      </c>
      <c r="C247" s="237"/>
      <c r="D247" s="237" t="s">
        <v>2</v>
      </c>
      <c r="E247" s="238" t="s">
        <v>637</v>
      </c>
      <c r="F247" s="238" t="s">
        <v>7</v>
      </c>
      <c r="G247" s="238" t="s">
        <v>1111</v>
      </c>
      <c r="H247" s="329">
        <v>3630</v>
      </c>
      <c r="I247" s="238">
        <v>0.18</v>
      </c>
      <c r="J247" s="238">
        <v>86</v>
      </c>
      <c r="K247" s="306"/>
      <c r="Q247" s="98"/>
    </row>
    <row r="248" spans="1:17" s="187" customFormat="1" ht="15.75" x14ac:dyDescent="0.25">
      <c r="A248" s="237">
        <v>43280.493750000001</v>
      </c>
      <c r="B248" s="237" t="s">
        <v>3</v>
      </c>
      <c r="C248" s="237"/>
      <c r="D248" s="237" t="s">
        <v>2</v>
      </c>
      <c r="E248" s="238" t="s">
        <v>637</v>
      </c>
      <c r="F248" s="238" t="s">
        <v>7</v>
      </c>
      <c r="G248" s="238" t="s">
        <v>1111</v>
      </c>
      <c r="H248" s="329">
        <v>3820</v>
      </c>
      <c r="I248" s="238">
        <v>0.18</v>
      </c>
      <c r="J248" s="238">
        <v>88</v>
      </c>
      <c r="K248" s="306"/>
      <c r="Q248" s="98"/>
    </row>
    <row r="249" spans="1:17" s="187" customFormat="1" ht="15.75" x14ac:dyDescent="0.25">
      <c r="A249" s="237">
        <v>43280.493750000001</v>
      </c>
      <c r="B249" s="237" t="s">
        <v>3</v>
      </c>
      <c r="C249" s="237"/>
      <c r="D249" s="237" t="s">
        <v>2</v>
      </c>
      <c r="E249" s="238" t="s">
        <v>637</v>
      </c>
      <c r="F249" s="238" t="s">
        <v>7</v>
      </c>
      <c r="G249" s="238" t="s">
        <v>1111</v>
      </c>
      <c r="H249" s="239">
        <v>3410</v>
      </c>
      <c r="I249" s="238">
        <v>0.18</v>
      </c>
      <c r="J249" s="238">
        <v>86</v>
      </c>
      <c r="K249" s="306"/>
      <c r="Q249" s="98"/>
    </row>
    <row r="250" spans="1:17" s="187" customFormat="1" ht="15.75" x14ac:dyDescent="0.25">
      <c r="A250" s="237">
        <v>43280.493750000001</v>
      </c>
      <c r="B250" s="237" t="s">
        <v>3</v>
      </c>
      <c r="C250" s="237"/>
      <c r="D250" s="237" t="s">
        <v>2</v>
      </c>
      <c r="E250" s="238" t="s">
        <v>637</v>
      </c>
      <c r="F250" s="238" t="s">
        <v>7</v>
      </c>
      <c r="G250" s="238" t="s">
        <v>1111</v>
      </c>
      <c r="H250" s="239">
        <v>3800</v>
      </c>
      <c r="I250" s="238">
        <v>0.18</v>
      </c>
      <c r="J250" s="238">
        <v>86</v>
      </c>
      <c r="K250" s="306"/>
      <c r="Q250" s="98"/>
    </row>
    <row r="251" spans="1:17" s="187" customFormat="1" ht="15.75" x14ac:dyDescent="0.25">
      <c r="A251" s="237">
        <v>43280.494444444441</v>
      </c>
      <c r="B251" s="237" t="s">
        <v>3</v>
      </c>
      <c r="C251" s="237"/>
      <c r="D251" s="237" t="s">
        <v>2</v>
      </c>
      <c r="E251" s="238" t="s">
        <v>637</v>
      </c>
      <c r="F251" s="238" t="s">
        <v>7</v>
      </c>
      <c r="G251" s="238" t="s">
        <v>1111</v>
      </c>
      <c r="H251" s="329">
        <v>4650</v>
      </c>
      <c r="I251" s="238">
        <v>0.18</v>
      </c>
      <c r="J251" s="238">
        <v>86</v>
      </c>
      <c r="K251" s="306"/>
      <c r="Q251" s="98"/>
    </row>
    <row r="252" spans="1:17" s="187" customFormat="1" ht="15.75" x14ac:dyDescent="0.25">
      <c r="A252" s="237">
        <v>43280.481249999997</v>
      </c>
      <c r="B252" s="237" t="s">
        <v>3</v>
      </c>
      <c r="C252" s="237" t="s">
        <v>2</v>
      </c>
      <c r="D252" s="237"/>
      <c r="E252" s="238" t="s">
        <v>636</v>
      </c>
      <c r="F252" s="238" t="s">
        <v>9</v>
      </c>
      <c r="G252" s="238" t="s">
        <v>0</v>
      </c>
      <c r="H252" s="329">
        <v>4580</v>
      </c>
      <c r="I252" s="238">
        <v>0.18</v>
      </c>
      <c r="J252" s="238">
        <v>86</v>
      </c>
      <c r="K252" s="306">
        <f>AVERAGE(H252:H255,H257,H261,H263)</f>
        <v>4330</v>
      </c>
      <c r="Q252" s="98"/>
    </row>
    <row r="253" spans="1:17" s="187" customFormat="1" ht="15.75" x14ac:dyDescent="0.25">
      <c r="A253" s="237">
        <v>43280.481249999997</v>
      </c>
      <c r="B253" s="237" t="s">
        <v>3</v>
      </c>
      <c r="C253" s="237" t="s">
        <v>2</v>
      </c>
      <c r="D253" s="237"/>
      <c r="E253" s="238" t="s">
        <v>636</v>
      </c>
      <c r="F253" s="238" t="s">
        <v>9</v>
      </c>
      <c r="G253" s="238" t="s">
        <v>0</v>
      </c>
      <c r="H253" s="329">
        <v>4590</v>
      </c>
      <c r="I253" s="238">
        <v>0.18</v>
      </c>
      <c r="J253" s="238">
        <v>86</v>
      </c>
      <c r="K253" s="306"/>
      <c r="Q253" s="98"/>
    </row>
    <row r="254" spans="1:17" s="187" customFormat="1" ht="15.75" x14ac:dyDescent="0.25">
      <c r="A254" s="237">
        <v>43280.481944444444</v>
      </c>
      <c r="B254" s="237" t="s">
        <v>3</v>
      </c>
      <c r="C254" s="237" t="s">
        <v>2</v>
      </c>
      <c r="D254" s="237"/>
      <c r="E254" s="238" t="s">
        <v>636</v>
      </c>
      <c r="F254" s="238" t="s">
        <v>9</v>
      </c>
      <c r="G254" s="238" t="s">
        <v>0</v>
      </c>
      <c r="H254" s="329">
        <v>4580</v>
      </c>
      <c r="I254" s="238">
        <v>0.18</v>
      </c>
      <c r="J254" s="238">
        <v>86</v>
      </c>
      <c r="K254" s="306"/>
      <c r="Q254" s="98"/>
    </row>
    <row r="255" spans="1:17" s="187" customFormat="1" ht="15.75" x14ac:dyDescent="0.25">
      <c r="A255" s="237">
        <v>43280.482638888891</v>
      </c>
      <c r="B255" s="237" t="s">
        <v>3</v>
      </c>
      <c r="C255" s="237"/>
      <c r="D255" s="237" t="s">
        <v>2</v>
      </c>
      <c r="E255" s="238" t="s">
        <v>637</v>
      </c>
      <c r="F255" s="238" t="s">
        <v>9</v>
      </c>
      <c r="G255" s="238" t="s">
        <v>0</v>
      </c>
      <c r="H255" s="329">
        <v>3930</v>
      </c>
      <c r="I255" s="238">
        <v>0.18</v>
      </c>
      <c r="J255" s="238">
        <v>86</v>
      </c>
      <c r="K255" s="306"/>
      <c r="Q255" s="98"/>
    </row>
    <row r="256" spans="1:17" s="187" customFormat="1" ht="15.75" x14ac:dyDescent="0.25">
      <c r="A256" s="237">
        <v>43280.482638888891</v>
      </c>
      <c r="B256" s="237" t="s">
        <v>3</v>
      </c>
      <c r="C256" s="237"/>
      <c r="D256" s="237" t="s">
        <v>2</v>
      </c>
      <c r="E256" s="238" t="s">
        <v>637</v>
      </c>
      <c r="F256" s="238" t="s">
        <v>9</v>
      </c>
      <c r="G256" s="238" t="s">
        <v>0</v>
      </c>
      <c r="H256" s="239">
        <v>4760</v>
      </c>
      <c r="I256" s="238">
        <v>0.18</v>
      </c>
      <c r="J256" s="238">
        <v>86</v>
      </c>
      <c r="K256" s="306"/>
      <c r="Q256" s="98"/>
    </row>
    <row r="257" spans="1:17" s="187" customFormat="1" ht="15.75" x14ac:dyDescent="0.25">
      <c r="A257" s="237">
        <v>43280.48333333333</v>
      </c>
      <c r="B257" s="237" t="s">
        <v>3</v>
      </c>
      <c r="C257" s="237"/>
      <c r="D257" s="237" t="s">
        <v>2</v>
      </c>
      <c r="E257" s="238" t="s">
        <v>637</v>
      </c>
      <c r="F257" s="238" t="s">
        <v>9</v>
      </c>
      <c r="G257" s="238" t="s">
        <v>0</v>
      </c>
      <c r="H257" s="329">
        <v>4110</v>
      </c>
      <c r="I257" s="238">
        <v>0.18</v>
      </c>
      <c r="J257" s="238">
        <v>86</v>
      </c>
      <c r="K257" s="306"/>
      <c r="Q257" s="98"/>
    </row>
    <row r="258" spans="1:17" s="187" customFormat="1" ht="15.75" x14ac:dyDescent="0.25">
      <c r="A258" s="237">
        <v>43280.48333333333</v>
      </c>
      <c r="B258" s="237" t="s">
        <v>3</v>
      </c>
      <c r="C258" s="237"/>
      <c r="D258" s="237" t="s">
        <v>2</v>
      </c>
      <c r="E258" s="238" t="s">
        <v>637</v>
      </c>
      <c r="F258" s="238" t="s">
        <v>9</v>
      </c>
      <c r="G258" s="238" t="s">
        <v>0</v>
      </c>
      <c r="H258" s="239">
        <v>4390</v>
      </c>
      <c r="I258" s="238">
        <v>0.18</v>
      </c>
      <c r="J258" s="238">
        <v>86</v>
      </c>
      <c r="K258" s="306"/>
      <c r="Q258" s="98"/>
    </row>
    <row r="259" spans="1:17" s="187" customFormat="1" ht="15.75" x14ac:dyDescent="0.25">
      <c r="A259" s="237">
        <v>43280.484027777777</v>
      </c>
      <c r="B259" s="237" t="s">
        <v>3</v>
      </c>
      <c r="C259" s="237"/>
      <c r="D259" s="237" t="s">
        <v>2</v>
      </c>
      <c r="E259" s="238" t="s">
        <v>637</v>
      </c>
      <c r="F259" s="238" t="s">
        <v>9</v>
      </c>
      <c r="G259" s="238" t="s">
        <v>0</v>
      </c>
      <c r="H259" s="239">
        <v>4210</v>
      </c>
      <c r="I259" s="238">
        <v>0.18</v>
      </c>
      <c r="J259" s="238">
        <v>86</v>
      </c>
      <c r="K259" s="306"/>
      <c r="Q259" s="98"/>
    </row>
    <row r="260" spans="1:17" s="187" customFormat="1" ht="15.75" x14ac:dyDescent="0.25">
      <c r="A260" s="237">
        <v>43280.484027777777</v>
      </c>
      <c r="B260" s="237" t="s">
        <v>3</v>
      </c>
      <c r="C260" s="237"/>
      <c r="D260" s="237" t="s">
        <v>2</v>
      </c>
      <c r="E260" s="238" t="s">
        <v>637</v>
      </c>
      <c r="F260" s="238" t="s">
        <v>9</v>
      </c>
      <c r="G260" s="238" t="s">
        <v>0</v>
      </c>
      <c r="H260" s="239">
        <v>3680</v>
      </c>
      <c r="I260" s="238">
        <v>0.18</v>
      </c>
      <c r="J260" s="238">
        <v>86</v>
      </c>
      <c r="K260" s="306"/>
      <c r="Q260" s="98"/>
    </row>
    <row r="261" spans="1:17" s="187" customFormat="1" ht="15.75" x14ac:dyDescent="0.25">
      <c r="A261" s="237">
        <v>43280.484722222223</v>
      </c>
      <c r="B261" s="237" t="s">
        <v>3</v>
      </c>
      <c r="C261" s="237"/>
      <c r="D261" s="237" t="s">
        <v>2</v>
      </c>
      <c r="E261" s="238" t="s">
        <v>637</v>
      </c>
      <c r="F261" s="238" t="s">
        <v>9</v>
      </c>
      <c r="G261" s="238" t="s">
        <v>0</v>
      </c>
      <c r="H261" s="329">
        <v>4240</v>
      </c>
      <c r="I261" s="238">
        <v>0.18</v>
      </c>
      <c r="J261" s="238">
        <v>86</v>
      </c>
      <c r="K261" s="306"/>
      <c r="Q261" s="98"/>
    </row>
    <row r="262" spans="1:17" s="187" customFormat="1" ht="15.75" x14ac:dyDescent="0.25">
      <c r="A262" s="237">
        <v>43280.484722222223</v>
      </c>
      <c r="B262" s="237" t="s">
        <v>3</v>
      </c>
      <c r="C262" s="237"/>
      <c r="D262" s="237" t="s">
        <v>2</v>
      </c>
      <c r="E262" s="238" t="s">
        <v>637</v>
      </c>
      <c r="F262" s="238" t="s">
        <v>9</v>
      </c>
      <c r="G262" s="238" t="s">
        <v>0</v>
      </c>
      <c r="H262" s="239">
        <v>510</v>
      </c>
      <c r="I262" s="238">
        <v>0.18</v>
      </c>
      <c r="J262" s="238">
        <v>86</v>
      </c>
      <c r="K262" s="306"/>
      <c r="Q262" s="98"/>
    </row>
    <row r="263" spans="1:17" s="187" customFormat="1" ht="15.75" x14ac:dyDescent="0.25">
      <c r="A263" s="237">
        <v>43280.484722222223</v>
      </c>
      <c r="B263" s="237" t="s">
        <v>3</v>
      </c>
      <c r="C263" s="237"/>
      <c r="D263" s="237" t="s">
        <v>2</v>
      </c>
      <c r="E263" s="238" t="s">
        <v>637</v>
      </c>
      <c r="F263" s="238" t="s">
        <v>9</v>
      </c>
      <c r="G263" s="238" t="s">
        <v>0</v>
      </c>
      <c r="H263" s="329">
        <v>4280</v>
      </c>
      <c r="I263" s="238">
        <v>0.18</v>
      </c>
      <c r="J263" s="238">
        <v>86</v>
      </c>
      <c r="K263" s="306"/>
      <c r="Q263" s="98"/>
    </row>
    <row r="264" spans="1:17" s="187" customFormat="1" ht="15.75" x14ac:dyDescent="0.25">
      <c r="A264" s="237">
        <v>43280.48541666667</v>
      </c>
      <c r="B264" s="237" t="s">
        <v>3</v>
      </c>
      <c r="C264" s="237"/>
      <c r="D264" s="237" t="s">
        <v>2</v>
      </c>
      <c r="E264" s="238" t="s">
        <v>637</v>
      </c>
      <c r="F264" s="238" t="s">
        <v>9</v>
      </c>
      <c r="G264" s="238" t="s">
        <v>0</v>
      </c>
      <c r="H264" s="239">
        <v>4230</v>
      </c>
      <c r="I264" s="238">
        <v>0.18</v>
      </c>
      <c r="J264" s="238">
        <v>86</v>
      </c>
      <c r="K264" s="306"/>
      <c r="Q264" s="98"/>
    </row>
    <row r="265" spans="1:17" s="187" customFormat="1" ht="15.75" x14ac:dyDescent="0.25">
      <c r="A265" s="237">
        <v>43280.478472222225</v>
      </c>
      <c r="B265" s="237" t="s">
        <v>3</v>
      </c>
      <c r="C265" s="237" t="s">
        <v>2</v>
      </c>
      <c r="D265" s="237"/>
      <c r="E265" s="238" t="s">
        <v>636</v>
      </c>
      <c r="F265" s="238" t="s">
        <v>10</v>
      </c>
      <c r="G265" s="238" t="s">
        <v>0</v>
      </c>
      <c r="H265" s="329">
        <v>4750</v>
      </c>
      <c r="I265" s="238">
        <v>0.18</v>
      </c>
      <c r="J265" s="238">
        <v>86</v>
      </c>
      <c r="K265" s="306">
        <f>AVERAGE(H265,H267:H271)</f>
        <v>4645</v>
      </c>
      <c r="Q265" s="98"/>
    </row>
    <row r="266" spans="1:17" s="187" customFormat="1" ht="15.75" x14ac:dyDescent="0.25">
      <c r="A266" s="237">
        <v>43280.479166666664</v>
      </c>
      <c r="B266" s="237" t="s">
        <v>3</v>
      </c>
      <c r="C266" s="237" t="s">
        <v>2</v>
      </c>
      <c r="D266" s="237"/>
      <c r="E266" s="238" t="s">
        <v>636</v>
      </c>
      <c r="F266" s="238" t="s">
        <v>10</v>
      </c>
      <c r="G266" s="238" t="s">
        <v>0</v>
      </c>
      <c r="H266" s="239">
        <v>3910</v>
      </c>
      <c r="I266" s="238">
        <v>0.18</v>
      </c>
      <c r="J266" s="238">
        <v>86</v>
      </c>
      <c r="K266" s="306"/>
      <c r="Q266" s="98"/>
    </row>
    <row r="267" spans="1:17" s="187" customFormat="1" ht="15.75" x14ac:dyDescent="0.25">
      <c r="A267" s="237">
        <v>43280.479166666664</v>
      </c>
      <c r="B267" s="237" t="s">
        <v>3</v>
      </c>
      <c r="C267" s="237" t="s">
        <v>2</v>
      </c>
      <c r="D267" s="237"/>
      <c r="E267" s="238" t="s">
        <v>636</v>
      </c>
      <c r="F267" s="238" t="s">
        <v>10</v>
      </c>
      <c r="G267" s="238" t="s">
        <v>0</v>
      </c>
      <c r="H267" s="329">
        <v>4760</v>
      </c>
      <c r="I267" s="238">
        <v>0.18</v>
      </c>
      <c r="J267" s="238">
        <v>86</v>
      </c>
      <c r="K267" s="306"/>
      <c r="Q267" s="98"/>
    </row>
    <row r="268" spans="1:17" s="187" customFormat="1" ht="15.75" x14ac:dyDescent="0.25">
      <c r="A268" s="237">
        <v>43280.479861111111</v>
      </c>
      <c r="B268" s="237" t="s">
        <v>3</v>
      </c>
      <c r="C268" s="237" t="s">
        <v>2</v>
      </c>
      <c r="D268" s="237"/>
      <c r="E268" s="238" t="s">
        <v>636</v>
      </c>
      <c r="F268" s="238" t="s">
        <v>10</v>
      </c>
      <c r="G268" s="238" t="s">
        <v>0</v>
      </c>
      <c r="H268" s="329">
        <v>4760</v>
      </c>
      <c r="I268" s="238">
        <v>0.18</v>
      </c>
      <c r="J268" s="238">
        <v>86</v>
      </c>
      <c r="K268" s="306"/>
      <c r="Q268" s="98"/>
    </row>
    <row r="269" spans="1:17" s="187" customFormat="1" ht="15.75" x14ac:dyDescent="0.25">
      <c r="A269" s="237">
        <v>43280.479861111111</v>
      </c>
      <c r="B269" s="237" t="s">
        <v>3</v>
      </c>
      <c r="C269" s="237"/>
      <c r="D269" s="237" t="s">
        <v>2</v>
      </c>
      <c r="E269" s="238" t="s">
        <v>637</v>
      </c>
      <c r="F269" s="238" t="s">
        <v>10</v>
      </c>
      <c r="G269" s="238" t="s">
        <v>0</v>
      </c>
      <c r="H269" s="329">
        <v>4540</v>
      </c>
      <c r="I269" s="238">
        <v>0.18</v>
      </c>
      <c r="J269" s="238">
        <v>86</v>
      </c>
      <c r="K269" s="306"/>
      <c r="Q269" s="98"/>
    </row>
    <row r="270" spans="1:17" s="187" customFormat="1" ht="15.75" x14ac:dyDescent="0.25">
      <c r="A270" s="237">
        <v>43280.480555555558</v>
      </c>
      <c r="B270" s="237" t="s">
        <v>3</v>
      </c>
      <c r="C270" s="237"/>
      <c r="D270" s="237" t="s">
        <v>2</v>
      </c>
      <c r="E270" s="238" t="s">
        <v>637</v>
      </c>
      <c r="F270" s="238" t="s">
        <v>10</v>
      </c>
      <c r="G270" s="238" t="s">
        <v>0</v>
      </c>
      <c r="H270" s="329">
        <v>4520</v>
      </c>
      <c r="I270" s="238">
        <v>0.18</v>
      </c>
      <c r="J270" s="238">
        <v>86</v>
      </c>
      <c r="K270" s="306"/>
      <c r="Q270" s="98"/>
    </row>
    <row r="271" spans="1:17" s="187" customFormat="1" ht="15.75" x14ac:dyDescent="0.25">
      <c r="A271" s="237">
        <v>43280.480555555558</v>
      </c>
      <c r="B271" s="237" t="s">
        <v>3</v>
      </c>
      <c r="C271" s="237"/>
      <c r="D271" s="237" t="s">
        <v>2</v>
      </c>
      <c r="E271" s="238" t="s">
        <v>637</v>
      </c>
      <c r="F271" s="238" t="s">
        <v>10</v>
      </c>
      <c r="G271" s="238" t="s">
        <v>0</v>
      </c>
      <c r="H271" s="329">
        <v>4540</v>
      </c>
      <c r="I271" s="238">
        <v>0.18</v>
      </c>
      <c r="J271" s="238">
        <v>86</v>
      </c>
      <c r="K271" s="306"/>
      <c r="Q271" s="98"/>
    </row>
  </sheetData>
  <mergeCells count="33">
    <mergeCell ref="K244:K251"/>
    <mergeCell ref="K252:K264"/>
    <mergeCell ref="K265:K271"/>
    <mergeCell ref="K192:K199"/>
    <mergeCell ref="K200:K205"/>
    <mergeCell ref="K206:K215"/>
    <mergeCell ref="K216:K221"/>
    <mergeCell ref="K222:K235"/>
    <mergeCell ref="K236:K243"/>
    <mergeCell ref="K141:K146"/>
    <mergeCell ref="K147:K158"/>
    <mergeCell ref="K159:K165"/>
    <mergeCell ref="K166:K173"/>
    <mergeCell ref="K174:K182"/>
    <mergeCell ref="K183:K191"/>
    <mergeCell ref="K97:K104"/>
    <mergeCell ref="K105:K113"/>
    <mergeCell ref="K114:K120"/>
    <mergeCell ref="K121:K126"/>
    <mergeCell ref="K127:K132"/>
    <mergeCell ref="K133:K140"/>
    <mergeCell ref="K48:K58"/>
    <mergeCell ref="K59:K68"/>
    <mergeCell ref="K69:K76"/>
    <mergeCell ref="K77:K82"/>
    <mergeCell ref="K83:K91"/>
    <mergeCell ref="K92:K96"/>
    <mergeCell ref="A1:K1"/>
    <mergeCell ref="K4:K10"/>
    <mergeCell ref="K11:K18"/>
    <mergeCell ref="K19:K31"/>
    <mergeCell ref="K32:K40"/>
    <mergeCell ref="K41:K4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35"/>
  <sheetViews>
    <sheetView showGridLines="0" zoomScale="80" zoomScaleNormal="80" workbookViewId="0">
      <selection activeCell="R2" sqref="R2:R33"/>
    </sheetView>
  </sheetViews>
  <sheetFormatPr defaultRowHeight="15" x14ac:dyDescent="0.25"/>
  <cols>
    <col min="1" max="1" width="15.5703125" bestFit="1" customWidth="1"/>
    <col min="2" max="2" width="11.28515625" bestFit="1" customWidth="1"/>
    <col min="3" max="3" width="9.85546875" bestFit="1" customWidth="1"/>
    <col min="4" max="4" width="8.7109375" bestFit="1" customWidth="1"/>
    <col min="5" max="7" width="9.85546875" bestFit="1" customWidth="1"/>
    <col min="8" max="8" width="8.7109375" style="4" bestFit="1" customWidth="1"/>
    <col min="9" max="10" width="9.85546875" style="4" bestFit="1" customWidth="1"/>
    <col min="11" max="11" width="8.7109375" bestFit="1" customWidth="1"/>
    <col min="12" max="14" width="9.85546875" bestFit="1" customWidth="1"/>
    <col min="16" max="18" width="9.85546875" style="161" bestFit="1" customWidth="1"/>
  </cols>
  <sheetData>
    <row r="1" spans="1:18" ht="27" customHeight="1" x14ac:dyDescent="0.25">
      <c r="A1" s="324" t="s">
        <v>39</v>
      </c>
      <c r="B1" s="324"/>
      <c r="C1" s="141">
        <v>43159</v>
      </c>
      <c r="D1" s="21">
        <v>43168</v>
      </c>
      <c r="E1" s="21">
        <v>43175</v>
      </c>
      <c r="F1" s="21">
        <v>43182</v>
      </c>
      <c r="G1" s="13">
        <v>43188</v>
      </c>
      <c r="H1" s="21">
        <v>43196</v>
      </c>
      <c r="I1" s="21">
        <v>43210</v>
      </c>
      <c r="J1" s="21">
        <v>43217</v>
      </c>
      <c r="K1" s="21">
        <v>43224</v>
      </c>
      <c r="L1" s="21">
        <v>43230</v>
      </c>
      <c r="M1" s="162">
        <v>43245</v>
      </c>
      <c r="N1" s="162">
        <v>43252</v>
      </c>
      <c r="O1" s="162">
        <v>43259</v>
      </c>
      <c r="P1" s="162">
        <v>43266</v>
      </c>
      <c r="Q1" s="162">
        <v>43273</v>
      </c>
      <c r="R1" s="162">
        <v>43280</v>
      </c>
    </row>
    <row r="2" spans="1:18" x14ac:dyDescent="0.25">
      <c r="A2" s="9" t="s">
        <v>19</v>
      </c>
      <c r="B2" s="43" t="s">
        <v>0</v>
      </c>
      <c r="C2" s="74">
        <v>4270</v>
      </c>
      <c r="D2" s="74">
        <v>4298.75</v>
      </c>
      <c r="E2" s="74">
        <v>4878.8888888888887</v>
      </c>
      <c r="F2" s="18">
        <v>4851.666666666667</v>
      </c>
      <c r="G2" s="18">
        <v>3956.6666666666665</v>
      </c>
      <c r="H2" s="18">
        <v>3843.3333333333335</v>
      </c>
      <c r="I2" s="129">
        <v>4700</v>
      </c>
      <c r="J2" s="129">
        <v>4425</v>
      </c>
      <c r="K2" s="74">
        <v>4345</v>
      </c>
      <c r="L2" s="120">
        <v>3988.8888888888887</v>
      </c>
      <c r="M2" s="74">
        <v>4533.75</v>
      </c>
      <c r="N2" s="74">
        <v>3807.3333333333335</v>
      </c>
      <c r="O2" s="74">
        <v>4527.272727272727</v>
      </c>
      <c r="P2" s="74">
        <f>'PSPA 6-15-18'!O4</f>
        <v>4212</v>
      </c>
      <c r="Q2" s="74">
        <f>'PSPA 6-22-18'!O4</f>
        <v>4303.333333333333</v>
      </c>
      <c r="R2" s="74">
        <f>'PSPA 6-29-18'!O4</f>
        <v>4195</v>
      </c>
    </row>
    <row r="3" spans="1:18" x14ac:dyDescent="0.25">
      <c r="A3" s="12" t="s">
        <v>20</v>
      </c>
      <c r="B3" s="45" t="s">
        <v>0</v>
      </c>
      <c r="C3" s="73">
        <v>4490</v>
      </c>
      <c r="D3" s="73">
        <v>4777.5</v>
      </c>
      <c r="E3" s="73">
        <v>4831.1111111111113</v>
      </c>
      <c r="F3" s="19">
        <v>4345</v>
      </c>
      <c r="G3" s="17">
        <v>3863.75</v>
      </c>
      <c r="H3" s="19">
        <v>4160</v>
      </c>
      <c r="I3" s="19">
        <v>3857.1428571428573</v>
      </c>
      <c r="J3" s="73">
        <v>3836.3636363636365</v>
      </c>
      <c r="K3" s="73">
        <v>3769</v>
      </c>
      <c r="L3" s="19">
        <v>4033.3333333333335</v>
      </c>
      <c r="M3" s="73">
        <v>4020</v>
      </c>
      <c r="N3" s="73">
        <v>4097.5</v>
      </c>
      <c r="O3" s="73">
        <v>4320</v>
      </c>
      <c r="P3" s="73">
        <f>'PSPA 6-15-18'!O5</f>
        <v>4148.333333333333</v>
      </c>
      <c r="Q3" s="73">
        <f>'PSPA 6-22-18'!O5</f>
        <v>4035</v>
      </c>
      <c r="R3" s="73">
        <f>'PSPA 6-29-18'!O5</f>
        <v>4276.666666666667</v>
      </c>
    </row>
    <row r="4" spans="1:18" x14ac:dyDescent="0.25">
      <c r="A4" s="9" t="s">
        <v>55</v>
      </c>
      <c r="B4" s="43" t="s">
        <v>8</v>
      </c>
      <c r="C4" s="74">
        <v>4670</v>
      </c>
      <c r="D4" s="74">
        <v>4066</v>
      </c>
      <c r="E4" s="74">
        <v>3663.3333333333335</v>
      </c>
      <c r="F4" s="18">
        <v>4116.666666666667</v>
      </c>
      <c r="G4" s="18">
        <v>3800</v>
      </c>
      <c r="H4" s="18">
        <v>3836.25</v>
      </c>
      <c r="I4" s="129">
        <v>3567.5</v>
      </c>
      <c r="J4" s="74">
        <v>3529.2307692307691</v>
      </c>
      <c r="K4" s="74">
        <v>4008.5714285714284</v>
      </c>
      <c r="L4" s="120">
        <v>3671.1111111111113</v>
      </c>
      <c r="M4" s="74">
        <v>4010</v>
      </c>
      <c r="N4" s="74">
        <v>3665</v>
      </c>
      <c r="O4" s="74">
        <v>3872.8571428571427</v>
      </c>
      <c r="P4" s="74">
        <f>'PSPA 6-15-18'!O6</f>
        <v>4079.4117647058824</v>
      </c>
      <c r="Q4" s="74">
        <f>'PSPA 6-22-18'!O6</f>
        <v>3469.090909090909</v>
      </c>
      <c r="R4" s="74">
        <f>'PSPA 6-29-18'!O6</f>
        <v>3722</v>
      </c>
    </row>
    <row r="5" spans="1:18" x14ac:dyDescent="0.25">
      <c r="A5" s="12" t="s">
        <v>21</v>
      </c>
      <c r="B5" s="45" t="s">
        <v>0</v>
      </c>
      <c r="C5" s="73">
        <v>4400</v>
      </c>
      <c r="D5" s="73">
        <v>4141.1111111111113</v>
      </c>
      <c r="E5" s="73">
        <v>4165</v>
      </c>
      <c r="F5" s="19">
        <v>3824.705882352941</v>
      </c>
      <c r="G5" s="17">
        <v>3591.818181818182</v>
      </c>
      <c r="H5" s="19">
        <v>3682.7272727272725</v>
      </c>
      <c r="I5" s="19">
        <v>3787.5</v>
      </c>
      <c r="J5" s="73">
        <v>3831.1111111111113</v>
      </c>
      <c r="K5" s="73">
        <v>4005.5555555555557</v>
      </c>
      <c r="L5" s="19">
        <v>3694.6153846153848</v>
      </c>
      <c r="M5" s="73">
        <v>3843.3333333333335</v>
      </c>
      <c r="N5" s="73">
        <v>4055.8333333333335</v>
      </c>
      <c r="O5" s="73">
        <v>3916.6666666666665</v>
      </c>
      <c r="P5" s="73">
        <f>'PSPA 6-15-18'!O7</f>
        <v>4038</v>
      </c>
      <c r="Q5" s="73">
        <f>'PSPA 6-22-18'!O7</f>
        <v>3615</v>
      </c>
      <c r="R5" s="73">
        <f>'PSPA 6-29-18'!O7</f>
        <v>3542</v>
      </c>
    </row>
    <row r="6" spans="1:18" x14ac:dyDescent="0.25">
      <c r="A6" s="9" t="s">
        <v>22</v>
      </c>
      <c r="B6" s="43" t="s">
        <v>0</v>
      </c>
      <c r="C6" s="74">
        <v>4930</v>
      </c>
      <c r="D6" s="74">
        <v>4150</v>
      </c>
      <c r="E6" s="74">
        <v>4176.1538461538457</v>
      </c>
      <c r="F6" s="18">
        <v>4260.833333333333</v>
      </c>
      <c r="G6" s="18">
        <v>3861.4285714285716</v>
      </c>
      <c r="H6" s="18">
        <v>4004.2857142857142</v>
      </c>
      <c r="I6" s="129">
        <v>4015.7142857142858</v>
      </c>
      <c r="J6" s="74">
        <v>3752.2222222222222</v>
      </c>
      <c r="K6" s="74">
        <v>3620</v>
      </c>
      <c r="L6" s="120">
        <v>3801.6666666666665</v>
      </c>
      <c r="M6" s="74">
        <v>4086.6666666666665</v>
      </c>
      <c r="N6" s="74">
        <v>4315</v>
      </c>
      <c r="O6" s="74">
        <v>4026</v>
      </c>
      <c r="P6" s="74">
        <f>'PSPA 6-15-18'!O8</f>
        <v>4050</v>
      </c>
      <c r="Q6" s="74">
        <f>'PSPA 6-22-18'!O8</f>
        <v>4052</v>
      </c>
      <c r="R6" s="74">
        <f>'PSPA 6-29-18'!O8</f>
        <v>4073.3333333333335</v>
      </c>
    </row>
    <row r="7" spans="1:18" x14ac:dyDescent="0.25">
      <c r="A7" s="12" t="s">
        <v>23</v>
      </c>
      <c r="B7" s="45" t="s">
        <v>0</v>
      </c>
      <c r="C7" s="73">
        <v>4665.7142857142853</v>
      </c>
      <c r="D7" s="73">
        <v>3824.2857142857142</v>
      </c>
      <c r="E7" s="73">
        <v>4040</v>
      </c>
      <c r="F7" s="19">
        <v>4065.3846153846152</v>
      </c>
      <c r="G7" s="17">
        <v>4347.1428571428569</v>
      </c>
      <c r="H7" s="19">
        <v>3337.2727272727275</v>
      </c>
      <c r="I7" s="19">
        <v>4027.1428571428573</v>
      </c>
      <c r="J7" s="73">
        <v>3816.6666666666665</v>
      </c>
      <c r="K7" s="73">
        <v>4223.333333333333</v>
      </c>
      <c r="L7" s="19">
        <v>3471.1111111111113</v>
      </c>
      <c r="M7" s="73">
        <v>3448.75</v>
      </c>
      <c r="N7" s="73">
        <v>3660</v>
      </c>
      <c r="O7" s="73">
        <v>3595.4545454545455</v>
      </c>
      <c r="P7" s="73">
        <f>'PSPA 6-15-18'!O9</f>
        <v>3485.5555555555557</v>
      </c>
      <c r="Q7" s="73">
        <f>'PSPA 6-22-18'!O9</f>
        <v>3609.090909090909</v>
      </c>
      <c r="R7" s="73">
        <f>'PSPA 6-29-18'!O9</f>
        <v>3894.2857142857142</v>
      </c>
    </row>
    <row r="8" spans="1:18" x14ac:dyDescent="0.25">
      <c r="A8" s="9" t="s">
        <v>54</v>
      </c>
      <c r="B8" s="43" t="s">
        <v>5</v>
      </c>
      <c r="C8" s="74">
        <v>4574.2857142857147</v>
      </c>
      <c r="D8" s="74">
        <v>3822.8571428571427</v>
      </c>
      <c r="E8" s="74">
        <v>4290</v>
      </c>
      <c r="F8" s="18"/>
      <c r="G8" s="18">
        <v>4580</v>
      </c>
      <c r="H8" s="18">
        <v>3711.6666666666665</v>
      </c>
      <c r="I8" s="129">
        <v>3795</v>
      </c>
      <c r="J8" s="74">
        <v>4670</v>
      </c>
      <c r="K8" s="74">
        <v>3692.2222222222222</v>
      </c>
      <c r="L8" s="120">
        <v>3223.3333333333335</v>
      </c>
      <c r="M8" s="74">
        <v>3812.2222222222222</v>
      </c>
      <c r="N8" s="74">
        <v>3700</v>
      </c>
      <c r="O8" s="74">
        <v>3673.3333333333335</v>
      </c>
      <c r="P8" s="74">
        <f>'PSPA 6-15-18'!O10</f>
        <v>3972</v>
      </c>
      <c r="Q8" s="74">
        <f>'PSPA 6-22-18'!O10</f>
        <v>3514</v>
      </c>
      <c r="R8" s="74">
        <f>'PSPA 6-29-18'!O10</f>
        <v>4100</v>
      </c>
    </row>
    <row r="9" spans="1:18" x14ac:dyDescent="0.25">
      <c r="A9" s="12" t="s">
        <v>25</v>
      </c>
      <c r="B9" s="45" t="s">
        <v>0</v>
      </c>
      <c r="C9" s="73">
        <v>4850</v>
      </c>
      <c r="D9" s="73">
        <v>4216.666666666667</v>
      </c>
      <c r="E9" s="73">
        <v>4656.666666666667</v>
      </c>
      <c r="F9" s="19">
        <v>3889.090909090909</v>
      </c>
      <c r="G9" s="17">
        <v>4785</v>
      </c>
      <c r="H9" s="19">
        <v>4170</v>
      </c>
      <c r="I9" s="19">
        <v>4144.2857142857147</v>
      </c>
      <c r="J9" s="73">
        <v>4061.25</v>
      </c>
      <c r="K9" s="73">
        <v>3893</v>
      </c>
      <c r="L9" s="19">
        <v>3931.6666666666665</v>
      </c>
      <c r="M9" s="73">
        <v>3865.7142857142858</v>
      </c>
      <c r="N9" s="73">
        <v>3998.3333333333335</v>
      </c>
      <c r="O9" s="73">
        <v>4105</v>
      </c>
      <c r="P9" s="73">
        <f>'PSPA 6-15-18'!O11</f>
        <v>3988.75</v>
      </c>
      <c r="Q9" s="73">
        <f>'PSPA 6-22-18'!O11</f>
        <v>4118.5714285714284</v>
      </c>
      <c r="R9" s="73">
        <f>'PSPA 6-29-18'!O11</f>
        <v>4063.3333333333335</v>
      </c>
    </row>
    <row r="10" spans="1:18" x14ac:dyDescent="0.25">
      <c r="A10" s="9" t="s">
        <v>31</v>
      </c>
      <c r="B10" s="43" t="s">
        <v>0</v>
      </c>
      <c r="C10" s="74">
        <v>4954.4444444444443</v>
      </c>
      <c r="D10" s="74">
        <v>5042.5</v>
      </c>
      <c r="E10" s="74">
        <v>4751.666666666667</v>
      </c>
      <c r="F10" s="18">
        <v>4538.5714285714284</v>
      </c>
      <c r="G10" s="18">
        <v>5293.333333333333</v>
      </c>
      <c r="H10" s="18">
        <v>4725</v>
      </c>
      <c r="I10" s="129">
        <v>4316.666666666667</v>
      </c>
      <c r="J10" s="74">
        <v>4130</v>
      </c>
      <c r="K10" s="74">
        <v>4877.7777777777774</v>
      </c>
      <c r="L10" s="120">
        <v>4551.666666666667</v>
      </c>
      <c r="M10" s="74">
        <v>4745</v>
      </c>
      <c r="N10" s="74">
        <v>4730.909090909091</v>
      </c>
      <c r="O10" s="74">
        <v>4804.6153846153848</v>
      </c>
      <c r="P10" s="74">
        <f>'PSPA 6-15-18'!O12</f>
        <v>4838.333333333333</v>
      </c>
      <c r="Q10" s="74">
        <f>'PSPA 6-22-18'!O12</f>
        <v>5140.909090909091</v>
      </c>
      <c r="R10" s="74">
        <f>'PSPA 6-29-18'!O12</f>
        <v>5008</v>
      </c>
    </row>
    <row r="11" spans="1:18" x14ac:dyDescent="0.25">
      <c r="A11" s="12" t="s">
        <v>30</v>
      </c>
      <c r="B11" s="45" t="s">
        <v>0</v>
      </c>
      <c r="C11" s="73">
        <v>4561.818181818182</v>
      </c>
      <c r="D11" s="73">
        <v>4407.5</v>
      </c>
      <c r="E11" s="73">
        <v>4740</v>
      </c>
      <c r="F11" s="19">
        <v>4510</v>
      </c>
      <c r="G11" s="17">
        <v>4706</v>
      </c>
      <c r="H11" s="19">
        <v>4776.666666666667</v>
      </c>
      <c r="I11" s="19">
        <v>4615</v>
      </c>
      <c r="J11" s="73">
        <v>4440</v>
      </c>
      <c r="K11" s="73">
        <v>4931.666666666667</v>
      </c>
      <c r="L11" s="19">
        <v>4664</v>
      </c>
      <c r="M11" s="73">
        <v>4636.666666666667</v>
      </c>
      <c r="N11" s="73">
        <v>4567.5</v>
      </c>
      <c r="O11" s="73">
        <v>4476.666666666667</v>
      </c>
      <c r="P11" s="73">
        <f>'PSPA 6-15-18'!O13</f>
        <v>4633.75</v>
      </c>
      <c r="Q11" s="73">
        <f>'PSPA 6-22-18'!O13</f>
        <v>5126.666666666667</v>
      </c>
      <c r="R11" s="73">
        <f>'PSPA 6-29-18'!O13</f>
        <v>4553.75</v>
      </c>
    </row>
    <row r="12" spans="1:18" x14ac:dyDescent="0.25">
      <c r="A12" s="9" t="s">
        <v>29</v>
      </c>
      <c r="B12" s="43" t="s">
        <v>0</v>
      </c>
      <c r="C12" s="74">
        <v>4760</v>
      </c>
      <c r="D12" s="74">
        <v>4940</v>
      </c>
      <c r="E12" s="74">
        <v>4898.8888888888887</v>
      </c>
      <c r="F12" s="18">
        <v>4863.333333333333</v>
      </c>
      <c r="G12" s="18">
        <v>4868.181818181818</v>
      </c>
      <c r="H12" s="18">
        <v>4210</v>
      </c>
      <c r="I12" s="129">
        <v>4418.333333333333</v>
      </c>
      <c r="J12" s="74">
        <v>5097.5</v>
      </c>
      <c r="K12" s="74">
        <v>4877.5</v>
      </c>
      <c r="L12" s="120">
        <v>4927.1428571428569</v>
      </c>
      <c r="M12" s="74">
        <v>4943.333333333333</v>
      </c>
      <c r="N12" s="74">
        <v>5061.1111111111113</v>
      </c>
      <c r="O12" s="74">
        <v>4920</v>
      </c>
      <c r="P12" s="74">
        <f>'PSPA 6-15-18'!O14</f>
        <v>4871.666666666667</v>
      </c>
      <c r="Q12" s="74">
        <f>'PSPA 6-22-18'!O14</f>
        <v>5236.666666666667</v>
      </c>
      <c r="R12" s="74">
        <f>'PSPA 6-29-18'!O14</f>
        <v>4862</v>
      </c>
    </row>
    <row r="13" spans="1:18" x14ac:dyDescent="0.25">
      <c r="A13" s="12" t="s">
        <v>53</v>
      </c>
      <c r="B13" s="45" t="s">
        <v>12</v>
      </c>
      <c r="C13" s="73">
        <v>4818.8888888888887</v>
      </c>
      <c r="D13" s="73">
        <v>4316</v>
      </c>
      <c r="E13" s="73">
        <v>4838.333333333333</v>
      </c>
      <c r="F13" s="19">
        <v>3980</v>
      </c>
      <c r="G13" s="17">
        <v>4761.4285714285716</v>
      </c>
      <c r="H13" s="19">
        <v>4526.666666666667</v>
      </c>
      <c r="I13" s="19">
        <v>4393.333333333333</v>
      </c>
      <c r="J13" s="73">
        <v>4365</v>
      </c>
      <c r="K13" s="73">
        <v>4803.333333333333</v>
      </c>
      <c r="L13" s="19">
        <v>4270</v>
      </c>
      <c r="M13" s="73">
        <v>4360</v>
      </c>
      <c r="N13" s="73">
        <v>4206</v>
      </c>
      <c r="O13" s="73">
        <v>3780</v>
      </c>
      <c r="P13" s="73">
        <f>'PSPA 6-15-18'!O15</f>
        <v>4456.95652173913</v>
      </c>
      <c r="Q13" s="73">
        <f>'PSPA 6-22-18'!O15</f>
        <v>4214.4444444444443</v>
      </c>
      <c r="R13" s="73">
        <f>'PSPA 6-29-18'!O15</f>
        <v>4512.8571428571431</v>
      </c>
    </row>
    <row r="14" spans="1:18" x14ac:dyDescent="0.25">
      <c r="A14" s="9" t="s">
        <v>28</v>
      </c>
      <c r="B14" s="43" t="s">
        <v>0</v>
      </c>
      <c r="C14" s="74">
        <v>4954</v>
      </c>
      <c r="D14" s="74">
        <v>4630</v>
      </c>
      <c r="E14" s="74">
        <v>5026.666666666667</v>
      </c>
      <c r="F14" s="18">
        <v>4355.7142857142853</v>
      </c>
      <c r="G14" s="18">
        <v>4678</v>
      </c>
      <c r="H14" s="18">
        <v>4872.5</v>
      </c>
      <c r="I14" s="129">
        <v>4338.333333333333</v>
      </c>
      <c r="J14" s="74">
        <v>5350</v>
      </c>
      <c r="K14" s="74">
        <v>5440</v>
      </c>
      <c r="L14" s="120">
        <v>4557.5</v>
      </c>
      <c r="M14" s="74">
        <v>5118</v>
      </c>
      <c r="N14" s="74">
        <v>4856.363636363636</v>
      </c>
      <c r="O14" s="74">
        <v>5193.333333333333</v>
      </c>
      <c r="P14" s="74">
        <f>'PSPA 6-15-18'!O16</f>
        <v>4414.090909090909</v>
      </c>
      <c r="Q14" s="74">
        <f>'PSPA 6-22-18'!O16</f>
        <v>4669.0476190476193</v>
      </c>
      <c r="R14" s="74">
        <f>'PSPA 6-29-18'!O16</f>
        <v>4468.5714285714284</v>
      </c>
    </row>
    <row r="15" spans="1:18" x14ac:dyDescent="0.25">
      <c r="A15" s="12" t="s">
        <v>52</v>
      </c>
      <c r="B15" s="45" t="s">
        <v>16</v>
      </c>
      <c r="C15" s="73">
        <v>4956.666666666667</v>
      </c>
      <c r="D15" s="73">
        <v>4315</v>
      </c>
      <c r="E15" s="73">
        <v>4411.5384615384619</v>
      </c>
      <c r="F15" s="19">
        <v>4323.333333333333</v>
      </c>
      <c r="G15" s="17">
        <v>4706.666666666667</v>
      </c>
      <c r="H15" s="19">
        <v>4033.75</v>
      </c>
      <c r="I15" s="19">
        <v>3981.6666666666665</v>
      </c>
      <c r="J15" s="73">
        <v>4173.333333333333</v>
      </c>
      <c r="K15" s="73">
        <v>4934.2857142857147</v>
      </c>
      <c r="L15" s="19">
        <v>4228.333333333333</v>
      </c>
      <c r="M15" s="73">
        <v>4158.8888888888887</v>
      </c>
      <c r="N15" s="73">
        <v>4267.7777777777774</v>
      </c>
      <c r="O15" s="73">
        <v>3871.4285714285716</v>
      </c>
      <c r="P15" s="73">
        <f>'PSPA 6-15-18'!O17</f>
        <v>3850</v>
      </c>
      <c r="Q15" s="73">
        <f>'PSPA 6-22-18'!O17</f>
        <v>4415.5555555555557</v>
      </c>
      <c r="R15" s="73">
        <f>'PSPA 6-29-18'!O17</f>
        <v>4288.5714285714284</v>
      </c>
    </row>
    <row r="16" spans="1:18" x14ac:dyDescent="0.25">
      <c r="A16" s="9" t="s">
        <v>27</v>
      </c>
      <c r="B16" s="43" t="s">
        <v>0</v>
      </c>
      <c r="C16" s="74">
        <v>5008</v>
      </c>
      <c r="D16" s="74">
        <v>4170</v>
      </c>
      <c r="E16" s="74">
        <v>4737.5</v>
      </c>
      <c r="F16" s="18">
        <v>4711.4285714285716</v>
      </c>
      <c r="G16" s="18">
        <v>5000</v>
      </c>
      <c r="H16" s="18">
        <v>4394.4444444444443</v>
      </c>
      <c r="I16" s="129">
        <v>4954.4444444444443</v>
      </c>
      <c r="J16" s="74">
        <v>4861.666666666667</v>
      </c>
      <c r="K16" s="74">
        <v>5371.666666666667</v>
      </c>
      <c r="L16" s="120">
        <v>4458.333333333333</v>
      </c>
      <c r="M16" s="74">
        <v>4356.666666666667</v>
      </c>
      <c r="N16" s="74">
        <v>4765</v>
      </c>
      <c r="O16" s="74">
        <v>4530</v>
      </c>
      <c r="P16" s="74">
        <f>'PSPA 6-15-18'!O18</f>
        <v>4795.5555555555557</v>
      </c>
      <c r="Q16" s="74">
        <f>'PSPA 6-22-18'!O18</f>
        <v>4438.333333333333</v>
      </c>
      <c r="R16" s="74">
        <f>'PSPA 6-29-18'!O18</f>
        <v>4701.666666666667</v>
      </c>
    </row>
    <row r="17" spans="1:18" x14ac:dyDescent="0.25">
      <c r="A17" s="12" t="s">
        <v>26</v>
      </c>
      <c r="B17" s="45" t="s">
        <v>0</v>
      </c>
      <c r="C17" s="73">
        <v>5095</v>
      </c>
      <c r="D17" s="73">
        <v>4575</v>
      </c>
      <c r="E17" s="73">
        <v>4355.5555555555557</v>
      </c>
      <c r="F17" s="19">
        <v>4800</v>
      </c>
      <c r="G17" s="17">
        <v>5078.5714285714284</v>
      </c>
      <c r="H17" s="19">
        <v>4543.333333333333</v>
      </c>
      <c r="I17" s="19">
        <v>4750</v>
      </c>
      <c r="J17" s="73">
        <v>4501.25</v>
      </c>
      <c r="K17" s="73">
        <v>4528.333333333333</v>
      </c>
      <c r="L17" s="19">
        <v>4490</v>
      </c>
      <c r="M17" s="73">
        <v>4255</v>
      </c>
      <c r="N17" s="73">
        <v>4770</v>
      </c>
      <c r="O17" s="73">
        <v>4184.2857142857147</v>
      </c>
      <c r="P17" s="73">
        <f>'PSPA 6-15-18'!O19</f>
        <v>4390.909090909091</v>
      </c>
      <c r="Q17" s="73">
        <f>'PSPA 6-22-18'!O19</f>
        <v>4423.333333333333</v>
      </c>
      <c r="R17" s="73">
        <f>'PSPA 6-29-18'!O19</f>
        <v>4575</v>
      </c>
    </row>
    <row r="18" spans="1:18" x14ac:dyDescent="0.25">
      <c r="A18" s="9" t="s">
        <v>18</v>
      </c>
      <c r="B18" s="43" t="s">
        <v>0</v>
      </c>
      <c r="C18" s="74">
        <v>4520</v>
      </c>
      <c r="D18" s="74">
        <v>4770</v>
      </c>
      <c r="E18" s="74">
        <v>4401.666666666667</v>
      </c>
      <c r="F18" s="18">
        <v>4666</v>
      </c>
      <c r="G18" s="18">
        <v>4420</v>
      </c>
      <c r="H18" s="18">
        <v>4568.333333333333</v>
      </c>
      <c r="I18" s="129">
        <v>4485</v>
      </c>
      <c r="J18" s="74">
        <v>4610</v>
      </c>
      <c r="K18" s="74">
        <v>4896.666666666667</v>
      </c>
      <c r="L18" s="120">
        <v>3743.75</v>
      </c>
      <c r="M18" s="74">
        <v>3856.6666666666665</v>
      </c>
      <c r="N18" s="74">
        <v>4360</v>
      </c>
      <c r="O18" s="74">
        <v>4702</v>
      </c>
      <c r="P18" s="74">
        <f>'PSPA 6-15-18'!O20</f>
        <v>4652.5</v>
      </c>
      <c r="Q18" s="74">
        <f>'PSPA 6-22-18'!O20</f>
        <v>3886</v>
      </c>
      <c r="R18" s="74">
        <f>'PSPA 6-29-18'!O20</f>
        <v>4081.4285714285716</v>
      </c>
    </row>
    <row r="19" spans="1:18" x14ac:dyDescent="0.25">
      <c r="A19" s="12" t="s">
        <v>17</v>
      </c>
      <c r="B19" s="45" t="s">
        <v>0</v>
      </c>
      <c r="C19" s="73">
        <v>5067.5</v>
      </c>
      <c r="D19" s="73">
        <v>4570</v>
      </c>
      <c r="E19" s="73">
        <v>4813.333333333333</v>
      </c>
      <c r="F19" s="19">
        <v>4918.333333333333</v>
      </c>
      <c r="G19" s="17">
        <v>5028.75</v>
      </c>
      <c r="H19" s="19">
        <v>4918.181818181818</v>
      </c>
      <c r="I19" s="128">
        <v>4785</v>
      </c>
      <c r="J19" s="73">
        <v>4593.8461538461543</v>
      </c>
      <c r="K19" s="73">
        <v>4956.666666666667</v>
      </c>
      <c r="L19" s="19">
        <v>4296.666666666667</v>
      </c>
      <c r="M19" s="73">
        <v>4876.666666666667</v>
      </c>
      <c r="N19" s="73">
        <v>4642</v>
      </c>
      <c r="O19" s="73">
        <v>4366</v>
      </c>
      <c r="P19" s="73">
        <f>'PSPA 6-15-18'!O21</f>
        <v>4482.1428571428569</v>
      </c>
      <c r="Q19" s="73">
        <f>'PSPA 6-22-18'!O21</f>
        <v>4800</v>
      </c>
      <c r="R19" s="73">
        <f>'PSPA 6-29-18'!O21</f>
        <v>4670</v>
      </c>
    </row>
    <row r="20" spans="1:18" x14ac:dyDescent="0.25">
      <c r="A20" s="9" t="s">
        <v>51</v>
      </c>
      <c r="B20" s="43" t="s">
        <v>16</v>
      </c>
      <c r="C20" s="74">
        <v>4744</v>
      </c>
      <c r="D20" s="74">
        <v>3620</v>
      </c>
      <c r="E20" s="74">
        <v>4550</v>
      </c>
      <c r="F20" s="18">
        <v>4291.666666666667</v>
      </c>
      <c r="G20" s="18">
        <v>4694.166666666667</v>
      </c>
      <c r="H20" s="18">
        <v>5265</v>
      </c>
      <c r="I20" s="129">
        <v>4413.75</v>
      </c>
      <c r="J20" s="74">
        <v>4410</v>
      </c>
      <c r="K20" s="74">
        <v>4621.666666666667</v>
      </c>
      <c r="L20" s="120">
        <v>4583.333333333333</v>
      </c>
      <c r="M20" s="74">
        <v>4428.333333333333</v>
      </c>
      <c r="N20" s="74">
        <v>4556.666666666667</v>
      </c>
      <c r="O20" s="74">
        <v>4337.5</v>
      </c>
      <c r="P20" s="74">
        <f>'PSPA 6-15-18'!O22</f>
        <v>4571.333333333333</v>
      </c>
      <c r="Q20" s="74">
        <f>'PSPA 6-22-18'!O22</f>
        <v>4421.666666666667</v>
      </c>
      <c r="R20" s="74">
        <f>'PSPA 6-29-18'!O22</f>
        <v>3855</v>
      </c>
    </row>
    <row r="21" spans="1:18" x14ac:dyDescent="0.25">
      <c r="A21" s="12" t="s">
        <v>15</v>
      </c>
      <c r="B21" s="45" t="s">
        <v>0</v>
      </c>
      <c r="C21" s="73">
        <v>5218.333333333333</v>
      </c>
      <c r="D21" s="73">
        <v>4772.5</v>
      </c>
      <c r="E21" s="73">
        <v>4845</v>
      </c>
      <c r="F21" s="19">
        <v>4430</v>
      </c>
      <c r="G21" s="17">
        <v>4890</v>
      </c>
      <c r="H21" s="19">
        <v>4681.666666666667</v>
      </c>
      <c r="I21" s="19">
        <v>4208.8888888888887</v>
      </c>
      <c r="J21" s="73">
        <v>4963.333333333333</v>
      </c>
      <c r="K21" s="73">
        <v>5561.666666666667</v>
      </c>
      <c r="L21" s="19">
        <v>4710</v>
      </c>
      <c r="M21" s="73">
        <v>4386.666666666667</v>
      </c>
      <c r="N21" s="73">
        <v>4500</v>
      </c>
      <c r="O21" s="73">
        <v>4932.5</v>
      </c>
      <c r="P21" s="73">
        <f>'PSPA 6-15-18'!O23</f>
        <v>4646.818181818182</v>
      </c>
      <c r="Q21" s="73">
        <f>'PSPA 6-22-18'!O23</f>
        <v>4998.75</v>
      </c>
      <c r="R21" s="73">
        <f>'PSPA 6-29-18'!O23</f>
        <v>4450</v>
      </c>
    </row>
    <row r="22" spans="1:18" x14ac:dyDescent="0.25">
      <c r="A22" s="9" t="s">
        <v>14</v>
      </c>
      <c r="B22" s="43" t="s">
        <v>0</v>
      </c>
      <c r="C22" s="74">
        <v>4904</v>
      </c>
      <c r="D22" s="74">
        <v>4880</v>
      </c>
      <c r="E22" s="74">
        <v>4406</v>
      </c>
      <c r="F22" s="18">
        <v>4921.666666666667</v>
      </c>
      <c r="G22" s="18">
        <v>5078</v>
      </c>
      <c r="H22" s="18">
        <v>4700</v>
      </c>
      <c r="I22" s="129">
        <v>4353.333333333333</v>
      </c>
      <c r="J22" s="74">
        <v>4445</v>
      </c>
      <c r="K22" s="74">
        <v>5223.333333333333</v>
      </c>
      <c r="L22" s="120">
        <v>4403.333333333333</v>
      </c>
      <c r="M22" s="74">
        <v>4443.333333333333</v>
      </c>
      <c r="N22" s="74">
        <v>4773.333333333333</v>
      </c>
      <c r="O22" s="74">
        <v>4722.5</v>
      </c>
      <c r="P22" s="74">
        <f>'PSPA 6-15-18'!O24</f>
        <v>4620</v>
      </c>
      <c r="Q22" s="74">
        <f>'PSPA 6-22-18'!O24</f>
        <v>4726.666666666667</v>
      </c>
      <c r="R22" s="74">
        <f>'PSPA 6-29-18'!O24</f>
        <v>4637.5</v>
      </c>
    </row>
    <row r="23" spans="1:18" x14ac:dyDescent="0.25">
      <c r="A23" s="12" t="s">
        <v>13</v>
      </c>
      <c r="B23" s="45" t="s">
        <v>0</v>
      </c>
      <c r="C23" s="73">
        <v>4679.090909090909</v>
      </c>
      <c r="D23" s="73">
        <v>4991.666666666667</v>
      </c>
      <c r="E23" s="73">
        <v>5190</v>
      </c>
      <c r="F23" s="19">
        <v>4633.333333333333</v>
      </c>
      <c r="G23" s="17">
        <v>5005.5555555555557</v>
      </c>
      <c r="H23" s="19">
        <v>4577.7777777777774</v>
      </c>
      <c r="I23" s="19">
        <v>4467.5</v>
      </c>
      <c r="J23" s="75">
        <v>4838.8888888888887</v>
      </c>
      <c r="K23" s="73">
        <v>5343.333333333333</v>
      </c>
      <c r="L23" s="19">
        <v>4511</v>
      </c>
      <c r="M23" s="73">
        <v>4050</v>
      </c>
      <c r="N23" s="73">
        <v>4676.666666666667</v>
      </c>
      <c r="O23" s="73">
        <v>4452.1428571428569</v>
      </c>
      <c r="P23" s="73">
        <f>'PSPA 6-15-18'!O25</f>
        <v>4503.333333333333</v>
      </c>
      <c r="Q23" s="73">
        <f>'PSPA 6-22-18'!O25</f>
        <v>4994.2857142857147</v>
      </c>
      <c r="R23" s="73">
        <f>'PSPA 6-29-18'!O25</f>
        <v>4743.333333333333</v>
      </c>
    </row>
    <row r="24" spans="1:18" x14ac:dyDescent="0.25">
      <c r="A24" s="9" t="s">
        <v>50</v>
      </c>
      <c r="B24" s="43" t="s">
        <v>12</v>
      </c>
      <c r="C24" s="74">
        <v>5228.8888888888887</v>
      </c>
      <c r="D24" s="74">
        <v>4302.5</v>
      </c>
      <c r="E24" s="74">
        <v>4248</v>
      </c>
      <c r="F24" s="18">
        <v>4130</v>
      </c>
      <c r="G24" s="18">
        <v>4780</v>
      </c>
      <c r="H24" s="18">
        <v>4485</v>
      </c>
      <c r="I24" s="129"/>
      <c r="J24" s="74">
        <v>3897.5</v>
      </c>
      <c r="K24" s="74">
        <v>5252.8571428571431</v>
      </c>
      <c r="L24" s="120">
        <v>4545.7142857142853</v>
      </c>
      <c r="M24" s="74">
        <v>4140</v>
      </c>
      <c r="N24" s="74">
        <v>4752</v>
      </c>
      <c r="O24" s="74">
        <v>3908.5714285714284</v>
      </c>
      <c r="P24" s="74">
        <f>'PSPA 6-15-18'!O26</f>
        <v>4505.454545454545</v>
      </c>
      <c r="Q24" s="74">
        <f>'PSPA 6-22-18'!O26</f>
        <v>4609.2857142857147</v>
      </c>
      <c r="R24" s="74">
        <f>'PSPA 6-29-18'!O26</f>
        <v>4605.7142857142853</v>
      </c>
    </row>
    <row r="25" spans="1:18" x14ac:dyDescent="0.25">
      <c r="A25" s="12" t="s">
        <v>11</v>
      </c>
      <c r="B25" s="45" t="s">
        <v>0</v>
      </c>
      <c r="C25" s="73">
        <v>5454</v>
      </c>
      <c r="D25" s="73">
        <v>5270</v>
      </c>
      <c r="E25" s="73">
        <v>4430</v>
      </c>
      <c r="F25" s="19">
        <v>4086</v>
      </c>
      <c r="G25" s="17">
        <v>4657.1428571428569</v>
      </c>
      <c r="H25" s="17">
        <v>4610</v>
      </c>
      <c r="I25" s="19">
        <v>4446.666666666667</v>
      </c>
      <c r="J25" s="75">
        <v>4326.666666666667</v>
      </c>
      <c r="K25" s="73"/>
      <c r="L25" s="19">
        <v>4467.5</v>
      </c>
      <c r="M25" s="73">
        <v>4491.666666666667</v>
      </c>
      <c r="N25" s="73">
        <v>4449.166666666667</v>
      </c>
      <c r="O25" s="73">
        <v>4206.9230769230771</v>
      </c>
      <c r="P25" s="73">
        <f>'PSPA 6-15-18'!O27</f>
        <v>4363.333333333333</v>
      </c>
      <c r="Q25" s="73">
        <f>'PSPA 6-22-18'!O27</f>
        <v>4633.333333333333</v>
      </c>
      <c r="R25" s="73">
        <f>'PSPA 6-29-18'!O27</f>
        <v>4503.333333333333</v>
      </c>
    </row>
    <row r="26" spans="1:18" x14ac:dyDescent="0.25">
      <c r="A26" s="9" t="s">
        <v>1</v>
      </c>
      <c r="B26" s="43" t="s">
        <v>0</v>
      </c>
      <c r="C26" s="74">
        <v>5210</v>
      </c>
      <c r="D26" s="74">
        <v>4455</v>
      </c>
      <c r="E26" s="74">
        <v>4561.25</v>
      </c>
      <c r="F26" s="18">
        <v>4934.2857142857147</v>
      </c>
      <c r="G26" s="18">
        <v>4435.7142857142853</v>
      </c>
      <c r="H26" s="18">
        <v>4087.5</v>
      </c>
      <c r="I26" s="129">
        <v>4355.833333333333</v>
      </c>
      <c r="J26" s="74">
        <v>4556.666666666667</v>
      </c>
      <c r="K26" s="74">
        <v>4770.588235294118</v>
      </c>
      <c r="L26" s="120">
        <v>4721.25</v>
      </c>
      <c r="M26" s="74">
        <v>4528.333333333333</v>
      </c>
      <c r="N26" s="74">
        <v>4695.5555555555557</v>
      </c>
      <c r="O26" s="74">
        <v>4522.2222222222226</v>
      </c>
      <c r="P26" s="74">
        <f>'PSPA 6-15-18'!O28</f>
        <v>4558.333333333333</v>
      </c>
      <c r="Q26" s="74">
        <f>'PSPA 6-22-18'!O28</f>
        <v>4382.5</v>
      </c>
      <c r="R26" s="74">
        <f>'PSPA 6-29-18'!O28</f>
        <v>4435</v>
      </c>
    </row>
    <row r="27" spans="1:18" x14ac:dyDescent="0.25">
      <c r="A27" s="12" t="s">
        <v>4</v>
      </c>
      <c r="B27" s="45" t="s">
        <v>0</v>
      </c>
      <c r="C27" s="75">
        <v>4732.2222222222226</v>
      </c>
      <c r="D27" s="75">
        <v>4760</v>
      </c>
      <c r="E27" s="73">
        <v>5043.75</v>
      </c>
      <c r="F27" s="19">
        <v>4916</v>
      </c>
      <c r="G27" s="17">
        <v>5155</v>
      </c>
      <c r="H27" s="19">
        <v>4267.1428571428569</v>
      </c>
      <c r="I27" s="19">
        <v>4150</v>
      </c>
      <c r="J27" s="73">
        <v>5172.5</v>
      </c>
      <c r="K27" s="73">
        <v>4900</v>
      </c>
      <c r="L27" s="19">
        <v>4488.333333333333</v>
      </c>
      <c r="M27" s="73">
        <v>3846.6666666666665</v>
      </c>
      <c r="N27" s="73">
        <v>4817.8571428571431</v>
      </c>
      <c r="O27" s="73">
        <v>4651.666666666667</v>
      </c>
      <c r="P27" s="73">
        <f>'PSPA 6-15-18'!O29</f>
        <v>4532.2222222222226</v>
      </c>
      <c r="Q27" s="73">
        <f>'PSPA 6-22-18'!O29</f>
        <v>4703.333333333333</v>
      </c>
      <c r="R27" s="73">
        <f>'PSPA 6-29-18'!O29</f>
        <v>4927.1428571428569</v>
      </c>
    </row>
    <row r="28" spans="1:18" x14ac:dyDescent="0.25">
      <c r="A28" s="9" t="s">
        <v>6</v>
      </c>
      <c r="B28" s="43" t="s">
        <v>0</v>
      </c>
      <c r="C28" s="74">
        <v>4955</v>
      </c>
      <c r="D28" s="74">
        <v>4914</v>
      </c>
      <c r="E28" s="74">
        <v>4330</v>
      </c>
      <c r="F28" s="18">
        <v>4274.166666666667</v>
      </c>
      <c r="G28" s="18">
        <v>4923.636363636364</v>
      </c>
      <c r="H28" s="18">
        <v>4743.333333333333</v>
      </c>
      <c r="I28" s="129">
        <v>4400</v>
      </c>
      <c r="J28" s="74">
        <v>4884.4444444444443</v>
      </c>
      <c r="K28" s="74">
        <v>5221.1111111111113</v>
      </c>
      <c r="L28" s="120">
        <v>4176</v>
      </c>
      <c r="M28" s="74">
        <v>3971.6666666666665</v>
      </c>
      <c r="N28" s="74">
        <v>4640</v>
      </c>
      <c r="O28" s="74">
        <v>4893.478260869565</v>
      </c>
      <c r="P28" s="74">
        <f>'PSPA 6-15-18'!O30</f>
        <v>4733.0769230769229</v>
      </c>
      <c r="Q28" s="74">
        <f>'PSPA 6-22-18'!O30</f>
        <v>4755.833333333333</v>
      </c>
      <c r="R28" s="74">
        <f>'PSPA 6-29-18'!O30</f>
        <v>4620</v>
      </c>
    </row>
    <row r="29" spans="1:18" x14ac:dyDescent="0.25">
      <c r="A29" s="12" t="s">
        <v>49</v>
      </c>
      <c r="B29" s="45" t="s">
        <v>5</v>
      </c>
      <c r="C29" s="73">
        <v>4803.333333333333</v>
      </c>
      <c r="D29" s="73">
        <v>4157.272727272727</v>
      </c>
      <c r="E29" s="75">
        <v>4424.2857142857147</v>
      </c>
      <c r="F29" s="17"/>
      <c r="G29" s="17">
        <v>4392.8571428571431</v>
      </c>
      <c r="H29" s="19">
        <v>4975</v>
      </c>
      <c r="I29" s="19">
        <v>4205.833333333333</v>
      </c>
      <c r="J29" s="75">
        <v>3798</v>
      </c>
      <c r="K29" s="73"/>
      <c r="L29" s="19"/>
      <c r="M29" s="73">
        <v>4038.3333333333335</v>
      </c>
      <c r="N29" s="73">
        <v>4320</v>
      </c>
      <c r="O29" s="73">
        <v>3802.5</v>
      </c>
      <c r="P29" s="73">
        <f>'PSPA 6-15-18'!O31</f>
        <v>4206.666666666667</v>
      </c>
      <c r="Q29" s="73">
        <f>'PSPA 6-22-18'!O31</f>
        <v>4403.333333333333</v>
      </c>
      <c r="R29" s="73">
        <f>'PSPA 6-29-18'!O31</f>
        <v>4280</v>
      </c>
    </row>
    <row r="30" spans="1:18" x14ac:dyDescent="0.25">
      <c r="A30" s="9" t="s">
        <v>7</v>
      </c>
      <c r="B30" s="43" t="s">
        <v>0</v>
      </c>
      <c r="C30" s="74">
        <v>5210</v>
      </c>
      <c r="D30" s="74">
        <v>4618</v>
      </c>
      <c r="E30" s="74">
        <v>4270</v>
      </c>
      <c r="F30" s="18">
        <v>4583.333333333333</v>
      </c>
      <c r="G30" s="18">
        <v>5033.75</v>
      </c>
      <c r="H30" s="18">
        <v>4271.25</v>
      </c>
      <c r="I30" s="129">
        <v>4781.666666666667</v>
      </c>
      <c r="J30" s="74">
        <v>4848.333333333333</v>
      </c>
      <c r="K30" s="74">
        <v>4950</v>
      </c>
      <c r="L30" s="120">
        <v>4706.666666666667</v>
      </c>
      <c r="M30" s="74">
        <v>4473.0769230769229</v>
      </c>
      <c r="N30" s="74">
        <v>4587.5</v>
      </c>
      <c r="O30" s="74">
        <v>4326</v>
      </c>
      <c r="P30" s="74">
        <f>'PSPA 6-15-18'!O32</f>
        <v>4168.8888888888887</v>
      </c>
      <c r="Q30" s="74">
        <f>'PSPA 6-22-18'!O32</f>
        <v>4460</v>
      </c>
      <c r="R30" s="74">
        <f>'PSPA 6-29-18'!O32</f>
        <v>4722.8571428571431</v>
      </c>
    </row>
    <row r="31" spans="1:18" x14ac:dyDescent="0.25">
      <c r="A31" s="12" t="s">
        <v>48</v>
      </c>
      <c r="B31" s="45" t="s">
        <v>8</v>
      </c>
      <c r="C31" s="73">
        <v>5163.333333333333</v>
      </c>
      <c r="D31" s="73">
        <v>4356.666666666667</v>
      </c>
      <c r="E31" s="73">
        <v>4358.8888888888887</v>
      </c>
      <c r="F31" s="19">
        <v>4336</v>
      </c>
      <c r="G31" s="17">
        <v>3990</v>
      </c>
      <c r="H31" s="19">
        <v>4047.1428571428573</v>
      </c>
      <c r="I31" s="19">
        <v>4371.666666666667</v>
      </c>
      <c r="J31" s="73">
        <v>4352.8571428571431</v>
      </c>
      <c r="K31" s="73">
        <v>3982.5</v>
      </c>
      <c r="L31" s="19">
        <v>4378</v>
      </c>
      <c r="M31" s="73">
        <v>4000</v>
      </c>
      <c r="N31" s="73">
        <v>3878.8888888888887</v>
      </c>
      <c r="O31" s="73">
        <v>4213.75</v>
      </c>
      <c r="P31" s="73">
        <f>'PSPA 6-15-18'!O33</f>
        <v>3580</v>
      </c>
      <c r="Q31" s="73">
        <f>'PSPA 6-22-18'!O33</f>
        <v>4140</v>
      </c>
      <c r="R31" s="73">
        <f>'PSPA 6-29-18'!O33</f>
        <v>3968.3333333333335</v>
      </c>
    </row>
    <row r="32" spans="1:18" x14ac:dyDescent="0.25">
      <c r="A32" s="9" t="s">
        <v>9</v>
      </c>
      <c r="B32" s="43" t="s">
        <v>0</v>
      </c>
      <c r="C32" s="74">
        <v>4785</v>
      </c>
      <c r="D32" s="74">
        <v>4033.3333333333335</v>
      </c>
      <c r="E32" s="74">
        <v>4575</v>
      </c>
      <c r="F32" s="18">
        <v>5021.666666666667</v>
      </c>
      <c r="G32" s="18">
        <v>4816.666666666667</v>
      </c>
      <c r="H32" s="18">
        <v>4490</v>
      </c>
      <c r="I32" s="129">
        <v>4835</v>
      </c>
      <c r="J32" s="74">
        <v>4151.666666666667</v>
      </c>
      <c r="K32" s="74">
        <v>4280</v>
      </c>
      <c r="L32" s="120">
        <v>5016.666666666667</v>
      </c>
      <c r="M32" s="74">
        <v>4464.545454545455</v>
      </c>
      <c r="N32" s="74">
        <v>4652.5</v>
      </c>
      <c r="O32" s="74">
        <v>4508.75</v>
      </c>
      <c r="P32" s="74">
        <f>'PSPA 6-15-18'!O34</f>
        <v>4410</v>
      </c>
      <c r="Q32" s="74">
        <f>'PSPA 6-22-18'!O34</f>
        <v>4581.666666666667</v>
      </c>
      <c r="R32" s="74">
        <f>'PSPA 6-29-18'!O34</f>
        <v>4330</v>
      </c>
    </row>
    <row r="33" spans="1:18" x14ac:dyDescent="0.25">
      <c r="A33" s="12" t="s">
        <v>10</v>
      </c>
      <c r="B33" s="45" t="s">
        <v>0</v>
      </c>
      <c r="C33" s="73">
        <v>5214</v>
      </c>
      <c r="D33" s="73">
        <v>5275</v>
      </c>
      <c r="E33" s="73">
        <v>4753.333333333333</v>
      </c>
      <c r="F33" s="19">
        <v>4710</v>
      </c>
      <c r="G33" s="17">
        <v>4825.7142857142853</v>
      </c>
      <c r="H33" s="19">
        <v>4646.666666666667</v>
      </c>
      <c r="I33" s="19">
        <v>4068.5714285714284</v>
      </c>
      <c r="J33" s="75">
        <v>5069.166666666667</v>
      </c>
      <c r="K33" s="73">
        <v>5085</v>
      </c>
      <c r="L33" s="19">
        <v>4488.5714285714284</v>
      </c>
      <c r="M33" s="100"/>
      <c r="N33" s="73">
        <v>4805</v>
      </c>
      <c r="O33" s="73">
        <v>4265.7142857142853</v>
      </c>
      <c r="P33" s="73">
        <f>'PSPA 6-15-18'!O35</f>
        <v>4160</v>
      </c>
      <c r="Q33" s="73">
        <f>'PSPA 6-22-18'!O35</f>
        <v>4887.7777777777774</v>
      </c>
      <c r="R33" s="73">
        <f>'PSPA 6-29-18'!O35</f>
        <v>4645</v>
      </c>
    </row>
    <row r="34" spans="1:18" x14ac:dyDescent="0.25">
      <c r="A34" s="71" t="s">
        <v>47</v>
      </c>
      <c r="C34" s="72">
        <f t="shared" ref="C34:H34" si="0">AVERAGE(C2:C33)</f>
        <v>4870.2350063131316</v>
      </c>
      <c r="D34" s="72">
        <f t="shared" si="0"/>
        <v>4482.4721884018754</v>
      </c>
      <c r="E34" s="72">
        <f t="shared" si="0"/>
        <v>4551.9316048534793</v>
      </c>
      <c r="F34" s="72">
        <f t="shared" si="0"/>
        <v>4476.2727135609484</v>
      </c>
      <c r="G34" s="72">
        <f t="shared" si="0"/>
        <v>4625.1544349747473</v>
      </c>
      <c r="H34" s="72">
        <f t="shared" si="0"/>
        <v>4380.0591292388162</v>
      </c>
      <c r="I34" s="72">
        <f t="shared" ref="I34" si="1">AVERAGE(I2:I33)</f>
        <v>4322.2830261136714</v>
      </c>
      <c r="J34" s="72">
        <f t="shared" ref="J34" si="2">AVERAGE(J2:J33)</f>
        <v>4429.9832615301357</v>
      </c>
      <c r="K34" s="72">
        <f t="shared" ref="K34" si="3">AVERAGE(K2:K33)</f>
        <v>4678.8878618113913</v>
      </c>
      <c r="L34" s="72">
        <f t="shared" ref="L34:N34" si="4">AVERAGE(L2:L33)</f>
        <v>4296.7576903383351</v>
      </c>
      <c r="M34" s="72">
        <f t="shared" si="4"/>
        <v>4264.1918636918645</v>
      </c>
      <c r="N34" s="72">
        <f t="shared" si="4"/>
        <v>4425.9623917748922</v>
      </c>
      <c r="O34" s="72">
        <f t="shared" ref="O34:P34" si="5">AVERAGE(O2:O33)</f>
        <v>4331.5354026257564</v>
      </c>
      <c r="P34" s="72">
        <f t="shared" si="5"/>
        <v>4341.231760921658</v>
      </c>
      <c r="Q34" s="72">
        <f t="shared" ref="Q34:R34" si="6">AVERAGE(Q2:Q33)</f>
        <v>4430.1711196789311</v>
      </c>
      <c r="R34" s="72">
        <f t="shared" si="6"/>
        <v>4384.7399553571422</v>
      </c>
    </row>
    <row r="35" spans="1:18" x14ac:dyDescent="0.25">
      <c r="A35" s="71" t="s">
        <v>46</v>
      </c>
      <c r="C35" s="70">
        <f t="shared" ref="C35:H35" si="7">STDEV(C2:C33)/C34</f>
        <v>5.6882915829433341E-2</v>
      </c>
      <c r="D35" s="70">
        <f t="shared" si="7"/>
        <v>9.3063411358769971E-2</v>
      </c>
      <c r="E35" s="70">
        <f t="shared" si="7"/>
        <v>7.2547303747083347E-2</v>
      </c>
      <c r="F35" s="70">
        <f t="shared" si="7"/>
        <v>7.7179637535164644E-2</v>
      </c>
      <c r="G35" s="70">
        <f t="shared" si="7"/>
        <v>9.5996721187743037E-2</v>
      </c>
      <c r="H35" s="70">
        <f t="shared" si="7"/>
        <v>9.8314467379564618E-2</v>
      </c>
      <c r="I35" s="70">
        <f t="shared" ref="I35" si="8">STDEV(I2:I33)/I34</f>
        <v>7.782768721473679E-2</v>
      </c>
      <c r="J35" s="70">
        <f t="shared" ref="J35" si="9">STDEV(J2:J33)/J34</f>
        <v>0.10604315385717458</v>
      </c>
      <c r="K35" s="70">
        <f t="shared" ref="K35" si="10">STDEV(K2:K33)/K34</f>
        <v>0.12087438253081034</v>
      </c>
      <c r="L35" s="70">
        <f>STDEV(L2:L33)/L34</f>
        <v>9.9947782401483332E-2</v>
      </c>
      <c r="M35" s="70">
        <f t="shared" ref="M35:N35" si="11">STDEV(M2:M33)/M34</f>
        <v>8.8630725770574501E-2</v>
      </c>
      <c r="N35" s="70">
        <f t="shared" si="11"/>
        <v>8.7896267543267181E-2</v>
      </c>
      <c r="O35" s="70">
        <f t="shared" ref="O35:P35" si="12">STDEV(O2:O33)/O34</f>
        <v>9.3613349282511152E-2</v>
      </c>
      <c r="P35" s="70">
        <f t="shared" si="12"/>
        <v>7.9272826186667797E-2</v>
      </c>
      <c r="Q35" s="70">
        <f t="shared" ref="Q35:R35" si="13">STDEV(Q2:Q33)/Q34</f>
        <v>0.10722830555339981</v>
      </c>
      <c r="R35" s="70">
        <f t="shared" si="13"/>
        <v>8.1597222635931263E-2</v>
      </c>
    </row>
  </sheetData>
  <mergeCells count="1">
    <mergeCell ref="A1:B1"/>
  </mergeCells>
  <pageMargins left="0.7" right="0.7" top="0.75" bottom="0.75" header="0.3" footer="0.3"/>
  <ignoredErrors>
    <ignoredError sqref="C34:L35 M34:N35 O34:O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869"/>
  <sheetViews>
    <sheetView showGridLines="0" zoomScaleNormal="100" workbookViewId="0">
      <selection activeCell="F31" sqref="F31"/>
    </sheetView>
  </sheetViews>
  <sheetFormatPr defaultRowHeight="15" x14ac:dyDescent="0.25"/>
  <cols>
    <col min="1" max="1" width="16.42578125" style="1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135" bestFit="1" customWidth="1"/>
    <col min="6" max="6" width="8.28515625" style="4" bestFit="1" customWidth="1"/>
    <col min="7" max="7" width="11" style="4" bestFit="1" customWidth="1"/>
    <col min="8" max="8" width="11.42578125" style="1" bestFit="1" customWidth="1"/>
    <col min="9" max="9" width="13.85546875" style="1" bestFit="1" customWidth="1"/>
    <col min="10" max="10" width="14.140625" style="1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6384" width="9.140625" style="1"/>
  </cols>
  <sheetData>
    <row r="1" spans="1:17" ht="18.75" x14ac:dyDescent="0.25">
      <c r="A1" s="240" t="s">
        <v>43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7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66" t="s">
        <v>40</v>
      </c>
      <c r="F2" s="250" t="s">
        <v>39</v>
      </c>
      <c r="G2" s="250" t="s">
        <v>38</v>
      </c>
      <c r="H2" s="250" t="s">
        <v>37</v>
      </c>
      <c r="I2" s="250" t="s">
        <v>36</v>
      </c>
      <c r="J2" s="250" t="s">
        <v>35</v>
      </c>
      <c r="K2" s="250" t="s">
        <v>34</v>
      </c>
    </row>
    <row r="3" spans="1:17" x14ac:dyDescent="0.25">
      <c r="A3" s="251"/>
      <c r="B3" s="253"/>
      <c r="C3" s="21" t="s">
        <v>33</v>
      </c>
      <c r="D3" s="20" t="s">
        <v>32</v>
      </c>
      <c r="E3" s="266"/>
      <c r="F3" s="251"/>
      <c r="G3" s="251"/>
      <c r="H3" s="251"/>
      <c r="I3" s="251"/>
      <c r="J3" s="251"/>
      <c r="K3" s="251"/>
    </row>
    <row r="4" spans="1:17" x14ac:dyDescent="0.25">
      <c r="A4" s="26">
        <v>43159.6328125</v>
      </c>
      <c r="B4" s="12" t="s">
        <v>3</v>
      </c>
      <c r="C4" s="12" t="s">
        <v>2</v>
      </c>
      <c r="D4" s="10"/>
      <c r="E4" s="29" t="s">
        <v>636</v>
      </c>
      <c r="F4" s="11" t="s">
        <v>31</v>
      </c>
      <c r="G4" s="11" t="s">
        <v>0</v>
      </c>
      <c r="H4" s="11">
        <v>4350</v>
      </c>
      <c r="I4" s="11">
        <v>0.18</v>
      </c>
      <c r="J4" s="11">
        <v>64</v>
      </c>
      <c r="K4" s="243">
        <f>AVERAGE(H4:H14,H16:H18,H20:H22,H24)</f>
        <v>4954.4444444444443</v>
      </c>
      <c r="M4" s="9" t="s">
        <v>19</v>
      </c>
      <c r="N4" s="9" t="s">
        <v>0</v>
      </c>
      <c r="O4" s="18">
        <f>K154</f>
        <v>4270</v>
      </c>
      <c r="Q4" s="27"/>
    </row>
    <row r="5" spans="1:17" x14ac:dyDescent="0.25">
      <c r="A5" s="26">
        <v>43159.632962962962</v>
      </c>
      <c r="B5" s="12" t="s">
        <v>3</v>
      </c>
      <c r="C5" s="12" t="s">
        <v>2</v>
      </c>
      <c r="D5" s="10"/>
      <c r="E5" s="29" t="s">
        <v>636</v>
      </c>
      <c r="F5" s="11" t="s">
        <v>31</v>
      </c>
      <c r="G5" s="11" t="s">
        <v>0</v>
      </c>
      <c r="H5" s="11">
        <v>4340</v>
      </c>
      <c r="I5" s="11">
        <v>0.18</v>
      </c>
      <c r="J5" s="11">
        <v>64</v>
      </c>
      <c r="K5" s="244"/>
      <c r="M5" s="12" t="s">
        <v>20</v>
      </c>
      <c r="N5" s="12" t="s">
        <v>0</v>
      </c>
      <c r="O5" s="19">
        <f>K139</f>
        <v>4490</v>
      </c>
      <c r="Q5" s="27"/>
    </row>
    <row r="6" spans="1:17" x14ac:dyDescent="0.25">
      <c r="A6" s="26">
        <v>43159.633125</v>
      </c>
      <c r="B6" s="12" t="s">
        <v>3</v>
      </c>
      <c r="C6" s="12" t="s">
        <v>2</v>
      </c>
      <c r="D6" s="10"/>
      <c r="E6" s="29" t="s">
        <v>636</v>
      </c>
      <c r="F6" s="11" t="s">
        <v>31</v>
      </c>
      <c r="G6" s="11" t="s">
        <v>0</v>
      </c>
      <c r="H6" s="11">
        <v>4360</v>
      </c>
      <c r="I6" s="11">
        <v>0.18</v>
      </c>
      <c r="J6" s="11">
        <v>64</v>
      </c>
      <c r="K6" s="244"/>
      <c r="M6" s="9" t="s">
        <v>20</v>
      </c>
      <c r="N6" s="9" t="s">
        <v>8</v>
      </c>
      <c r="O6" s="18">
        <f>K148</f>
        <v>4670</v>
      </c>
      <c r="Q6" s="27"/>
    </row>
    <row r="7" spans="1:17" x14ac:dyDescent="0.25">
      <c r="A7" s="26">
        <v>43159.633634259262</v>
      </c>
      <c r="B7" s="12" t="s">
        <v>3</v>
      </c>
      <c r="C7" s="12" t="s">
        <v>2</v>
      </c>
      <c r="D7" s="10"/>
      <c r="E7" s="29" t="s">
        <v>636</v>
      </c>
      <c r="F7" s="11" t="s">
        <v>31</v>
      </c>
      <c r="G7" s="11" t="s">
        <v>0</v>
      </c>
      <c r="H7" s="11">
        <v>5200</v>
      </c>
      <c r="I7" s="11">
        <v>0.18</v>
      </c>
      <c r="J7" s="11">
        <v>64</v>
      </c>
      <c r="K7" s="244"/>
      <c r="M7" s="12" t="s">
        <v>21</v>
      </c>
      <c r="N7" s="12" t="s">
        <v>0</v>
      </c>
      <c r="O7" s="19">
        <f>K127</f>
        <v>4400</v>
      </c>
      <c r="Q7" s="27"/>
    </row>
    <row r="8" spans="1:17" x14ac:dyDescent="0.25">
      <c r="A8" s="26">
        <v>43159.633784722224</v>
      </c>
      <c r="B8" s="12" t="s">
        <v>3</v>
      </c>
      <c r="C8" s="12" t="s">
        <v>2</v>
      </c>
      <c r="D8" s="10"/>
      <c r="E8" s="29" t="s">
        <v>636</v>
      </c>
      <c r="F8" s="11" t="s">
        <v>31</v>
      </c>
      <c r="G8" s="11" t="s">
        <v>0</v>
      </c>
      <c r="H8" s="11">
        <v>5200</v>
      </c>
      <c r="I8" s="11">
        <v>0.18</v>
      </c>
      <c r="J8" s="11">
        <v>63</v>
      </c>
      <c r="K8" s="244"/>
      <c r="M8" s="9" t="s">
        <v>22</v>
      </c>
      <c r="N8" s="9" t="s">
        <v>0</v>
      </c>
      <c r="O8" s="18">
        <f>K118</f>
        <v>4930</v>
      </c>
      <c r="Q8" s="27"/>
    </row>
    <row r="9" spans="1:17" x14ac:dyDescent="0.25">
      <c r="A9" s="26">
        <v>43159.633935185186</v>
      </c>
      <c r="B9" s="12" t="s">
        <v>3</v>
      </c>
      <c r="C9" s="12" t="s">
        <v>2</v>
      </c>
      <c r="D9" s="10"/>
      <c r="E9" s="29" t="s">
        <v>636</v>
      </c>
      <c r="F9" s="11" t="s">
        <v>31</v>
      </c>
      <c r="G9" s="11" t="s">
        <v>0</v>
      </c>
      <c r="H9" s="11">
        <v>5170</v>
      </c>
      <c r="I9" s="11">
        <v>0.18</v>
      </c>
      <c r="J9" s="11">
        <v>63</v>
      </c>
      <c r="K9" s="244"/>
      <c r="M9" s="12" t="s">
        <v>23</v>
      </c>
      <c r="N9" s="12" t="s">
        <v>0</v>
      </c>
      <c r="O9" s="19">
        <f>K94</f>
        <v>4665.7142857142853</v>
      </c>
      <c r="Q9" s="27"/>
    </row>
    <row r="10" spans="1:17" x14ac:dyDescent="0.25">
      <c r="A10" s="26">
        <v>43159.634363425925</v>
      </c>
      <c r="B10" s="12" t="s">
        <v>3</v>
      </c>
      <c r="C10" s="12" t="s">
        <v>2</v>
      </c>
      <c r="D10" s="10"/>
      <c r="E10" s="29" t="s">
        <v>636</v>
      </c>
      <c r="F10" s="11" t="s">
        <v>31</v>
      </c>
      <c r="G10" s="11" t="s">
        <v>0</v>
      </c>
      <c r="H10" s="11">
        <v>5050</v>
      </c>
      <c r="I10" s="11">
        <v>0.18</v>
      </c>
      <c r="J10" s="11">
        <v>63</v>
      </c>
      <c r="K10" s="244"/>
      <c r="M10" s="9" t="s">
        <v>23</v>
      </c>
      <c r="N10" s="9" t="s">
        <v>5</v>
      </c>
      <c r="O10" s="18">
        <f>K103</f>
        <v>4574.2857142857147</v>
      </c>
      <c r="Q10" s="27"/>
    </row>
    <row r="11" spans="1:17" x14ac:dyDescent="0.25">
      <c r="A11" s="26">
        <v>43159.634513888886</v>
      </c>
      <c r="B11" s="12" t="s">
        <v>3</v>
      </c>
      <c r="C11" s="12" t="s">
        <v>2</v>
      </c>
      <c r="D11" s="10"/>
      <c r="E11" s="29" t="s">
        <v>636</v>
      </c>
      <c r="F11" s="11" t="s">
        <v>31</v>
      </c>
      <c r="G11" s="11" t="s">
        <v>0</v>
      </c>
      <c r="H11" s="11">
        <v>5020</v>
      </c>
      <c r="I11" s="11">
        <v>0.18</v>
      </c>
      <c r="J11" s="11">
        <v>63</v>
      </c>
      <c r="K11" s="244"/>
      <c r="M11" s="12" t="s">
        <v>25</v>
      </c>
      <c r="N11" s="12" t="s">
        <v>0</v>
      </c>
      <c r="O11" s="19">
        <f>K85</f>
        <v>4850</v>
      </c>
      <c r="Q11" s="27"/>
    </row>
    <row r="12" spans="1:17" x14ac:dyDescent="0.25">
      <c r="A12" s="26">
        <v>43159.634664351855</v>
      </c>
      <c r="B12" s="12" t="s">
        <v>3</v>
      </c>
      <c r="C12" s="12" t="s">
        <v>2</v>
      </c>
      <c r="D12" s="10"/>
      <c r="E12" s="29" t="s">
        <v>636</v>
      </c>
      <c r="F12" s="11" t="s">
        <v>31</v>
      </c>
      <c r="G12" s="11" t="s">
        <v>0</v>
      </c>
      <c r="H12" s="11">
        <v>5030</v>
      </c>
      <c r="I12" s="11">
        <v>0.18</v>
      </c>
      <c r="J12" s="11">
        <v>63</v>
      </c>
      <c r="K12" s="244"/>
      <c r="M12" s="9" t="s">
        <v>31</v>
      </c>
      <c r="N12" s="9" t="s">
        <v>0</v>
      </c>
      <c r="O12" s="18">
        <f>K4</f>
        <v>4954.4444444444443</v>
      </c>
      <c r="Q12" s="27"/>
    </row>
    <row r="13" spans="1:17" x14ac:dyDescent="0.25">
      <c r="A13" s="26">
        <v>43159.678912037038</v>
      </c>
      <c r="B13" s="12" t="s">
        <v>3</v>
      </c>
      <c r="C13" s="12" t="s">
        <v>2</v>
      </c>
      <c r="D13" s="10"/>
      <c r="E13" s="29" t="s">
        <v>636</v>
      </c>
      <c r="F13" s="11" t="s">
        <v>31</v>
      </c>
      <c r="G13" s="11" t="s">
        <v>0</v>
      </c>
      <c r="H13" s="11">
        <v>5110</v>
      </c>
      <c r="I13" s="11">
        <v>0.18</v>
      </c>
      <c r="J13" s="11">
        <v>61</v>
      </c>
      <c r="K13" s="244"/>
      <c r="M13" s="12" t="s">
        <v>30</v>
      </c>
      <c r="N13" s="12" t="s">
        <v>0</v>
      </c>
      <c r="O13" s="19">
        <f>K25</f>
        <v>4561.818181818182</v>
      </c>
      <c r="Q13" s="27"/>
    </row>
    <row r="14" spans="1:17" x14ac:dyDescent="0.25">
      <c r="A14" s="26">
        <v>43159.679062499999</v>
      </c>
      <c r="B14" s="12" t="s">
        <v>3</v>
      </c>
      <c r="C14" s="12" t="s">
        <v>2</v>
      </c>
      <c r="D14" s="10"/>
      <c r="E14" s="29" t="s">
        <v>636</v>
      </c>
      <c r="F14" s="11" t="s">
        <v>31</v>
      </c>
      <c r="G14" s="11" t="s">
        <v>0</v>
      </c>
      <c r="H14" s="11">
        <v>5080</v>
      </c>
      <c r="I14" s="11">
        <v>0.18</v>
      </c>
      <c r="J14" s="11">
        <v>61</v>
      </c>
      <c r="K14" s="244"/>
      <c r="M14" s="9" t="s">
        <v>29</v>
      </c>
      <c r="N14" s="9" t="s">
        <v>0</v>
      </c>
      <c r="O14" s="18">
        <f>K37</f>
        <v>4760</v>
      </c>
      <c r="Q14" s="27"/>
    </row>
    <row r="15" spans="1:17" x14ac:dyDescent="0.25">
      <c r="A15" s="26">
        <v>43159.679224537038</v>
      </c>
      <c r="B15" s="12" t="s">
        <v>3</v>
      </c>
      <c r="C15" s="12" t="s">
        <v>2</v>
      </c>
      <c r="D15" s="10"/>
      <c r="E15" s="29" t="s">
        <v>636</v>
      </c>
      <c r="F15" s="11" t="s">
        <v>31</v>
      </c>
      <c r="G15" s="11" t="s">
        <v>0</v>
      </c>
      <c r="H15" s="15">
        <v>5070</v>
      </c>
      <c r="I15" s="11">
        <v>0.18</v>
      </c>
      <c r="J15" s="11">
        <v>63</v>
      </c>
      <c r="K15" s="244"/>
      <c r="M15" s="12" t="s">
        <v>29</v>
      </c>
      <c r="N15" s="12" t="s">
        <v>12</v>
      </c>
      <c r="O15" s="19">
        <f>K49</f>
        <v>4818.8888888888887</v>
      </c>
      <c r="Q15" s="27"/>
    </row>
    <row r="16" spans="1:17" x14ac:dyDescent="0.25">
      <c r="A16" s="26">
        <v>43159.635601851849</v>
      </c>
      <c r="B16" s="12" t="s">
        <v>3</v>
      </c>
      <c r="C16" s="10"/>
      <c r="D16" s="12" t="s">
        <v>2</v>
      </c>
      <c r="E16" s="29" t="s">
        <v>637</v>
      </c>
      <c r="F16" s="11" t="s">
        <v>31</v>
      </c>
      <c r="G16" s="11" t="s">
        <v>0</v>
      </c>
      <c r="H16" s="11">
        <v>5250</v>
      </c>
      <c r="I16" s="11">
        <v>0.18</v>
      </c>
      <c r="J16" s="11">
        <v>61</v>
      </c>
      <c r="K16" s="244"/>
      <c r="M16" s="9" t="s">
        <v>28</v>
      </c>
      <c r="N16" s="9" t="s">
        <v>0</v>
      </c>
      <c r="O16" s="18">
        <f>K58</f>
        <v>4954</v>
      </c>
      <c r="Q16" s="27"/>
    </row>
    <row r="17" spans="1:17" x14ac:dyDescent="0.25">
      <c r="A17" s="26">
        <v>43159.635752314818</v>
      </c>
      <c r="B17" s="12" t="s">
        <v>3</v>
      </c>
      <c r="C17" s="10"/>
      <c r="D17" s="12" t="s">
        <v>2</v>
      </c>
      <c r="E17" s="29" t="s">
        <v>637</v>
      </c>
      <c r="F17" s="11" t="s">
        <v>31</v>
      </c>
      <c r="G17" s="11" t="s">
        <v>0</v>
      </c>
      <c r="H17" s="11">
        <v>5330</v>
      </c>
      <c r="I17" s="11">
        <v>0.18</v>
      </c>
      <c r="J17" s="11">
        <v>61</v>
      </c>
      <c r="K17" s="244"/>
      <c r="M17" s="12" t="s">
        <v>28</v>
      </c>
      <c r="N17" s="12" t="s">
        <v>16</v>
      </c>
      <c r="O17" s="19">
        <f>K67</f>
        <v>4956.666666666667</v>
      </c>
      <c r="Q17" s="27"/>
    </row>
    <row r="18" spans="1:17" x14ac:dyDescent="0.25">
      <c r="A18" s="26">
        <v>43159.63590277778</v>
      </c>
      <c r="B18" s="12" t="s">
        <v>3</v>
      </c>
      <c r="C18" s="10"/>
      <c r="D18" s="12" t="s">
        <v>2</v>
      </c>
      <c r="E18" s="29" t="s">
        <v>637</v>
      </c>
      <c r="F18" s="11" t="s">
        <v>31</v>
      </c>
      <c r="G18" s="11" t="s">
        <v>0</v>
      </c>
      <c r="H18" s="11">
        <v>5310</v>
      </c>
      <c r="I18" s="11">
        <v>0.18</v>
      </c>
      <c r="J18" s="11">
        <v>61</v>
      </c>
      <c r="K18" s="244"/>
      <c r="M18" s="9" t="s">
        <v>27</v>
      </c>
      <c r="N18" s="9" t="s">
        <v>0</v>
      </c>
      <c r="O18" s="18">
        <f>K73</f>
        <v>5008</v>
      </c>
      <c r="Q18" s="27"/>
    </row>
    <row r="19" spans="1:17" x14ac:dyDescent="0.25">
      <c r="A19" s="26">
        <v>43159.636354166665</v>
      </c>
      <c r="B19" s="12" t="s">
        <v>3</v>
      </c>
      <c r="C19" s="10"/>
      <c r="D19" s="12" t="s">
        <v>2</v>
      </c>
      <c r="E19" s="29" t="s">
        <v>637</v>
      </c>
      <c r="F19" s="11" t="s">
        <v>31</v>
      </c>
      <c r="G19" s="11" t="s">
        <v>0</v>
      </c>
      <c r="H19" s="15">
        <v>470</v>
      </c>
      <c r="I19" s="11">
        <v>0.18</v>
      </c>
      <c r="J19" s="11">
        <v>61</v>
      </c>
      <c r="K19" s="244"/>
      <c r="M19" s="12" t="s">
        <v>26</v>
      </c>
      <c r="N19" s="12" t="s">
        <v>0</v>
      </c>
      <c r="O19" s="19">
        <f>K79</f>
        <v>5095</v>
      </c>
      <c r="Q19" s="27"/>
    </row>
    <row r="20" spans="1:17" x14ac:dyDescent="0.25">
      <c r="A20" s="26">
        <v>43159.636504629627</v>
      </c>
      <c r="B20" s="12" t="s">
        <v>3</v>
      </c>
      <c r="C20" s="10"/>
      <c r="D20" s="12" t="s">
        <v>2</v>
      </c>
      <c r="E20" s="29" t="s">
        <v>637</v>
      </c>
      <c r="F20" s="11" t="s">
        <v>31</v>
      </c>
      <c r="G20" s="11" t="s">
        <v>0</v>
      </c>
      <c r="H20" s="11">
        <v>5070</v>
      </c>
      <c r="I20" s="11">
        <v>0.18</v>
      </c>
      <c r="J20" s="11">
        <v>61</v>
      </c>
      <c r="K20" s="244"/>
      <c r="M20" s="9" t="s">
        <v>18</v>
      </c>
      <c r="N20" s="9" t="s">
        <v>0</v>
      </c>
      <c r="O20" s="18">
        <f>K166</f>
        <v>4520</v>
      </c>
      <c r="Q20" s="27"/>
    </row>
    <row r="21" spans="1:17" x14ac:dyDescent="0.25">
      <c r="A21" s="26">
        <v>43159.636655092596</v>
      </c>
      <c r="B21" s="12" t="s">
        <v>3</v>
      </c>
      <c r="C21" s="10"/>
      <c r="D21" s="12" t="s">
        <v>2</v>
      </c>
      <c r="E21" s="29" t="s">
        <v>637</v>
      </c>
      <c r="F21" s="11" t="s">
        <v>31</v>
      </c>
      <c r="G21" s="11" t="s">
        <v>0</v>
      </c>
      <c r="H21" s="11">
        <v>5010</v>
      </c>
      <c r="I21" s="11">
        <v>0.18</v>
      </c>
      <c r="J21" s="11">
        <v>61</v>
      </c>
      <c r="K21" s="244"/>
      <c r="M21" s="12" t="s">
        <v>17</v>
      </c>
      <c r="N21" s="12" t="s">
        <v>0</v>
      </c>
      <c r="O21" s="19">
        <f>K175</f>
        <v>5067.5</v>
      </c>
      <c r="Q21" s="27"/>
    </row>
    <row r="22" spans="1:17" x14ac:dyDescent="0.25">
      <c r="A22" s="26">
        <v>43159.637094907404</v>
      </c>
      <c r="B22" s="12" t="s">
        <v>3</v>
      </c>
      <c r="C22" s="10"/>
      <c r="D22" s="12" t="s">
        <v>2</v>
      </c>
      <c r="E22" s="29" t="s">
        <v>637</v>
      </c>
      <c r="F22" s="11" t="s">
        <v>31</v>
      </c>
      <c r="G22" s="11" t="s">
        <v>0</v>
      </c>
      <c r="H22" s="11">
        <v>4020</v>
      </c>
      <c r="I22" s="11">
        <v>0.18</v>
      </c>
      <c r="J22" s="11">
        <v>61</v>
      </c>
      <c r="K22" s="244"/>
      <c r="M22" s="9" t="s">
        <v>17</v>
      </c>
      <c r="N22" s="9" t="s">
        <v>16</v>
      </c>
      <c r="O22" s="18">
        <f>K184</f>
        <v>4744</v>
      </c>
      <c r="Q22" s="27"/>
    </row>
    <row r="23" spans="1:17" x14ac:dyDescent="0.25">
      <c r="A23" s="26">
        <v>43159.637245370373</v>
      </c>
      <c r="B23" s="12" t="s">
        <v>3</v>
      </c>
      <c r="C23" s="10"/>
      <c r="D23" s="12" t="s">
        <v>2</v>
      </c>
      <c r="E23" s="29" t="s">
        <v>637</v>
      </c>
      <c r="F23" s="11" t="s">
        <v>31</v>
      </c>
      <c r="G23" s="11" t="s">
        <v>0</v>
      </c>
      <c r="H23" s="15">
        <v>460</v>
      </c>
      <c r="I23" s="11">
        <v>0.18</v>
      </c>
      <c r="J23" s="11">
        <v>61</v>
      </c>
      <c r="K23" s="244"/>
      <c r="M23" s="12" t="s">
        <v>15</v>
      </c>
      <c r="N23" s="12" t="s">
        <v>0</v>
      </c>
      <c r="O23" s="19">
        <f>K196</f>
        <v>5218.333333333333</v>
      </c>
      <c r="Q23" s="27"/>
    </row>
    <row r="24" spans="1:17" x14ac:dyDescent="0.25">
      <c r="A24" s="26">
        <v>43159.637384259258</v>
      </c>
      <c r="B24" s="12" t="s">
        <v>3</v>
      </c>
      <c r="C24" s="10"/>
      <c r="D24" s="12" t="s">
        <v>2</v>
      </c>
      <c r="E24" s="29" t="s">
        <v>637</v>
      </c>
      <c r="F24" s="11" t="s">
        <v>31</v>
      </c>
      <c r="G24" s="11" t="s">
        <v>0</v>
      </c>
      <c r="H24" s="11">
        <v>5280</v>
      </c>
      <c r="I24" s="11">
        <v>0.18</v>
      </c>
      <c r="J24" s="11">
        <v>61</v>
      </c>
      <c r="K24" s="245"/>
      <c r="M24" s="9" t="s">
        <v>14</v>
      </c>
      <c r="N24" s="9" t="s">
        <v>0</v>
      </c>
      <c r="O24" s="18">
        <f>K208</f>
        <v>4904</v>
      </c>
      <c r="Q24" s="27"/>
    </row>
    <row r="25" spans="1:17" x14ac:dyDescent="0.25">
      <c r="A25" s="25">
        <v>43159.638657407406</v>
      </c>
      <c r="B25" s="9" t="s">
        <v>3</v>
      </c>
      <c r="C25" s="9" t="s">
        <v>2</v>
      </c>
      <c r="D25" s="10"/>
      <c r="E25" s="8" t="s">
        <v>636</v>
      </c>
      <c r="F25" s="8" t="s">
        <v>30</v>
      </c>
      <c r="G25" s="8" t="s">
        <v>0</v>
      </c>
      <c r="H25" s="8">
        <v>5270</v>
      </c>
      <c r="I25" s="8">
        <v>0.18</v>
      </c>
      <c r="J25" s="8">
        <v>59</v>
      </c>
      <c r="K25" s="260">
        <f>AVERAGE(H25:H32,H34:H36)</f>
        <v>4561.818181818182</v>
      </c>
      <c r="M25" s="12" t="s">
        <v>13</v>
      </c>
      <c r="N25" s="12" t="s">
        <v>0</v>
      </c>
      <c r="O25" s="19">
        <f>K214</f>
        <v>4679.090909090909</v>
      </c>
      <c r="Q25" s="27"/>
    </row>
    <row r="26" spans="1:17" x14ac:dyDescent="0.25">
      <c r="A26" s="25">
        <v>43159.638807870368</v>
      </c>
      <c r="B26" s="9" t="s">
        <v>3</v>
      </c>
      <c r="C26" s="9" t="s">
        <v>2</v>
      </c>
      <c r="D26" s="10"/>
      <c r="E26" s="8" t="s">
        <v>636</v>
      </c>
      <c r="F26" s="8" t="s">
        <v>30</v>
      </c>
      <c r="G26" s="8" t="s">
        <v>0</v>
      </c>
      <c r="H26" s="8">
        <v>5330</v>
      </c>
      <c r="I26" s="8">
        <v>0.18</v>
      </c>
      <c r="J26" s="8">
        <v>59</v>
      </c>
      <c r="K26" s="261"/>
      <c r="M26" s="9" t="s">
        <v>13</v>
      </c>
      <c r="N26" s="9" t="s">
        <v>12</v>
      </c>
      <c r="O26" s="18">
        <f>K226</f>
        <v>5228.8888888888887</v>
      </c>
      <c r="Q26" s="27"/>
    </row>
    <row r="27" spans="1:17" x14ac:dyDescent="0.25">
      <c r="A27" s="25">
        <v>43159.638958333337</v>
      </c>
      <c r="B27" s="9" t="s">
        <v>3</v>
      </c>
      <c r="C27" s="9" t="s">
        <v>2</v>
      </c>
      <c r="D27" s="10"/>
      <c r="E27" s="8" t="s">
        <v>636</v>
      </c>
      <c r="F27" s="8" t="s">
        <v>30</v>
      </c>
      <c r="G27" s="8" t="s">
        <v>0</v>
      </c>
      <c r="H27" s="8">
        <v>5260</v>
      </c>
      <c r="I27" s="8">
        <v>0.18</v>
      </c>
      <c r="J27" s="8">
        <v>59</v>
      </c>
      <c r="K27" s="261"/>
      <c r="M27" s="12" t="s">
        <v>11</v>
      </c>
      <c r="N27" s="12" t="s">
        <v>0</v>
      </c>
      <c r="O27" s="19">
        <f>K238</f>
        <v>5454</v>
      </c>
      <c r="Q27" s="27"/>
    </row>
    <row r="28" spans="1:17" x14ac:dyDescent="0.25">
      <c r="A28" s="25">
        <v>43159.639328703706</v>
      </c>
      <c r="B28" s="9" t="s">
        <v>3</v>
      </c>
      <c r="C28" s="10"/>
      <c r="D28" s="9" t="s">
        <v>2</v>
      </c>
      <c r="E28" s="8" t="s">
        <v>637</v>
      </c>
      <c r="F28" s="8" t="s">
        <v>30</v>
      </c>
      <c r="G28" s="8" t="s">
        <v>0</v>
      </c>
      <c r="H28" s="8">
        <v>3220</v>
      </c>
      <c r="I28" s="8">
        <v>0.18</v>
      </c>
      <c r="J28" s="8">
        <v>59</v>
      </c>
      <c r="K28" s="261"/>
      <c r="M28" s="9" t="s">
        <v>1</v>
      </c>
      <c r="N28" s="9" t="s">
        <v>0</v>
      </c>
      <c r="O28" s="18">
        <f>K301</f>
        <v>5210</v>
      </c>
      <c r="P28" s="7"/>
      <c r="Q28" s="27"/>
    </row>
    <row r="29" spans="1:17" x14ac:dyDescent="0.25">
      <c r="A29" s="25">
        <v>43159.639479166668</v>
      </c>
      <c r="B29" s="9" t="s">
        <v>3</v>
      </c>
      <c r="C29" s="10"/>
      <c r="D29" s="9" t="s">
        <v>2</v>
      </c>
      <c r="E29" s="8" t="s">
        <v>637</v>
      </c>
      <c r="F29" s="8" t="s">
        <v>30</v>
      </c>
      <c r="G29" s="8" t="s">
        <v>0</v>
      </c>
      <c r="H29" s="8">
        <v>4810</v>
      </c>
      <c r="I29" s="8">
        <v>0.18</v>
      </c>
      <c r="J29" s="8">
        <v>59</v>
      </c>
      <c r="K29" s="261"/>
      <c r="M29" s="12" t="s">
        <v>4</v>
      </c>
      <c r="N29" s="12" t="s">
        <v>0</v>
      </c>
      <c r="O29" s="19">
        <f>K292</f>
        <v>4732.2222222222226</v>
      </c>
      <c r="Q29" s="27"/>
    </row>
    <row r="30" spans="1:17" x14ac:dyDescent="0.25">
      <c r="A30" s="25">
        <v>43159.63962962963</v>
      </c>
      <c r="B30" s="9" t="s">
        <v>3</v>
      </c>
      <c r="C30" s="10"/>
      <c r="D30" s="9" t="s">
        <v>2</v>
      </c>
      <c r="E30" s="8" t="s">
        <v>637</v>
      </c>
      <c r="F30" s="8" t="s">
        <v>30</v>
      </c>
      <c r="G30" s="8" t="s">
        <v>0</v>
      </c>
      <c r="H30" s="8">
        <v>2320</v>
      </c>
      <c r="I30" s="8">
        <v>0.18</v>
      </c>
      <c r="J30" s="8">
        <v>59</v>
      </c>
      <c r="K30" s="261"/>
      <c r="M30" s="9" t="s">
        <v>6</v>
      </c>
      <c r="N30" s="9" t="s">
        <v>0</v>
      </c>
      <c r="O30" s="18">
        <f>K277</f>
        <v>4955</v>
      </c>
      <c r="Q30" s="27"/>
    </row>
    <row r="31" spans="1:17" x14ac:dyDescent="0.25">
      <c r="A31" s="25">
        <v>43159.64</v>
      </c>
      <c r="B31" s="9" t="s">
        <v>3</v>
      </c>
      <c r="C31" s="10"/>
      <c r="D31" s="9" t="s">
        <v>2</v>
      </c>
      <c r="E31" s="8" t="s">
        <v>637</v>
      </c>
      <c r="F31" s="8" t="s">
        <v>30</v>
      </c>
      <c r="G31" s="8" t="s">
        <v>0</v>
      </c>
      <c r="H31" s="8">
        <v>4690</v>
      </c>
      <c r="I31" s="8">
        <v>0.18</v>
      </c>
      <c r="J31" s="8">
        <v>59</v>
      </c>
      <c r="K31" s="261"/>
      <c r="M31" s="12" t="s">
        <v>6</v>
      </c>
      <c r="N31" s="12" t="s">
        <v>5</v>
      </c>
      <c r="O31" s="19">
        <f>K286</f>
        <v>4803.333333333333</v>
      </c>
      <c r="Q31" s="27"/>
    </row>
    <row r="32" spans="1:17" x14ac:dyDescent="0.25">
      <c r="A32" s="25">
        <v>43159.640150462961</v>
      </c>
      <c r="B32" s="9" t="s">
        <v>3</v>
      </c>
      <c r="C32" s="10"/>
      <c r="D32" s="9" t="s">
        <v>2</v>
      </c>
      <c r="E32" s="8" t="s">
        <v>637</v>
      </c>
      <c r="F32" s="8" t="s">
        <v>30</v>
      </c>
      <c r="G32" s="8" t="s">
        <v>0</v>
      </c>
      <c r="H32" s="8">
        <v>4680</v>
      </c>
      <c r="I32" s="8">
        <v>0.18</v>
      </c>
      <c r="J32" s="8">
        <v>59</v>
      </c>
      <c r="K32" s="261"/>
      <c r="M32" s="9" t="s">
        <v>7</v>
      </c>
      <c r="N32" s="9" t="s">
        <v>0</v>
      </c>
      <c r="O32" s="18">
        <f>K262</f>
        <v>5210</v>
      </c>
      <c r="Q32" s="27"/>
    </row>
    <row r="33" spans="1:17" x14ac:dyDescent="0.25">
      <c r="A33" s="25">
        <v>43159.640300925923</v>
      </c>
      <c r="B33" s="9" t="s">
        <v>3</v>
      </c>
      <c r="C33" s="10"/>
      <c r="D33" s="9" t="s">
        <v>2</v>
      </c>
      <c r="E33" s="8" t="s">
        <v>637</v>
      </c>
      <c r="F33" s="8" t="s">
        <v>30</v>
      </c>
      <c r="G33" s="8" t="s">
        <v>0</v>
      </c>
      <c r="H33" s="14">
        <v>640</v>
      </c>
      <c r="I33" s="8">
        <v>0.18</v>
      </c>
      <c r="J33" s="8">
        <v>59</v>
      </c>
      <c r="K33" s="261"/>
      <c r="M33" s="12" t="s">
        <v>7</v>
      </c>
      <c r="N33" s="12" t="s">
        <v>8</v>
      </c>
      <c r="O33" s="19">
        <f>K271</f>
        <v>5163.333333333333</v>
      </c>
      <c r="Q33" s="27"/>
    </row>
    <row r="34" spans="1:17" x14ac:dyDescent="0.25">
      <c r="A34" s="25">
        <v>43159.640856481485</v>
      </c>
      <c r="B34" s="9" t="s">
        <v>3</v>
      </c>
      <c r="C34" s="10"/>
      <c r="D34" s="9" t="s">
        <v>2</v>
      </c>
      <c r="E34" s="8" t="s">
        <v>637</v>
      </c>
      <c r="F34" s="8" t="s">
        <v>30</v>
      </c>
      <c r="G34" s="8" t="s">
        <v>0</v>
      </c>
      <c r="H34" s="8">
        <v>5010</v>
      </c>
      <c r="I34" s="8">
        <v>0.18</v>
      </c>
      <c r="J34" s="8">
        <v>59</v>
      </c>
      <c r="K34" s="261"/>
      <c r="M34" s="9" t="s">
        <v>9</v>
      </c>
      <c r="N34" s="9" t="s">
        <v>0</v>
      </c>
      <c r="O34" s="18">
        <f>K250</f>
        <v>4785</v>
      </c>
      <c r="Q34" s="27"/>
    </row>
    <row r="35" spans="1:17" x14ac:dyDescent="0.25">
      <c r="A35" s="25">
        <v>43159.641006944446</v>
      </c>
      <c r="B35" s="9" t="s">
        <v>3</v>
      </c>
      <c r="C35" s="10"/>
      <c r="D35" s="9" t="s">
        <v>2</v>
      </c>
      <c r="E35" s="8" t="s">
        <v>637</v>
      </c>
      <c r="F35" s="8" t="s">
        <v>30</v>
      </c>
      <c r="G35" s="8" t="s">
        <v>0</v>
      </c>
      <c r="H35" s="8">
        <v>4520</v>
      </c>
      <c r="I35" s="8">
        <v>0.18</v>
      </c>
      <c r="J35" s="8">
        <v>57</v>
      </c>
      <c r="K35" s="261"/>
      <c r="M35" s="12" t="s">
        <v>10</v>
      </c>
      <c r="N35" s="12" t="s">
        <v>0</v>
      </c>
      <c r="O35" s="19">
        <f>K244</f>
        <v>5214</v>
      </c>
      <c r="Q35" s="27"/>
    </row>
    <row r="36" spans="1:17" x14ac:dyDescent="0.25">
      <c r="A36" s="25">
        <v>43159.641157407408</v>
      </c>
      <c r="B36" s="9" t="s">
        <v>3</v>
      </c>
      <c r="C36" s="10"/>
      <c r="D36" s="9" t="s">
        <v>2</v>
      </c>
      <c r="E36" s="8" t="s">
        <v>637</v>
      </c>
      <c r="F36" s="8" t="s">
        <v>30</v>
      </c>
      <c r="G36" s="8" t="s">
        <v>0</v>
      </c>
      <c r="H36" s="8">
        <v>5070</v>
      </c>
      <c r="I36" s="8">
        <v>0.18</v>
      </c>
      <c r="J36" s="8">
        <v>59</v>
      </c>
      <c r="K36" s="262"/>
    </row>
    <row r="37" spans="1:17" x14ac:dyDescent="0.25">
      <c r="A37" s="26">
        <v>43159.64230324074</v>
      </c>
      <c r="B37" s="12" t="s">
        <v>3</v>
      </c>
      <c r="C37" s="12" t="s">
        <v>2</v>
      </c>
      <c r="D37" s="10"/>
      <c r="E37" s="29" t="s">
        <v>636</v>
      </c>
      <c r="F37" s="11" t="s">
        <v>29</v>
      </c>
      <c r="G37" s="11" t="s">
        <v>0</v>
      </c>
      <c r="H37" s="11">
        <v>3710</v>
      </c>
      <c r="I37" s="11">
        <v>0.18</v>
      </c>
      <c r="J37" s="11">
        <v>59</v>
      </c>
      <c r="K37" s="243">
        <f>AVERAGE(H37:H42,H46:H48)</f>
        <v>4760</v>
      </c>
    </row>
    <row r="38" spans="1:17" x14ac:dyDescent="0.25">
      <c r="A38" s="26">
        <v>43159.642453703702</v>
      </c>
      <c r="B38" s="12" t="s">
        <v>3</v>
      </c>
      <c r="C38" s="12" t="s">
        <v>2</v>
      </c>
      <c r="D38" s="10"/>
      <c r="E38" s="29" t="s">
        <v>636</v>
      </c>
      <c r="F38" s="11" t="s">
        <v>29</v>
      </c>
      <c r="G38" s="11" t="s">
        <v>0</v>
      </c>
      <c r="H38" s="11">
        <v>3530</v>
      </c>
      <c r="I38" s="11">
        <v>0.18</v>
      </c>
      <c r="J38" s="11">
        <v>59</v>
      </c>
      <c r="K38" s="244"/>
    </row>
    <row r="39" spans="1:17" x14ac:dyDescent="0.25">
      <c r="A39" s="26">
        <v>43159.64261574074</v>
      </c>
      <c r="B39" s="12" t="s">
        <v>3</v>
      </c>
      <c r="C39" s="12" t="s">
        <v>2</v>
      </c>
      <c r="D39" s="10"/>
      <c r="E39" s="29" t="s">
        <v>636</v>
      </c>
      <c r="F39" s="11" t="s">
        <v>29</v>
      </c>
      <c r="G39" s="11" t="s">
        <v>0</v>
      </c>
      <c r="H39" s="11">
        <v>4360</v>
      </c>
      <c r="I39" s="11">
        <v>0.18</v>
      </c>
      <c r="J39" s="11">
        <v>59</v>
      </c>
      <c r="K39" s="244"/>
    </row>
    <row r="40" spans="1:17" x14ac:dyDescent="0.25">
      <c r="A40" s="26">
        <v>43159.64402777778</v>
      </c>
      <c r="B40" s="12" t="s">
        <v>3</v>
      </c>
      <c r="C40" s="12" t="s">
        <v>2</v>
      </c>
      <c r="D40" s="10"/>
      <c r="E40" s="29" t="s">
        <v>636</v>
      </c>
      <c r="F40" s="11" t="s">
        <v>29</v>
      </c>
      <c r="G40" s="11" t="s">
        <v>0</v>
      </c>
      <c r="H40" s="11">
        <v>4940</v>
      </c>
      <c r="I40" s="11">
        <v>0.18</v>
      </c>
      <c r="J40" s="11">
        <v>59</v>
      </c>
      <c r="K40" s="244"/>
    </row>
    <row r="41" spans="1:17" x14ac:dyDescent="0.25">
      <c r="A41" s="26">
        <v>43159.644178240742</v>
      </c>
      <c r="B41" s="12" t="s">
        <v>3</v>
      </c>
      <c r="C41" s="12" t="s">
        <v>2</v>
      </c>
      <c r="D41" s="10"/>
      <c r="E41" s="29" t="s">
        <v>636</v>
      </c>
      <c r="F41" s="11" t="s">
        <v>29</v>
      </c>
      <c r="G41" s="11" t="s">
        <v>0</v>
      </c>
      <c r="H41" s="11">
        <v>4920</v>
      </c>
      <c r="I41" s="11">
        <v>0.18</v>
      </c>
      <c r="J41" s="11">
        <v>57</v>
      </c>
      <c r="K41" s="244"/>
    </row>
    <row r="42" spans="1:17" x14ac:dyDescent="0.25">
      <c r="A42" s="26">
        <v>43159.644328703704</v>
      </c>
      <c r="B42" s="12" t="s">
        <v>3</v>
      </c>
      <c r="C42" s="12" t="s">
        <v>2</v>
      </c>
      <c r="D42" s="10"/>
      <c r="E42" s="29" t="s">
        <v>636</v>
      </c>
      <c r="F42" s="11" t="s">
        <v>29</v>
      </c>
      <c r="G42" s="11" t="s">
        <v>0</v>
      </c>
      <c r="H42" s="11">
        <v>4920</v>
      </c>
      <c r="I42" s="11">
        <v>0.18</v>
      </c>
      <c r="J42" s="11">
        <v>57</v>
      </c>
      <c r="K42" s="244"/>
    </row>
    <row r="43" spans="1:17" x14ac:dyDescent="0.25">
      <c r="A43" s="26">
        <v>43159.647939814815</v>
      </c>
      <c r="B43" s="12" t="s">
        <v>3</v>
      </c>
      <c r="C43" s="10"/>
      <c r="D43" s="12" t="s">
        <v>2</v>
      </c>
      <c r="E43" s="29" t="s">
        <v>637</v>
      </c>
      <c r="F43" s="11" t="s">
        <v>29</v>
      </c>
      <c r="G43" s="11" t="s">
        <v>0</v>
      </c>
      <c r="H43" s="15">
        <v>7030</v>
      </c>
      <c r="I43" s="11">
        <v>0.18</v>
      </c>
      <c r="J43" s="11">
        <v>57</v>
      </c>
      <c r="K43" s="244"/>
    </row>
    <row r="44" spans="1:17" x14ac:dyDescent="0.25">
      <c r="A44" s="26">
        <v>43159.648090277777</v>
      </c>
      <c r="B44" s="12" t="s">
        <v>3</v>
      </c>
      <c r="C44" s="10"/>
      <c r="D44" s="12" t="s">
        <v>2</v>
      </c>
      <c r="E44" s="29" t="s">
        <v>637</v>
      </c>
      <c r="F44" s="11" t="s">
        <v>29</v>
      </c>
      <c r="G44" s="11" t="s">
        <v>0</v>
      </c>
      <c r="H44" s="15">
        <v>7050</v>
      </c>
      <c r="I44" s="11">
        <v>0.18</v>
      </c>
      <c r="J44" s="11">
        <v>57</v>
      </c>
      <c r="K44" s="244"/>
    </row>
    <row r="45" spans="1:17" x14ac:dyDescent="0.25">
      <c r="A45" s="26">
        <v>43159.648240740738</v>
      </c>
      <c r="B45" s="12" t="s">
        <v>3</v>
      </c>
      <c r="C45" s="10"/>
      <c r="D45" s="12" t="s">
        <v>2</v>
      </c>
      <c r="E45" s="29" t="s">
        <v>637</v>
      </c>
      <c r="F45" s="11" t="s">
        <v>29</v>
      </c>
      <c r="G45" s="11" t="s">
        <v>0</v>
      </c>
      <c r="H45" s="15">
        <v>7010</v>
      </c>
      <c r="I45" s="11">
        <v>0.18</v>
      </c>
      <c r="J45" s="11">
        <v>55</v>
      </c>
      <c r="K45" s="244"/>
    </row>
    <row r="46" spans="1:17" x14ac:dyDescent="0.25">
      <c r="A46" s="26">
        <v>43159.648692129631</v>
      </c>
      <c r="B46" s="12" t="s">
        <v>3</v>
      </c>
      <c r="C46" s="10"/>
      <c r="D46" s="12" t="s">
        <v>2</v>
      </c>
      <c r="E46" s="29" t="s">
        <v>637</v>
      </c>
      <c r="F46" s="11" t="s">
        <v>29</v>
      </c>
      <c r="G46" s="11" t="s">
        <v>0</v>
      </c>
      <c r="H46" s="11">
        <v>5790</v>
      </c>
      <c r="I46" s="11">
        <v>0.18</v>
      </c>
      <c r="J46" s="11">
        <v>55</v>
      </c>
      <c r="K46" s="244"/>
    </row>
    <row r="47" spans="1:17" x14ac:dyDescent="0.25">
      <c r="A47" s="26">
        <v>43159.648842592593</v>
      </c>
      <c r="B47" s="12" t="s">
        <v>3</v>
      </c>
      <c r="C47" s="10"/>
      <c r="D47" s="12" t="s">
        <v>2</v>
      </c>
      <c r="E47" s="29" t="s">
        <v>637</v>
      </c>
      <c r="F47" s="11" t="s">
        <v>29</v>
      </c>
      <c r="G47" s="11" t="s">
        <v>0</v>
      </c>
      <c r="H47" s="11">
        <v>4840</v>
      </c>
      <c r="I47" s="11">
        <v>0.18</v>
      </c>
      <c r="J47" s="11">
        <v>57</v>
      </c>
      <c r="K47" s="244"/>
    </row>
    <row r="48" spans="1:17" x14ac:dyDescent="0.25">
      <c r="A48" s="26">
        <v>43159.648993055554</v>
      </c>
      <c r="B48" s="12" t="s">
        <v>3</v>
      </c>
      <c r="C48" s="10"/>
      <c r="D48" s="12" t="s">
        <v>2</v>
      </c>
      <c r="E48" s="29" t="s">
        <v>637</v>
      </c>
      <c r="F48" s="11" t="s">
        <v>29</v>
      </c>
      <c r="G48" s="11" t="s">
        <v>0</v>
      </c>
      <c r="H48" s="11">
        <v>5830</v>
      </c>
      <c r="I48" s="11">
        <v>0.18</v>
      </c>
      <c r="J48" s="11">
        <v>57</v>
      </c>
      <c r="K48" s="245"/>
    </row>
    <row r="49" spans="1:11" x14ac:dyDescent="0.25">
      <c r="A49" s="25">
        <v>43159.649629629632</v>
      </c>
      <c r="B49" s="9" t="s">
        <v>3</v>
      </c>
      <c r="C49" s="9" t="s">
        <v>2</v>
      </c>
      <c r="D49" s="10"/>
      <c r="E49" s="8" t="s">
        <v>636</v>
      </c>
      <c r="F49" s="8" t="s">
        <v>29</v>
      </c>
      <c r="G49" s="8" t="s">
        <v>12</v>
      </c>
      <c r="H49" s="8">
        <v>5390</v>
      </c>
      <c r="I49" s="8">
        <v>0.18</v>
      </c>
      <c r="J49" s="8">
        <v>55</v>
      </c>
      <c r="K49" s="260">
        <f>AVERAGE(H49:H57)</f>
        <v>4818.8888888888887</v>
      </c>
    </row>
    <row r="50" spans="1:11" x14ac:dyDescent="0.25">
      <c r="A50" s="25">
        <v>43159.649780092594</v>
      </c>
      <c r="B50" s="9" t="s">
        <v>3</v>
      </c>
      <c r="C50" s="9" t="s">
        <v>2</v>
      </c>
      <c r="D50" s="10"/>
      <c r="E50" s="8" t="s">
        <v>636</v>
      </c>
      <c r="F50" s="8" t="s">
        <v>29</v>
      </c>
      <c r="G50" s="8" t="s">
        <v>12</v>
      </c>
      <c r="H50" s="8">
        <v>5040</v>
      </c>
      <c r="I50" s="8">
        <v>0.18</v>
      </c>
      <c r="J50" s="8">
        <v>57</v>
      </c>
      <c r="K50" s="261"/>
    </row>
    <row r="51" spans="1:11" x14ac:dyDescent="0.25">
      <c r="A51" s="25">
        <v>43159.649930555555</v>
      </c>
      <c r="B51" s="9" t="s">
        <v>3</v>
      </c>
      <c r="C51" s="9" t="s">
        <v>2</v>
      </c>
      <c r="D51" s="10"/>
      <c r="E51" s="8" t="s">
        <v>636</v>
      </c>
      <c r="F51" s="8" t="s">
        <v>29</v>
      </c>
      <c r="G51" s="8" t="s">
        <v>12</v>
      </c>
      <c r="H51" s="8">
        <v>5280</v>
      </c>
      <c r="I51" s="8">
        <v>0.18</v>
      </c>
      <c r="J51" s="8">
        <v>57</v>
      </c>
      <c r="K51" s="261"/>
    </row>
    <row r="52" spans="1:11" x14ac:dyDescent="0.25">
      <c r="A52" s="25">
        <v>43159.650509259256</v>
      </c>
      <c r="B52" s="9" t="s">
        <v>3</v>
      </c>
      <c r="C52" s="10"/>
      <c r="D52" s="9" t="s">
        <v>2</v>
      </c>
      <c r="E52" s="8" t="s">
        <v>637</v>
      </c>
      <c r="F52" s="8" t="s">
        <v>29</v>
      </c>
      <c r="G52" s="8" t="s">
        <v>12</v>
      </c>
      <c r="H52" s="8">
        <v>2920</v>
      </c>
      <c r="I52" s="8">
        <v>0.18</v>
      </c>
      <c r="J52" s="8">
        <v>55</v>
      </c>
      <c r="K52" s="261"/>
    </row>
    <row r="53" spans="1:11" x14ac:dyDescent="0.25">
      <c r="A53" s="25">
        <v>43159.650648148148</v>
      </c>
      <c r="B53" s="9" t="s">
        <v>3</v>
      </c>
      <c r="C53" s="10"/>
      <c r="D53" s="9" t="s">
        <v>2</v>
      </c>
      <c r="E53" s="8" t="s">
        <v>637</v>
      </c>
      <c r="F53" s="8" t="s">
        <v>29</v>
      </c>
      <c r="G53" s="8" t="s">
        <v>12</v>
      </c>
      <c r="H53" s="8">
        <v>5060</v>
      </c>
      <c r="I53" s="8">
        <v>0.18</v>
      </c>
      <c r="J53" s="8">
        <v>55</v>
      </c>
      <c r="K53" s="261"/>
    </row>
    <row r="54" spans="1:11" x14ac:dyDescent="0.25">
      <c r="A54" s="25">
        <v>43159.650787037041</v>
      </c>
      <c r="B54" s="9" t="s">
        <v>3</v>
      </c>
      <c r="C54" s="10"/>
      <c r="D54" s="9" t="s">
        <v>2</v>
      </c>
      <c r="E54" s="8" t="s">
        <v>637</v>
      </c>
      <c r="F54" s="8" t="s">
        <v>29</v>
      </c>
      <c r="G54" s="8" t="s">
        <v>12</v>
      </c>
      <c r="H54" s="8">
        <v>4520</v>
      </c>
      <c r="I54" s="8">
        <v>0.18</v>
      </c>
      <c r="J54" s="8">
        <v>55</v>
      </c>
      <c r="K54" s="261"/>
    </row>
    <row r="55" spans="1:11" x14ac:dyDescent="0.25">
      <c r="A55" s="25">
        <v>43159.651250000003</v>
      </c>
      <c r="B55" s="9" t="s">
        <v>3</v>
      </c>
      <c r="C55" s="10"/>
      <c r="D55" s="9" t="s">
        <v>2</v>
      </c>
      <c r="E55" s="8" t="s">
        <v>637</v>
      </c>
      <c r="F55" s="8" t="s">
        <v>29</v>
      </c>
      <c r="G55" s="8" t="s">
        <v>12</v>
      </c>
      <c r="H55" s="8">
        <v>5010</v>
      </c>
      <c r="I55" s="8">
        <v>0.18</v>
      </c>
      <c r="J55" s="8">
        <v>55</v>
      </c>
      <c r="K55" s="261"/>
    </row>
    <row r="56" spans="1:11" x14ac:dyDescent="0.25">
      <c r="A56" s="25">
        <v>43159.651400462964</v>
      </c>
      <c r="B56" s="9" t="s">
        <v>3</v>
      </c>
      <c r="C56" s="10"/>
      <c r="D56" s="9" t="s">
        <v>2</v>
      </c>
      <c r="E56" s="8" t="s">
        <v>637</v>
      </c>
      <c r="F56" s="8" t="s">
        <v>29</v>
      </c>
      <c r="G56" s="8" t="s">
        <v>12</v>
      </c>
      <c r="H56" s="8">
        <v>5090</v>
      </c>
      <c r="I56" s="8">
        <v>0.18</v>
      </c>
      <c r="J56" s="8">
        <v>55</v>
      </c>
      <c r="K56" s="261"/>
    </row>
    <row r="57" spans="1:11" x14ac:dyDescent="0.25">
      <c r="A57" s="25">
        <v>43159.651562500003</v>
      </c>
      <c r="B57" s="9" t="s">
        <v>3</v>
      </c>
      <c r="C57" s="10"/>
      <c r="D57" s="9" t="s">
        <v>2</v>
      </c>
      <c r="E57" s="8" t="s">
        <v>637</v>
      </c>
      <c r="F57" s="8" t="s">
        <v>29</v>
      </c>
      <c r="G57" s="8" t="s">
        <v>12</v>
      </c>
      <c r="H57" s="8">
        <v>5060</v>
      </c>
      <c r="I57" s="8">
        <v>0.18</v>
      </c>
      <c r="J57" s="8">
        <v>55</v>
      </c>
      <c r="K57" s="262"/>
    </row>
    <row r="58" spans="1:11" x14ac:dyDescent="0.25">
      <c r="A58" s="23">
        <v>43159.680671296293</v>
      </c>
      <c r="B58" s="12" t="s">
        <v>3</v>
      </c>
      <c r="C58" s="12" t="s">
        <v>2</v>
      </c>
      <c r="D58" s="10"/>
      <c r="E58" s="11" t="s">
        <v>636</v>
      </c>
      <c r="F58" s="11" t="s">
        <v>28</v>
      </c>
      <c r="G58" s="11" t="s">
        <v>0</v>
      </c>
      <c r="H58" s="15">
        <v>5010</v>
      </c>
      <c r="I58" s="11">
        <v>0.18</v>
      </c>
      <c r="J58" s="11">
        <v>63</v>
      </c>
      <c r="K58" s="243">
        <f>AVERAGE(H60,H63:H66)</f>
        <v>4954</v>
      </c>
    </row>
    <row r="59" spans="1:11" x14ac:dyDescent="0.25">
      <c r="A59" s="23">
        <v>43159.680821759262</v>
      </c>
      <c r="B59" s="12" t="s">
        <v>3</v>
      </c>
      <c r="C59" s="12" t="s">
        <v>2</v>
      </c>
      <c r="D59" s="10"/>
      <c r="E59" s="11" t="s">
        <v>636</v>
      </c>
      <c r="F59" s="11" t="s">
        <v>28</v>
      </c>
      <c r="G59" s="11" t="s">
        <v>0</v>
      </c>
      <c r="H59" s="15">
        <v>4860</v>
      </c>
      <c r="I59" s="11">
        <v>0.18</v>
      </c>
      <c r="J59" s="11">
        <v>63</v>
      </c>
      <c r="K59" s="244"/>
    </row>
    <row r="60" spans="1:11" x14ac:dyDescent="0.25">
      <c r="A60" s="23">
        <v>43159.680972222224</v>
      </c>
      <c r="B60" s="12" t="s">
        <v>3</v>
      </c>
      <c r="C60" s="12" t="s">
        <v>2</v>
      </c>
      <c r="D60" s="10"/>
      <c r="E60" s="11" t="s">
        <v>636</v>
      </c>
      <c r="F60" s="11" t="s">
        <v>28</v>
      </c>
      <c r="G60" s="11" t="s">
        <v>0</v>
      </c>
      <c r="H60" s="11">
        <v>5430</v>
      </c>
      <c r="I60" s="11">
        <v>0.18</v>
      </c>
      <c r="J60" s="11">
        <v>61</v>
      </c>
      <c r="K60" s="244"/>
    </row>
    <row r="61" spans="1:11" x14ac:dyDescent="0.25">
      <c r="A61" s="23">
        <v>43159.681388888886</v>
      </c>
      <c r="B61" s="12" t="s">
        <v>3</v>
      </c>
      <c r="C61" s="10"/>
      <c r="D61" s="12" t="s">
        <v>2</v>
      </c>
      <c r="E61" s="11" t="s">
        <v>637</v>
      </c>
      <c r="F61" s="11" t="s">
        <v>28</v>
      </c>
      <c r="G61" s="11" t="s">
        <v>0</v>
      </c>
      <c r="H61" s="15">
        <v>4420</v>
      </c>
      <c r="I61" s="11">
        <v>0.18</v>
      </c>
      <c r="J61" s="11">
        <v>61</v>
      </c>
      <c r="K61" s="244"/>
    </row>
    <row r="62" spans="1:11" x14ac:dyDescent="0.25">
      <c r="A62" s="23">
        <v>43159.681539351855</v>
      </c>
      <c r="B62" s="12" t="s">
        <v>3</v>
      </c>
      <c r="C62" s="10"/>
      <c r="D62" s="12" t="s">
        <v>2</v>
      </c>
      <c r="E62" s="11" t="s">
        <v>637</v>
      </c>
      <c r="F62" s="11" t="s">
        <v>28</v>
      </c>
      <c r="G62" s="11" t="s">
        <v>0</v>
      </c>
      <c r="H62" s="15">
        <v>4460</v>
      </c>
      <c r="I62" s="11">
        <v>0.18</v>
      </c>
      <c r="J62" s="11">
        <v>59</v>
      </c>
      <c r="K62" s="244"/>
    </row>
    <row r="63" spans="1:11" x14ac:dyDescent="0.25">
      <c r="A63" s="23">
        <v>43159.681701388887</v>
      </c>
      <c r="B63" s="12" t="s">
        <v>3</v>
      </c>
      <c r="C63" s="10"/>
      <c r="D63" s="12" t="s">
        <v>2</v>
      </c>
      <c r="E63" s="11" t="s">
        <v>637</v>
      </c>
      <c r="F63" s="11" t="s">
        <v>28</v>
      </c>
      <c r="G63" s="11" t="s">
        <v>0</v>
      </c>
      <c r="H63" s="11">
        <v>4440</v>
      </c>
      <c r="I63" s="11">
        <v>0.18</v>
      </c>
      <c r="J63" s="11">
        <v>59</v>
      </c>
      <c r="K63" s="244"/>
    </row>
    <row r="64" spans="1:11" x14ac:dyDescent="0.25">
      <c r="A64" s="23">
        <v>43159.682187500002</v>
      </c>
      <c r="B64" s="12" t="s">
        <v>3</v>
      </c>
      <c r="C64" s="10"/>
      <c r="D64" s="12" t="s">
        <v>2</v>
      </c>
      <c r="E64" s="11" t="s">
        <v>637</v>
      </c>
      <c r="F64" s="11" t="s">
        <v>28</v>
      </c>
      <c r="G64" s="11" t="s">
        <v>0</v>
      </c>
      <c r="H64" s="11">
        <v>4940</v>
      </c>
      <c r="I64" s="11">
        <v>0.18</v>
      </c>
      <c r="J64" s="11">
        <v>59</v>
      </c>
      <c r="K64" s="244"/>
    </row>
    <row r="65" spans="1:11" x14ac:dyDescent="0.25">
      <c r="A65" s="23">
        <v>43159.682337962964</v>
      </c>
      <c r="B65" s="12" t="s">
        <v>3</v>
      </c>
      <c r="C65" s="10"/>
      <c r="D65" s="12" t="s">
        <v>2</v>
      </c>
      <c r="E65" s="11" t="s">
        <v>637</v>
      </c>
      <c r="F65" s="11" t="s">
        <v>28</v>
      </c>
      <c r="G65" s="11" t="s">
        <v>0</v>
      </c>
      <c r="H65" s="11">
        <v>5010</v>
      </c>
      <c r="I65" s="11">
        <v>0.18</v>
      </c>
      <c r="J65" s="11">
        <v>59</v>
      </c>
      <c r="K65" s="244"/>
    </row>
    <row r="66" spans="1:11" x14ac:dyDescent="0.25">
      <c r="A66" s="23">
        <v>43159.682488425926</v>
      </c>
      <c r="B66" s="12" t="s">
        <v>3</v>
      </c>
      <c r="C66" s="10"/>
      <c r="D66" s="12" t="s">
        <v>2</v>
      </c>
      <c r="E66" s="11" t="s">
        <v>637</v>
      </c>
      <c r="F66" s="11" t="s">
        <v>28</v>
      </c>
      <c r="G66" s="11" t="s">
        <v>0</v>
      </c>
      <c r="H66" s="11">
        <v>4950</v>
      </c>
      <c r="I66" s="11">
        <v>0.18</v>
      </c>
      <c r="J66" s="11">
        <v>59</v>
      </c>
      <c r="K66" s="245"/>
    </row>
    <row r="67" spans="1:11" x14ac:dyDescent="0.25">
      <c r="A67" s="22">
        <v>43159.683020833334</v>
      </c>
      <c r="B67" s="9" t="s">
        <v>3</v>
      </c>
      <c r="C67" s="9" t="s">
        <v>2</v>
      </c>
      <c r="D67" s="10"/>
      <c r="E67" s="8" t="s">
        <v>636</v>
      </c>
      <c r="F67" s="8" t="s">
        <v>28</v>
      </c>
      <c r="G67" s="8" t="s">
        <v>16</v>
      </c>
      <c r="H67" s="8">
        <v>5080</v>
      </c>
      <c r="I67" s="8">
        <v>0.18</v>
      </c>
      <c r="J67" s="8">
        <v>59</v>
      </c>
      <c r="K67" s="260">
        <f>AVERAGE(H67:H72)</f>
        <v>4956.666666666667</v>
      </c>
    </row>
    <row r="68" spans="1:11" x14ac:dyDescent="0.25">
      <c r="A68" s="22">
        <v>43159.683159722219</v>
      </c>
      <c r="B68" s="9" t="s">
        <v>3</v>
      </c>
      <c r="C68" s="9" t="s">
        <v>2</v>
      </c>
      <c r="D68" s="10"/>
      <c r="E68" s="8" t="s">
        <v>636</v>
      </c>
      <c r="F68" s="8" t="s">
        <v>28</v>
      </c>
      <c r="G68" s="8" t="s">
        <v>16</v>
      </c>
      <c r="H68" s="8">
        <v>5070</v>
      </c>
      <c r="I68" s="8">
        <v>0.18</v>
      </c>
      <c r="J68" s="8">
        <v>59</v>
      </c>
      <c r="K68" s="261"/>
    </row>
    <row r="69" spans="1:11" x14ac:dyDescent="0.25">
      <c r="A69" s="22">
        <v>43159.683310185188</v>
      </c>
      <c r="B69" s="9" t="s">
        <v>3</v>
      </c>
      <c r="C69" s="9" t="s">
        <v>2</v>
      </c>
      <c r="D69" s="10"/>
      <c r="E69" s="8" t="s">
        <v>636</v>
      </c>
      <c r="F69" s="8" t="s">
        <v>28</v>
      </c>
      <c r="G69" s="8" t="s">
        <v>16</v>
      </c>
      <c r="H69" s="8">
        <v>5050</v>
      </c>
      <c r="I69" s="8">
        <v>0.18</v>
      </c>
      <c r="J69" s="8">
        <v>59</v>
      </c>
      <c r="K69" s="261"/>
    </row>
    <row r="70" spans="1:11" x14ac:dyDescent="0.25">
      <c r="A70" s="22">
        <v>43159.68372685185</v>
      </c>
      <c r="B70" s="9" t="s">
        <v>3</v>
      </c>
      <c r="C70" s="10"/>
      <c r="D70" s="9" t="s">
        <v>2</v>
      </c>
      <c r="E70" s="8" t="s">
        <v>637</v>
      </c>
      <c r="F70" s="8" t="s">
        <v>28</v>
      </c>
      <c r="G70" s="8" t="s">
        <v>16</v>
      </c>
      <c r="H70" s="8">
        <v>4870</v>
      </c>
      <c r="I70" s="8">
        <v>0.18</v>
      </c>
      <c r="J70" s="8">
        <v>57</v>
      </c>
      <c r="K70" s="261"/>
    </row>
    <row r="71" spans="1:11" x14ac:dyDescent="0.25">
      <c r="A71" s="22">
        <v>43159.683877314812</v>
      </c>
      <c r="B71" s="9" t="s">
        <v>3</v>
      </c>
      <c r="C71" s="10"/>
      <c r="D71" s="9" t="s">
        <v>2</v>
      </c>
      <c r="E71" s="8" t="s">
        <v>637</v>
      </c>
      <c r="F71" s="8" t="s">
        <v>28</v>
      </c>
      <c r="G71" s="8" t="s">
        <v>16</v>
      </c>
      <c r="H71" s="8">
        <v>4850</v>
      </c>
      <c r="I71" s="8">
        <v>0.18</v>
      </c>
      <c r="J71" s="8">
        <v>57</v>
      </c>
      <c r="K71" s="261"/>
    </row>
    <row r="72" spans="1:11" x14ac:dyDescent="0.25">
      <c r="A72" s="22">
        <v>43159.684027777781</v>
      </c>
      <c r="B72" s="9" t="s">
        <v>3</v>
      </c>
      <c r="C72" s="10"/>
      <c r="D72" s="9" t="s">
        <v>2</v>
      </c>
      <c r="E72" s="8" t="s">
        <v>637</v>
      </c>
      <c r="F72" s="8" t="s">
        <v>28</v>
      </c>
      <c r="G72" s="8" t="s">
        <v>16</v>
      </c>
      <c r="H72" s="8">
        <v>4820</v>
      </c>
      <c r="I72" s="8">
        <v>0.18</v>
      </c>
      <c r="J72" s="8">
        <v>57</v>
      </c>
      <c r="K72" s="262"/>
    </row>
    <row r="73" spans="1:11" x14ac:dyDescent="0.25">
      <c r="A73" s="23">
        <v>43159.684583333335</v>
      </c>
      <c r="B73" s="12" t="s">
        <v>3</v>
      </c>
      <c r="C73" s="12" t="s">
        <v>2</v>
      </c>
      <c r="D73" s="10"/>
      <c r="E73" s="29" t="s">
        <v>636</v>
      </c>
      <c r="F73" s="11" t="s">
        <v>27</v>
      </c>
      <c r="G73" s="11" t="s">
        <v>0</v>
      </c>
      <c r="H73" s="24">
        <v>5110</v>
      </c>
      <c r="I73" s="11">
        <v>0.18</v>
      </c>
      <c r="J73" s="11">
        <v>57</v>
      </c>
      <c r="K73" s="243">
        <f>AVERAGE(H73:H75,H77:H78)</f>
        <v>5008</v>
      </c>
    </row>
    <row r="74" spans="1:11" x14ac:dyDescent="0.25">
      <c r="A74" s="23">
        <v>43159.684733796297</v>
      </c>
      <c r="B74" s="12" t="s">
        <v>3</v>
      </c>
      <c r="C74" s="12" t="s">
        <v>2</v>
      </c>
      <c r="D74" s="10"/>
      <c r="E74" s="29" t="s">
        <v>636</v>
      </c>
      <c r="F74" s="11" t="s">
        <v>27</v>
      </c>
      <c r="G74" s="11" t="s">
        <v>0</v>
      </c>
      <c r="H74" s="24">
        <v>5060</v>
      </c>
      <c r="I74" s="11">
        <v>0.18</v>
      </c>
      <c r="J74" s="11">
        <v>57</v>
      </c>
      <c r="K74" s="244"/>
    </row>
    <row r="75" spans="1:11" x14ac:dyDescent="0.25">
      <c r="A75" s="23">
        <v>43159.684884259259</v>
      </c>
      <c r="B75" s="12" t="s">
        <v>3</v>
      </c>
      <c r="C75" s="12" t="s">
        <v>2</v>
      </c>
      <c r="D75" s="10"/>
      <c r="E75" s="29" t="s">
        <v>636</v>
      </c>
      <c r="F75" s="11" t="s">
        <v>27</v>
      </c>
      <c r="G75" s="11" t="s">
        <v>0</v>
      </c>
      <c r="H75" s="24">
        <v>5040</v>
      </c>
      <c r="I75" s="11">
        <v>0.18</v>
      </c>
      <c r="J75" s="11">
        <v>57</v>
      </c>
      <c r="K75" s="244"/>
    </row>
    <row r="76" spans="1:11" x14ac:dyDescent="0.25">
      <c r="A76" s="23">
        <v>43159.685289351852</v>
      </c>
      <c r="B76" s="12" t="s">
        <v>3</v>
      </c>
      <c r="C76" s="10"/>
      <c r="D76" s="12" t="s">
        <v>2</v>
      </c>
      <c r="E76" s="29" t="s">
        <v>637</v>
      </c>
      <c r="F76" s="11" t="s">
        <v>27</v>
      </c>
      <c r="G76" s="11" t="s">
        <v>0</v>
      </c>
      <c r="H76" s="15">
        <v>4410</v>
      </c>
      <c r="I76" s="11">
        <v>0.18</v>
      </c>
      <c r="J76" s="11">
        <v>57</v>
      </c>
      <c r="K76" s="244"/>
    </row>
    <row r="77" spans="1:11" x14ac:dyDescent="0.25">
      <c r="A77" s="23">
        <v>43159.68545138889</v>
      </c>
      <c r="B77" s="12" t="s">
        <v>3</v>
      </c>
      <c r="C77" s="10"/>
      <c r="D77" s="12" t="s">
        <v>2</v>
      </c>
      <c r="E77" s="29" t="s">
        <v>637</v>
      </c>
      <c r="F77" s="11" t="s">
        <v>27</v>
      </c>
      <c r="G77" s="11" t="s">
        <v>0</v>
      </c>
      <c r="H77" s="24">
        <v>4930</v>
      </c>
      <c r="I77" s="11">
        <v>0.18</v>
      </c>
      <c r="J77" s="11">
        <v>57</v>
      </c>
      <c r="K77" s="244"/>
    </row>
    <row r="78" spans="1:11" x14ac:dyDescent="0.25">
      <c r="A78" s="23">
        <v>43159.685601851852</v>
      </c>
      <c r="B78" s="12" t="s">
        <v>3</v>
      </c>
      <c r="C78" s="10"/>
      <c r="D78" s="12" t="s">
        <v>2</v>
      </c>
      <c r="E78" s="29" t="s">
        <v>637</v>
      </c>
      <c r="F78" s="11" t="s">
        <v>27</v>
      </c>
      <c r="G78" s="11" t="s">
        <v>0</v>
      </c>
      <c r="H78" s="24">
        <v>4900</v>
      </c>
      <c r="I78" s="11">
        <v>0.18</v>
      </c>
      <c r="J78" s="11">
        <v>57</v>
      </c>
      <c r="K78" s="245"/>
    </row>
    <row r="79" spans="1:11" x14ac:dyDescent="0.25">
      <c r="A79" s="22">
        <v>43159.686215277776</v>
      </c>
      <c r="B79" s="9" t="s">
        <v>3</v>
      </c>
      <c r="C79" s="9" t="s">
        <v>2</v>
      </c>
      <c r="D79" s="10"/>
      <c r="E79" s="8" t="s">
        <v>636</v>
      </c>
      <c r="F79" s="8" t="s">
        <v>26</v>
      </c>
      <c r="G79" s="8" t="s">
        <v>0</v>
      </c>
      <c r="H79" s="8">
        <v>5500</v>
      </c>
      <c r="I79" s="8">
        <v>0.18</v>
      </c>
      <c r="J79" s="8">
        <v>57</v>
      </c>
      <c r="K79" s="260">
        <f>AVERAGE(H79:H84)</f>
        <v>5095</v>
      </c>
    </row>
    <row r="80" spans="1:11" x14ac:dyDescent="0.25">
      <c r="A80" s="22">
        <v>43159.686377314814</v>
      </c>
      <c r="B80" s="9" t="s">
        <v>3</v>
      </c>
      <c r="C80" s="9" t="s">
        <v>2</v>
      </c>
      <c r="D80" s="10"/>
      <c r="E80" s="8" t="s">
        <v>636</v>
      </c>
      <c r="F80" s="8" t="s">
        <v>26</v>
      </c>
      <c r="G80" s="8" t="s">
        <v>0</v>
      </c>
      <c r="H80" s="8">
        <v>5520</v>
      </c>
      <c r="I80" s="8">
        <v>0.18</v>
      </c>
      <c r="J80" s="8">
        <v>57</v>
      </c>
      <c r="K80" s="261"/>
    </row>
    <row r="81" spans="1:11" x14ac:dyDescent="0.25">
      <c r="A81" s="22">
        <v>43159.686527777776</v>
      </c>
      <c r="B81" s="9" t="s">
        <v>3</v>
      </c>
      <c r="C81" s="9" t="s">
        <v>2</v>
      </c>
      <c r="D81" s="10"/>
      <c r="E81" s="8" t="s">
        <v>636</v>
      </c>
      <c r="F81" s="8" t="s">
        <v>26</v>
      </c>
      <c r="G81" s="8" t="s">
        <v>0</v>
      </c>
      <c r="H81" s="8">
        <v>5510</v>
      </c>
      <c r="I81" s="8">
        <v>0.18</v>
      </c>
      <c r="J81" s="8">
        <v>57</v>
      </c>
      <c r="K81" s="261"/>
    </row>
    <row r="82" spans="1:11" x14ac:dyDescent="0.25">
      <c r="A82" s="22">
        <v>43159.686874999999</v>
      </c>
      <c r="B82" s="9" t="s">
        <v>3</v>
      </c>
      <c r="C82" s="10"/>
      <c r="D82" s="9" t="s">
        <v>2</v>
      </c>
      <c r="E82" s="8" t="s">
        <v>637</v>
      </c>
      <c r="F82" s="8" t="s">
        <v>26</v>
      </c>
      <c r="G82" s="8" t="s">
        <v>0</v>
      </c>
      <c r="H82" s="8">
        <v>4710</v>
      </c>
      <c r="I82" s="8">
        <v>0.18</v>
      </c>
      <c r="J82" s="8">
        <v>57</v>
      </c>
      <c r="K82" s="261"/>
    </row>
    <row r="83" spans="1:11" x14ac:dyDescent="0.25">
      <c r="A83" s="22">
        <v>43159.687025462961</v>
      </c>
      <c r="B83" s="9" t="s">
        <v>3</v>
      </c>
      <c r="C83" s="10"/>
      <c r="D83" s="9" t="s">
        <v>2</v>
      </c>
      <c r="E83" s="8" t="s">
        <v>637</v>
      </c>
      <c r="F83" s="8" t="s">
        <v>26</v>
      </c>
      <c r="G83" s="8" t="s">
        <v>0</v>
      </c>
      <c r="H83" s="8">
        <v>4660</v>
      </c>
      <c r="I83" s="8">
        <v>0.18</v>
      </c>
      <c r="J83" s="8">
        <v>55</v>
      </c>
      <c r="K83" s="261"/>
    </row>
    <row r="84" spans="1:11" x14ac:dyDescent="0.25">
      <c r="A84" s="22">
        <v>43159.687175925923</v>
      </c>
      <c r="B84" s="9" t="s">
        <v>3</v>
      </c>
      <c r="C84" s="10"/>
      <c r="D84" s="9" t="s">
        <v>2</v>
      </c>
      <c r="E84" s="8" t="s">
        <v>637</v>
      </c>
      <c r="F84" s="8" t="s">
        <v>26</v>
      </c>
      <c r="G84" s="8" t="s">
        <v>0</v>
      </c>
      <c r="H84" s="8">
        <v>4670</v>
      </c>
      <c r="I84" s="8">
        <v>0.18</v>
      </c>
      <c r="J84" s="8">
        <v>57</v>
      </c>
      <c r="K84" s="262"/>
    </row>
    <row r="85" spans="1:11" x14ac:dyDescent="0.25">
      <c r="A85" s="23">
        <v>43159.687835648147</v>
      </c>
      <c r="B85" s="12" t="s">
        <v>3</v>
      </c>
      <c r="C85" s="12" t="s">
        <v>2</v>
      </c>
      <c r="D85" s="10"/>
      <c r="E85" s="29" t="s">
        <v>636</v>
      </c>
      <c r="F85" s="11" t="s">
        <v>25</v>
      </c>
      <c r="G85" s="11" t="s">
        <v>0</v>
      </c>
      <c r="H85" s="15">
        <v>4460</v>
      </c>
      <c r="I85" s="11">
        <v>0.18</v>
      </c>
      <c r="J85" s="11">
        <v>57</v>
      </c>
      <c r="K85" s="243">
        <f>AVERAGE(H88,H89,H90,H91,H92,H93)</f>
        <v>4850</v>
      </c>
    </row>
    <row r="86" spans="1:11" x14ac:dyDescent="0.25">
      <c r="A86" s="23">
        <v>43159.687986111108</v>
      </c>
      <c r="B86" s="12" t="s">
        <v>3</v>
      </c>
      <c r="C86" s="12" t="s">
        <v>2</v>
      </c>
      <c r="D86" s="10"/>
      <c r="E86" s="29" t="s">
        <v>636</v>
      </c>
      <c r="F86" s="11" t="s">
        <v>25</v>
      </c>
      <c r="G86" s="11" t="s">
        <v>0</v>
      </c>
      <c r="H86" s="15">
        <v>4530</v>
      </c>
      <c r="I86" s="11">
        <v>0.18</v>
      </c>
      <c r="J86" s="11">
        <v>57</v>
      </c>
      <c r="K86" s="244"/>
    </row>
    <row r="87" spans="1:11" x14ac:dyDescent="0.25">
      <c r="A87" s="23">
        <v>43159.688136574077</v>
      </c>
      <c r="B87" s="12" t="s">
        <v>3</v>
      </c>
      <c r="C87" s="12" t="s">
        <v>2</v>
      </c>
      <c r="D87" s="10"/>
      <c r="E87" s="29" t="s">
        <v>636</v>
      </c>
      <c r="F87" s="11" t="s">
        <v>25</v>
      </c>
      <c r="G87" s="11" t="s">
        <v>0</v>
      </c>
      <c r="H87" s="15">
        <v>450</v>
      </c>
      <c r="I87" s="11">
        <v>0.18</v>
      </c>
      <c r="J87" s="11">
        <v>57</v>
      </c>
      <c r="K87" s="244"/>
    </row>
    <row r="88" spans="1:11" x14ac:dyDescent="0.25">
      <c r="A88" s="23">
        <v>43159.688506944447</v>
      </c>
      <c r="B88" s="12" t="s">
        <v>3</v>
      </c>
      <c r="C88" s="12" t="s">
        <v>2</v>
      </c>
      <c r="D88" s="10"/>
      <c r="E88" s="29" t="s">
        <v>636</v>
      </c>
      <c r="F88" s="11" t="s">
        <v>25</v>
      </c>
      <c r="G88" s="11" t="s">
        <v>0</v>
      </c>
      <c r="H88" s="11">
        <v>4950</v>
      </c>
      <c r="I88" s="11">
        <v>0.18</v>
      </c>
      <c r="J88" s="11">
        <v>55</v>
      </c>
      <c r="K88" s="244"/>
    </row>
    <row r="89" spans="1:11" x14ac:dyDescent="0.25">
      <c r="A89" s="23">
        <v>43159.688657407409</v>
      </c>
      <c r="B89" s="12" t="s">
        <v>3</v>
      </c>
      <c r="C89" s="12" t="s">
        <v>2</v>
      </c>
      <c r="D89" s="10"/>
      <c r="E89" s="29" t="s">
        <v>636</v>
      </c>
      <c r="F89" s="11" t="s">
        <v>25</v>
      </c>
      <c r="G89" s="11" t="s">
        <v>0</v>
      </c>
      <c r="H89" s="11">
        <v>4980</v>
      </c>
      <c r="I89" s="11">
        <v>0.18</v>
      </c>
      <c r="J89" s="11">
        <v>55</v>
      </c>
      <c r="K89" s="244"/>
    </row>
    <row r="90" spans="1:11" x14ac:dyDescent="0.25">
      <c r="A90" s="23">
        <v>43159.688807870371</v>
      </c>
      <c r="B90" s="12" t="s">
        <v>3</v>
      </c>
      <c r="C90" s="12" t="s">
        <v>2</v>
      </c>
      <c r="D90" s="10"/>
      <c r="E90" s="29" t="s">
        <v>636</v>
      </c>
      <c r="F90" s="11" t="s">
        <v>25</v>
      </c>
      <c r="G90" s="11" t="s">
        <v>0</v>
      </c>
      <c r="H90" s="11">
        <v>4980</v>
      </c>
      <c r="I90" s="11">
        <v>0.18</v>
      </c>
      <c r="J90" s="11">
        <v>55</v>
      </c>
      <c r="K90" s="244"/>
    </row>
    <row r="91" spans="1:11" x14ac:dyDescent="0.25">
      <c r="A91" s="23">
        <v>43159.689143518517</v>
      </c>
      <c r="B91" s="12" t="s">
        <v>3</v>
      </c>
      <c r="C91" s="10"/>
      <c r="D91" s="12" t="s">
        <v>2</v>
      </c>
      <c r="E91" s="29" t="s">
        <v>637</v>
      </c>
      <c r="F91" s="11" t="s">
        <v>25</v>
      </c>
      <c r="G91" s="11" t="s">
        <v>0</v>
      </c>
      <c r="H91" s="11">
        <v>4730</v>
      </c>
      <c r="I91" s="11">
        <v>0.18</v>
      </c>
      <c r="J91" s="11">
        <v>55</v>
      </c>
      <c r="K91" s="244"/>
    </row>
    <row r="92" spans="1:11" x14ac:dyDescent="0.25">
      <c r="A92" s="23">
        <v>43159.689305555556</v>
      </c>
      <c r="B92" s="12" t="s">
        <v>3</v>
      </c>
      <c r="C92" s="10"/>
      <c r="D92" s="12" t="s">
        <v>2</v>
      </c>
      <c r="E92" s="29" t="s">
        <v>637</v>
      </c>
      <c r="F92" s="11" t="s">
        <v>25</v>
      </c>
      <c r="G92" s="11" t="s">
        <v>0</v>
      </c>
      <c r="H92" s="11">
        <v>4730</v>
      </c>
      <c r="I92" s="11">
        <v>0.18</v>
      </c>
      <c r="J92" s="11">
        <v>55</v>
      </c>
      <c r="K92" s="244"/>
    </row>
    <row r="93" spans="1:11" x14ac:dyDescent="0.25">
      <c r="A93" s="23">
        <v>43159.689456018517</v>
      </c>
      <c r="B93" s="12" t="s">
        <v>3</v>
      </c>
      <c r="C93" s="10"/>
      <c r="D93" s="12" t="s">
        <v>2</v>
      </c>
      <c r="E93" s="29" t="s">
        <v>637</v>
      </c>
      <c r="F93" s="11" t="s">
        <v>25</v>
      </c>
      <c r="G93" s="11" t="s">
        <v>0</v>
      </c>
      <c r="H93" s="11">
        <v>4730</v>
      </c>
      <c r="I93" s="11">
        <v>0.18</v>
      </c>
      <c r="J93" s="11">
        <v>55</v>
      </c>
      <c r="K93" s="245"/>
    </row>
    <row r="94" spans="1:11" x14ac:dyDescent="0.25">
      <c r="A94" s="22">
        <v>43159.689826388887</v>
      </c>
      <c r="B94" s="9" t="s">
        <v>3</v>
      </c>
      <c r="C94" s="9" t="s">
        <v>2</v>
      </c>
      <c r="D94" s="10"/>
      <c r="E94" s="8" t="s">
        <v>636</v>
      </c>
      <c r="F94" s="8" t="s">
        <v>23</v>
      </c>
      <c r="G94" s="8" t="s">
        <v>0</v>
      </c>
      <c r="H94" s="8">
        <v>4940</v>
      </c>
      <c r="I94" s="8">
        <v>0.18</v>
      </c>
      <c r="J94" s="8">
        <v>55</v>
      </c>
      <c r="K94" s="260">
        <f>AVERAGE(H94:H95,H97:H98,H100:H102)</f>
        <v>4665.7142857142853</v>
      </c>
    </row>
    <row r="95" spans="1:11" x14ac:dyDescent="0.25">
      <c r="A95" s="22">
        <v>43159.689988425926</v>
      </c>
      <c r="B95" s="9" t="s">
        <v>3</v>
      </c>
      <c r="C95" s="9" t="s">
        <v>2</v>
      </c>
      <c r="D95" s="10"/>
      <c r="E95" s="8" t="s">
        <v>636</v>
      </c>
      <c r="F95" s="8" t="s">
        <v>23</v>
      </c>
      <c r="G95" s="8" t="s">
        <v>0</v>
      </c>
      <c r="H95" s="8">
        <v>4980</v>
      </c>
      <c r="I95" s="8">
        <v>0.18</v>
      </c>
      <c r="J95" s="8">
        <v>55</v>
      </c>
      <c r="K95" s="261"/>
    </row>
    <row r="96" spans="1:11" x14ac:dyDescent="0.25">
      <c r="A96" s="22">
        <v>43159.690138888887</v>
      </c>
      <c r="B96" s="9" t="s">
        <v>3</v>
      </c>
      <c r="C96" s="9" t="s">
        <v>2</v>
      </c>
      <c r="D96" s="10"/>
      <c r="E96" s="8" t="s">
        <v>636</v>
      </c>
      <c r="F96" s="8" t="s">
        <v>23</v>
      </c>
      <c r="G96" s="8" t="s">
        <v>0</v>
      </c>
      <c r="H96" s="14">
        <v>3810</v>
      </c>
      <c r="I96" s="8">
        <v>0.18</v>
      </c>
      <c r="J96" s="8">
        <v>55</v>
      </c>
      <c r="K96" s="261"/>
    </row>
    <row r="97" spans="1:11" x14ac:dyDescent="0.25">
      <c r="A97" s="22">
        <v>43159.690682870372</v>
      </c>
      <c r="B97" s="9" t="s">
        <v>3</v>
      </c>
      <c r="C97" s="9" t="s">
        <v>2</v>
      </c>
      <c r="D97" s="10"/>
      <c r="E97" s="8" t="s">
        <v>636</v>
      </c>
      <c r="F97" s="8" t="s">
        <v>23</v>
      </c>
      <c r="G97" s="8" t="s">
        <v>0</v>
      </c>
      <c r="H97" s="8">
        <v>4250</v>
      </c>
      <c r="I97" s="8">
        <v>0.18</v>
      </c>
      <c r="J97" s="8">
        <v>55</v>
      </c>
      <c r="K97" s="261"/>
    </row>
    <row r="98" spans="1:11" x14ac:dyDescent="0.25">
      <c r="A98" s="22">
        <v>43159.690833333334</v>
      </c>
      <c r="B98" s="9" t="s">
        <v>3</v>
      </c>
      <c r="C98" s="9" t="s">
        <v>2</v>
      </c>
      <c r="D98" s="10"/>
      <c r="E98" s="8" t="s">
        <v>636</v>
      </c>
      <c r="F98" s="8" t="s">
        <v>23</v>
      </c>
      <c r="G98" s="8" t="s">
        <v>0</v>
      </c>
      <c r="H98" s="8">
        <v>4300</v>
      </c>
      <c r="I98" s="8">
        <v>0.18</v>
      </c>
      <c r="J98" s="8">
        <v>55</v>
      </c>
      <c r="K98" s="261"/>
    </row>
    <row r="99" spans="1:11" x14ac:dyDescent="0.25">
      <c r="A99" s="22">
        <v>43159.690983796296</v>
      </c>
      <c r="B99" s="9" t="s">
        <v>3</v>
      </c>
      <c r="C99" s="9" t="s">
        <v>2</v>
      </c>
      <c r="D99" s="10"/>
      <c r="E99" s="8" t="s">
        <v>636</v>
      </c>
      <c r="F99" s="8" t="s">
        <v>23</v>
      </c>
      <c r="G99" s="8" t="s">
        <v>0</v>
      </c>
      <c r="H99" s="14">
        <v>4310</v>
      </c>
      <c r="I99" s="8">
        <v>0.18</v>
      </c>
      <c r="J99" s="8">
        <v>55</v>
      </c>
      <c r="K99" s="261"/>
    </row>
    <row r="100" spans="1:11" x14ac:dyDescent="0.25">
      <c r="A100" s="22">
        <v>43159.691319444442</v>
      </c>
      <c r="B100" s="9" t="s">
        <v>3</v>
      </c>
      <c r="C100" s="10"/>
      <c r="D100" s="9" t="s">
        <v>2</v>
      </c>
      <c r="E100" s="8" t="s">
        <v>637</v>
      </c>
      <c r="F100" s="8" t="s">
        <v>23</v>
      </c>
      <c r="G100" s="8" t="s">
        <v>0</v>
      </c>
      <c r="H100" s="8">
        <v>4690</v>
      </c>
      <c r="I100" s="8">
        <v>0.18</v>
      </c>
      <c r="J100" s="8">
        <v>55</v>
      </c>
      <c r="K100" s="261"/>
    </row>
    <row r="101" spans="1:11" x14ac:dyDescent="0.25">
      <c r="A101" s="22">
        <v>43159.691469907404</v>
      </c>
      <c r="B101" s="9" t="s">
        <v>3</v>
      </c>
      <c r="C101" s="10"/>
      <c r="D101" s="9" t="s">
        <v>2</v>
      </c>
      <c r="E101" s="8" t="s">
        <v>637</v>
      </c>
      <c r="F101" s="8" t="s">
        <v>23</v>
      </c>
      <c r="G101" s="8" t="s">
        <v>0</v>
      </c>
      <c r="H101" s="8">
        <v>4760</v>
      </c>
      <c r="I101" s="8">
        <v>0.18</v>
      </c>
      <c r="J101" s="8">
        <v>55</v>
      </c>
      <c r="K101" s="261"/>
    </row>
    <row r="102" spans="1:11" x14ac:dyDescent="0.25">
      <c r="A102" s="22">
        <v>43159.691620370373</v>
      </c>
      <c r="B102" s="9" t="s">
        <v>3</v>
      </c>
      <c r="C102" s="10"/>
      <c r="D102" s="9" t="s">
        <v>2</v>
      </c>
      <c r="E102" s="8" t="s">
        <v>637</v>
      </c>
      <c r="F102" s="8" t="s">
        <v>23</v>
      </c>
      <c r="G102" s="8" t="s">
        <v>0</v>
      </c>
      <c r="H102" s="8">
        <v>4740</v>
      </c>
      <c r="I102" s="8">
        <v>0.18</v>
      </c>
      <c r="J102" s="8">
        <v>55</v>
      </c>
      <c r="K102" s="262"/>
    </row>
    <row r="103" spans="1:11" x14ac:dyDescent="0.25">
      <c r="A103" s="23">
        <v>43159.692141203705</v>
      </c>
      <c r="B103" s="12" t="s">
        <v>3</v>
      </c>
      <c r="C103" s="12" t="s">
        <v>2</v>
      </c>
      <c r="D103" s="10"/>
      <c r="E103" s="29" t="s">
        <v>636</v>
      </c>
      <c r="F103" s="11" t="s">
        <v>23</v>
      </c>
      <c r="G103" s="11" t="s">
        <v>5</v>
      </c>
      <c r="H103" s="15">
        <v>4580</v>
      </c>
      <c r="I103" s="11">
        <v>0.18</v>
      </c>
      <c r="J103" s="11">
        <v>55</v>
      </c>
      <c r="K103" s="243">
        <f>AVERAGE(H105,H107,H109:H113)</f>
        <v>4574.2857142857147</v>
      </c>
    </row>
    <row r="104" spans="1:11" x14ac:dyDescent="0.25">
      <c r="A104" s="23">
        <v>43159.692291666666</v>
      </c>
      <c r="B104" s="12" t="s">
        <v>3</v>
      </c>
      <c r="C104" s="12" t="s">
        <v>2</v>
      </c>
      <c r="D104" s="10"/>
      <c r="E104" s="29" t="s">
        <v>636</v>
      </c>
      <c r="F104" s="11" t="s">
        <v>23</v>
      </c>
      <c r="G104" s="11" t="s">
        <v>5</v>
      </c>
      <c r="H104" s="15">
        <v>590</v>
      </c>
      <c r="I104" s="11">
        <v>0.18</v>
      </c>
      <c r="J104" s="11">
        <v>55</v>
      </c>
      <c r="K104" s="244"/>
    </row>
    <row r="105" spans="1:11" x14ac:dyDescent="0.25">
      <c r="A105" s="23">
        <v>43159.692442129628</v>
      </c>
      <c r="B105" s="12" t="s">
        <v>3</v>
      </c>
      <c r="C105" s="12" t="s">
        <v>2</v>
      </c>
      <c r="D105" s="10"/>
      <c r="E105" s="29" t="s">
        <v>636</v>
      </c>
      <c r="F105" s="11" t="s">
        <v>23</v>
      </c>
      <c r="G105" s="11" t="s">
        <v>5</v>
      </c>
      <c r="H105" s="11">
        <v>4630</v>
      </c>
      <c r="I105" s="11">
        <v>0.18</v>
      </c>
      <c r="J105" s="11">
        <v>55</v>
      </c>
      <c r="K105" s="244"/>
    </row>
    <row r="106" spans="1:11" x14ac:dyDescent="0.25">
      <c r="A106" s="23">
        <v>43159.693171296298</v>
      </c>
      <c r="B106" s="12" t="s">
        <v>3</v>
      </c>
      <c r="C106" s="12" t="s">
        <v>2</v>
      </c>
      <c r="D106" s="10"/>
      <c r="E106" s="29" t="s">
        <v>636</v>
      </c>
      <c r="F106" s="11" t="s">
        <v>23</v>
      </c>
      <c r="G106" s="11" t="s">
        <v>5</v>
      </c>
      <c r="H106" s="15">
        <v>4500</v>
      </c>
      <c r="I106" s="11">
        <v>0.18</v>
      </c>
      <c r="J106" s="11">
        <v>55</v>
      </c>
      <c r="K106" s="244"/>
    </row>
    <row r="107" spans="1:11" x14ac:dyDescent="0.25">
      <c r="A107" s="23">
        <v>43159.693333333336</v>
      </c>
      <c r="B107" s="12" t="s">
        <v>3</v>
      </c>
      <c r="C107" s="12" t="s">
        <v>2</v>
      </c>
      <c r="D107" s="10"/>
      <c r="E107" s="29" t="s">
        <v>636</v>
      </c>
      <c r="F107" s="11" t="s">
        <v>23</v>
      </c>
      <c r="G107" s="11" t="s">
        <v>5</v>
      </c>
      <c r="H107" s="11">
        <v>4450</v>
      </c>
      <c r="I107" s="11">
        <v>0.18</v>
      </c>
      <c r="J107" s="11">
        <v>55</v>
      </c>
      <c r="K107" s="244"/>
    </row>
    <row r="108" spans="1:11" x14ac:dyDescent="0.25">
      <c r="A108" s="23">
        <v>43159.693483796298</v>
      </c>
      <c r="B108" s="12" t="s">
        <v>3</v>
      </c>
      <c r="C108" s="12" t="s">
        <v>2</v>
      </c>
      <c r="D108" s="10"/>
      <c r="E108" s="29" t="s">
        <v>636</v>
      </c>
      <c r="F108" s="11" t="s">
        <v>23</v>
      </c>
      <c r="G108" s="11" t="s">
        <v>5</v>
      </c>
      <c r="H108" s="15">
        <v>540</v>
      </c>
      <c r="I108" s="11">
        <v>0.18</v>
      </c>
      <c r="J108" s="11">
        <v>55</v>
      </c>
      <c r="K108" s="244"/>
    </row>
    <row r="109" spans="1:11" x14ac:dyDescent="0.25">
      <c r="A109" s="23">
        <v>43159.693819444445</v>
      </c>
      <c r="B109" s="12" t="s">
        <v>3</v>
      </c>
      <c r="C109" s="10"/>
      <c r="D109" s="12" t="s">
        <v>2</v>
      </c>
      <c r="E109" s="11" t="s">
        <v>637</v>
      </c>
      <c r="F109" s="11" t="s">
        <v>23</v>
      </c>
      <c r="G109" s="11" t="s">
        <v>5</v>
      </c>
      <c r="H109" s="11">
        <v>4510</v>
      </c>
      <c r="I109" s="11">
        <v>0.18</v>
      </c>
      <c r="J109" s="11">
        <v>55</v>
      </c>
      <c r="K109" s="244"/>
    </row>
    <row r="110" spans="1:11" x14ac:dyDescent="0.25">
      <c r="A110" s="23">
        <v>43159.693969907406</v>
      </c>
      <c r="B110" s="12" t="s">
        <v>3</v>
      </c>
      <c r="C110" s="10"/>
      <c r="D110" s="12" t="s">
        <v>2</v>
      </c>
      <c r="E110" s="11" t="s">
        <v>637</v>
      </c>
      <c r="F110" s="11" t="s">
        <v>23</v>
      </c>
      <c r="G110" s="11" t="s">
        <v>5</v>
      </c>
      <c r="H110" s="11">
        <v>4530</v>
      </c>
      <c r="I110" s="11">
        <v>0.18</v>
      </c>
      <c r="J110" s="11">
        <v>55</v>
      </c>
      <c r="K110" s="244"/>
    </row>
    <row r="111" spans="1:11" x14ac:dyDescent="0.25">
      <c r="A111" s="23">
        <v>43159.694120370368</v>
      </c>
      <c r="B111" s="12" t="s">
        <v>3</v>
      </c>
      <c r="C111" s="10"/>
      <c r="D111" s="12" t="s">
        <v>2</v>
      </c>
      <c r="E111" s="11" t="s">
        <v>637</v>
      </c>
      <c r="F111" s="11" t="s">
        <v>23</v>
      </c>
      <c r="G111" s="11" t="s">
        <v>5</v>
      </c>
      <c r="H111" s="11">
        <v>4540</v>
      </c>
      <c r="I111" s="11">
        <v>0.18</v>
      </c>
      <c r="J111" s="11">
        <v>55</v>
      </c>
      <c r="K111" s="244"/>
    </row>
    <row r="112" spans="1:11" x14ac:dyDescent="0.25">
      <c r="A112" s="23">
        <v>43159.694490740738</v>
      </c>
      <c r="B112" s="12" t="s">
        <v>3</v>
      </c>
      <c r="C112" s="10"/>
      <c r="D112" s="12" t="s">
        <v>2</v>
      </c>
      <c r="E112" s="11" t="s">
        <v>637</v>
      </c>
      <c r="F112" s="11" t="s">
        <v>23</v>
      </c>
      <c r="G112" s="11" t="s">
        <v>5</v>
      </c>
      <c r="H112" s="11">
        <v>4670</v>
      </c>
      <c r="I112" s="11">
        <v>0.18</v>
      </c>
      <c r="J112" s="11">
        <v>57</v>
      </c>
      <c r="K112" s="244"/>
    </row>
    <row r="113" spans="1:17" x14ac:dyDescent="0.25">
      <c r="A113" s="23">
        <v>43159.694652777776</v>
      </c>
      <c r="B113" s="12" t="s">
        <v>3</v>
      </c>
      <c r="C113" s="10"/>
      <c r="D113" s="12" t="s">
        <v>2</v>
      </c>
      <c r="E113" s="11" t="s">
        <v>637</v>
      </c>
      <c r="F113" s="11" t="s">
        <v>23</v>
      </c>
      <c r="G113" s="11" t="s">
        <v>5</v>
      </c>
      <c r="H113" s="11">
        <v>4690</v>
      </c>
      <c r="I113" s="11">
        <v>0.18</v>
      </c>
      <c r="J113" s="11">
        <v>55</v>
      </c>
      <c r="K113" s="244"/>
    </row>
    <row r="114" spans="1:17" x14ac:dyDescent="0.25">
      <c r="A114" s="23">
        <v>43159.694803240738</v>
      </c>
      <c r="B114" s="12" t="s">
        <v>3</v>
      </c>
      <c r="C114" s="10"/>
      <c r="D114" s="12" t="s">
        <v>2</v>
      </c>
      <c r="E114" s="11" t="s">
        <v>637</v>
      </c>
      <c r="F114" s="11" t="s">
        <v>23</v>
      </c>
      <c r="G114" s="11" t="s">
        <v>5</v>
      </c>
      <c r="H114" s="15">
        <v>3840</v>
      </c>
      <c r="I114" s="11">
        <v>0.18</v>
      </c>
      <c r="J114" s="11">
        <v>57</v>
      </c>
      <c r="K114" s="244"/>
    </row>
    <row r="115" spans="1:17" x14ac:dyDescent="0.25">
      <c r="A115" s="23">
        <v>43159.695208333331</v>
      </c>
      <c r="B115" s="12" t="s">
        <v>3</v>
      </c>
      <c r="C115" s="10"/>
      <c r="D115" s="12" t="s">
        <v>2</v>
      </c>
      <c r="E115" s="11" t="s">
        <v>637</v>
      </c>
      <c r="F115" s="11" t="s">
        <v>23</v>
      </c>
      <c r="G115" s="11" t="s">
        <v>5</v>
      </c>
      <c r="H115" s="15">
        <v>3950</v>
      </c>
      <c r="I115" s="11">
        <v>0.18</v>
      </c>
      <c r="J115" s="11">
        <v>57</v>
      </c>
      <c r="K115" s="244"/>
    </row>
    <row r="116" spans="1:17" x14ac:dyDescent="0.25">
      <c r="A116" s="23">
        <v>43159.6953587963</v>
      </c>
      <c r="B116" s="12" t="s">
        <v>3</v>
      </c>
      <c r="C116" s="10"/>
      <c r="D116" s="12" t="s">
        <v>2</v>
      </c>
      <c r="E116" s="11" t="s">
        <v>637</v>
      </c>
      <c r="F116" s="11" t="s">
        <v>23</v>
      </c>
      <c r="G116" s="11" t="s">
        <v>5</v>
      </c>
      <c r="H116" s="15">
        <v>4570</v>
      </c>
      <c r="I116" s="11">
        <v>0.18</v>
      </c>
      <c r="J116" s="11">
        <v>57</v>
      </c>
      <c r="K116" s="244"/>
    </row>
    <row r="117" spans="1:17" x14ac:dyDescent="0.25">
      <c r="A117" s="23">
        <v>43159.695497685185</v>
      </c>
      <c r="B117" s="12" t="s">
        <v>3</v>
      </c>
      <c r="C117" s="10"/>
      <c r="D117" s="12" t="s">
        <v>2</v>
      </c>
      <c r="E117" s="11" t="s">
        <v>637</v>
      </c>
      <c r="F117" s="11" t="s">
        <v>23</v>
      </c>
      <c r="G117" s="11" t="s">
        <v>5</v>
      </c>
      <c r="H117" s="15">
        <v>4160</v>
      </c>
      <c r="I117" s="11">
        <v>0.18</v>
      </c>
      <c r="J117" s="11">
        <v>57</v>
      </c>
      <c r="K117" s="245"/>
    </row>
    <row r="118" spans="1:17" x14ac:dyDescent="0.25">
      <c r="A118" s="22">
        <v>43159.696053240739</v>
      </c>
      <c r="B118" s="9" t="s">
        <v>3</v>
      </c>
      <c r="C118" s="9" t="s">
        <v>2</v>
      </c>
      <c r="D118" s="10"/>
      <c r="E118" s="8" t="s">
        <v>637</v>
      </c>
      <c r="F118" s="8" t="s">
        <v>22</v>
      </c>
      <c r="G118" s="8" t="s">
        <v>0</v>
      </c>
      <c r="H118" s="8">
        <v>5280</v>
      </c>
      <c r="I118" s="8">
        <v>0.18</v>
      </c>
      <c r="J118" s="8">
        <v>55</v>
      </c>
      <c r="K118" s="260">
        <f>AVERAGE(H118:H120,H122,H124:H126)</f>
        <v>4930</v>
      </c>
    </row>
    <row r="119" spans="1:17" x14ac:dyDescent="0.25">
      <c r="A119" s="22">
        <v>43159.696203703701</v>
      </c>
      <c r="B119" s="9" t="s">
        <v>3</v>
      </c>
      <c r="C119" s="9" t="s">
        <v>2</v>
      </c>
      <c r="D119" s="10"/>
      <c r="E119" s="8" t="s">
        <v>637</v>
      </c>
      <c r="F119" s="8" t="s">
        <v>22</v>
      </c>
      <c r="G119" s="8" t="s">
        <v>0</v>
      </c>
      <c r="H119" s="8">
        <v>5240</v>
      </c>
      <c r="I119" s="8">
        <v>0.18</v>
      </c>
      <c r="J119" s="8">
        <v>55</v>
      </c>
      <c r="K119" s="261"/>
    </row>
    <row r="120" spans="1:17" x14ac:dyDescent="0.25">
      <c r="A120" s="22">
        <v>43159.696342592593</v>
      </c>
      <c r="B120" s="9" t="s">
        <v>3</v>
      </c>
      <c r="C120" s="9" t="s">
        <v>2</v>
      </c>
      <c r="D120" s="10"/>
      <c r="E120" s="8" t="s">
        <v>637</v>
      </c>
      <c r="F120" s="8" t="s">
        <v>22</v>
      </c>
      <c r="G120" s="8" t="s">
        <v>0</v>
      </c>
      <c r="H120" s="8">
        <v>5300</v>
      </c>
      <c r="I120" s="8">
        <v>0.18</v>
      </c>
      <c r="J120" s="8">
        <v>55</v>
      </c>
      <c r="K120" s="261"/>
    </row>
    <row r="121" spans="1:17" x14ac:dyDescent="0.25">
      <c r="A121" s="22">
        <v>43159.696736111109</v>
      </c>
      <c r="B121" s="9" t="s">
        <v>3</v>
      </c>
      <c r="C121" s="10"/>
      <c r="D121" s="9" t="s">
        <v>2</v>
      </c>
      <c r="E121" s="8" t="s">
        <v>637</v>
      </c>
      <c r="F121" s="8" t="s">
        <v>22</v>
      </c>
      <c r="G121" s="8" t="s">
        <v>0</v>
      </c>
      <c r="H121" s="14">
        <v>4440</v>
      </c>
      <c r="I121" s="8">
        <v>0.18</v>
      </c>
      <c r="J121" s="8">
        <v>55</v>
      </c>
      <c r="K121" s="261"/>
      <c r="Q121" s="7"/>
    </row>
    <row r="122" spans="1:17" x14ac:dyDescent="0.25">
      <c r="A122" s="22">
        <v>43159.696898148148</v>
      </c>
      <c r="B122" s="9" t="s">
        <v>3</v>
      </c>
      <c r="C122" s="10"/>
      <c r="D122" s="9" t="s">
        <v>2</v>
      </c>
      <c r="E122" s="8" t="s">
        <v>637</v>
      </c>
      <c r="F122" s="8" t="s">
        <v>22</v>
      </c>
      <c r="G122" s="8" t="s">
        <v>0</v>
      </c>
      <c r="H122" s="8">
        <v>4850</v>
      </c>
      <c r="I122" s="8">
        <v>0.18</v>
      </c>
      <c r="J122" s="8">
        <v>55</v>
      </c>
      <c r="K122" s="261"/>
      <c r="Q122" s="7"/>
    </row>
    <row r="123" spans="1:17" x14ac:dyDescent="0.25">
      <c r="A123" s="22">
        <v>43159.697048611109</v>
      </c>
      <c r="B123" s="9" t="s">
        <v>3</v>
      </c>
      <c r="C123" s="10"/>
      <c r="D123" s="9" t="s">
        <v>2</v>
      </c>
      <c r="E123" s="8" t="s">
        <v>637</v>
      </c>
      <c r="F123" s="8" t="s">
        <v>22</v>
      </c>
      <c r="G123" s="8" t="s">
        <v>0</v>
      </c>
      <c r="H123" s="14">
        <v>3550</v>
      </c>
      <c r="I123" s="8">
        <v>0.18</v>
      </c>
      <c r="J123" s="8">
        <v>55</v>
      </c>
      <c r="K123" s="261"/>
      <c r="Q123" s="7"/>
    </row>
    <row r="124" spans="1:17" x14ac:dyDescent="0.25">
      <c r="A124" s="22">
        <v>43159.697453703702</v>
      </c>
      <c r="B124" s="9" t="s">
        <v>3</v>
      </c>
      <c r="C124" s="10"/>
      <c r="D124" s="9" t="s">
        <v>2</v>
      </c>
      <c r="E124" s="8" t="s">
        <v>637</v>
      </c>
      <c r="F124" s="8" t="s">
        <v>22</v>
      </c>
      <c r="G124" s="8" t="s">
        <v>0</v>
      </c>
      <c r="H124" s="8">
        <v>4610</v>
      </c>
      <c r="I124" s="8">
        <v>0.18</v>
      </c>
      <c r="J124" s="8">
        <v>55</v>
      </c>
      <c r="K124" s="261"/>
      <c r="Q124" s="7"/>
    </row>
    <row r="125" spans="1:17" x14ac:dyDescent="0.25">
      <c r="A125" s="22">
        <v>43159.697615740741</v>
      </c>
      <c r="B125" s="9" t="s">
        <v>3</v>
      </c>
      <c r="C125" s="10"/>
      <c r="D125" s="9" t="s">
        <v>2</v>
      </c>
      <c r="E125" s="8" t="s">
        <v>637</v>
      </c>
      <c r="F125" s="8" t="s">
        <v>22</v>
      </c>
      <c r="G125" s="8" t="s">
        <v>0</v>
      </c>
      <c r="H125" s="8">
        <v>4620</v>
      </c>
      <c r="I125" s="8">
        <v>0.18</v>
      </c>
      <c r="J125" s="8">
        <v>55</v>
      </c>
      <c r="K125" s="261"/>
      <c r="Q125" s="7"/>
    </row>
    <row r="126" spans="1:17" x14ac:dyDescent="0.25">
      <c r="A126" s="22">
        <v>43159.697766203702</v>
      </c>
      <c r="B126" s="9" t="s">
        <v>3</v>
      </c>
      <c r="C126" s="10"/>
      <c r="D126" s="9" t="s">
        <v>2</v>
      </c>
      <c r="E126" s="8" t="s">
        <v>637</v>
      </c>
      <c r="F126" s="8" t="s">
        <v>22</v>
      </c>
      <c r="G126" s="8" t="s">
        <v>0</v>
      </c>
      <c r="H126" s="8">
        <v>4610</v>
      </c>
      <c r="I126" s="8">
        <v>0.18</v>
      </c>
      <c r="J126" s="8">
        <v>55</v>
      </c>
      <c r="K126" s="262"/>
      <c r="Q126" s="7"/>
    </row>
    <row r="127" spans="1:17" x14ac:dyDescent="0.25">
      <c r="A127" s="23">
        <v>43159.699212962965</v>
      </c>
      <c r="B127" s="12" t="s">
        <v>3</v>
      </c>
      <c r="C127" s="12" t="s">
        <v>2</v>
      </c>
      <c r="D127" s="10"/>
      <c r="E127" s="29" t="s">
        <v>636</v>
      </c>
      <c r="F127" s="11" t="s">
        <v>21</v>
      </c>
      <c r="G127" s="11" t="s">
        <v>0</v>
      </c>
      <c r="H127" s="15">
        <v>1210</v>
      </c>
      <c r="I127" s="11">
        <v>0.18</v>
      </c>
      <c r="J127" s="11">
        <v>57</v>
      </c>
      <c r="K127" s="243">
        <f>AVERAGE(H129:H130,H133:H137)</f>
        <v>4400</v>
      </c>
      <c r="Q127" s="7"/>
    </row>
    <row r="128" spans="1:17" x14ac:dyDescent="0.25">
      <c r="A128" s="23">
        <v>43159.699363425927</v>
      </c>
      <c r="B128" s="12" t="s">
        <v>3</v>
      </c>
      <c r="C128" s="12" t="s">
        <v>2</v>
      </c>
      <c r="D128" s="10"/>
      <c r="E128" s="29" t="s">
        <v>636</v>
      </c>
      <c r="F128" s="11" t="s">
        <v>21</v>
      </c>
      <c r="G128" s="11" t="s">
        <v>0</v>
      </c>
      <c r="H128" s="15">
        <v>2130</v>
      </c>
      <c r="I128" s="11">
        <v>0.18</v>
      </c>
      <c r="J128" s="11">
        <v>55</v>
      </c>
      <c r="K128" s="244"/>
      <c r="Q128" s="7"/>
    </row>
    <row r="129" spans="1:17" x14ac:dyDescent="0.25">
      <c r="A129" s="23">
        <v>43159.699513888889</v>
      </c>
      <c r="B129" s="12" t="s">
        <v>3</v>
      </c>
      <c r="C129" s="12" t="s">
        <v>2</v>
      </c>
      <c r="D129" s="10"/>
      <c r="E129" s="29" t="s">
        <v>636</v>
      </c>
      <c r="F129" s="11" t="s">
        <v>21</v>
      </c>
      <c r="G129" s="11" t="s">
        <v>0</v>
      </c>
      <c r="H129" s="11">
        <v>4270</v>
      </c>
      <c r="I129" s="11">
        <v>0.18</v>
      </c>
      <c r="J129" s="11">
        <v>57</v>
      </c>
      <c r="K129" s="244"/>
      <c r="Q129" s="7"/>
    </row>
    <row r="130" spans="1:17" x14ac:dyDescent="0.25">
      <c r="A130" s="23">
        <v>43159.70008101852</v>
      </c>
      <c r="B130" s="12" t="s">
        <v>3</v>
      </c>
      <c r="C130" s="12" t="s">
        <v>2</v>
      </c>
      <c r="D130" s="10"/>
      <c r="E130" s="29" t="s">
        <v>636</v>
      </c>
      <c r="F130" s="11" t="s">
        <v>21</v>
      </c>
      <c r="G130" s="11" t="s">
        <v>0</v>
      </c>
      <c r="H130" s="11">
        <v>4120</v>
      </c>
      <c r="I130" s="11">
        <v>0.18</v>
      </c>
      <c r="J130" s="11">
        <v>57</v>
      </c>
      <c r="K130" s="244"/>
      <c r="Q130" s="7"/>
    </row>
    <row r="131" spans="1:17" x14ac:dyDescent="0.25">
      <c r="A131" s="23">
        <v>43159.700231481482</v>
      </c>
      <c r="B131" s="12" t="s">
        <v>3</v>
      </c>
      <c r="C131" s="12" t="s">
        <v>2</v>
      </c>
      <c r="D131" s="10"/>
      <c r="E131" s="29" t="s">
        <v>636</v>
      </c>
      <c r="F131" s="11" t="s">
        <v>21</v>
      </c>
      <c r="G131" s="11" t="s">
        <v>0</v>
      </c>
      <c r="H131" s="15">
        <v>4020</v>
      </c>
      <c r="I131" s="11">
        <v>0.18</v>
      </c>
      <c r="J131" s="11">
        <v>55</v>
      </c>
      <c r="K131" s="244"/>
      <c r="Q131" s="7"/>
    </row>
    <row r="132" spans="1:17" x14ac:dyDescent="0.25">
      <c r="A132" s="23">
        <v>43159.70039351852</v>
      </c>
      <c r="B132" s="12" t="s">
        <v>3</v>
      </c>
      <c r="C132" s="12" t="s">
        <v>2</v>
      </c>
      <c r="D132" s="10"/>
      <c r="E132" s="29" t="s">
        <v>636</v>
      </c>
      <c r="F132" s="11" t="s">
        <v>21</v>
      </c>
      <c r="G132" s="11" t="s">
        <v>0</v>
      </c>
      <c r="H132" s="15">
        <v>3320</v>
      </c>
      <c r="I132" s="11">
        <v>0.18</v>
      </c>
      <c r="J132" s="11">
        <v>55</v>
      </c>
      <c r="K132" s="244"/>
      <c r="Q132" s="7"/>
    </row>
    <row r="133" spans="1:17" x14ac:dyDescent="0.25">
      <c r="A133" s="23">
        <v>43159.701111111113</v>
      </c>
      <c r="B133" s="12" t="s">
        <v>3</v>
      </c>
      <c r="C133" s="12" t="s">
        <v>2</v>
      </c>
      <c r="D133" s="10"/>
      <c r="E133" s="29" t="s">
        <v>636</v>
      </c>
      <c r="F133" s="11" t="s">
        <v>21</v>
      </c>
      <c r="G133" s="11" t="s">
        <v>0</v>
      </c>
      <c r="H133" s="11">
        <v>4370</v>
      </c>
      <c r="I133" s="11">
        <v>0.18</v>
      </c>
      <c r="J133" s="11">
        <v>55</v>
      </c>
      <c r="K133" s="244"/>
      <c r="Q133" s="7"/>
    </row>
    <row r="134" spans="1:17" x14ac:dyDescent="0.25">
      <c r="A134" s="23">
        <v>43159.701273148145</v>
      </c>
      <c r="B134" s="12" t="s">
        <v>3</v>
      </c>
      <c r="C134" s="12" t="s">
        <v>2</v>
      </c>
      <c r="D134" s="10"/>
      <c r="E134" s="29" t="s">
        <v>636</v>
      </c>
      <c r="F134" s="11" t="s">
        <v>21</v>
      </c>
      <c r="G134" s="11" t="s">
        <v>0</v>
      </c>
      <c r="H134" s="11">
        <v>4360</v>
      </c>
      <c r="I134" s="11">
        <v>0.18</v>
      </c>
      <c r="J134" s="11">
        <v>55</v>
      </c>
      <c r="K134" s="244"/>
      <c r="Q134" s="7"/>
    </row>
    <row r="135" spans="1:17" x14ac:dyDescent="0.25">
      <c r="A135" s="23">
        <v>43159.701423611114</v>
      </c>
      <c r="B135" s="12" t="s">
        <v>3</v>
      </c>
      <c r="C135" s="12" t="s">
        <v>2</v>
      </c>
      <c r="D135" s="10"/>
      <c r="E135" s="29" t="s">
        <v>636</v>
      </c>
      <c r="F135" s="11" t="s">
        <v>21</v>
      </c>
      <c r="G135" s="11" t="s">
        <v>0</v>
      </c>
      <c r="H135" s="11">
        <v>4360</v>
      </c>
      <c r="I135" s="11">
        <v>0.18</v>
      </c>
      <c r="J135" s="11">
        <v>55</v>
      </c>
      <c r="K135" s="244"/>
      <c r="Q135" s="7"/>
    </row>
    <row r="136" spans="1:17" x14ac:dyDescent="0.25">
      <c r="A136" s="23">
        <v>43159.701817129629</v>
      </c>
      <c r="B136" s="12" t="s">
        <v>3</v>
      </c>
      <c r="C136" s="10"/>
      <c r="D136" s="12" t="s">
        <v>2</v>
      </c>
      <c r="E136" s="29" t="s">
        <v>637</v>
      </c>
      <c r="F136" s="11" t="s">
        <v>21</v>
      </c>
      <c r="G136" s="11" t="s">
        <v>0</v>
      </c>
      <c r="H136" s="11">
        <v>4640</v>
      </c>
      <c r="I136" s="11">
        <v>0.18</v>
      </c>
      <c r="J136" s="11">
        <v>55</v>
      </c>
      <c r="K136" s="244"/>
      <c r="Q136" s="7"/>
    </row>
    <row r="137" spans="1:17" x14ac:dyDescent="0.25">
      <c r="A137" s="23">
        <v>43159.701967592591</v>
      </c>
      <c r="B137" s="12" t="s">
        <v>3</v>
      </c>
      <c r="C137" s="10"/>
      <c r="D137" s="12" t="s">
        <v>2</v>
      </c>
      <c r="E137" s="29" t="s">
        <v>637</v>
      </c>
      <c r="F137" s="11" t="s">
        <v>21</v>
      </c>
      <c r="G137" s="11" t="s">
        <v>0</v>
      </c>
      <c r="H137" s="11">
        <v>4680</v>
      </c>
      <c r="I137" s="11">
        <v>0.18</v>
      </c>
      <c r="J137" s="11">
        <v>55</v>
      </c>
      <c r="K137" s="244"/>
      <c r="Q137" s="7"/>
    </row>
    <row r="138" spans="1:17" x14ac:dyDescent="0.25">
      <c r="A138" s="23">
        <v>43159.702106481483</v>
      </c>
      <c r="B138" s="12" t="s">
        <v>3</v>
      </c>
      <c r="C138" s="10"/>
      <c r="D138" s="12" t="s">
        <v>2</v>
      </c>
      <c r="E138" s="29" t="s">
        <v>637</v>
      </c>
      <c r="F138" s="11" t="s">
        <v>21</v>
      </c>
      <c r="G138" s="11" t="s">
        <v>0</v>
      </c>
      <c r="H138" s="15">
        <v>4650</v>
      </c>
      <c r="I138" s="11">
        <v>0.18</v>
      </c>
      <c r="J138" s="11">
        <v>55</v>
      </c>
      <c r="K138" s="245"/>
      <c r="Q138" s="7"/>
    </row>
    <row r="139" spans="1:17" x14ac:dyDescent="0.25">
      <c r="A139" s="22">
        <v>43159.702604166669</v>
      </c>
      <c r="B139" s="9" t="s">
        <v>3</v>
      </c>
      <c r="C139" s="9" t="s">
        <v>2</v>
      </c>
      <c r="D139" s="10"/>
      <c r="E139" s="8" t="s">
        <v>636</v>
      </c>
      <c r="F139" s="8" t="s">
        <v>20</v>
      </c>
      <c r="G139" s="8" t="s">
        <v>0</v>
      </c>
      <c r="H139" s="8">
        <v>4760</v>
      </c>
      <c r="I139" s="8">
        <v>0.18</v>
      </c>
      <c r="J139" s="8">
        <v>57</v>
      </c>
      <c r="K139" s="260">
        <f>AVERAGE(H139:H140,H142:H144,H147)</f>
        <v>4490</v>
      </c>
      <c r="Q139" s="7"/>
    </row>
    <row r="140" spans="1:17" x14ac:dyDescent="0.25">
      <c r="A140" s="22">
        <v>43159.702777777777</v>
      </c>
      <c r="B140" s="9" t="s">
        <v>3</v>
      </c>
      <c r="C140" s="9" t="s">
        <v>2</v>
      </c>
      <c r="D140" s="10"/>
      <c r="E140" s="8" t="s">
        <v>636</v>
      </c>
      <c r="F140" s="8" t="s">
        <v>20</v>
      </c>
      <c r="G140" s="8" t="s">
        <v>0</v>
      </c>
      <c r="H140" s="8">
        <v>4720</v>
      </c>
      <c r="I140" s="8">
        <v>0.18</v>
      </c>
      <c r="J140" s="8">
        <v>57</v>
      </c>
      <c r="K140" s="261"/>
      <c r="Q140" s="7"/>
    </row>
    <row r="141" spans="1:17" x14ac:dyDescent="0.25">
      <c r="A141" s="22">
        <v>43159.702939814815</v>
      </c>
      <c r="B141" s="9" t="s">
        <v>3</v>
      </c>
      <c r="C141" s="9" t="s">
        <v>2</v>
      </c>
      <c r="D141" s="10"/>
      <c r="E141" s="8" t="s">
        <v>636</v>
      </c>
      <c r="F141" s="8" t="s">
        <v>20</v>
      </c>
      <c r="G141" s="8" t="s">
        <v>0</v>
      </c>
      <c r="H141" s="14">
        <v>4400</v>
      </c>
      <c r="I141" s="8">
        <v>0.18</v>
      </c>
      <c r="J141" s="8">
        <v>57</v>
      </c>
      <c r="K141" s="261"/>
      <c r="Q141" s="7"/>
    </row>
    <row r="142" spans="1:17" x14ac:dyDescent="0.25">
      <c r="A142" s="22">
        <v>43159.703310185185</v>
      </c>
      <c r="B142" s="9" t="s">
        <v>3</v>
      </c>
      <c r="C142" s="10"/>
      <c r="D142" s="9" t="s">
        <v>2</v>
      </c>
      <c r="E142" s="8" t="s">
        <v>637</v>
      </c>
      <c r="F142" s="8" t="s">
        <v>20</v>
      </c>
      <c r="G142" s="8" t="s">
        <v>0</v>
      </c>
      <c r="H142" s="8">
        <v>4210</v>
      </c>
      <c r="I142" s="8">
        <v>0.18</v>
      </c>
      <c r="J142" s="8">
        <v>57</v>
      </c>
      <c r="K142" s="261"/>
      <c r="Q142" s="7"/>
    </row>
    <row r="143" spans="1:17" x14ac:dyDescent="0.25">
      <c r="A143" s="22">
        <v>43159.703472222223</v>
      </c>
      <c r="B143" s="9" t="s">
        <v>3</v>
      </c>
      <c r="C143" s="10"/>
      <c r="D143" s="9" t="s">
        <v>2</v>
      </c>
      <c r="E143" s="8" t="s">
        <v>637</v>
      </c>
      <c r="F143" s="8" t="s">
        <v>20</v>
      </c>
      <c r="G143" s="8" t="s">
        <v>0</v>
      </c>
      <c r="H143" s="8">
        <v>4200</v>
      </c>
      <c r="I143" s="8">
        <v>0.18</v>
      </c>
      <c r="J143" s="8">
        <v>57</v>
      </c>
      <c r="K143" s="261"/>
      <c r="Q143" s="7"/>
    </row>
    <row r="144" spans="1:17" x14ac:dyDescent="0.25">
      <c r="A144" s="22">
        <v>43159.703634259262</v>
      </c>
      <c r="B144" s="9" t="s">
        <v>3</v>
      </c>
      <c r="C144" s="10"/>
      <c r="D144" s="9" t="s">
        <v>2</v>
      </c>
      <c r="E144" s="8" t="s">
        <v>637</v>
      </c>
      <c r="F144" s="8" t="s">
        <v>20</v>
      </c>
      <c r="G144" s="8" t="s">
        <v>0</v>
      </c>
      <c r="H144" s="8">
        <v>4200</v>
      </c>
      <c r="I144" s="8">
        <v>0.18</v>
      </c>
      <c r="J144" s="8">
        <v>55</v>
      </c>
      <c r="K144" s="261"/>
      <c r="Q144" s="7"/>
    </row>
    <row r="145" spans="1:17" x14ac:dyDescent="0.25">
      <c r="A145" s="22">
        <v>43159.704062500001</v>
      </c>
      <c r="B145" s="9" t="s">
        <v>3</v>
      </c>
      <c r="C145" s="10"/>
      <c r="D145" s="9" t="s">
        <v>2</v>
      </c>
      <c r="E145" s="8" t="s">
        <v>637</v>
      </c>
      <c r="F145" s="8" t="s">
        <v>20</v>
      </c>
      <c r="G145" s="8" t="s">
        <v>0</v>
      </c>
      <c r="H145" s="14">
        <v>4800</v>
      </c>
      <c r="I145" s="8">
        <v>0.18</v>
      </c>
      <c r="J145" s="8">
        <v>57</v>
      </c>
      <c r="K145" s="261"/>
      <c r="Q145" s="7"/>
    </row>
    <row r="146" spans="1:17" x14ac:dyDescent="0.25">
      <c r="A146" s="22">
        <v>43159.704224537039</v>
      </c>
      <c r="B146" s="9" t="s">
        <v>3</v>
      </c>
      <c r="C146" s="10"/>
      <c r="D146" s="9" t="s">
        <v>2</v>
      </c>
      <c r="E146" s="8" t="s">
        <v>637</v>
      </c>
      <c r="F146" s="8" t="s">
        <v>20</v>
      </c>
      <c r="G146" s="8" t="s">
        <v>0</v>
      </c>
      <c r="H146" s="14">
        <v>4750</v>
      </c>
      <c r="I146" s="8">
        <v>0.18</v>
      </c>
      <c r="J146" s="8">
        <v>57</v>
      </c>
      <c r="K146" s="261"/>
      <c r="Q146" s="7"/>
    </row>
    <row r="147" spans="1:17" x14ac:dyDescent="0.25">
      <c r="A147" s="22">
        <v>43159.704363425924</v>
      </c>
      <c r="B147" s="9" t="s">
        <v>3</v>
      </c>
      <c r="C147" s="10"/>
      <c r="D147" s="9" t="s">
        <v>2</v>
      </c>
      <c r="E147" s="8" t="s">
        <v>637</v>
      </c>
      <c r="F147" s="8" t="s">
        <v>20</v>
      </c>
      <c r="G147" s="8" t="s">
        <v>0</v>
      </c>
      <c r="H147" s="8">
        <v>4850</v>
      </c>
      <c r="I147" s="8">
        <v>0.18</v>
      </c>
      <c r="J147" s="8">
        <v>55</v>
      </c>
      <c r="K147" s="262"/>
      <c r="Q147" s="7"/>
    </row>
    <row r="148" spans="1:17" x14ac:dyDescent="0.25">
      <c r="A148" s="23">
        <v>43159.704976851855</v>
      </c>
      <c r="B148" s="12" t="s">
        <v>3</v>
      </c>
      <c r="C148" s="12" t="s">
        <v>2</v>
      </c>
      <c r="D148" s="10"/>
      <c r="E148" s="29" t="s">
        <v>636</v>
      </c>
      <c r="F148" s="11" t="s">
        <v>20</v>
      </c>
      <c r="G148" s="11" t="s">
        <v>8</v>
      </c>
      <c r="H148" s="11">
        <v>4670</v>
      </c>
      <c r="I148" s="11">
        <v>0.18</v>
      </c>
      <c r="J148" s="11">
        <v>55</v>
      </c>
      <c r="K148" s="243">
        <f>AVERAGE(H148,H150,H152:H153)</f>
        <v>4670</v>
      </c>
      <c r="Q148" s="7"/>
    </row>
    <row r="149" spans="1:17" x14ac:dyDescent="0.25">
      <c r="A149" s="23">
        <v>43159.705127314817</v>
      </c>
      <c r="B149" s="12" t="s">
        <v>3</v>
      </c>
      <c r="C149" s="12" t="s">
        <v>2</v>
      </c>
      <c r="D149" s="10"/>
      <c r="E149" s="29" t="s">
        <v>636</v>
      </c>
      <c r="F149" s="11" t="s">
        <v>20</v>
      </c>
      <c r="G149" s="11" t="s">
        <v>8</v>
      </c>
      <c r="H149" s="15">
        <v>4370</v>
      </c>
      <c r="I149" s="11">
        <v>0.18</v>
      </c>
      <c r="J149" s="11">
        <v>55</v>
      </c>
      <c r="K149" s="244"/>
      <c r="Q149" s="7"/>
    </row>
    <row r="150" spans="1:17" x14ac:dyDescent="0.25">
      <c r="A150" s="23">
        <v>43159.705266203702</v>
      </c>
      <c r="B150" s="12" t="s">
        <v>3</v>
      </c>
      <c r="C150" s="12" t="s">
        <v>2</v>
      </c>
      <c r="D150" s="10"/>
      <c r="E150" s="29" t="s">
        <v>636</v>
      </c>
      <c r="F150" s="11" t="s">
        <v>20</v>
      </c>
      <c r="G150" s="11" t="s">
        <v>8</v>
      </c>
      <c r="H150" s="11">
        <v>4680</v>
      </c>
      <c r="I150" s="11">
        <v>0.18</v>
      </c>
      <c r="J150" s="11">
        <v>55</v>
      </c>
      <c r="K150" s="244"/>
      <c r="Q150" s="7"/>
    </row>
    <row r="151" spans="1:17" x14ac:dyDescent="0.25">
      <c r="A151" s="23">
        <v>43159.705567129633</v>
      </c>
      <c r="B151" s="12" t="s">
        <v>3</v>
      </c>
      <c r="C151" s="10"/>
      <c r="D151" s="12" t="s">
        <v>2</v>
      </c>
      <c r="E151" s="29" t="s">
        <v>637</v>
      </c>
      <c r="F151" s="11" t="s">
        <v>20</v>
      </c>
      <c r="G151" s="11" t="s">
        <v>8</v>
      </c>
      <c r="H151" s="15">
        <v>4430</v>
      </c>
      <c r="I151" s="11">
        <v>0.18</v>
      </c>
      <c r="J151" s="11">
        <v>55</v>
      </c>
      <c r="K151" s="244"/>
      <c r="Q151" s="7"/>
    </row>
    <row r="152" spans="1:17" x14ac:dyDescent="0.25">
      <c r="A152" s="23">
        <v>43159.705717592595</v>
      </c>
      <c r="B152" s="12" t="s">
        <v>3</v>
      </c>
      <c r="C152" s="10"/>
      <c r="D152" s="12" t="s">
        <v>2</v>
      </c>
      <c r="E152" s="29" t="s">
        <v>637</v>
      </c>
      <c r="F152" s="11" t="s">
        <v>20</v>
      </c>
      <c r="G152" s="11" t="s">
        <v>8</v>
      </c>
      <c r="H152" s="11">
        <v>4680</v>
      </c>
      <c r="I152" s="11">
        <v>0.18</v>
      </c>
      <c r="J152" s="11">
        <v>55</v>
      </c>
      <c r="K152" s="244"/>
      <c r="Q152" s="7"/>
    </row>
    <row r="153" spans="1:17" x14ac:dyDescent="0.25">
      <c r="A153" s="23">
        <v>43159.705879629626</v>
      </c>
      <c r="B153" s="12" t="s">
        <v>3</v>
      </c>
      <c r="C153" s="10"/>
      <c r="D153" s="12" t="s">
        <v>2</v>
      </c>
      <c r="E153" s="29" t="s">
        <v>637</v>
      </c>
      <c r="F153" s="11" t="s">
        <v>20</v>
      </c>
      <c r="G153" s="11" t="s">
        <v>8</v>
      </c>
      <c r="H153" s="11">
        <v>4650</v>
      </c>
      <c r="I153" s="11">
        <v>0.18</v>
      </c>
      <c r="J153" s="11">
        <v>55</v>
      </c>
      <c r="K153" s="245"/>
      <c r="Q153" s="7"/>
    </row>
    <row r="154" spans="1:17" x14ac:dyDescent="0.25">
      <c r="A154" s="22">
        <v>43159.706504629627</v>
      </c>
      <c r="B154" s="9" t="s">
        <v>3</v>
      </c>
      <c r="C154" s="9" t="s">
        <v>2</v>
      </c>
      <c r="D154" s="10"/>
      <c r="E154" s="8" t="s">
        <v>636</v>
      </c>
      <c r="F154" s="8" t="s">
        <v>19</v>
      </c>
      <c r="G154" s="8" t="s">
        <v>0</v>
      </c>
      <c r="H154" s="14">
        <v>3470</v>
      </c>
      <c r="I154" s="8">
        <v>0.18</v>
      </c>
      <c r="J154" s="8">
        <v>57</v>
      </c>
      <c r="K154" s="260">
        <f>AVERAGE(H155,H157:H159)</f>
        <v>4270</v>
      </c>
      <c r="Q154" s="7"/>
    </row>
    <row r="155" spans="1:17" x14ac:dyDescent="0.25">
      <c r="A155" s="22">
        <v>43159.706655092596</v>
      </c>
      <c r="B155" s="9" t="s">
        <v>3</v>
      </c>
      <c r="C155" s="9" t="s">
        <v>2</v>
      </c>
      <c r="D155" s="10"/>
      <c r="E155" s="8" t="s">
        <v>636</v>
      </c>
      <c r="F155" s="8" t="s">
        <v>19</v>
      </c>
      <c r="G155" s="8" t="s">
        <v>0</v>
      </c>
      <c r="H155" s="8">
        <v>4760</v>
      </c>
      <c r="I155" s="8">
        <v>0.18</v>
      </c>
      <c r="J155" s="8">
        <v>55</v>
      </c>
      <c r="K155" s="261"/>
      <c r="Q155" s="7"/>
    </row>
    <row r="156" spans="1:17" x14ac:dyDescent="0.25">
      <c r="A156" s="22">
        <v>43159.706805555557</v>
      </c>
      <c r="B156" s="9" t="s">
        <v>3</v>
      </c>
      <c r="C156" s="9" t="s">
        <v>2</v>
      </c>
      <c r="D156" s="10"/>
      <c r="E156" s="8" t="s">
        <v>636</v>
      </c>
      <c r="F156" s="8" t="s">
        <v>19</v>
      </c>
      <c r="G156" s="8" t="s">
        <v>0</v>
      </c>
      <c r="H156" s="14">
        <v>430</v>
      </c>
      <c r="I156" s="8">
        <v>0.18</v>
      </c>
      <c r="J156" s="8">
        <v>55</v>
      </c>
      <c r="K156" s="261"/>
      <c r="Q156" s="7"/>
    </row>
    <row r="157" spans="1:17" x14ac:dyDescent="0.25">
      <c r="A157" s="22">
        <v>43159.707233796296</v>
      </c>
      <c r="B157" s="9" t="s">
        <v>3</v>
      </c>
      <c r="C157" s="9" t="s">
        <v>2</v>
      </c>
      <c r="D157" s="10"/>
      <c r="E157" s="8" t="s">
        <v>636</v>
      </c>
      <c r="F157" s="8" t="s">
        <v>19</v>
      </c>
      <c r="G157" s="8" t="s">
        <v>0</v>
      </c>
      <c r="H157" s="8">
        <v>4110</v>
      </c>
      <c r="I157" s="8">
        <v>0.18</v>
      </c>
      <c r="J157" s="8">
        <v>55</v>
      </c>
      <c r="K157" s="261"/>
      <c r="Q157" s="7"/>
    </row>
    <row r="158" spans="1:17" x14ac:dyDescent="0.25">
      <c r="A158" s="22">
        <v>43159.707384259258</v>
      </c>
      <c r="B158" s="9" t="s">
        <v>3</v>
      </c>
      <c r="C158" s="9" t="s">
        <v>2</v>
      </c>
      <c r="D158" s="10"/>
      <c r="E158" s="8" t="s">
        <v>636</v>
      </c>
      <c r="F158" s="8" t="s">
        <v>19</v>
      </c>
      <c r="G158" s="8" t="s">
        <v>0</v>
      </c>
      <c r="H158" s="8">
        <v>4080</v>
      </c>
      <c r="I158" s="8">
        <v>0.18</v>
      </c>
      <c r="J158" s="8">
        <v>55</v>
      </c>
      <c r="K158" s="261"/>
      <c r="Q158" s="7"/>
    </row>
    <row r="159" spans="1:17" x14ac:dyDescent="0.25">
      <c r="A159" s="22">
        <v>43159.70753472222</v>
      </c>
      <c r="B159" s="9" t="s">
        <v>3</v>
      </c>
      <c r="C159" s="9" t="s">
        <v>2</v>
      </c>
      <c r="D159" s="10"/>
      <c r="E159" s="8" t="s">
        <v>636</v>
      </c>
      <c r="F159" s="8" t="s">
        <v>19</v>
      </c>
      <c r="G159" s="8" t="s">
        <v>0</v>
      </c>
      <c r="H159" s="8">
        <v>4130</v>
      </c>
      <c r="I159" s="8">
        <v>0.18</v>
      </c>
      <c r="J159" s="8">
        <v>55</v>
      </c>
      <c r="K159" s="261"/>
      <c r="Q159" s="7"/>
    </row>
    <row r="160" spans="1:17" x14ac:dyDescent="0.25">
      <c r="A160" s="22">
        <v>43159.70789351852</v>
      </c>
      <c r="B160" s="9" t="s">
        <v>3</v>
      </c>
      <c r="C160" s="9" t="s">
        <v>2</v>
      </c>
      <c r="D160" s="10"/>
      <c r="E160" s="8" t="s">
        <v>636</v>
      </c>
      <c r="F160" s="8" t="s">
        <v>19</v>
      </c>
      <c r="G160" s="8" t="s">
        <v>0</v>
      </c>
      <c r="H160" s="14">
        <v>4690</v>
      </c>
      <c r="I160" s="8">
        <v>0.18</v>
      </c>
      <c r="J160" s="8">
        <v>55</v>
      </c>
      <c r="K160" s="261"/>
      <c r="Q160" s="7"/>
    </row>
    <row r="161" spans="1:17" x14ac:dyDescent="0.25">
      <c r="A161" s="22">
        <v>43159.708043981482</v>
      </c>
      <c r="B161" s="9" t="s">
        <v>3</v>
      </c>
      <c r="C161" s="9" t="s">
        <v>2</v>
      </c>
      <c r="D161" s="10"/>
      <c r="E161" s="8" t="s">
        <v>636</v>
      </c>
      <c r="F161" s="8" t="s">
        <v>19</v>
      </c>
      <c r="G161" s="8" t="s">
        <v>0</v>
      </c>
      <c r="H161" s="14">
        <v>3070</v>
      </c>
      <c r="I161" s="8">
        <v>0.18</v>
      </c>
      <c r="J161" s="8">
        <v>55</v>
      </c>
      <c r="K161" s="261"/>
      <c r="Q161" s="7"/>
    </row>
    <row r="162" spans="1:17" x14ac:dyDescent="0.25">
      <c r="A162" s="22">
        <v>43159.708194444444</v>
      </c>
      <c r="B162" s="9" t="s">
        <v>3</v>
      </c>
      <c r="C162" s="9" t="s">
        <v>2</v>
      </c>
      <c r="D162" s="10"/>
      <c r="E162" s="8" t="s">
        <v>636</v>
      </c>
      <c r="F162" s="8" t="s">
        <v>19</v>
      </c>
      <c r="G162" s="8" t="s">
        <v>0</v>
      </c>
      <c r="H162" s="14">
        <v>4640</v>
      </c>
      <c r="I162" s="8">
        <v>0.18</v>
      </c>
      <c r="J162" s="8">
        <v>55</v>
      </c>
      <c r="K162" s="261"/>
      <c r="Q162" s="7"/>
    </row>
    <row r="163" spans="1:17" x14ac:dyDescent="0.25">
      <c r="A163" s="22">
        <v>43159.708495370367</v>
      </c>
      <c r="B163" s="9" t="s">
        <v>3</v>
      </c>
      <c r="C163" s="10"/>
      <c r="D163" s="9" t="s">
        <v>2</v>
      </c>
      <c r="E163" s="8" t="s">
        <v>637</v>
      </c>
      <c r="F163" s="8" t="s">
        <v>19</v>
      </c>
      <c r="G163" s="8" t="s">
        <v>0</v>
      </c>
      <c r="H163" s="14">
        <v>4980</v>
      </c>
      <c r="I163" s="8">
        <v>0.18</v>
      </c>
      <c r="J163" s="8">
        <v>55</v>
      </c>
      <c r="K163" s="261"/>
      <c r="Q163" s="7"/>
    </row>
    <row r="164" spans="1:17" x14ac:dyDescent="0.25">
      <c r="A164" s="22">
        <v>43159.708657407406</v>
      </c>
      <c r="B164" s="9" t="s">
        <v>3</v>
      </c>
      <c r="C164" s="10"/>
      <c r="D164" s="9" t="s">
        <v>2</v>
      </c>
      <c r="E164" s="8" t="s">
        <v>637</v>
      </c>
      <c r="F164" s="8" t="s">
        <v>19</v>
      </c>
      <c r="G164" s="8" t="s">
        <v>0</v>
      </c>
      <c r="H164" s="14">
        <v>5100</v>
      </c>
      <c r="I164" s="8">
        <v>0.18</v>
      </c>
      <c r="J164" s="8">
        <v>55</v>
      </c>
      <c r="K164" s="261"/>
      <c r="Q164" s="7"/>
    </row>
    <row r="165" spans="1:17" x14ac:dyDescent="0.25">
      <c r="A165" s="22">
        <v>43159.708807870367</v>
      </c>
      <c r="B165" s="9" t="s">
        <v>3</v>
      </c>
      <c r="C165" s="10"/>
      <c r="D165" s="9" t="s">
        <v>2</v>
      </c>
      <c r="E165" s="8" t="s">
        <v>637</v>
      </c>
      <c r="F165" s="8" t="s">
        <v>19</v>
      </c>
      <c r="G165" s="8" t="s">
        <v>0</v>
      </c>
      <c r="H165" s="14">
        <v>4980</v>
      </c>
      <c r="I165" s="8">
        <v>0.18</v>
      </c>
      <c r="J165" s="8">
        <v>55</v>
      </c>
      <c r="K165" s="262"/>
      <c r="Q165" s="7"/>
    </row>
    <row r="166" spans="1:17" x14ac:dyDescent="0.25">
      <c r="A166" s="23">
        <v>43160.304606481484</v>
      </c>
      <c r="B166" s="12" t="s">
        <v>3</v>
      </c>
      <c r="C166" s="12" t="s">
        <v>2</v>
      </c>
      <c r="D166" s="10"/>
      <c r="E166" s="29" t="s">
        <v>636</v>
      </c>
      <c r="F166" s="11" t="s">
        <v>18</v>
      </c>
      <c r="G166" s="11" t="s">
        <v>0</v>
      </c>
      <c r="H166" s="15">
        <v>1900</v>
      </c>
      <c r="I166" s="11">
        <v>0.18</v>
      </c>
      <c r="J166" s="11">
        <v>55</v>
      </c>
      <c r="K166" s="243">
        <f>AVERAGE(H167:H169,H172:H174)</f>
        <v>4520</v>
      </c>
      <c r="Q166" s="7"/>
    </row>
    <row r="167" spans="1:17" x14ac:dyDescent="0.25">
      <c r="A167" s="23">
        <v>43160.304768518516</v>
      </c>
      <c r="B167" s="12" t="s">
        <v>3</v>
      </c>
      <c r="C167" s="12" t="s">
        <v>2</v>
      </c>
      <c r="D167" s="10"/>
      <c r="E167" s="29" t="s">
        <v>636</v>
      </c>
      <c r="F167" s="11" t="s">
        <v>18</v>
      </c>
      <c r="G167" s="11" t="s">
        <v>0</v>
      </c>
      <c r="H167" s="11">
        <v>4220</v>
      </c>
      <c r="I167" s="11">
        <v>0.18</v>
      </c>
      <c r="J167" s="11">
        <v>55</v>
      </c>
      <c r="K167" s="244"/>
      <c r="Q167" s="7"/>
    </row>
    <row r="168" spans="1:17" x14ac:dyDescent="0.25">
      <c r="A168" s="23">
        <v>43160.304918981485</v>
      </c>
      <c r="B168" s="12" t="s">
        <v>3</v>
      </c>
      <c r="C168" s="12" t="s">
        <v>2</v>
      </c>
      <c r="D168" s="10"/>
      <c r="E168" s="29" t="s">
        <v>636</v>
      </c>
      <c r="F168" s="11" t="s">
        <v>18</v>
      </c>
      <c r="G168" s="11" t="s">
        <v>0</v>
      </c>
      <c r="H168" s="11">
        <v>4240</v>
      </c>
      <c r="I168" s="11">
        <v>0.18</v>
      </c>
      <c r="J168" s="11">
        <v>55</v>
      </c>
      <c r="K168" s="244"/>
      <c r="Q168" s="7"/>
    </row>
    <row r="169" spans="1:17" x14ac:dyDescent="0.25">
      <c r="A169" s="23">
        <v>43160.30541666667</v>
      </c>
      <c r="B169" s="12" t="s">
        <v>3</v>
      </c>
      <c r="C169" s="12" t="s">
        <v>2</v>
      </c>
      <c r="D169" s="10"/>
      <c r="E169" s="29" t="s">
        <v>636</v>
      </c>
      <c r="F169" s="11" t="s">
        <v>18</v>
      </c>
      <c r="G169" s="11" t="s">
        <v>0</v>
      </c>
      <c r="H169" s="11">
        <v>4700</v>
      </c>
      <c r="I169" s="11">
        <v>0.18</v>
      </c>
      <c r="J169" s="11">
        <v>54</v>
      </c>
      <c r="K169" s="244"/>
      <c r="Q169" s="7"/>
    </row>
    <row r="170" spans="1:17" x14ac:dyDescent="0.25">
      <c r="A170" s="23">
        <v>43160.305578703701</v>
      </c>
      <c r="B170" s="12" t="s">
        <v>3</v>
      </c>
      <c r="C170" s="12" t="s">
        <v>2</v>
      </c>
      <c r="D170" s="10"/>
      <c r="E170" s="29" t="s">
        <v>636</v>
      </c>
      <c r="F170" s="11" t="s">
        <v>18</v>
      </c>
      <c r="G170" s="11" t="s">
        <v>0</v>
      </c>
      <c r="H170" s="15">
        <v>3480</v>
      </c>
      <c r="I170" s="11">
        <v>0.18</v>
      </c>
      <c r="J170" s="11">
        <v>55</v>
      </c>
      <c r="K170" s="244"/>
      <c r="Q170" s="7"/>
    </row>
    <row r="171" spans="1:17" x14ac:dyDescent="0.25">
      <c r="A171" s="23">
        <v>43160.30572916667</v>
      </c>
      <c r="B171" s="12" t="s">
        <v>3</v>
      </c>
      <c r="C171" s="12" t="s">
        <v>2</v>
      </c>
      <c r="D171" s="10"/>
      <c r="E171" s="29" t="s">
        <v>636</v>
      </c>
      <c r="F171" s="11" t="s">
        <v>18</v>
      </c>
      <c r="G171" s="11" t="s">
        <v>0</v>
      </c>
      <c r="H171" s="15">
        <v>4520</v>
      </c>
      <c r="I171" s="11">
        <v>0.18</v>
      </c>
      <c r="J171" s="11">
        <v>54</v>
      </c>
      <c r="K171" s="244"/>
      <c r="Q171" s="7"/>
    </row>
    <row r="172" spans="1:17" x14ac:dyDescent="0.25">
      <c r="A172" s="23">
        <v>43160.306087962963</v>
      </c>
      <c r="B172" s="12" t="s">
        <v>3</v>
      </c>
      <c r="C172" s="10"/>
      <c r="D172" s="12" t="s">
        <v>2</v>
      </c>
      <c r="E172" s="29" t="s">
        <v>637</v>
      </c>
      <c r="F172" s="11" t="s">
        <v>18</v>
      </c>
      <c r="G172" s="11" t="s">
        <v>0</v>
      </c>
      <c r="H172" s="11">
        <v>4620</v>
      </c>
      <c r="I172" s="11">
        <v>0.18</v>
      </c>
      <c r="J172" s="11">
        <v>54</v>
      </c>
      <c r="K172" s="244"/>
      <c r="Q172" s="7"/>
    </row>
    <row r="173" spans="1:17" x14ac:dyDescent="0.25">
      <c r="A173" s="23">
        <v>43160.306238425925</v>
      </c>
      <c r="B173" s="12" t="s">
        <v>3</v>
      </c>
      <c r="C173" s="10"/>
      <c r="D173" s="12" t="s">
        <v>2</v>
      </c>
      <c r="E173" s="29" t="s">
        <v>637</v>
      </c>
      <c r="F173" s="11" t="s">
        <v>18</v>
      </c>
      <c r="G173" s="11" t="s">
        <v>0</v>
      </c>
      <c r="H173" s="11">
        <v>4640</v>
      </c>
      <c r="I173" s="11">
        <v>0.18</v>
      </c>
      <c r="J173" s="11">
        <v>55</v>
      </c>
      <c r="K173" s="244"/>
      <c r="Q173" s="7"/>
    </row>
    <row r="174" spans="1:17" x14ac:dyDescent="0.25">
      <c r="A174" s="23">
        <v>43160.306377314817</v>
      </c>
      <c r="B174" s="12" t="s">
        <v>3</v>
      </c>
      <c r="C174" s="10"/>
      <c r="D174" s="12" t="s">
        <v>2</v>
      </c>
      <c r="E174" s="29" t="s">
        <v>637</v>
      </c>
      <c r="F174" s="11" t="s">
        <v>18</v>
      </c>
      <c r="G174" s="11" t="s">
        <v>0</v>
      </c>
      <c r="H174" s="11">
        <v>4700</v>
      </c>
      <c r="I174" s="11">
        <v>0.18</v>
      </c>
      <c r="J174" s="11">
        <v>54</v>
      </c>
      <c r="K174" s="245"/>
      <c r="Q174" s="7"/>
    </row>
    <row r="175" spans="1:17" x14ac:dyDescent="0.25">
      <c r="A175" s="22">
        <v>43160.307083333333</v>
      </c>
      <c r="B175" s="9" t="s">
        <v>3</v>
      </c>
      <c r="C175" s="9" t="s">
        <v>2</v>
      </c>
      <c r="D175" s="10"/>
      <c r="E175" s="8" t="s">
        <v>636</v>
      </c>
      <c r="F175" s="8" t="s">
        <v>17</v>
      </c>
      <c r="G175" s="8" t="s">
        <v>0</v>
      </c>
      <c r="H175" s="8">
        <v>4700</v>
      </c>
      <c r="I175" s="8">
        <v>0.18</v>
      </c>
      <c r="J175" s="8">
        <v>54</v>
      </c>
      <c r="K175" s="260">
        <f>AVERAGE(H175:H178,H180:H183)</f>
        <v>5067.5</v>
      </c>
      <c r="Q175" s="7"/>
    </row>
    <row r="176" spans="1:17" x14ac:dyDescent="0.25">
      <c r="A176" s="22">
        <v>43160.307233796295</v>
      </c>
      <c r="B176" s="9" t="s">
        <v>3</v>
      </c>
      <c r="C176" s="9" t="s">
        <v>2</v>
      </c>
      <c r="D176" s="10"/>
      <c r="E176" s="8" t="s">
        <v>636</v>
      </c>
      <c r="F176" s="8" t="s">
        <v>17</v>
      </c>
      <c r="G176" s="8" t="s">
        <v>0</v>
      </c>
      <c r="H176" s="8">
        <v>4690</v>
      </c>
      <c r="I176" s="8">
        <v>0.18</v>
      </c>
      <c r="J176" s="8">
        <v>54</v>
      </c>
      <c r="K176" s="261"/>
      <c r="Q176" s="7"/>
    </row>
    <row r="177" spans="1:17" x14ac:dyDescent="0.25">
      <c r="A177" s="22">
        <v>43160.307384259257</v>
      </c>
      <c r="B177" s="9" t="s">
        <v>3</v>
      </c>
      <c r="C177" s="9" t="s">
        <v>2</v>
      </c>
      <c r="D177" s="10"/>
      <c r="E177" s="8" t="s">
        <v>636</v>
      </c>
      <c r="F177" s="8" t="s">
        <v>17</v>
      </c>
      <c r="G177" s="8" t="s">
        <v>0</v>
      </c>
      <c r="H177" s="8">
        <v>4700</v>
      </c>
      <c r="I177" s="8">
        <v>0.18</v>
      </c>
      <c r="J177" s="8">
        <v>54</v>
      </c>
      <c r="K177" s="261"/>
      <c r="Q177" s="7"/>
    </row>
    <row r="178" spans="1:17" x14ac:dyDescent="0.25">
      <c r="A178" s="22">
        <v>43160.307789351849</v>
      </c>
      <c r="B178" s="9" t="s">
        <v>3</v>
      </c>
      <c r="C178" s="9" t="s">
        <v>2</v>
      </c>
      <c r="D178" s="10"/>
      <c r="E178" s="8" t="s">
        <v>636</v>
      </c>
      <c r="F178" s="8" t="s">
        <v>17</v>
      </c>
      <c r="G178" s="8" t="s">
        <v>0</v>
      </c>
      <c r="H178" s="8">
        <v>4850</v>
      </c>
      <c r="I178" s="8">
        <v>0.18</v>
      </c>
      <c r="J178" s="8">
        <v>54</v>
      </c>
      <c r="K178" s="261"/>
      <c r="Q178" s="7"/>
    </row>
    <row r="179" spans="1:17" x14ac:dyDescent="0.25">
      <c r="A179" s="22">
        <v>43160.307939814818</v>
      </c>
      <c r="B179" s="9" t="s">
        <v>3</v>
      </c>
      <c r="C179" s="9" t="s">
        <v>2</v>
      </c>
      <c r="D179" s="10"/>
      <c r="E179" s="8" t="s">
        <v>636</v>
      </c>
      <c r="F179" s="8" t="s">
        <v>17</v>
      </c>
      <c r="G179" s="8" t="s">
        <v>0</v>
      </c>
      <c r="H179" s="14">
        <v>3830</v>
      </c>
      <c r="I179" s="8">
        <v>0.18</v>
      </c>
      <c r="J179" s="8">
        <v>54</v>
      </c>
      <c r="K179" s="261"/>
      <c r="Q179" s="7"/>
    </row>
    <row r="180" spans="1:17" x14ac:dyDescent="0.25">
      <c r="A180" s="22">
        <v>43160.30809027778</v>
      </c>
      <c r="B180" s="9" t="s">
        <v>3</v>
      </c>
      <c r="C180" s="9" t="s">
        <v>2</v>
      </c>
      <c r="D180" s="10"/>
      <c r="E180" s="8" t="s">
        <v>636</v>
      </c>
      <c r="F180" s="8" t="s">
        <v>17</v>
      </c>
      <c r="G180" s="8" t="s">
        <v>0</v>
      </c>
      <c r="H180" s="8">
        <v>4820</v>
      </c>
      <c r="I180" s="8">
        <v>0.18</v>
      </c>
      <c r="J180" s="8">
        <v>54</v>
      </c>
      <c r="K180" s="261"/>
      <c r="Q180" s="7"/>
    </row>
    <row r="181" spans="1:17" x14ac:dyDescent="0.25">
      <c r="A181" s="22">
        <v>43160.308645833335</v>
      </c>
      <c r="B181" s="9" t="s">
        <v>3</v>
      </c>
      <c r="C181" s="10"/>
      <c r="D181" s="9" t="s">
        <v>2</v>
      </c>
      <c r="E181" s="8" t="s">
        <v>637</v>
      </c>
      <c r="F181" s="8" t="s">
        <v>17</v>
      </c>
      <c r="G181" s="8" t="s">
        <v>0</v>
      </c>
      <c r="H181" s="8">
        <v>5590</v>
      </c>
      <c r="I181" s="8">
        <v>0.18</v>
      </c>
      <c r="J181" s="8">
        <v>54</v>
      </c>
      <c r="K181" s="261"/>
      <c r="Q181" s="7"/>
    </row>
    <row r="182" spans="1:17" x14ac:dyDescent="0.25">
      <c r="A182" s="22">
        <v>43160.30878472222</v>
      </c>
      <c r="B182" s="9" t="s">
        <v>3</v>
      </c>
      <c r="C182" s="10"/>
      <c r="D182" s="9" t="s">
        <v>2</v>
      </c>
      <c r="E182" s="8" t="s">
        <v>637</v>
      </c>
      <c r="F182" s="8" t="s">
        <v>17</v>
      </c>
      <c r="G182" s="8" t="s">
        <v>0</v>
      </c>
      <c r="H182" s="8">
        <v>5590</v>
      </c>
      <c r="I182" s="8">
        <v>0.18</v>
      </c>
      <c r="J182" s="8">
        <v>54</v>
      </c>
      <c r="K182" s="261"/>
      <c r="Q182" s="7"/>
    </row>
    <row r="183" spans="1:17" x14ac:dyDescent="0.25">
      <c r="A183" s="22">
        <v>43160.308923611112</v>
      </c>
      <c r="B183" s="9" t="s">
        <v>3</v>
      </c>
      <c r="C183" s="10"/>
      <c r="D183" s="9" t="s">
        <v>2</v>
      </c>
      <c r="E183" s="8" t="s">
        <v>637</v>
      </c>
      <c r="F183" s="8" t="s">
        <v>17</v>
      </c>
      <c r="G183" s="8" t="s">
        <v>0</v>
      </c>
      <c r="H183" s="8">
        <v>5600</v>
      </c>
      <c r="I183" s="8">
        <v>0.18</v>
      </c>
      <c r="J183" s="8">
        <v>54</v>
      </c>
      <c r="K183" s="262"/>
      <c r="Q183" s="7"/>
    </row>
    <row r="184" spans="1:17" x14ac:dyDescent="0.25">
      <c r="A184" s="23">
        <v>43160.309895833336</v>
      </c>
      <c r="B184" s="12" t="s">
        <v>3</v>
      </c>
      <c r="C184" s="12" t="s">
        <v>2</v>
      </c>
      <c r="D184" s="10"/>
      <c r="E184" s="29" t="s">
        <v>636</v>
      </c>
      <c r="F184" s="11" t="s">
        <v>17</v>
      </c>
      <c r="G184" s="11" t="s">
        <v>16</v>
      </c>
      <c r="H184" s="11">
        <v>5830</v>
      </c>
      <c r="I184" s="11">
        <v>0.18</v>
      </c>
      <c r="J184" s="11">
        <v>52</v>
      </c>
      <c r="K184" s="243">
        <f>AVERAGE(H184,H186:H190,H192:H195)</f>
        <v>4744</v>
      </c>
      <c r="Q184" s="7"/>
    </row>
    <row r="185" spans="1:17" x14ac:dyDescent="0.25">
      <c r="A185" s="23">
        <v>43160.310046296298</v>
      </c>
      <c r="B185" s="12" t="s">
        <v>3</v>
      </c>
      <c r="C185" s="12" t="s">
        <v>2</v>
      </c>
      <c r="D185" s="10"/>
      <c r="E185" s="29" t="s">
        <v>636</v>
      </c>
      <c r="F185" s="11" t="s">
        <v>17</v>
      </c>
      <c r="G185" s="11" t="s">
        <v>16</v>
      </c>
      <c r="H185" s="15">
        <v>5070</v>
      </c>
      <c r="I185" s="11">
        <v>0.18</v>
      </c>
      <c r="J185" s="11">
        <v>52</v>
      </c>
      <c r="K185" s="244"/>
      <c r="Q185" s="7"/>
    </row>
    <row r="186" spans="1:17" x14ac:dyDescent="0.25">
      <c r="A186" s="23">
        <v>43160.310185185182</v>
      </c>
      <c r="B186" s="12" t="s">
        <v>3</v>
      </c>
      <c r="C186" s="12" t="s">
        <v>2</v>
      </c>
      <c r="D186" s="10"/>
      <c r="E186" s="29" t="s">
        <v>636</v>
      </c>
      <c r="F186" s="11" t="s">
        <v>17</v>
      </c>
      <c r="G186" s="11" t="s">
        <v>16</v>
      </c>
      <c r="H186" s="11">
        <v>5850</v>
      </c>
      <c r="I186" s="11">
        <v>0.18</v>
      </c>
      <c r="J186" s="11">
        <v>52</v>
      </c>
      <c r="K186" s="244"/>
      <c r="Q186" s="7"/>
    </row>
    <row r="187" spans="1:17" x14ac:dyDescent="0.25">
      <c r="A187" s="23">
        <v>43160.310659722221</v>
      </c>
      <c r="B187" s="12" t="s">
        <v>3</v>
      </c>
      <c r="C187" s="12" t="s">
        <v>2</v>
      </c>
      <c r="D187" s="10"/>
      <c r="E187" s="29" t="s">
        <v>636</v>
      </c>
      <c r="F187" s="11" t="s">
        <v>17</v>
      </c>
      <c r="G187" s="11" t="s">
        <v>16</v>
      </c>
      <c r="H187" s="11">
        <v>4310</v>
      </c>
      <c r="I187" s="11">
        <v>0.18</v>
      </c>
      <c r="J187" s="11">
        <v>52</v>
      </c>
      <c r="K187" s="244"/>
      <c r="Q187" s="7"/>
    </row>
    <row r="188" spans="1:17" x14ac:dyDescent="0.25">
      <c r="A188" s="23">
        <v>43160.310810185183</v>
      </c>
      <c r="B188" s="12" t="s">
        <v>3</v>
      </c>
      <c r="C188" s="12" t="s">
        <v>2</v>
      </c>
      <c r="D188" s="10"/>
      <c r="E188" s="29" t="s">
        <v>636</v>
      </c>
      <c r="F188" s="11" t="s">
        <v>17</v>
      </c>
      <c r="G188" s="11" t="s">
        <v>16</v>
      </c>
      <c r="H188" s="11">
        <v>4350</v>
      </c>
      <c r="I188" s="11">
        <v>0.18</v>
      </c>
      <c r="J188" s="11">
        <v>52</v>
      </c>
      <c r="K188" s="244"/>
      <c r="Q188" s="7"/>
    </row>
    <row r="189" spans="1:17" x14ac:dyDescent="0.25">
      <c r="A189" s="23">
        <v>43160.310960648145</v>
      </c>
      <c r="B189" s="12" t="s">
        <v>3</v>
      </c>
      <c r="C189" s="12" t="s">
        <v>2</v>
      </c>
      <c r="D189" s="10"/>
      <c r="E189" s="29" t="s">
        <v>636</v>
      </c>
      <c r="F189" s="11" t="s">
        <v>17</v>
      </c>
      <c r="G189" s="11" t="s">
        <v>16</v>
      </c>
      <c r="H189" s="11">
        <v>4340</v>
      </c>
      <c r="I189" s="11">
        <v>0.18</v>
      </c>
      <c r="J189" s="11">
        <v>52</v>
      </c>
      <c r="K189" s="244"/>
      <c r="Q189" s="7"/>
    </row>
    <row r="190" spans="1:17" x14ac:dyDescent="0.25">
      <c r="A190" s="23">
        <v>43160.311388888891</v>
      </c>
      <c r="B190" s="12" t="s">
        <v>3</v>
      </c>
      <c r="C190" s="10"/>
      <c r="D190" s="12" t="s">
        <v>2</v>
      </c>
      <c r="E190" s="29" t="s">
        <v>637</v>
      </c>
      <c r="F190" s="11" t="s">
        <v>17</v>
      </c>
      <c r="G190" s="11" t="s">
        <v>16</v>
      </c>
      <c r="H190" s="11">
        <v>4760</v>
      </c>
      <c r="I190" s="11">
        <v>0.18</v>
      </c>
      <c r="J190" s="11">
        <v>52</v>
      </c>
      <c r="K190" s="244"/>
      <c r="Q190" s="7"/>
    </row>
    <row r="191" spans="1:17" x14ac:dyDescent="0.25">
      <c r="A191" s="23">
        <v>43160.311539351853</v>
      </c>
      <c r="B191" s="12" t="s">
        <v>3</v>
      </c>
      <c r="C191" s="10"/>
      <c r="D191" s="12" t="s">
        <v>2</v>
      </c>
      <c r="E191" s="29" t="s">
        <v>637</v>
      </c>
      <c r="F191" s="11" t="s">
        <v>17</v>
      </c>
      <c r="G191" s="11" t="s">
        <v>16</v>
      </c>
      <c r="H191" s="15">
        <v>2240</v>
      </c>
      <c r="I191" s="11">
        <v>0.18</v>
      </c>
      <c r="J191" s="11">
        <v>52</v>
      </c>
      <c r="K191" s="244"/>
      <c r="Q191" s="7"/>
    </row>
    <row r="192" spans="1:17" x14ac:dyDescent="0.25">
      <c r="A192" s="23">
        <v>43160.311689814815</v>
      </c>
      <c r="B192" s="12" t="s">
        <v>3</v>
      </c>
      <c r="C192" s="10"/>
      <c r="D192" s="12" t="s">
        <v>2</v>
      </c>
      <c r="E192" s="29" t="s">
        <v>637</v>
      </c>
      <c r="F192" s="11" t="s">
        <v>17</v>
      </c>
      <c r="G192" s="11" t="s">
        <v>16</v>
      </c>
      <c r="H192" s="11">
        <v>4450</v>
      </c>
      <c r="I192" s="11">
        <v>0.18</v>
      </c>
      <c r="J192" s="11">
        <v>52</v>
      </c>
      <c r="K192" s="244"/>
      <c r="Q192" s="7"/>
    </row>
    <row r="193" spans="1:17" x14ac:dyDescent="0.25">
      <c r="A193" s="23">
        <v>43160.312048611115</v>
      </c>
      <c r="B193" s="12" t="s">
        <v>3</v>
      </c>
      <c r="C193" s="10"/>
      <c r="D193" s="12" t="s">
        <v>2</v>
      </c>
      <c r="E193" s="29" t="s">
        <v>637</v>
      </c>
      <c r="F193" s="11" t="s">
        <v>17</v>
      </c>
      <c r="G193" s="11" t="s">
        <v>16</v>
      </c>
      <c r="H193" s="11">
        <v>4500</v>
      </c>
      <c r="I193" s="11">
        <v>0.18</v>
      </c>
      <c r="J193" s="11">
        <v>52</v>
      </c>
      <c r="K193" s="244"/>
      <c r="Q193" s="7"/>
    </row>
    <row r="194" spans="1:17" x14ac:dyDescent="0.25">
      <c r="A194" s="23">
        <v>43160.312199074076</v>
      </c>
      <c r="B194" s="12" t="s">
        <v>3</v>
      </c>
      <c r="C194" s="10"/>
      <c r="D194" s="12" t="s">
        <v>2</v>
      </c>
      <c r="E194" s="29" t="s">
        <v>637</v>
      </c>
      <c r="F194" s="11" t="s">
        <v>17</v>
      </c>
      <c r="G194" s="11" t="s">
        <v>16</v>
      </c>
      <c r="H194" s="11">
        <v>4520</v>
      </c>
      <c r="I194" s="11">
        <v>0.18</v>
      </c>
      <c r="J194" s="11">
        <v>52</v>
      </c>
      <c r="K194" s="244"/>
      <c r="Q194" s="7"/>
    </row>
    <row r="195" spans="1:17" x14ac:dyDescent="0.25">
      <c r="A195" s="23">
        <v>43160.312349537038</v>
      </c>
      <c r="B195" s="12" t="s">
        <v>3</v>
      </c>
      <c r="C195" s="10"/>
      <c r="D195" s="12" t="s">
        <v>2</v>
      </c>
      <c r="E195" s="29" t="s">
        <v>637</v>
      </c>
      <c r="F195" s="11" t="s">
        <v>17</v>
      </c>
      <c r="G195" s="11" t="s">
        <v>16</v>
      </c>
      <c r="H195" s="11">
        <v>4530</v>
      </c>
      <c r="I195" s="11">
        <v>0.18</v>
      </c>
      <c r="J195" s="11">
        <v>52</v>
      </c>
      <c r="K195" s="245"/>
      <c r="Q195" s="7"/>
    </row>
    <row r="196" spans="1:17" x14ac:dyDescent="0.25">
      <c r="A196" s="22">
        <v>43160.31322916667</v>
      </c>
      <c r="B196" s="9" t="s">
        <v>3</v>
      </c>
      <c r="C196" s="12" t="s">
        <v>2</v>
      </c>
      <c r="D196" s="10"/>
      <c r="E196" s="8" t="s">
        <v>636</v>
      </c>
      <c r="F196" s="8" t="s">
        <v>15</v>
      </c>
      <c r="G196" s="8" t="s">
        <v>0</v>
      </c>
      <c r="H196" s="8">
        <v>4730</v>
      </c>
      <c r="I196" s="8">
        <v>0.18</v>
      </c>
      <c r="J196" s="8">
        <v>52</v>
      </c>
      <c r="K196" s="260">
        <f>AVERAGE(H196:H207)</f>
        <v>5218.333333333333</v>
      </c>
      <c r="Q196" s="7"/>
    </row>
    <row r="197" spans="1:17" x14ac:dyDescent="0.25">
      <c r="A197" s="22">
        <v>43160.313368055555</v>
      </c>
      <c r="B197" s="9" t="s">
        <v>3</v>
      </c>
      <c r="C197" s="12" t="s">
        <v>2</v>
      </c>
      <c r="D197" s="10"/>
      <c r="E197" s="8" t="s">
        <v>636</v>
      </c>
      <c r="F197" s="8" t="s">
        <v>15</v>
      </c>
      <c r="G197" s="8" t="s">
        <v>0</v>
      </c>
      <c r="H197" s="8">
        <v>4760</v>
      </c>
      <c r="I197" s="8">
        <v>0.18</v>
      </c>
      <c r="J197" s="8">
        <v>52</v>
      </c>
      <c r="K197" s="261"/>
      <c r="Q197" s="7"/>
    </row>
    <row r="198" spans="1:17" x14ac:dyDescent="0.25">
      <c r="A198" s="22">
        <v>43160.313518518517</v>
      </c>
      <c r="B198" s="9" t="s">
        <v>3</v>
      </c>
      <c r="C198" s="12" t="s">
        <v>2</v>
      </c>
      <c r="D198" s="10"/>
      <c r="E198" s="8" t="s">
        <v>636</v>
      </c>
      <c r="F198" s="8" t="s">
        <v>15</v>
      </c>
      <c r="G198" s="8" t="s">
        <v>0</v>
      </c>
      <c r="H198" s="8">
        <v>4700</v>
      </c>
      <c r="I198" s="8">
        <v>0.18</v>
      </c>
      <c r="J198" s="8">
        <v>52</v>
      </c>
      <c r="K198" s="261"/>
      <c r="Q198" s="7"/>
    </row>
    <row r="199" spans="1:17" x14ac:dyDescent="0.25">
      <c r="A199" s="22">
        <v>43160.314641203702</v>
      </c>
      <c r="B199" s="9" t="s">
        <v>3</v>
      </c>
      <c r="C199" s="12" t="s">
        <v>2</v>
      </c>
      <c r="D199" s="10"/>
      <c r="E199" s="8" t="s">
        <v>636</v>
      </c>
      <c r="F199" s="8" t="s">
        <v>15</v>
      </c>
      <c r="G199" s="8" t="s">
        <v>0</v>
      </c>
      <c r="H199" s="8">
        <v>5040</v>
      </c>
      <c r="I199" s="8">
        <v>0.18</v>
      </c>
      <c r="J199" s="8">
        <v>52</v>
      </c>
      <c r="K199" s="261"/>
      <c r="Q199" s="7"/>
    </row>
    <row r="200" spans="1:17" x14ac:dyDescent="0.25">
      <c r="A200" s="22">
        <v>43160.314791666664</v>
      </c>
      <c r="B200" s="9" t="s">
        <v>3</v>
      </c>
      <c r="C200" s="12" t="s">
        <v>2</v>
      </c>
      <c r="D200" s="10"/>
      <c r="E200" s="8" t="s">
        <v>636</v>
      </c>
      <c r="F200" s="8" t="s">
        <v>15</v>
      </c>
      <c r="G200" s="8" t="s">
        <v>0</v>
      </c>
      <c r="H200" s="8">
        <v>5060</v>
      </c>
      <c r="I200" s="8">
        <v>0.18</v>
      </c>
      <c r="J200" s="8">
        <v>52</v>
      </c>
      <c r="K200" s="261"/>
      <c r="Q200" s="7"/>
    </row>
    <row r="201" spans="1:17" x14ac:dyDescent="0.25">
      <c r="A201" s="22">
        <v>43160.314942129633</v>
      </c>
      <c r="B201" s="9" t="s">
        <v>3</v>
      </c>
      <c r="C201" s="12" t="s">
        <v>2</v>
      </c>
      <c r="D201" s="10"/>
      <c r="E201" s="8" t="s">
        <v>636</v>
      </c>
      <c r="F201" s="8" t="s">
        <v>15</v>
      </c>
      <c r="G201" s="8" t="s">
        <v>0</v>
      </c>
      <c r="H201" s="8">
        <v>5070</v>
      </c>
      <c r="I201" s="8">
        <v>0.18</v>
      </c>
      <c r="J201" s="8">
        <v>52</v>
      </c>
      <c r="K201" s="261"/>
      <c r="Q201" s="7"/>
    </row>
    <row r="202" spans="1:17" x14ac:dyDescent="0.25">
      <c r="A202" s="22">
        <v>43160.315324074072</v>
      </c>
      <c r="B202" s="9" t="s">
        <v>3</v>
      </c>
      <c r="C202" s="10"/>
      <c r="D202" s="12" t="s">
        <v>2</v>
      </c>
      <c r="E202" s="8" t="s">
        <v>637</v>
      </c>
      <c r="F202" s="8" t="s">
        <v>15</v>
      </c>
      <c r="G202" s="8" t="s">
        <v>0</v>
      </c>
      <c r="H202" s="8">
        <v>5600</v>
      </c>
      <c r="I202" s="8">
        <v>0.18</v>
      </c>
      <c r="J202" s="8">
        <v>52</v>
      </c>
      <c r="K202" s="261"/>
      <c r="Q202" s="7"/>
    </row>
    <row r="203" spans="1:17" x14ac:dyDescent="0.25">
      <c r="A203" s="22">
        <v>43160.315474537034</v>
      </c>
      <c r="B203" s="9" t="s">
        <v>3</v>
      </c>
      <c r="C203" s="10"/>
      <c r="D203" s="12" t="s">
        <v>2</v>
      </c>
      <c r="E203" s="8" t="s">
        <v>637</v>
      </c>
      <c r="F203" s="8" t="s">
        <v>15</v>
      </c>
      <c r="G203" s="8" t="s">
        <v>0</v>
      </c>
      <c r="H203" s="8">
        <v>5590</v>
      </c>
      <c r="I203" s="8">
        <v>0.18</v>
      </c>
      <c r="J203" s="8">
        <v>52</v>
      </c>
      <c r="K203" s="261"/>
      <c r="Q203" s="7"/>
    </row>
    <row r="204" spans="1:17" x14ac:dyDescent="0.25">
      <c r="A204" s="22">
        <v>43160.315625000003</v>
      </c>
      <c r="B204" s="9" t="s">
        <v>3</v>
      </c>
      <c r="C204" s="10"/>
      <c r="D204" s="12" t="s">
        <v>2</v>
      </c>
      <c r="E204" s="8" t="s">
        <v>637</v>
      </c>
      <c r="F204" s="8" t="s">
        <v>15</v>
      </c>
      <c r="G204" s="8" t="s">
        <v>0</v>
      </c>
      <c r="H204" s="8">
        <v>5570</v>
      </c>
      <c r="I204" s="8">
        <v>0.18</v>
      </c>
      <c r="J204" s="8">
        <v>52</v>
      </c>
      <c r="K204" s="261"/>
      <c r="Q204" s="7"/>
    </row>
    <row r="205" spans="1:17" x14ac:dyDescent="0.25">
      <c r="A205" s="22">
        <v>43160.316053240742</v>
      </c>
      <c r="B205" s="9" t="s">
        <v>3</v>
      </c>
      <c r="C205" s="10"/>
      <c r="D205" s="12" t="s">
        <v>2</v>
      </c>
      <c r="E205" s="8" t="s">
        <v>637</v>
      </c>
      <c r="F205" s="8" t="s">
        <v>15</v>
      </c>
      <c r="G205" s="8" t="s">
        <v>0</v>
      </c>
      <c r="H205" s="8">
        <v>5530</v>
      </c>
      <c r="I205" s="8">
        <v>0.18</v>
      </c>
      <c r="J205" s="8">
        <v>52</v>
      </c>
      <c r="K205" s="261"/>
      <c r="Q205" s="7"/>
    </row>
    <row r="206" spans="1:17" x14ac:dyDescent="0.25">
      <c r="A206" s="22">
        <v>43160.31621527778</v>
      </c>
      <c r="B206" s="9" t="s">
        <v>3</v>
      </c>
      <c r="C206" s="10"/>
      <c r="D206" s="12" t="s">
        <v>2</v>
      </c>
      <c r="E206" s="8" t="s">
        <v>637</v>
      </c>
      <c r="F206" s="8" t="s">
        <v>15</v>
      </c>
      <c r="G206" s="8" t="s">
        <v>0</v>
      </c>
      <c r="H206" s="8">
        <v>5460</v>
      </c>
      <c r="I206" s="8">
        <v>0.18</v>
      </c>
      <c r="J206" s="8">
        <v>52</v>
      </c>
      <c r="K206" s="261"/>
      <c r="Q206" s="7"/>
    </row>
    <row r="207" spans="1:17" x14ac:dyDescent="0.25">
      <c r="A207" s="22">
        <v>43160.316354166665</v>
      </c>
      <c r="B207" s="9" t="s">
        <v>3</v>
      </c>
      <c r="C207" s="10"/>
      <c r="D207" s="12" t="s">
        <v>2</v>
      </c>
      <c r="E207" s="8" t="s">
        <v>637</v>
      </c>
      <c r="F207" s="8" t="s">
        <v>15</v>
      </c>
      <c r="G207" s="8" t="s">
        <v>0</v>
      </c>
      <c r="H207" s="8">
        <v>5510</v>
      </c>
      <c r="I207" s="8">
        <v>0.18</v>
      </c>
      <c r="J207" s="8">
        <v>52</v>
      </c>
      <c r="K207" s="262"/>
      <c r="Q207" s="7"/>
    </row>
    <row r="208" spans="1:17" x14ac:dyDescent="0.25">
      <c r="A208" s="23">
        <v>43160.317118055558</v>
      </c>
      <c r="B208" s="12" t="s">
        <v>3</v>
      </c>
      <c r="C208" s="12" t="s">
        <v>2</v>
      </c>
      <c r="D208" s="10"/>
      <c r="E208" s="29" t="s">
        <v>636</v>
      </c>
      <c r="F208" s="11" t="s">
        <v>14</v>
      </c>
      <c r="G208" s="11" t="s">
        <v>0</v>
      </c>
      <c r="H208" s="11">
        <v>4610</v>
      </c>
      <c r="I208" s="11">
        <v>0.18</v>
      </c>
      <c r="J208" s="11">
        <v>52</v>
      </c>
      <c r="K208" s="243">
        <f>AVERAGE(H208:H210,H211,H213)</f>
        <v>4904</v>
      </c>
      <c r="Q208" s="7"/>
    </row>
    <row r="209" spans="1:17" x14ac:dyDescent="0.25">
      <c r="A209" s="23">
        <v>43160.31726851852</v>
      </c>
      <c r="B209" s="12" t="s">
        <v>3</v>
      </c>
      <c r="C209" s="12" t="s">
        <v>2</v>
      </c>
      <c r="D209" s="10"/>
      <c r="E209" s="29" t="s">
        <v>636</v>
      </c>
      <c r="F209" s="11" t="s">
        <v>14</v>
      </c>
      <c r="G209" s="11" t="s">
        <v>0</v>
      </c>
      <c r="H209" s="11">
        <v>4640</v>
      </c>
      <c r="I209" s="11">
        <v>0.18</v>
      </c>
      <c r="J209" s="11">
        <v>52</v>
      </c>
      <c r="K209" s="244"/>
      <c r="Q209" s="7"/>
    </row>
    <row r="210" spans="1:17" x14ac:dyDescent="0.25">
      <c r="A210" s="23">
        <v>43160.317418981482</v>
      </c>
      <c r="B210" s="12" t="s">
        <v>3</v>
      </c>
      <c r="C210" s="12" t="s">
        <v>2</v>
      </c>
      <c r="D210" s="10"/>
      <c r="E210" s="29" t="s">
        <v>636</v>
      </c>
      <c r="F210" s="11" t="s">
        <v>14</v>
      </c>
      <c r="G210" s="11" t="s">
        <v>0</v>
      </c>
      <c r="H210" s="11">
        <v>4660</v>
      </c>
      <c r="I210" s="11">
        <v>0.18</v>
      </c>
      <c r="J210" s="11">
        <v>52</v>
      </c>
      <c r="K210" s="244"/>
      <c r="Q210" s="7"/>
    </row>
    <row r="211" spans="1:17" x14ac:dyDescent="0.25">
      <c r="A211" s="23">
        <v>43160.317847222221</v>
      </c>
      <c r="B211" s="12" t="s">
        <v>3</v>
      </c>
      <c r="C211" s="10"/>
      <c r="D211" s="12" t="s">
        <v>2</v>
      </c>
      <c r="E211" s="29" t="s">
        <v>637</v>
      </c>
      <c r="F211" s="11" t="s">
        <v>14</v>
      </c>
      <c r="G211" s="11" t="s">
        <v>0</v>
      </c>
      <c r="H211" s="11">
        <v>5290</v>
      </c>
      <c r="I211" s="11">
        <v>0.18</v>
      </c>
      <c r="J211" s="11">
        <v>52</v>
      </c>
      <c r="K211" s="244"/>
      <c r="Q211" s="7"/>
    </row>
    <row r="212" spans="1:17" x14ac:dyDescent="0.25">
      <c r="A212" s="23">
        <v>43160.317997685182</v>
      </c>
      <c r="B212" s="12" t="s">
        <v>3</v>
      </c>
      <c r="C212" s="10"/>
      <c r="D212" s="12" t="s">
        <v>2</v>
      </c>
      <c r="E212" s="29" t="s">
        <v>637</v>
      </c>
      <c r="F212" s="11" t="s">
        <v>14</v>
      </c>
      <c r="G212" s="11" t="s">
        <v>0</v>
      </c>
      <c r="H212" s="15">
        <v>4340</v>
      </c>
      <c r="I212" s="11">
        <v>0.18</v>
      </c>
      <c r="J212" s="11">
        <v>52</v>
      </c>
      <c r="K212" s="244"/>
      <c r="Q212" s="7"/>
    </row>
    <row r="213" spans="1:17" x14ac:dyDescent="0.25">
      <c r="A213" s="23">
        <v>43160.318148148152</v>
      </c>
      <c r="B213" s="12" t="s">
        <v>3</v>
      </c>
      <c r="C213" s="10"/>
      <c r="D213" s="12" t="s">
        <v>2</v>
      </c>
      <c r="E213" s="29" t="s">
        <v>637</v>
      </c>
      <c r="F213" s="11" t="s">
        <v>14</v>
      </c>
      <c r="G213" s="11" t="s">
        <v>0</v>
      </c>
      <c r="H213" s="11">
        <v>5320</v>
      </c>
      <c r="I213" s="11">
        <v>0.18</v>
      </c>
      <c r="J213" s="11">
        <v>52</v>
      </c>
      <c r="K213" s="245"/>
      <c r="Q213" s="7"/>
    </row>
    <row r="214" spans="1:17" x14ac:dyDescent="0.25">
      <c r="A214" s="22">
        <v>43160.318923611114</v>
      </c>
      <c r="B214" s="9" t="s">
        <v>3</v>
      </c>
      <c r="C214" s="9" t="s">
        <v>2</v>
      </c>
      <c r="D214" s="10"/>
      <c r="E214" s="8" t="s">
        <v>636</v>
      </c>
      <c r="F214" s="8" t="s">
        <v>13</v>
      </c>
      <c r="G214" s="8" t="s">
        <v>0</v>
      </c>
      <c r="H214" s="8">
        <v>5140</v>
      </c>
      <c r="I214" s="8">
        <v>0.18</v>
      </c>
      <c r="J214" s="8">
        <v>52</v>
      </c>
      <c r="K214" s="260">
        <f>AVERAGE(H214:H215,H217:H225)</f>
        <v>4679.090909090909</v>
      </c>
      <c r="Q214" s="7"/>
    </row>
    <row r="215" spans="1:17" x14ac:dyDescent="0.25">
      <c r="A215" s="22">
        <v>43160.319085648145</v>
      </c>
      <c r="B215" s="9" t="s">
        <v>3</v>
      </c>
      <c r="C215" s="9" t="s">
        <v>2</v>
      </c>
      <c r="D215" s="10"/>
      <c r="E215" s="8" t="s">
        <v>636</v>
      </c>
      <c r="F215" s="8" t="s">
        <v>13</v>
      </c>
      <c r="G215" s="8" t="s">
        <v>0</v>
      </c>
      <c r="H215" s="8">
        <v>5180</v>
      </c>
      <c r="I215" s="8">
        <v>0.18</v>
      </c>
      <c r="J215" s="8">
        <v>52</v>
      </c>
      <c r="K215" s="261"/>
      <c r="Q215" s="7"/>
    </row>
    <row r="216" spans="1:17" x14ac:dyDescent="0.25">
      <c r="A216" s="22">
        <v>43160.319236111114</v>
      </c>
      <c r="B216" s="9" t="s">
        <v>3</v>
      </c>
      <c r="C216" s="9" t="s">
        <v>2</v>
      </c>
      <c r="D216" s="10"/>
      <c r="E216" s="8" t="s">
        <v>636</v>
      </c>
      <c r="F216" s="8" t="s">
        <v>13</v>
      </c>
      <c r="G216" s="8" t="s">
        <v>0</v>
      </c>
      <c r="H216" s="14">
        <v>3530</v>
      </c>
      <c r="I216" s="8">
        <v>0.18</v>
      </c>
      <c r="J216" s="8">
        <v>52</v>
      </c>
      <c r="K216" s="261"/>
      <c r="Q216" s="7"/>
    </row>
    <row r="217" spans="1:17" x14ac:dyDescent="0.25">
      <c r="A217" s="22">
        <v>43160.319618055553</v>
      </c>
      <c r="B217" s="9" t="s">
        <v>3</v>
      </c>
      <c r="C217" s="9" t="s">
        <v>2</v>
      </c>
      <c r="D217" s="10"/>
      <c r="E217" s="8" t="s">
        <v>636</v>
      </c>
      <c r="F217" s="8" t="s">
        <v>13</v>
      </c>
      <c r="G217" s="8" t="s">
        <v>0</v>
      </c>
      <c r="H217" s="8">
        <v>4660</v>
      </c>
      <c r="I217" s="8">
        <v>0.18</v>
      </c>
      <c r="J217" s="8">
        <v>52</v>
      </c>
      <c r="K217" s="261"/>
      <c r="Q217" s="7"/>
    </row>
    <row r="218" spans="1:17" x14ac:dyDescent="0.25">
      <c r="A218" s="22">
        <v>43160.319768518515</v>
      </c>
      <c r="B218" s="9" t="s">
        <v>3</v>
      </c>
      <c r="C218" s="9" t="s">
        <v>2</v>
      </c>
      <c r="D218" s="10"/>
      <c r="E218" s="8" t="s">
        <v>636</v>
      </c>
      <c r="F218" s="8" t="s">
        <v>13</v>
      </c>
      <c r="G218" s="8" t="s">
        <v>0</v>
      </c>
      <c r="H218" s="8">
        <v>4610</v>
      </c>
      <c r="I218" s="8">
        <v>0.18</v>
      </c>
      <c r="J218" s="8">
        <v>52</v>
      </c>
      <c r="K218" s="261"/>
      <c r="Q218" s="7"/>
    </row>
    <row r="219" spans="1:17" x14ac:dyDescent="0.25">
      <c r="A219" s="22">
        <v>43160.319918981484</v>
      </c>
      <c r="B219" s="9" t="s">
        <v>3</v>
      </c>
      <c r="C219" s="9" t="s">
        <v>2</v>
      </c>
      <c r="D219" s="10"/>
      <c r="E219" s="8" t="s">
        <v>636</v>
      </c>
      <c r="F219" s="8" t="s">
        <v>13</v>
      </c>
      <c r="G219" s="8" t="s">
        <v>0</v>
      </c>
      <c r="H219" s="8">
        <v>4600</v>
      </c>
      <c r="I219" s="8">
        <v>0.18</v>
      </c>
      <c r="J219" s="8">
        <v>52</v>
      </c>
      <c r="K219" s="261"/>
      <c r="Q219" s="7"/>
    </row>
    <row r="220" spans="1:17" x14ac:dyDescent="0.25">
      <c r="A220" s="22">
        <v>43160.320347222223</v>
      </c>
      <c r="B220" s="9" t="s">
        <v>3</v>
      </c>
      <c r="C220" s="10"/>
      <c r="D220" s="9" t="s">
        <v>2</v>
      </c>
      <c r="E220" s="8" t="s">
        <v>637</v>
      </c>
      <c r="F220" s="8" t="s">
        <v>13</v>
      </c>
      <c r="G220" s="8" t="s">
        <v>0</v>
      </c>
      <c r="H220" s="8">
        <v>4360</v>
      </c>
      <c r="I220" s="8">
        <v>0.18</v>
      </c>
      <c r="J220" s="8">
        <v>52</v>
      </c>
      <c r="K220" s="261"/>
      <c r="Q220" s="7"/>
    </row>
    <row r="221" spans="1:17" x14ac:dyDescent="0.25">
      <c r="A221" s="22">
        <v>43160.320497685185</v>
      </c>
      <c r="B221" s="9" t="s">
        <v>3</v>
      </c>
      <c r="C221" s="10"/>
      <c r="D221" s="9" t="s">
        <v>2</v>
      </c>
      <c r="E221" s="8" t="s">
        <v>637</v>
      </c>
      <c r="F221" s="8" t="s">
        <v>13</v>
      </c>
      <c r="G221" s="8" t="s">
        <v>0</v>
      </c>
      <c r="H221" s="8">
        <v>4390</v>
      </c>
      <c r="I221" s="8">
        <v>0.18</v>
      </c>
      <c r="J221" s="8">
        <v>52</v>
      </c>
      <c r="K221" s="261"/>
      <c r="Q221" s="7"/>
    </row>
    <row r="222" spans="1:17" x14ac:dyDescent="0.25">
      <c r="A222" s="22">
        <v>43160.320648148147</v>
      </c>
      <c r="B222" s="9" t="s">
        <v>3</v>
      </c>
      <c r="C222" s="10"/>
      <c r="D222" s="9" t="s">
        <v>2</v>
      </c>
      <c r="E222" s="8" t="s">
        <v>637</v>
      </c>
      <c r="F222" s="8" t="s">
        <v>13</v>
      </c>
      <c r="G222" s="8" t="s">
        <v>0</v>
      </c>
      <c r="H222" s="8">
        <v>4410</v>
      </c>
      <c r="I222" s="8">
        <v>0.18</v>
      </c>
      <c r="J222" s="8">
        <v>52</v>
      </c>
      <c r="K222" s="261"/>
      <c r="Q222" s="7"/>
    </row>
    <row r="223" spans="1:17" x14ac:dyDescent="0.25">
      <c r="A223" s="22">
        <v>43160.321064814816</v>
      </c>
      <c r="B223" s="9" t="s">
        <v>3</v>
      </c>
      <c r="C223" s="10"/>
      <c r="D223" s="9" t="s">
        <v>2</v>
      </c>
      <c r="E223" s="8" t="s">
        <v>637</v>
      </c>
      <c r="F223" s="8" t="s">
        <v>13</v>
      </c>
      <c r="G223" s="8" t="s">
        <v>0</v>
      </c>
      <c r="H223" s="8">
        <v>4660</v>
      </c>
      <c r="I223" s="8">
        <v>0.18</v>
      </c>
      <c r="J223" s="8">
        <v>50</v>
      </c>
      <c r="K223" s="261"/>
      <c r="Q223" s="7"/>
    </row>
    <row r="224" spans="1:17" x14ac:dyDescent="0.25">
      <c r="A224" s="22">
        <v>43160.321203703701</v>
      </c>
      <c r="B224" s="9" t="s">
        <v>3</v>
      </c>
      <c r="C224" s="10"/>
      <c r="D224" s="9" t="s">
        <v>2</v>
      </c>
      <c r="E224" s="8" t="s">
        <v>637</v>
      </c>
      <c r="F224" s="8" t="s">
        <v>13</v>
      </c>
      <c r="G224" s="8" t="s">
        <v>0</v>
      </c>
      <c r="H224" s="8">
        <v>4730</v>
      </c>
      <c r="I224" s="8">
        <v>0.18</v>
      </c>
      <c r="J224" s="8">
        <v>52</v>
      </c>
      <c r="K224" s="261"/>
      <c r="Q224" s="7"/>
    </row>
    <row r="225" spans="1:17" x14ac:dyDescent="0.25">
      <c r="A225" s="22">
        <v>43160.321342592593</v>
      </c>
      <c r="B225" s="9" t="s">
        <v>3</v>
      </c>
      <c r="C225" s="10"/>
      <c r="D225" s="9" t="s">
        <v>2</v>
      </c>
      <c r="E225" s="8" t="s">
        <v>637</v>
      </c>
      <c r="F225" s="8" t="s">
        <v>13</v>
      </c>
      <c r="G225" s="8" t="s">
        <v>0</v>
      </c>
      <c r="H225" s="8">
        <v>4730</v>
      </c>
      <c r="I225" s="8">
        <v>0.18</v>
      </c>
      <c r="J225" s="8">
        <v>52</v>
      </c>
      <c r="K225" s="262"/>
      <c r="Q225" s="7"/>
    </row>
    <row r="226" spans="1:17" x14ac:dyDescent="0.25">
      <c r="A226" s="23">
        <v>43160.321944444448</v>
      </c>
      <c r="B226" s="12" t="s">
        <v>3</v>
      </c>
      <c r="C226" s="12" t="s">
        <v>2</v>
      </c>
      <c r="D226" s="10"/>
      <c r="E226" s="29" t="s">
        <v>636</v>
      </c>
      <c r="F226" s="11" t="s">
        <v>13</v>
      </c>
      <c r="G226" s="11" t="s">
        <v>12</v>
      </c>
      <c r="H226" s="11">
        <v>5250</v>
      </c>
      <c r="I226" s="11">
        <v>0.18</v>
      </c>
      <c r="J226" s="11">
        <v>52</v>
      </c>
      <c r="K226" s="243">
        <f>AVERAGE(H226:H227,H229,H231:H232,H234:H237)</f>
        <v>5228.8888888888887</v>
      </c>
      <c r="Q226" s="7"/>
    </row>
    <row r="227" spans="1:17" x14ac:dyDescent="0.25">
      <c r="A227" s="23">
        <v>43160.322094907409</v>
      </c>
      <c r="B227" s="12" t="s">
        <v>3</v>
      </c>
      <c r="C227" s="12" t="s">
        <v>2</v>
      </c>
      <c r="D227" s="10"/>
      <c r="E227" s="29" t="s">
        <v>636</v>
      </c>
      <c r="F227" s="11" t="s">
        <v>13</v>
      </c>
      <c r="G227" s="11" t="s">
        <v>12</v>
      </c>
      <c r="H227" s="11">
        <v>5260</v>
      </c>
      <c r="I227" s="11">
        <v>0.18</v>
      </c>
      <c r="J227" s="11">
        <v>52</v>
      </c>
      <c r="K227" s="244"/>
      <c r="Q227" s="7"/>
    </row>
    <row r="228" spans="1:17" x14ac:dyDescent="0.25">
      <c r="A228" s="23">
        <v>43160.322245370371</v>
      </c>
      <c r="B228" s="12" t="s">
        <v>3</v>
      </c>
      <c r="C228" s="12" t="s">
        <v>2</v>
      </c>
      <c r="D228" s="10"/>
      <c r="E228" s="29" t="s">
        <v>636</v>
      </c>
      <c r="F228" s="11" t="s">
        <v>13</v>
      </c>
      <c r="G228" s="11" t="s">
        <v>12</v>
      </c>
      <c r="H228" s="15">
        <v>3010</v>
      </c>
      <c r="I228" s="11">
        <v>0.18</v>
      </c>
      <c r="J228" s="11">
        <v>52</v>
      </c>
      <c r="K228" s="244"/>
      <c r="Q228" s="7"/>
    </row>
    <row r="229" spans="1:17" x14ac:dyDescent="0.25">
      <c r="A229" s="23">
        <v>43160.322650462964</v>
      </c>
      <c r="B229" s="12" t="s">
        <v>3</v>
      </c>
      <c r="C229" s="12" t="s">
        <v>2</v>
      </c>
      <c r="D229" s="10"/>
      <c r="E229" s="29" t="s">
        <v>636</v>
      </c>
      <c r="F229" s="11" t="s">
        <v>13</v>
      </c>
      <c r="G229" s="11" t="s">
        <v>12</v>
      </c>
      <c r="H229" s="11">
        <v>4190</v>
      </c>
      <c r="I229" s="11">
        <v>0.18</v>
      </c>
      <c r="J229" s="11">
        <v>50</v>
      </c>
      <c r="K229" s="244"/>
      <c r="Q229" s="7"/>
    </row>
    <row r="230" spans="1:17" x14ac:dyDescent="0.25">
      <c r="A230" s="23">
        <v>43160.322800925926</v>
      </c>
      <c r="B230" s="12" t="s">
        <v>3</v>
      </c>
      <c r="C230" s="12" t="s">
        <v>2</v>
      </c>
      <c r="D230" s="10"/>
      <c r="E230" s="29" t="s">
        <v>636</v>
      </c>
      <c r="F230" s="11" t="s">
        <v>13</v>
      </c>
      <c r="G230" s="11" t="s">
        <v>12</v>
      </c>
      <c r="H230" s="15">
        <v>2650</v>
      </c>
      <c r="I230" s="11">
        <v>0.18</v>
      </c>
      <c r="J230" s="11">
        <v>52</v>
      </c>
      <c r="K230" s="244"/>
      <c r="Q230" s="7"/>
    </row>
    <row r="231" spans="1:17" x14ac:dyDescent="0.25">
      <c r="A231" s="23">
        <v>43160.322951388887</v>
      </c>
      <c r="B231" s="12" t="s">
        <v>3</v>
      </c>
      <c r="C231" s="12" t="s">
        <v>2</v>
      </c>
      <c r="D231" s="10"/>
      <c r="E231" s="29" t="s">
        <v>636</v>
      </c>
      <c r="F231" s="11" t="s">
        <v>13</v>
      </c>
      <c r="G231" s="11" t="s">
        <v>12</v>
      </c>
      <c r="H231" s="11">
        <v>4120</v>
      </c>
      <c r="I231" s="11">
        <v>0.18</v>
      </c>
      <c r="J231" s="11">
        <v>50</v>
      </c>
      <c r="K231" s="244"/>
      <c r="Q231" s="7"/>
    </row>
    <row r="232" spans="1:17" x14ac:dyDescent="0.25">
      <c r="A232" s="23">
        <v>43160.32335648148</v>
      </c>
      <c r="B232" s="12" t="s">
        <v>3</v>
      </c>
      <c r="C232" s="10"/>
      <c r="D232" s="12" t="s">
        <v>2</v>
      </c>
      <c r="E232" s="29" t="s">
        <v>637</v>
      </c>
      <c r="F232" s="11" t="s">
        <v>13</v>
      </c>
      <c r="G232" s="11" t="s">
        <v>12</v>
      </c>
      <c r="H232" s="11">
        <v>5610</v>
      </c>
      <c r="I232" s="11">
        <v>0.18</v>
      </c>
      <c r="J232" s="11">
        <v>52</v>
      </c>
      <c r="K232" s="244"/>
      <c r="Q232" s="7"/>
    </row>
    <row r="233" spans="1:17" x14ac:dyDescent="0.25">
      <c r="A233" s="23">
        <v>43160.323495370372</v>
      </c>
      <c r="B233" s="12" t="s">
        <v>3</v>
      </c>
      <c r="C233" s="10"/>
      <c r="D233" s="12" t="s">
        <v>2</v>
      </c>
      <c r="E233" s="29" t="s">
        <v>637</v>
      </c>
      <c r="F233" s="11" t="s">
        <v>13</v>
      </c>
      <c r="G233" s="11" t="s">
        <v>12</v>
      </c>
      <c r="H233" s="15">
        <v>4800</v>
      </c>
      <c r="I233" s="11">
        <v>0.18</v>
      </c>
      <c r="J233" s="11">
        <v>52</v>
      </c>
      <c r="K233" s="244"/>
      <c r="Q233" s="7"/>
    </row>
    <row r="234" spans="1:17" x14ac:dyDescent="0.25">
      <c r="A234" s="23">
        <v>43160.323645833334</v>
      </c>
      <c r="B234" s="12" t="s">
        <v>3</v>
      </c>
      <c r="C234" s="10"/>
      <c r="D234" s="12" t="s">
        <v>2</v>
      </c>
      <c r="E234" s="29" t="s">
        <v>637</v>
      </c>
      <c r="F234" s="11" t="s">
        <v>13</v>
      </c>
      <c r="G234" s="11" t="s">
        <v>12</v>
      </c>
      <c r="H234" s="11">
        <v>5580</v>
      </c>
      <c r="I234" s="11">
        <v>0.18</v>
      </c>
      <c r="J234" s="11">
        <v>52</v>
      </c>
      <c r="K234" s="244"/>
      <c r="Q234" s="7"/>
    </row>
    <row r="235" spans="1:17" x14ac:dyDescent="0.25">
      <c r="A235" s="23">
        <v>43160.324143518519</v>
      </c>
      <c r="B235" s="12" t="s">
        <v>3</v>
      </c>
      <c r="C235" s="10"/>
      <c r="D235" s="12" t="s">
        <v>2</v>
      </c>
      <c r="E235" s="29" t="s">
        <v>637</v>
      </c>
      <c r="F235" s="11" t="s">
        <v>13</v>
      </c>
      <c r="G235" s="11" t="s">
        <v>12</v>
      </c>
      <c r="H235" s="11">
        <v>5700</v>
      </c>
      <c r="I235" s="11">
        <v>0.18</v>
      </c>
      <c r="J235" s="11">
        <v>50</v>
      </c>
      <c r="K235" s="244"/>
      <c r="Q235" s="7"/>
    </row>
    <row r="236" spans="1:17" x14ac:dyDescent="0.25">
      <c r="A236" s="23">
        <v>43160.324282407404</v>
      </c>
      <c r="B236" s="12" t="s">
        <v>3</v>
      </c>
      <c r="C236" s="10"/>
      <c r="D236" s="12" t="s">
        <v>2</v>
      </c>
      <c r="E236" s="29" t="s">
        <v>637</v>
      </c>
      <c r="F236" s="11" t="s">
        <v>13</v>
      </c>
      <c r="G236" s="11" t="s">
        <v>12</v>
      </c>
      <c r="H236" s="11">
        <v>5690</v>
      </c>
      <c r="I236" s="11">
        <v>0.18</v>
      </c>
      <c r="J236" s="11">
        <v>52</v>
      </c>
      <c r="K236" s="244"/>
      <c r="Q236" s="7"/>
    </row>
    <row r="237" spans="1:17" x14ac:dyDescent="0.25">
      <c r="A237" s="23">
        <v>43160.324421296296</v>
      </c>
      <c r="B237" s="12" t="s">
        <v>3</v>
      </c>
      <c r="C237" s="10"/>
      <c r="D237" s="12" t="s">
        <v>2</v>
      </c>
      <c r="E237" s="29" t="s">
        <v>637</v>
      </c>
      <c r="F237" s="11" t="s">
        <v>13</v>
      </c>
      <c r="G237" s="11" t="s">
        <v>12</v>
      </c>
      <c r="H237" s="11">
        <v>5660</v>
      </c>
      <c r="I237" s="11">
        <v>0.18</v>
      </c>
      <c r="J237" s="11">
        <v>52</v>
      </c>
      <c r="K237" s="245"/>
      <c r="Q237" s="7"/>
    </row>
    <row r="238" spans="1:17" x14ac:dyDescent="0.25">
      <c r="A238" s="22">
        <v>43160.325185185182</v>
      </c>
      <c r="B238" s="9" t="s">
        <v>3</v>
      </c>
      <c r="C238" s="9" t="s">
        <v>2</v>
      </c>
      <c r="D238" s="10"/>
      <c r="E238" s="8" t="s">
        <v>636</v>
      </c>
      <c r="F238" s="8" t="s">
        <v>11</v>
      </c>
      <c r="G238" s="8" t="s">
        <v>0</v>
      </c>
      <c r="H238" s="14">
        <v>3760</v>
      </c>
      <c r="I238" s="8">
        <v>0.18</v>
      </c>
      <c r="J238" s="8">
        <v>50</v>
      </c>
      <c r="K238" s="260">
        <f>AVERAGE(H239:H243)</f>
        <v>5454</v>
      </c>
      <c r="Q238" s="7"/>
    </row>
    <row r="239" spans="1:17" x14ac:dyDescent="0.25">
      <c r="A239" s="22">
        <v>43160.325324074074</v>
      </c>
      <c r="B239" s="9" t="s">
        <v>3</v>
      </c>
      <c r="C239" s="9" t="s">
        <v>2</v>
      </c>
      <c r="D239" s="10"/>
      <c r="E239" s="8" t="s">
        <v>636</v>
      </c>
      <c r="F239" s="8" t="s">
        <v>11</v>
      </c>
      <c r="G239" s="8" t="s">
        <v>0</v>
      </c>
      <c r="H239" s="8">
        <v>5630</v>
      </c>
      <c r="I239" s="8">
        <v>0.18</v>
      </c>
      <c r="J239" s="8">
        <v>50</v>
      </c>
      <c r="K239" s="261"/>
      <c r="Q239" s="7"/>
    </row>
    <row r="240" spans="1:17" x14ac:dyDescent="0.25">
      <c r="A240" s="22">
        <v>43160.325462962966</v>
      </c>
      <c r="B240" s="9" t="s">
        <v>3</v>
      </c>
      <c r="C240" s="9" t="s">
        <v>2</v>
      </c>
      <c r="D240" s="10"/>
      <c r="E240" s="8" t="s">
        <v>636</v>
      </c>
      <c r="F240" s="8" t="s">
        <v>11</v>
      </c>
      <c r="G240" s="8" t="s">
        <v>0</v>
      </c>
      <c r="H240" s="8">
        <v>5640</v>
      </c>
      <c r="I240" s="8">
        <v>0.18</v>
      </c>
      <c r="J240" s="8">
        <v>52</v>
      </c>
      <c r="K240" s="261"/>
      <c r="Q240" s="7"/>
    </row>
    <row r="241" spans="1:17" x14ac:dyDescent="0.25">
      <c r="A241" s="22">
        <v>43160.325879629629</v>
      </c>
      <c r="B241" s="9" t="s">
        <v>3</v>
      </c>
      <c r="C241" s="10"/>
      <c r="D241" s="9" t="s">
        <v>2</v>
      </c>
      <c r="E241" s="8" t="s">
        <v>637</v>
      </c>
      <c r="F241" s="8" t="s">
        <v>11</v>
      </c>
      <c r="G241" s="8" t="s">
        <v>0</v>
      </c>
      <c r="H241" s="8">
        <v>5380</v>
      </c>
      <c r="I241" s="8">
        <v>0.18</v>
      </c>
      <c r="J241" s="8">
        <v>52</v>
      </c>
      <c r="K241" s="261"/>
      <c r="Q241" s="7"/>
    </row>
    <row r="242" spans="1:17" x14ac:dyDescent="0.25">
      <c r="A242" s="22">
        <v>43160.326018518521</v>
      </c>
      <c r="B242" s="9" t="s">
        <v>3</v>
      </c>
      <c r="C242" s="10"/>
      <c r="D242" s="9" t="s">
        <v>2</v>
      </c>
      <c r="E242" s="8" t="s">
        <v>637</v>
      </c>
      <c r="F242" s="8" t="s">
        <v>11</v>
      </c>
      <c r="G242" s="8" t="s">
        <v>0</v>
      </c>
      <c r="H242" s="8">
        <v>5320</v>
      </c>
      <c r="I242" s="8">
        <v>0.18</v>
      </c>
      <c r="J242" s="8">
        <v>50</v>
      </c>
      <c r="K242" s="261"/>
      <c r="Q242" s="7"/>
    </row>
    <row r="243" spans="1:17" x14ac:dyDescent="0.25">
      <c r="A243" s="22">
        <v>43160.326168981483</v>
      </c>
      <c r="B243" s="9" t="s">
        <v>3</v>
      </c>
      <c r="C243" s="10"/>
      <c r="D243" s="9" t="s">
        <v>2</v>
      </c>
      <c r="E243" s="8" t="s">
        <v>637</v>
      </c>
      <c r="F243" s="8" t="s">
        <v>11</v>
      </c>
      <c r="G243" s="8" t="s">
        <v>0</v>
      </c>
      <c r="H243" s="8">
        <v>5300</v>
      </c>
      <c r="I243" s="8">
        <v>0.18</v>
      </c>
      <c r="J243" s="8">
        <v>50</v>
      </c>
      <c r="K243" s="262"/>
      <c r="Q243" s="7"/>
    </row>
    <row r="244" spans="1:17" x14ac:dyDescent="0.25">
      <c r="A244" s="23">
        <v>43160.326840277776</v>
      </c>
      <c r="B244" s="12" t="s">
        <v>3</v>
      </c>
      <c r="C244" s="12" t="s">
        <v>2</v>
      </c>
      <c r="D244" s="10"/>
      <c r="E244" s="29" t="s">
        <v>636</v>
      </c>
      <c r="F244" s="11" t="s">
        <v>10</v>
      </c>
      <c r="G244" s="11" t="s">
        <v>0</v>
      </c>
      <c r="H244" s="15">
        <v>4780</v>
      </c>
      <c r="I244" s="11">
        <v>0.18</v>
      </c>
      <c r="J244" s="11">
        <v>52</v>
      </c>
      <c r="K244" s="243">
        <f>AVERAGE(H245:H249)</f>
        <v>5214</v>
      </c>
      <c r="Q244" s="7"/>
    </row>
    <row r="245" spans="1:17" x14ac:dyDescent="0.25">
      <c r="A245" s="23">
        <v>43160.326979166668</v>
      </c>
      <c r="B245" s="12" t="s">
        <v>3</v>
      </c>
      <c r="C245" s="12" t="s">
        <v>2</v>
      </c>
      <c r="D245" s="10"/>
      <c r="E245" s="29" t="s">
        <v>636</v>
      </c>
      <c r="F245" s="11" t="s">
        <v>10</v>
      </c>
      <c r="G245" s="11" t="s">
        <v>0</v>
      </c>
      <c r="H245" s="11">
        <v>5440</v>
      </c>
      <c r="I245" s="11">
        <v>0.18</v>
      </c>
      <c r="J245" s="11">
        <v>52</v>
      </c>
      <c r="K245" s="244"/>
      <c r="Q245" s="7"/>
    </row>
    <row r="246" spans="1:17" x14ac:dyDescent="0.25">
      <c r="A246" s="23">
        <v>43160.327118055553</v>
      </c>
      <c r="B246" s="12" t="s">
        <v>3</v>
      </c>
      <c r="C246" s="12" t="s">
        <v>2</v>
      </c>
      <c r="D246" s="10"/>
      <c r="E246" s="29" t="s">
        <v>636</v>
      </c>
      <c r="F246" s="11" t="s">
        <v>10</v>
      </c>
      <c r="G246" s="11" t="s">
        <v>0</v>
      </c>
      <c r="H246" s="11">
        <v>5440</v>
      </c>
      <c r="I246" s="11">
        <v>0.18</v>
      </c>
      <c r="J246" s="11">
        <v>52</v>
      </c>
      <c r="K246" s="244"/>
      <c r="Q246" s="7"/>
    </row>
    <row r="247" spans="1:17" x14ac:dyDescent="0.25">
      <c r="A247" s="23">
        <v>43160.327731481484</v>
      </c>
      <c r="B247" s="12" t="s">
        <v>3</v>
      </c>
      <c r="C247" s="10"/>
      <c r="D247" s="12" t="s">
        <v>2</v>
      </c>
      <c r="E247" s="29" t="s">
        <v>637</v>
      </c>
      <c r="F247" s="11" t="s">
        <v>10</v>
      </c>
      <c r="G247" s="11" t="s">
        <v>0</v>
      </c>
      <c r="H247" s="11">
        <v>5040</v>
      </c>
      <c r="I247" s="11">
        <v>0.18</v>
      </c>
      <c r="J247" s="11">
        <v>50</v>
      </c>
      <c r="K247" s="244"/>
      <c r="Q247" s="7"/>
    </row>
    <row r="248" spans="1:17" x14ac:dyDescent="0.25">
      <c r="A248" s="23">
        <v>43160.327881944446</v>
      </c>
      <c r="B248" s="12" t="s">
        <v>3</v>
      </c>
      <c r="C248" s="10"/>
      <c r="D248" s="12" t="s">
        <v>2</v>
      </c>
      <c r="E248" s="29" t="s">
        <v>637</v>
      </c>
      <c r="F248" s="11" t="s">
        <v>10</v>
      </c>
      <c r="G248" s="11" t="s">
        <v>0</v>
      </c>
      <c r="H248" s="11">
        <v>5060</v>
      </c>
      <c r="I248" s="11">
        <v>0.18</v>
      </c>
      <c r="J248" s="11">
        <v>52</v>
      </c>
      <c r="K248" s="244"/>
      <c r="Q248" s="7"/>
    </row>
    <row r="249" spans="1:17" x14ac:dyDescent="0.25">
      <c r="A249" s="23">
        <v>43160.328020833331</v>
      </c>
      <c r="B249" s="12" t="s">
        <v>3</v>
      </c>
      <c r="C249" s="10"/>
      <c r="D249" s="12" t="s">
        <v>2</v>
      </c>
      <c r="E249" s="29" t="s">
        <v>637</v>
      </c>
      <c r="F249" s="11" t="s">
        <v>10</v>
      </c>
      <c r="G249" s="11" t="s">
        <v>0</v>
      </c>
      <c r="H249" s="11">
        <v>5090</v>
      </c>
      <c r="I249" s="11">
        <v>0.18</v>
      </c>
      <c r="J249" s="11">
        <v>50</v>
      </c>
      <c r="K249" s="245"/>
      <c r="Q249" s="7"/>
    </row>
    <row r="250" spans="1:17" x14ac:dyDescent="0.25">
      <c r="A250" s="22">
        <v>43160.328680555554</v>
      </c>
      <c r="B250" s="9" t="s">
        <v>3</v>
      </c>
      <c r="C250" s="9" t="s">
        <v>2</v>
      </c>
      <c r="D250" s="10"/>
      <c r="E250" s="8" t="s">
        <v>636</v>
      </c>
      <c r="F250" s="8" t="s">
        <v>9</v>
      </c>
      <c r="G250" s="8" t="s">
        <v>0</v>
      </c>
      <c r="H250" s="14">
        <v>780</v>
      </c>
      <c r="I250" s="8">
        <v>0.18</v>
      </c>
      <c r="J250" s="8">
        <v>50</v>
      </c>
      <c r="K250" s="260">
        <f>AVERAGE(H255:H256,H258,H260)</f>
        <v>4785</v>
      </c>
      <c r="Q250" s="7"/>
    </row>
    <row r="251" spans="1:17" x14ac:dyDescent="0.25">
      <c r="A251" s="22">
        <v>43160.328831018516</v>
      </c>
      <c r="B251" s="9" t="s">
        <v>3</v>
      </c>
      <c r="C251" s="9" t="s">
        <v>2</v>
      </c>
      <c r="D251" s="10"/>
      <c r="E251" s="8" t="s">
        <v>636</v>
      </c>
      <c r="F251" s="8" t="s">
        <v>9</v>
      </c>
      <c r="G251" s="8" t="s">
        <v>0</v>
      </c>
      <c r="H251" s="14">
        <v>530</v>
      </c>
      <c r="I251" s="8">
        <v>0.18</v>
      </c>
      <c r="J251" s="8">
        <v>52</v>
      </c>
      <c r="K251" s="261"/>
      <c r="Q251" s="7"/>
    </row>
    <row r="252" spans="1:17" x14ac:dyDescent="0.25">
      <c r="A252" s="22">
        <v>43160.328981481478</v>
      </c>
      <c r="B252" s="9" t="s">
        <v>3</v>
      </c>
      <c r="C252" s="9" t="s">
        <v>2</v>
      </c>
      <c r="D252" s="10"/>
      <c r="E252" s="8" t="s">
        <v>636</v>
      </c>
      <c r="F252" s="8" t="s">
        <v>9</v>
      </c>
      <c r="G252" s="8" t="s">
        <v>0</v>
      </c>
      <c r="H252" s="14">
        <v>4280</v>
      </c>
      <c r="I252" s="8">
        <v>0.18</v>
      </c>
      <c r="J252" s="8">
        <v>50</v>
      </c>
      <c r="K252" s="261"/>
      <c r="Q252" s="7"/>
    </row>
    <row r="253" spans="1:17" x14ac:dyDescent="0.25">
      <c r="A253" s="22">
        <v>43160.32949074074</v>
      </c>
      <c r="B253" s="9" t="s">
        <v>3</v>
      </c>
      <c r="C253" s="9" t="s">
        <v>2</v>
      </c>
      <c r="D253" s="10"/>
      <c r="E253" s="8" t="s">
        <v>636</v>
      </c>
      <c r="F253" s="8" t="s">
        <v>9</v>
      </c>
      <c r="G253" s="8" t="s">
        <v>0</v>
      </c>
      <c r="H253" s="14">
        <v>4240</v>
      </c>
      <c r="I253" s="8">
        <v>0.18</v>
      </c>
      <c r="J253" s="8">
        <v>52</v>
      </c>
      <c r="K253" s="261"/>
      <c r="Q253" s="7"/>
    </row>
    <row r="254" spans="1:17" x14ac:dyDescent="0.25">
      <c r="A254" s="22">
        <v>43160.329641203702</v>
      </c>
      <c r="B254" s="9" t="s">
        <v>3</v>
      </c>
      <c r="C254" s="9" t="s">
        <v>2</v>
      </c>
      <c r="D254" s="10"/>
      <c r="E254" s="8" t="s">
        <v>636</v>
      </c>
      <c r="F254" s="8" t="s">
        <v>9</v>
      </c>
      <c r="G254" s="8" t="s">
        <v>0</v>
      </c>
      <c r="H254" s="14">
        <v>4410</v>
      </c>
      <c r="I254" s="8">
        <v>0.18</v>
      </c>
      <c r="J254" s="8">
        <v>52</v>
      </c>
      <c r="K254" s="261"/>
      <c r="Q254" s="7"/>
    </row>
    <row r="255" spans="1:17" x14ac:dyDescent="0.25">
      <c r="A255" s="22">
        <v>43160.329791666663</v>
      </c>
      <c r="B255" s="9" t="s">
        <v>3</v>
      </c>
      <c r="C255" s="9" t="s">
        <v>2</v>
      </c>
      <c r="D255" s="10"/>
      <c r="E255" s="8" t="s">
        <v>636</v>
      </c>
      <c r="F255" s="8" t="s">
        <v>9</v>
      </c>
      <c r="G255" s="8" t="s">
        <v>0</v>
      </c>
      <c r="H255" s="8">
        <v>4440</v>
      </c>
      <c r="I255" s="8">
        <v>0.18</v>
      </c>
      <c r="J255" s="8">
        <v>52</v>
      </c>
      <c r="K255" s="261"/>
      <c r="Q255" s="7"/>
    </row>
    <row r="256" spans="1:17" x14ac:dyDescent="0.25">
      <c r="A256" s="22">
        <v>43160.33021990741</v>
      </c>
      <c r="B256" s="9" t="s">
        <v>3</v>
      </c>
      <c r="C256" s="10"/>
      <c r="D256" s="9" t="s">
        <v>2</v>
      </c>
      <c r="E256" s="8" t="s">
        <v>637</v>
      </c>
      <c r="F256" s="8" t="s">
        <v>9</v>
      </c>
      <c r="G256" s="8" t="s">
        <v>0</v>
      </c>
      <c r="H256" s="8">
        <v>4660</v>
      </c>
      <c r="I256" s="8">
        <v>0.18</v>
      </c>
      <c r="J256" s="8">
        <v>50</v>
      </c>
      <c r="K256" s="261"/>
      <c r="Q256" s="7"/>
    </row>
    <row r="257" spans="1:17" x14ac:dyDescent="0.25">
      <c r="A257" s="22">
        <v>43160.330370370371</v>
      </c>
      <c r="B257" s="9" t="s">
        <v>3</v>
      </c>
      <c r="C257" s="10"/>
      <c r="D257" s="9" t="s">
        <v>2</v>
      </c>
      <c r="E257" s="8" t="s">
        <v>637</v>
      </c>
      <c r="F257" s="8" t="s">
        <v>9</v>
      </c>
      <c r="G257" s="8" t="s">
        <v>0</v>
      </c>
      <c r="H257" s="14">
        <v>460</v>
      </c>
      <c r="I257" s="8">
        <v>0.18</v>
      </c>
      <c r="J257" s="8">
        <v>50</v>
      </c>
      <c r="K257" s="261"/>
      <c r="Q257" s="7"/>
    </row>
    <row r="258" spans="1:17" x14ac:dyDescent="0.25">
      <c r="A258" s="22">
        <v>43160.330520833333</v>
      </c>
      <c r="B258" s="9" t="s">
        <v>3</v>
      </c>
      <c r="C258" s="10"/>
      <c r="D258" s="9" t="s">
        <v>2</v>
      </c>
      <c r="E258" s="8" t="s">
        <v>637</v>
      </c>
      <c r="F258" s="8" t="s">
        <v>9</v>
      </c>
      <c r="G258" s="8" t="s">
        <v>0</v>
      </c>
      <c r="H258" s="8">
        <v>4650</v>
      </c>
      <c r="I258" s="8">
        <v>0.18</v>
      </c>
      <c r="J258" s="8">
        <v>50</v>
      </c>
      <c r="K258" s="261"/>
      <c r="Q258" s="7"/>
    </row>
    <row r="259" spans="1:17" x14ac:dyDescent="0.25">
      <c r="A259" s="22">
        <v>43160.330949074072</v>
      </c>
      <c r="B259" s="9" t="s">
        <v>3</v>
      </c>
      <c r="C259" s="10"/>
      <c r="D259" s="9" t="s">
        <v>2</v>
      </c>
      <c r="E259" s="8" t="s">
        <v>637</v>
      </c>
      <c r="F259" s="8" t="s">
        <v>9</v>
      </c>
      <c r="G259" s="8" t="s">
        <v>0</v>
      </c>
      <c r="H259" s="14">
        <v>3780</v>
      </c>
      <c r="I259" s="8">
        <v>0.18</v>
      </c>
      <c r="J259" s="8">
        <v>52</v>
      </c>
      <c r="K259" s="261"/>
      <c r="Q259" s="7"/>
    </row>
    <row r="260" spans="1:17" x14ac:dyDescent="0.25">
      <c r="A260" s="22">
        <v>43160.331099537034</v>
      </c>
      <c r="B260" s="9" t="s">
        <v>3</v>
      </c>
      <c r="C260" s="10"/>
      <c r="D260" s="9" t="s">
        <v>2</v>
      </c>
      <c r="E260" s="8" t="s">
        <v>637</v>
      </c>
      <c r="F260" s="8" t="s">
        <v>9</v>
      </c>
      <c r="G260" s="8" t="s">
        <v>0</v>
      </c>
      <c r="H260" s="8">
        <v>5390</v>
      </c>
      <c r="I260" s="8">
        <v>0.18</v>
      </c>
      <c r="J260" s="8">
        <v>50</v>
      </c>
      <c r="K260" s="261"/>
      <c r="Q260" s="7"/>
    </row>
    <row r="261" spans="1:17" x14ac:dyDescent="0.25">
      <c r="A261" s="22">
        <v>43160.331250000003</v>
      </c>
      <c r="B261" s="9" t="s">
        <v>3</v>
      </c>
      <c r="C261" s="10"/>
      <c r="D261" s="9" t="s">
        <v>2</v>
      </c>
      <c r="E261" s="8" t="s">
        <v>637</v>
      </c>
      <c r="F261" s="8" t="s">
        <v>9</v>
      </c>
      <c r="G261" s="8" t="s">
        <v>0</v>
      </c>
      <c r="H261" s="14">
        <v>3580</v>
      </c>
      <c r="I261" s="8">
        <v>0.18</v>
      </c>
      <c r="J261" s="8">
        <v>50</v>
      </c>
      <c r="K261" s="262"/>
      <c r="Q261" s="7"/>
    </row>
    <row r="262" spans="1:17" x14ac:dyDescent="0.25">
      <c r="A262" s="23">
        <v>43160.331886574073</v>
      </c>
      <c r="B262" s="12" t="s">
        <v>3</v>
      </c>
      <c r="C262" s="12" t="s">
        <v>2</v>
      </c>
      <c r="D262" s="10"/>
      <c r="E262" s="29" t="s">
        <v>636</v>
      </c>
      <c r="F262" s="11" t="s">
        <v>7</v>
      </c>
      <c r="G262" s="11" t="s">
        <v>0</v>
      </c>
      <c r="H262" s="11">
        <v>4280</v>
      </c>
      <c r="I262" s="11">
        <v>0.18</v>
      </c>
      <c r="J262" s="11">
        <v>50</v>
      </c>
      <c r="K262" s="243">
        <f>AVERAGE(H262:H263,H265:H267,H269:H270)</f>
        <v>5210</v>
      </c>
      <c r="Q262" s="7"/>
    </row>
    <row r="263" spans="1:17" x14ac:dyDescent="0.25">
      <c r="A263" s="23">
        <v>43160.332048611112</v>
      </c>
      <c r="B263" s="12" t="s">
        <v>3</v>
      </c>
      <c r="C263" s="12" t="s">
        <v>2</v>
      </c>
      <c r="D263" s="10"/>
      <c r="E263" s="29" t="s">
        <v>636</v>
      </c>
      <c r="F263" s="11" t="s">
        <v>7</v>
      </c>
      <c r="G263" s="11" t="s">
        <v>0</v>
      </c>
      <c r="H263" s="11">
        <v>4340</v>
      </c>
      <c r="I263" s="11">
        <v>0.18</v>
      </c>
      <c r="J263" s="11">
        <v>50</v>
      </c>
      <c r="K263" s="244"/>
      <c r="Q263" s="7"/>
    </row>
    <row r="264" spans="1:17" x14ac:dyDescent="0.25">
      <c r="A264" s="23">
        <v>43160.332199074073</v>
      </c>
      <c r="B264" s="12" t="s">
        <v>3</v>
      </c>
      <c r="C264" s="12" t="s">
        <v>2</v>
      </c>
      <c r="D264" s="10"/>
      <c r="E264" s="29" t="s">
        <v>636</v>
      </c>
      <c r="F264" s="11" t="s">
        <v>7</v>
      </c>
      <c r="G264" s="11" t="s">
        <v>0</v>
      </c>
      <c r="H264" s="15">
        <v>1050</v>
      </c>
      <c r="I264" s="11">
        <v>0.18</v>
      </c>
      <c r="J264" s="11">
        <v>50</v>
      </c>
      <c r="K264" s="244"/>
      <c r="Q264" s="7"/>
    </row>
    <row r="265" spans="1:17" x14ac:dyDescent="0.25">
      <c r="A265" s="23">
        <v>43160.332685185182</v>
      </c>
      <c r="B265" s="12" t="s">
        <v>3</v>
      </c>
      <c r="C265" s="12" t="s">
        <v>2</v>
      </c>
      <c r="D265" s="10"/>
      <c r="E265" s="29" t="s">
        <v>636</v>
      </c>
      <c r="F265" s="11" t="s">
        <v>7</v>
      </c>
      <c r="G265" s="11" t="s">
        <v>0</v>
      </c>
      <c r="H265" s="11">
        <v>5570</v>
      </c>
      <c r="I265" s="11">
        <v>0.18</v>
      </c>
      <c r="J265" s="11">
        <v>52</v>
      </c>
      <c r="K265" s="244"/>
      <c r="Q265" s="7"/>
    </row>
    <row r="266" spans="1:17" x14ac:dyDescent="0.25">
      <c r="A266" s="23">
        <v>43160.332824074074</v>
      </c>
      <c r="B266" s="12" t="s">
        <v>3</v>
      </c>
      <c r="C266" s="12" t="s">
        <v>2</v>
      </c>
      <c r="D266" s="10"/>
      <c r="E266" s="29" t="s">
        <v>636</v>
      </c>
      <c r="F266" s="11" t="s">
        <v>7</v>
      </c>
      <c r="G266" s="11" t="s">
        <v>0</v>
      </c>
      <c r="H266" s="11">
        <v>5550</v>
      </c>
      <c r="I266" s="11">
        <v>0.18</v>
      </c>
      <c r="J266" s="11">
        <v>50</v>
      </c>
      <c r="K266" s="244"/>
      <c r="Q266" s="7"/>
    </row>
    <row r="267" spans="1:17" x14ac:dyDescent="0.25">
      <c r="A267" s="23">
        <v>43160.332962962966</v>
      </c>
      <c r="B267" s="12" t="s">
        <v>3</v>
      </c>
      <c r="C267" s="12" t="s">
        <v>2</v>
      </c>
      <c r="D267" s="10"/>
      <c r="E267" s="29" t="s">
        <v>636</v>
      </c>
      <c r="F267" s="11" t="s">
        <v>7</v>
      </c>
      <c r="G267" s="11" t="s">
        <v>0</v>
      </c>
      <c r="H267" s="11">
        <v>5570</v>
      </c>
      <c r="I267" s="11">
        <v>0.18</v>
      </c>
      <c r="J267" s="11">
        <v>50</v>
      </c>
      <c r="K267" s="244"/>
      <c r="Q267" s="7"/>
    </row>
    <row r="268" spans="1:17" x14ac:dyDescent="0.25">
      <c r="A268" s="23">
        <v>43160.333356481482</v>
      </c>
      <c r="B268" s="12" t="s">
        <v>3</v>
      </c>
      <c r="C268" s="10"/>
      <c r="D268" s="12" t="s">
        <v>2</v>
      </c>
      <c r="E268" s="29" t="s">
        <v>637</v>
      </c>
      <c r="F268" s="11" t="s">
        <v>7</v>
      </c>
      <c r="G268" s="11" t="s">
        <v>0</v>
      </c>
      <c r="H268" s="15">
        <v>1160</v>
      </c>
      <c r="I268" s="11">
        <v>0.18</v>
      </c>
      <c r="J268" s="11">
        <v>50</v>
      </c>
      <c r="K268" s="244"/>
      <c r="Q268" s="7"/>
    </row>
    <row r="269" spans="1:17" x14ac:dyDescent="0.25">
      <c r="A269" s="23">
        <v>43160.333495370367</v>
      </c>
      <c r="B269" s="12" t="s">
        <v>3</v>
      </c>
      <c r="C269" s="10"/>
      <c r="D269" s="12" t="s">
        <v>2</v>
      </c>
      <c r="E269" s="29" t="s">
        <v>637</v>
      </c>
      <c r="F269" s="11" t="s">
        <v>7</v>
      </c>
      <c r="G269" s="11" t="s">
        <v>0</v>
      </c>
      <c r="H269" s="11">
        <v>5570</v>
      </c>
      <c r="I269" s="11">
        <v>0.18</v>
      </c>
      <c r="J269" s="11">
        <v>52</v>
      </c>
      <c r="K269" s="244"/>
      <c r="Q269" s="7"/>
    </row>
    <row r="270" spans="1:17" x14ac:dyDescent="0.25">
      <c r="A270" s="23">
        <v>43160.333634259259</v>
      </c>
      <c r="B270" s="12" t="s">
        <v>3</v>
      </c>
      <c r="C270" s="10"/>
      <c r="D270" s="12" t="s">
        <v>2</v>
      </c>
      <c r="E270" s="29" t="s">
        <v>637</v>
      </c>
      <c r="F270" s="11" t="s">
        <v>7</v>
      </c>
      <c r="G270" s="11" t="s">
        <v>0</v>
      </c>
      <c r="H270" s="11">
        <v>5590</v>
      </c>
      <c r="I270" s="11">
        <v>0.18</v>
      </c>
      <c r="J270" s="11">
        <v>50</v>
      </c>
      <c r="K270" s="245"/>
      <c r="Q270" s="7"/>
    </row>
    <row r="271" spans="1:17" x14ac:dyDescent="0.25">
      <c r="A271" s="22">
        <v>43160.334282407406</v>
      </c>
      <c r="B271" s="9" t="s">
        <v>3</v>
      </c>
      <c r="C271" s="9" t="s">
        <v>2</v>
      </c>
      <c r="D271" s="10"/>
      <c r="E271" s="9" t="s">
        <v>636</v>
      </c>
      <c r="F271" s="8" t="s">
        <v>7</v>
      </c>
      <c r="G271" s="8" t="s">
        <v>8</v>
      </c>
      <c r="H271" s="14">
        <v>5340</v>
      </c>
      <c r="I271" s="8">
        <v>0.18</v>
      </c>
      <c r="J271" s="8">
        <v>50</v>
      </c>
      <c r="K271" s="260">
        <f>AVERAGE(H272,H274:H275)</f>
        <v>5163.333333333333</v>
      </c>
      <c r="Q271" s="7"/>
    </row>
    <row r="272" spans="1:17" x14ac:dyDescent="0.25">
      <c r="A272" s="22">
        <v>43160.334432870368</v>
      </c>
      <c r="B272" s="9" t="s">
        <v>3</v>
      </c>
      <c r="C272" s="9" t="s">
        <v>2</v>
      </c>
      <c r="D272" s="10"/>
      <c r="E272" s="9" t="s">
        <v>636</v>
      </c>
      <c r="F272" s="8" t="s">
        <v>7</v>
      </c>
      <c r="G272" s="8" t="s">
        <v>8</v>
      </c>
      <c r="H272" s="8">
        <v>5440</v>
      </c>
      <c r="I272" s="8">
        <v>0.18</v>
      </c>
      <c r="J272" s="8">
        <v>50</v>
      </c>
      <c r="K272" s="261"/>
      <c r="Q272" s="7"/>
    </row>
    <row r="273" spans="1:17" x14ac:dyDescent="0.25">
      <c r="A273" s="22">
        <v>43160.334583333337</v>
      </c>
      <c r="B273" s="9" t="s">
        <v>3</v>
      </c>
      <c r="C273" s="9" t="s">
        <v>2</v>
      </c>
      <c r="D273" s="10"/>
      <c r="E273" s="9" t="s">
        <v>636</v>
      </c>
      <c r="F273" s="8" t="s">
        <v>7</v>
      </c>
      <c r="G273" s="8" t="s">
        <v>8</v>
      </c>
      <c r="H273" s="14">
        <v>3830</v>
      </c>
      <c r="I273" s="8">
        <v>0.18</v>
      </c>
      <c r="J273" s="8">
        <v>50</v>
      </c>
      <c r="K273" s="261"/>
      <c r="Q273" s="7"/>
    </row>
    <row r="274" spans="1:17" x14ac:dyDescent="0.25">
      <c r="A274" s="22">
        <v>43160.334988425922</v>
      </c>
      <c r="B274" s="9" t="s">
        <v>3</v>
      </c>
      <c r="C274" s="10"/>
      <c r="D274" s="9" t="s">
        <v>2</v>
      </c>
      <c r="E274" s="9" t="s">
        <v>637</v>
      </c>
      <c r="F274" s="8" t="s">
        <v>7</v>
      </c>
      <c r="G274" s="8" t="s">
        <v>8</v>
      </c>
      <c r="H274" s="8">
        <v>5010</v>
      </c>
      <c r="I274" s="8">
        <v>0.18</v>
      </c>
      <c r="J274" s="8">
        <v>50</v>
      </c>
      <c r="K274" s="261"/>
      <c r="Q274" s="7"/>
    </row>
    <row r="275" spans="1:17" x14ac:dyDescent="0.25">
      <c r="A275" s="22">
        <v>43160.335138888891</v>
      </c>
      <c r="B275" s="9" t="s">
        <v>3</v>
      </c>
      <c r="C275" s="10"/>
      <c r="D275" s="9" t="s">
        <v>2</v>
      </c>
      <c r="E275" s="9" t="s">
        <v>637</v>
      </c>
      <c r="F275" s="8" t="s">
        <v>7</v>
      </c>
      <c r="G275" s="8" t="s">
        <v>8</v>
      </c>
      <c r="H275" s="8">
        <v>5040</v>
      </c>
      <c r="I275" s="8">
        <v>0.18</v>
      </c>
      <c r="J275" s="8">
        <v>50</v>
      </c>
      <c r="K275" s="261"/>
      <c r="Q275" s="7"/>
    </row>
    <row r="276" spans="1:17" x14ac:dyDescent="0.25">
      <c r="A276" s="22">
        <v>43160.335277777776</v>
      </c>
      <c r="B276" s="9" t="s">
        <v>3</v>
      </c>
      <c r="C276" s="10"/>
      <c r="D276" s="9" t="s">
        <v>2</v>
      </c>
      <c r="E276" s="9" t="s">
        <v>637</v>
      </c>
      <c r="F276" s="8" t="s">
        <v>7</v>
      </c>
      <c r="G276" s="8" t="s">
        <v>8</v>
      </c>
      <c r="H276" s="14">
        <v>4390</v>
      </c>
      <c r="I276" s="8">
        <v>0.18</v>
      </c>
      <c r="J276" s="8">
        <v>50</v>
      </c>
      <c r="K276" s="262"/>
      <c r="Q276" s="7"/>
    </row>
    <row r="277" spans="1:17" x14ac:dyDescent="0.25">
      <c r="A277" s="23">
        <v>43160.3359837963</v>
      </c>
      <c r="B277" s="12" t="s">
        <v>3</v>
      </c>
      <c r="C277" s="12" t="s">
        <v>2</v>
      </c>
      <c r="D277" s="10"/>
      <c r="E277" s="12" t="s">
        <v>636</v>
      </c>
      <c r="F277" s="11" t="s">
        <v>6</v>
      </c>
      <c r="G277" s="11" t="s">
        <v>0</v>
      </c>
      <c r="H277" s="11">
        <v>4870</v>
      </c>
      <c r="I277" s="11">
        <v>0.18</v>
      </c>
      <c r="J277" s="11">
        <v>50</v>
      </c>
      <c r="K277" s="243">
        <f>AVERAGE(H277:H279,H284)</f>
        <v>4955</v>
      </c>
      <c r="Q277" s="7"/>
    </row>
    <row r="278" spans="1:17" x14ac:dyDescent="0.25">
      <c r="A278" s="23">
        <v>43160.336122685185</v>
      </c>
      <c r="B278" s="12" t="s">
        <v>3</v>
      </c>
      <c r="C278" s="12" t="s">
        <v>2</v>
      </c>
      <c r="D278" s="10"/>
      <c r="E278" s="12" t="s">
        <v>636</v>
      </c>
      <c r="F278" s="11" t="s">
        <v>6</v>
      </c>
      <c r="G278" s="11" t="s">
        <v>0</v>
      </c>
      <c r="H278" s="11">
        <v>4860</v>
      </c>
      <c r="I278" s="11">
        <v>0.18</v>
      </c>
      <c r="J278" s="11">
        <v>50</v>
      </c>
      <c r="K278" s="244"/>
      <c r="Q278" s="7"/>
    </row>
    <row r="279" spans="1:17" x14ac:dyDescent="0.25">
      <c r="A279" s="23">
        <v>43160.336261574077</v>
      </c>
      <c r="B279" s="12" t="s">
        <v>3</v>
      </c>
      <c r="C279" s="12" t="s">
        <v>2</v>
      </c>
      <c r="D279" s="10"/>
      <c r="E279" s="12" t="s">
        <v>636</v>
      </c>
      <c r="F279" s="11" t="s">
        <v>6</v>
      </c>
      <c r="G279" s="11" t="s">
        <v>0</v>
      </c>
      <c r="H279" s="11">
        <v>4840</v>
      </c>
      <c r="I279" s="11">
        <v>0.18</v>
      </c>
      <c r="J279" s="11">
        <v>50</v>
      </c>
      <c r="K279" s="244"/>
      <c r="Q279" s="7"/>
    </row>
    <row r="280" spans="1:17" x14ac:dyDescent="0.25">
      <c r="A280" s="23">
        <v>43160.336643518516</v>
      </c>
      <c r="B280" s="12" t="s">
        <v>3</v>
      </c>
      <c r="C280" s="10"/>
      <c r="D280" s="12" t="s">
        <v>2</v>
      </c>
      <c r="E280" s="12" t="s">
        <v>637</v>
      </c>
      <c r="F280" s="11" t="s">
        <v>6</v>
      </c>
      <c r="G280" s="11" t="s">
        <v>0</v>
      </c>
      <c r="H280" s="15">
        <v>4270</v>
      </c>
      <c r="I280" s="11">
        <v>0.18</v>
      </c>
      <c r="J280" s="11">
        <v>50</v>
      </c>
      <c r="K280" s="244"/>
      <c r="Q280" s="7"/>
    </row>
    <row r="281" spans="1:17" x14ac:dyDescent="0.25">
      <c r="A281" s="23">
        <v>43160.336793981478</v>
      </c>
      <c r="B281" s="12" t="s">
        <v>3</v>
      </c>
      <c r="C281" s="10"/>
      <c r="D281" s="12" t="s">
        <v>2</v>
      </c>
      <c r="E281" s="12" t="s">
        <v>637</v>
      </c>
      <c r="F281" s="11" t="s">
        <v>6</v>
      </c>
      <c r="G281" s="11" t="s">
        <v>0</v>
      </c>
      <c r="H281" s="15">
        <v>460</v>
      </c>
      <c r="I281" s="11">
        <v>0.18</v>
      </c>
      <c r="J281" s="11">
        <v>50</v>
      </c>
      <c r="K281" s="244"/>
      <c r="Q281" s="7"/>
    </row>
    <row r="282" spans="1:17" x14ac:dyDescent="0.25">
      <c r="A282" s="23">
        <v>43160.336944444447</v>
      </c>
      <c r="B282" s="12" t="s">
        <v>3</v>
      </c>
      <c r="C282" s="10"/>
      <c r="D282" s="12" t="s">
        <v>2</v>
      </c>
      <c r="E282" s="12" t="s">
        <v>637</v>
      </c>
      <c r="F282" s="11" t="s">
        <v>6</v>
      </c>
      <c r="G282" s="11" t="s">
        <v>0</v>
      </c>
      <c r="H282" s="15">
        <v>420</v>
      </c>
      <c r="I282" s="11">
        <v>0.18</v>
      </c>
      <c r="J282" s="11">
        <v>52</v>
      </c>
      <c r="K282" s="244"/>
      <c r="Q282" s="7"/>
    </row>
    <row r="283" spans="1:17" x14ac:dyDescent="0.25">
      <c r="A283" s="23">
        <v>43160.337395833332</v>
      </c>
      <c r="B283" s="12" t="s">
        <v>3</v>
      </c>
      <c r="C283" s="10"/>
      <c r="D283" s="12" t="s">
        <v>2</v>
      </c>
      <c r="E283" s="12" t="s">
        <v>637</v>
      </c>
      <c r="F283" s="11" t="s">
        <v>6</v>
      </c>
      <c r="G283" s="11" t="s">
        <v>0</v>
      </c>
      <c r="H283" s="15">
        <v>3710</v>
      </c>
      <c r="I283" s="11">
        <v>0.18</v>
      </c>
      <c r="J283" s="11">
        <v>50</v>
      </c>
      <c r="K283" s="244"/>
      <c r="Q283" s="7"/>
    </row>
    <row r="284" spans="1:17" x14ac:dyDescent="0.25">
      <c r="A284" s="23">
        <v>43160.337546296294</v>
      </c>
      <c r="B284" s="12" t="s">
        <v>3</v>
      </c>
      <c r="C284" s="10"/>
      <c r="D284" s="12" t="s">
        <v>2</v>
      </c>
      <c r="E284" s="12" t="s">
        <v>637</v>
      </c>
      <c r="F284" s="11" t="s">
        <v>6</v>
      </c>
      <c r="G284" s="11" t="s">
        <v>0</v>
      </c>
      <c r="H284" s="11">
        <v>5250</v>
      </c>
      <c r="I284" s="11">
        <v>0.18</v>
      </c>
      <c r="J284" s="11">
        <v>50</v>
      </c>
      <c r="K284" s="244"/>
      <c r="Q284" s="7"/>
    </row>
    <row r="285" spans="1:17" x14ac:dyDescent="0.25">
      <c r="A285" s="23">
        <v>43160.337696759256</v>
      </c>
      <c r="B285" s="12" t="s">
        <v>3</v>
      </c>
      <c r="C285" s="10"/>
      <c r="D285" s="12" t="s">
        <v>2</v>
      </c>
      <c r="E285" s="12" t="s">
        <v>637</v>
      </c>
      <c r="F285" s="11" t="s">
        <v>6</v>
      </c>
      <c r="G285" s="11" t="s">
        <v>0</v>
      </c>
      <c r="H285" s="15">
        <v>3240</v>
      </c>
      <c r="I285" s="11">
        <v>0.18</v>
      </c>
      <c r="J285" s="11">
        <v>50</v>
      </c>
      <c r="K285" s="245"/>
      <c r="Q285" s="7"/>
    </row>
    <row r="286" spans="1:17" x14ac:dyDescent="0.25">
      <c r="A286" s="22">
        <v>43160.338414351849</v>
      </c>
      <c r="B286" s="9" t="s">
        <v>3</v>
      </c>
      <c r="C286" s="9" t="s">
        <v>2</v>
      </c>
      <c r="D286" s="10"/>
      <c r="E286" s="9" t="s">
        <v>636</v>
      </c>
      <c r="F286" s="8" t="s">
        <v>6</v>
      </c>
      <c r="G286" s="8" t="s">
        <v>5</v>
      </c>
      <c r="H286" s="8">
        <v>5110</v>
      </c>
      <c r="I286" s="8">
        <v>0.18</v>
      </c>
      <c r="J286" s="8">
        <v>52</v>
      </c>
      <c r="K286" s="260">
        <f>AVERAGE(H286:H291)</f>
        <v>4803.333333333333</v>
      </c>
      <c r="Q286" s="7"/>
    </row>
    <row r="287" spans="1:17" x14ac:dyDescent="0.25">
      <c r="A287" s="22">
        <v>43160.338553240741</v>
      </c>
      <c r="B287" s="9" t="s">
        <v>3</v>
      </c>
      <c r="C287" s="9" t="s">
        <v>2</v>
      </c>
      <c r="D287" s="10"/>
      <c r="E287" s="9" t="s">
        <v>636</v>
      </c>
      <c r="F287" s="8" t="s">
        <v>6</v>
      </c>
      <c r="G287" s="8" t="s">
        <v>5</v>
      </c>
      <c r="H287" s="8">
        <v>5140</v>
      </c>
      <c r="I287" s="8">
        <v>0.18</v>
      </c>
      <c r="J287" s="8">
        <v>50</v>
      </c>
      <c r="K287" s="261"/>
      <c r="Q287" s="7"/>
    </row>
    <row r="288" spans="1:17" x14ac:dyDescent="0.25">
      <c r="A288" s="22">
        <v>43160.338692129626</v>
      </c>
      <c r="B288" s="9" t="s">
        <v>3</v>
      </c>
      <c r="C288" s="9" t="s">
        <v>2</v>
      </c>
      <c r="D288" s="10"/>
      <c r="E288" s="9" t="s">
        <v>636</v>
      </c>
      <c r="F288" s="8" t="s">
        <v>6</v>
      </c>
      <c r="G288" s="8" t="s">
        <v>5</v>
      </c>
      <c r="H288" s="8">
        <v>5130</v>
      </c>
      <c r="I288" s="8">
        <v>0.18</v>
      </c>
      <c r="J288" s="8">
        <v>50</v>
      </c>
      <c r="K288" s="261"/>
      <c r="Q288" s="7"/>
    </row>
    <row r="289" spans="1:17" x14ac:dyDescent="0.25">
      <c r="A289" s="22">
        <v>43160.339155092595</v>
      </c>
      <c r="B289" s="9" t="s">
        <v>3</v>
      </c>
      <c r="C289" s="10"/>
      <c r="D289" s="9" t="s">
        <v>2</v>
      </c>
      <c r="E289" s="9" t="s">
        <v>637</v>
      </c>
      <c r="F289" s="8" t="s">
        <v>6</v>
      </c>
      <c r="G289" s="8" t="s">
        <v>5</v>
      </c>
      <c r="H289" s="8">
        <v>4480</v>
      </c>
      <c r="I289" s="8">
        <v>0.18</v>
      </c>
      <c r="J289" s="8">
        <v>50</v>
      </c>
      <c r="K289" s="261"/>
      <c r="Q289" s="7"/>
    </row>
    <row r="290" spans="1:17" x14ac:dyDescent="0.25">
      <c r="A290" s="22">
        <v>43160.339305555557</v>
      </c>
      <c r="B290" s="9" t="s">
        <v>3</v>
      </c>
      <c r="C290" s="10"/>
      <c r="D290" s="9" t="s">
        <v>2</v>
      </c>
      <c r="E290" s="9" t="s">
        <v>637</v>
      </c>
      <c r="F290" s="8" t="s">
        <v>6</v>
      </c>
      <c r="G290" s="8" t="s">
        <v>5</v>
      </c>
      <c r="H290" s="8">
        <v>4490</v>
      </c>
      <c r="I290" s="8">
        <v>0.18</v>
      </c>
      <c r="J290" s="8">
        <v>50</v>
      </c>
      <c r="K290" s="261"/>
      <c r="Q290" s="7"/>
    </row>
    <row r="291" spans="1:17" x14ac:dyDescent="0.25">
      <c r="A291" s="22">
        <v>43160.339444444442</v>
      </c>
      <c r="B291" s="9" t="s">
        <v>3</v>
      </c>
      <c r="C291" s="10"/>
      <c r="D291" s="9" t="s">
        <v>2</v>
      </c>
      <c r="E291" s="9" t="s">
        <v>637</v>
      </c>
      <c r="F291" s="8" t="s">
        <v>6</v>
      </c>
      <c r="G291" s="8" t="s">
        <v>5</v>
      </c>
      <c r="H291" s="8">
        <v>4470</v>
      </c>
      <c r="I291" s="8">
        <v>0.18</v>
      </c>
      <c r="J291" s="8">
        <v>52</v>
      </c>
      <c r="K291" s="262"/>
      <c r="Q291" s="7"/>
    </row>
    <row r="292" spans="1:17" x14ac:dyDescent="0.25">
      <c r="A292" s="23">
        <v>43160.340115740742</v>
      </c>
      <c r="B292" s="12" t="s">
        <v>3</v>
      </c>
      <c r="C292" s="12" t="s">
        <v>2</v>
      </c>
      <c r="D292" s="10"/>
      <c r="E292" s="12" t="s">
        <v>636</v>
      </c>
      <c r="F292" s="11" t="s">
        <v>4</v>
      </c>
      <c r="G292" s="11" t="s">
        <v>0</v>
      </c>
      <c r="H292" s="11">
        <v>5170</v>
      </c>
      <c r="I292" s="11">
        <v>0.18</v>
      </c>
      <c r="J292" s="11">
        <v>50</v>
      </c>
      <c r="K292" s="243">
        <f>AVERAGE(H292:H300)</f>
        <v>4732.2222222222226</v>
      </c>
      <c r="Q292" s="7"/>
    </row>
    <row r="293" spans="1:17" x14ac:dyDescent="0.25">
      <c r="A293" s="23">
        <v>43160.340266203704</v>
      </c>
      <c r="B293" s="12" t="s">
        <v>3</v>
      </c>
      <c r="C293" s="12" t="s">
        <v>2</v>
      </c>
      <c r="D293" s="10"/>
      <c r="E293" s="12" t="s">
        <v>636</v>
      </c>
      <c r="F293" s="11" t="s">
        <v>4</v>
      </c>
      <c r="G293" s="11" t="s">
        <v>0</v>
      </c>
      <c r="H293" s="11">
        <v>5190</v>
      </c>
      <c r="I293" s="11">
        <v>0.18</v>
      </c>
      <c r="J293" s="11">
        <v>50</v>
      </c>
      <c r="K293" s="244"/>
      <c r="Q293" s="7"/>
    </row>
    <row r="294" spans="1:17" x14ac:dyDescent="0.25">
      <c r="A294" s="23">
        <v>43160.340405092589</v>
      </c>
      <c r="B294" s="12" t="s">
        <v>3</v>
      </c>
      <c r="C294" s="12" t="s">
        <v>2</v>
      </c>
      <c r="D294" s="10"/>
      <c r="E294" s="12" t="s">
        <v>636</v>
      </c>
      <c r="F294" s="11" t="s">
        <v>4</v>
      </c>
      <c r="G294" s="11" t="s">
        <v>0</v>
      </c>
      <c r="H294" s="11">
        <v>5180</v>
      </c>
      <c r="I294" s="11">
        <v>0.18</v>
      </c>
      <c r="J294" s="11">
        <v>50</v>
      </c>
      <c r="K294" s="244"/>
      <c r="Q294" s="7"/>
    </row>
    <row r="295" spans="1:17" x14ac:dyDescent="0.25">
      <c r="A295" s="23">
        <v>43160.340856481482</v>
      </c>
      <c r="B295" s="12" t="s">
        <v>3</v>
      </c>
      <c r="C295" s="10"/>
      <c r="D295" s="12" t="s">
        <v>2</v>
      </c>
      <c r="E295" s="12" t="s">
        <v>637</v>
      </c>
      <c r="F295" s="11" t="s">
        <v>4</v>
      </c>
      <c r="G295" s="11" t="s">
        <v>0</v>
      </c>
      <c r="H295" s="11">
        <v>3710</v>
      </c>
      <c r="I295" s="11">
        <v>0.18</v>
      </c>
      <c r="J295" s="11">
        <v>50</v>
      </c>
      <c r="K295" s="244"/>
      <c r="Q295" s="7"/>
    </row>
    <row r="296" spans="1:17" x14ac:dyDescent="0.25">
      <c r="A296" s="23">
        <v>43160.341006944444</v>
      </c>
      <c r="B296" s="12" t="s">
        <v>3</v>
      </c>
      <c r="C296" s="10"/>
      <c r="D296" s="12" t="s">
        <v>2</v>
      </c>
      <c r="E296" s="12" t="s">
        <v>637</v>
      </c>
      <c r="F296" s="11" t="s">
        <v>4</v>
      </c>
      <c r="G296" s="11" t="s">
        <v>0</v>
      </c>
      <c r="H296" s="11">
        <v>3710</v>
      </c>
      <c r="I296" s="11">
        <v>0.18</v>
      </c>
      <c r="J296" s="11">
        <v>52</v>
      </c>
      <c r="K296" s="244"/>
      <c r="Q296" s="7"/>
    </row>
    <row r="297" spans="1:17" x14ac:dyDescent="0.25">
      <c r="A297" s="23">
        <v>43160.341157407405</v>
      </c>
      <c r="B297" s="12" t="s">
        <v>3</v>
      </c>
      <c r="C297" s="10"/>
      <c r="D297" s="12" t="s">
        <v>2</v>
      </c>
      <c r="E297" s="12" t="s">
        <v>637</v>
      </c>
      <c r="F297" s="11" t="s">
        <v>4</v>
      </c>
      <c r="G297" s="11" t="s">
        <v>0</v>
      </c>
      <c r="H297" s="11">
        <v>3700</v>
      </c>
      <c r="I297" s="11">
        <v>0.18</v>
      </c>
      <c r="J297" s="11">
        <v>50</v>
      </c>
      <c r="K297" s="244"/>
      <c r="Q297" s="7"/>
    </row>
    <row r="298" spans="1:17" x14ac:dyDescent="0.25">
      <c r="A298" s="23">
        <v>43160.341539351852</v>
      </c>
      <c r="B298" s="12" t="s">
        <v>3</v>
      </c>
      <c r="C298" s="10"/>
      <c r="D298" s="12" t="s">
        <v>2</v>
      </c>
      <c r="E298" s="12" t="s">
        <v>637</v>
      </c>
      <c r="F298" s="11" t="s">
        <v>4</v>
      </c>
      <c r="G298" s="11" t="s">
        <v>0</v>
      </c>
      <c r="H298" s="11">
        <v>5290</v>
      </c>
      <c r="I298" s="11">
        <v>0.18</v>
      </c>
      <c r="J298" s="11">
        <v>50</v>
      </c>
      <c r="K298" s="244"/>
      <c r="Q298" s="7"/>
    </row>
    <row r="299" spans="1:17" x14ac:dyDescent="0.25">
      <c r="A299" s="23">
        <v>43160.341678240744</v>
      </c>
      <c r="B299" s="12" t="s">
        <v>3</v>
      </c>
      <c r="C299" s="10"/>
      <c r="D299" s="12" t="s">
        <v>2</v>
      </c>
      <c r="E299" s="12" t="s">
        <v>637</v>
      </c>
      <c r="F299" s="11" t="s">
        <v>4</v>
      </c>
      <c r="G299" s="11" t="s">
        <v>0</v>
      </c>
      <c r="H299" s="11">
        <v>5320</v>
      </c>
      <c r="I299" s="11">
        <v>0.18</v>
      </c>
      <c r="J299" s="11">
        <v>50</v>
      </c>
      <c r="K299" s="244"/>
      <c r="Q299" s="7"/>
    </row>
    <row r="300" spans="1:17" x14ac:dyDescent="0.25">
      <c r="A300" s="23">
        <v>43160.341817129629</v>
      </c>
      <c r="B300" s="12" t="s">
        <v>3</v>
      </c>
      <c r="C300" s="10"/>
      <c r="D300" s="12" t="s">
        <v>2</v>
      </c>
      <c r="E300" s="12" t="s">
        <v>637</v>
      </c>
      <c r="F300" s="11" t="s">
        <v>4</v>
      </c>
      <c r="G300" s="11" t="s">
        <v>0</v>
      </c>
      <c r="H300" s="11">
        <v>5320</v>
      </c>
      <c r="I300" s="11">
        <v>0.18</v>
      </c>
      <c r="J300" s="11">
        <v>50</v>
      </c>
      <c r="K300" s="245"/>
      <c r="Q300" s="7"/>
    </row>
    <row r="301" spans="1:17" x14ac:dyDescent="0.25">
      <c r="A301" s="22">
        <v>43160.342314814814</v>
      </c>
      <c r="B301" s="9" t="s">
        <v>3</v>
      </c>
      <c r="C301" s="9" t="s">
        <v>2</v>
      </c>
      <c r="D301" s="10"/>
      <c r="E301" s="9" t="s">
        <v>636</v>
      </c>
      <c r="F301" s="8" t="s">
        <v>1</v>
      </c>
      <c r="G301" s="8" t="s">
        <v>0</v>
      </c>
      <c r="H301" s="14">
        <v>450</v>
      </c>
      <c r="I301" s="8">
        <v>0.18</v>
      </c>
      <c r="J301" s="8">
        <v>50</v>
      </c>
      <c r="K301" s="260">
        <f>AVERAGE(H302:H303,H305:H306,H308:H309)</f>
        <v>5210</v>
      </c>
      <c r="Q301" s="7"/>
    </row>
    <row r="302" spans="1:17" x14ac:dyDescent="0.25">
      <c r="A302" s="22">
        <v>43160.342453703706</v>
      </c>
      <c r="B302" s="9" t="s">
        <v>3</v>
      </c>
      <c r="C302" s="9" t="s">
        <v>2</v>
      </c>
      <c r="D302" s="10"/>
      <c r="E302" s="9" t="s">
        <v>636</v>
      </c>
      <c r="F302" s="8" t="s">
        <v>1</v>
      </c>
      <c r="G302" s="8" t="s">
        <v>0</v>
      </c>
      <c r="H302" s="8">
        <v>5470</v>
      </c>
      <c r="I302" s="8">
        <v>0.18</v>
      </c>
      <c r="J302" s="8">
        <v>52</v>
      </c>
      <c r="K302" s="261"/>
      <c r="Q302" s="7"/>
    </row>
    <row r="303" spans="1:17" x14ac:dyDescent="0.25">
      <c r="A303" s="22">
        <v>43160.342592592591</v>
      </c>
      <c r="B303" s="9" t="s">
        <v>3</v>
      </c>
      <c r="C303" s="9" t="s">
        <v>2</v>
      </c>
      <c r="D303" s="10"/>
      <c r="E303" s="9" t="s">
        <v>636</v>
      </c>
      <c r="F303" s="8" t="s">
        <v>1</v>
      </c>
      <c r="G303" s="8" t="s">
        <v>0</v>
      </c>
      <c r="H303" s="8">
        <v>5500</v>
      </c>
      <c r="I303" s="8">
        <v>0.18</v>
      </c>
      <c r="J303" s="8">
        <v>50</v>
      </c>
      <c r="K303" s="261"/>
      <c r="Q303" s="7"/>
    </row>
    <row r="304" spans="1:17" x14ac:dyDescent="0.25">
      <c r="A304" s="22">
        <v>43160.342916666668</v>
      </c>
      <c r="B304" s="9" t="s">
        <v>3</v>
      </c>
      <c r="C304" s="9" t="s">
        <v>2</v>
      </c>
      <c r="D304" s="10"/>
      <c r="E304" s="9" t="s">
        <v>636</v>
      </c>
      <c r="F304" s="8" t="s">
        <v>1</v>
      </c>
      <c r="G304" s="8" t="s">
        <v>0</v>
      </c>
      <c r="H304" s="14">
        <v>4450</v>
      </c>
      <c r="I304" s="8">
        <v>0.18</v>
      </c>
      <c r="J304" s="8">
        <v>52</v>
      </c>
      <c r="K304" s="261"/>
      <c r="Q304" s="7"/>
    </row>
    <row r="305" spans="1:17" x14ac:dyDescent="0.25">
      <c r="A305" s="22">
        <v>43160.34306712963</v>
      </c>
      <c r="B305" s="9" t="s">
        <v>3</v>
      </c>
      <c r="C305" s="9" t="s">
        <v>2</v>
      </c>
      <c r="D305" s="10"/>
      <c r="E305" s="9" t="s">
        <v>636</v>
      </c>
      <c r="F305" s="8" t="s">
        <v>1</v>
      </c>
      <c r="G305" s="8" t="s">
        <v>0</v>
      </c>
      <c r="H305" s="8">
        <v>5030</v>
      </c>
      <c r="I305" s="8">
        <v>0.18</v>
      </c>
      <c r="J305" s="8">
        <v>52</v>
      </c>
      <c r="K305" s="261"/>
      <c r="Q305" s="7"/>
    </row>
    <row r="306" spans="1:17" x14ac:dyDescent="0.25">
      <c r="A306" s="22">
        <v>43160.343217592592</v>
      </c>
      <c r="B306" s="9" t="s">
        <v>3</v>
      </c>
      <c r="C306" s="9" t="s">
        <v>2</v>
      </c>
      <c r="D306" s="10"/>
      <c r="E306" s="9" t="s">
        <v>636</v>
      </c>
      <c r="F306" s="8" t="s">
        <v>1</v>
      </c>
      <c r="G306" s="8" t="s">
        <v>0</v>
      </c>
      <c r="H306" s="8">
        <v>4960</v>
      </c>
      <c r="I306" s="8">
        <v>0.18</v>
      </c>
      <c r="J306" s="8">
        <v>50</v>
      </c>
      <c r="K306" s="261"/>
      <c r="Q306" s="7"/>
    </row>
    <row r="307" spans="1:17" x14ac:dyDescent="0.25">
      <c r="A307" s="22">
        <v>43160.343553240738</v>
      </c>
      <c r="B307" s="9" t="s">
        <v>3</v>
      </c>
      <c r="C307" s="10"/>
      <c r="D307" s="9" t="s">
        <v>2</v>
      </c>
      <c r="E307" s="9" t="s">
        <v>637</v>
      </c>
      <c r="F307" s="8" t="s">
        <v>1</v>
      </c>
      <c r="G307" s="8" t="s">
        <v>0</v>
      </c>
      <c r="H307" s="14">
        <v>4460</v>
      </c>
      <c r="I307" s="8">
        <v>0.18</v>
      </c>
      <c r="J307" s="8">
        <v>50</v>
      </c>
      <c r="K307" s="261"/>
      <c r="Q307" s="7"/>
    </row>
    <row r="308" spans="1:17" x14ac:dyDescent="0.25">
      <c r="A308" s="22">
        <v>43160.343692129631</v>
      </c>
      <c r="B308" s="9" t="s">
        <v>3</v>
      </c>
      <c r="C308" s="10"/>
      <c r="D308" s="9" t="s">
        <v>2</v>
      </c>
      <c r="E308" s="9" t="s">
        <v>637</v>
      </c>
      <c r="F308" s="8" t="s">
        <v>1</v>
      </c>
      <c r="G308" s="8" t="s">
        <v>0</v>
      </c>
      <c r="H308" s="8">
        <v>5180</v>
      </c>
      <c r="I308" s="8">
        <v>0.18</v>
      </c>
      <c r="J308" s="8">
        <v>50</v>
      </c>
      <c r="K308" s="261"/>
      <c r="Q308" s="7"/>
    </row>
    <row r="309" spans="1:17" x14ac:dyDescent="0.25">
      <c r="A309" s="22">
        <v>43160.343831018516</v>
      </c>
      <c r="B309" s="9" t="s">
        <v>3</v>
      </c>
      <c r="C309" s="10"/>
      <c r="D309" s="9" t="s">
        <v>2</v>
      </c>
      <c r="E309" s="9" t="s">
        <v>637</v>
      </c>
      <c r="F309" s="8" t="s">
        <v>1</v>
      </c>
      <c r="G309" s="8" t="s">
        <v>0</v>
      </c>
      <c r="H309" s="8">
        <v>5120</v>
      </c>
      <c r="I309" s="8">
        <v>0.18</v>
      </c>
      <c r="J309" s="8">
        <v>50</v>
      </c>
      <c r="K309" s="262"/>
      <c r="Q309" s="7"/>
    </row>
    <row r="310" spans="1:17" x14ac:dyDescent="0.25">
      <c r="Q310" s="7"/>
    </row>
    <row r="311" spans="1:17" x14ac:dyDescent="0.25">
      <c r="Q311" s="7"/>
    </row>
    <row r="312" spans="1:17" x14ac:dyDescent="0.25">
      <c r="Q312" s="7"/>
    </row>
    <row r="313" spans="1:17" x14ac:dyDescent="0.25">
      <c r="Q313" s="7"/>
    </row>
    <row r="314" spans="1:17" x14ac:dyDescent="0.25">
      <c r="Q314" s="7"/>
    </row>
    <row r="315" spans="1:17" x14ac:dyDescent="0.25">
      <c r="Q315" s="7"/>
    </row>
    <row r="316" spans="1:17" x14ac:dyDescent="0.25">
      <c r="Q316" s="7"/>
    </row>
    <row r="317" spans="1:17" x14ac:dyDescent="0.25">
      <c r="Q317" s="7"/>
    </row>
    <row r="318" spans="1:17" x14ac:dyDescent="0.25">
      <c r="Q318" s="7"/>
    </row>
    <row r="319" spans="1:17" x14ac:dyDescent="0.25">
      <c r="Q319" s="7"/>
    </row>
    <row r="320" spans="1:17" x14ac:dyDescent="0.25">
      <c r="Q320" s="7"/>
    </row>
    <row r="321" spans="17:17" x14ac:dyDescent="0.25">
      <c r="Q321" s="7"/>
    </row>
    <row r="322" spans="17:17" x14ac:dyDescent="0.25">
      <c r="Q322" s="7"/>
    </row>
    <row r="323" spans="17:17" x14ac:dyDescent="0.25">
      <c r="Q323" s="7"/>
    </row>
    <row r="324" spans="17:17" x14ac:dyDescent="0.25">
      <c r="Q324" s="7"/>
    </row>
    <row r="325" spans="17:17" x14ac:dyDescent="0.25">
      <c r="Q325" s="7"/>
    </row>
    <row r="326" spans="17:17" x14ac:dyDescent="0.25">
      <c r="Q326" s="7"/>
    </row>
    <row r="327" spans="17:17" x14ac:dyDescent="0.25">
      <c r="Q327" s="7"/>
    </row>
    <row r="328" spans="17:17" x14ac:dyDescent="0.25">
      <c r="Q328" s="7"/>
    </row>
    <row r="329" spans="17:17" x14ac:dyDescent="0.25">
      <c r="Q329" s="7"/>
    </row>
    <row r="330" spans="17:17" x14ac:dyDescent="0.25">
      <c r="Q330" s="7"/>
    </row>
    <row r="331" spans="17:17" x14ac:dyDescent="0.25">
      <c r="Q331" s="7"/>
    </row>
    <row r="332" spans="17:17" x14ac:dyDescent="0.25">
      <c r="Q332" s="7"/>
    </row>
    <row r="333" spans="17:17" x14ac:dyDescent="0.25">
      <c r="Q333" s="7"/>
    </row>
    <row r="334" spans="17:17" x14ac:dyDescent="0.25">
      <c r="Q334" s="7"/>
    </row>
    <row r="335" spans="17:17" x14ac:dyDescent="0.25">
      <c r="Q335" s="7"/>
    </row>
    <row r="336" spans="17:17" x14ac:dyDescent="0.25">
      <c r="Q336" s="7"/>
    </row>
    <row r="337" spans="17:17" x14ac:dyDescent="0.25">
      <c r="Q337" s="7"/>
    </row>
    <row r="338" spans="17:17" x14ac:dyDescent="0.25">
      <c r="Q338" s="7"/>
    </row>
    <row r="339" spans="17:17" x14ac:dyDescent="0.25">
      <c r="Q339" s="7"/>
    </row>
    <row r="340" spans="17:17" x14ac:dyDescent="0.25">
      <c r="Q340" s="7"/>
    </row>
    <row r="341" spans="17:17" x14ac:dyDescent="0.25">
      <c r="Q341" s="7"/>
    </row>
    <row r="342" spans="17:17" x14ac:dyDescent="0.25">
      <c r="Q342" s="7"/>
    </row>
    <row r="343" spans="17:17" x14ac:dyDescent="0.25">
      <c r="Q343" s="7"/>
    </row>
    <row r="344" spans="17:17" x14ac:dyDescent="0.25">
      <c r="Q344" s="7"/>
    </row>
    <row r="345" spans="17:17" x14ac:dyDescent="0.25">
      <c r="Q345" s="7"/>
    </row>
    <row r="346" spans="17:17" x14ac:dyDescent="0.25">
      <c r="Q346" s="7"/>
    </row>
    <row r="347" spans="17:17" x14ac:dyDescent="0.25">
      <c r="Q347" s="7"/>
    </row>
    <row r="348" spans="17:17" x14ac:dyDescent="0.25">
      <c r="Q348" s="7"/>
    </row>
    <row r="349" spans="17:17" x14ac:dyDescent="0.25">
      <c r="Q349" s="7"/>
    </row>
    <row r="350" spans="17:17" x14ac:dyDescent="0.25">
      <c r="Q350" s="7"/>
    </row>
    <row r="351" spans="17:17" x14ac:dyDescent="0.25">
      <c r="Q351" s="7"/>
    </row>
    <row r="352" spans="17:17" x14ac:dyDescent="0.25">
      <c r="Q352" s="7"/>
    </row>
    <row r="353" spans="17:17" x14ac:dyDescent="0.25">
      <c r="Q353" s="7"/>
    </row>
    <row r="354" spans="17:17" x14ac:dyDescent="0.25">
      <c r="Q354" s="7"/>
    </row>
    <row r="355" spans="17:17" x14ac:dyDescent="0.25">
      <c r="Q355" s="7"/>
    </row>
    <row r="356" spans="17:17" x14ac:dyDescent="0.25">
      <c r="Q356" s="7"/>
    </row>
    <row r="357" spans="17:17" x14ac:dyDescent="0.25">
      <c r="Q357" s="7"/>
    </row>
    <row r="358" spans="17:17" x14ac:dyDescent="0.25">
      <c r="Q358" s="7"/>
    </row>
    <row r="359" spans="17:17" x14ac:dyDescent="0.25">
      <c r="Q359" s="7"/>
    </row>
    <row r="360" spans="17:17" x14ac:dyDescent="0.25">
      <c r="Q360" s="7"/>
    </row>
    <row r="361" spans="17:17" x14ac:dyDescent="0.25">
      <c r="Q361" s="7"/>
    </row>
    <row r="362" spans="17:17" x14ac:dyDescent="0.25">
      <c r="Q362" s="7"/>
    </row>
    <row r="363" spans="17:17" x14ac:dyDescent="0.25">
      <c r="Q363" s="7"/>
    </row>
    <row r="364" spans="17:17" x14ac:dyDescent="0.25">
      <c r="Q364" s="7"/>
    </row>
    <row r="365" spans="17:17" x14ac:dyDescent="0.25">
      <c r="Q365" s="7"/>
    </row>
    <row r="366" spans="17:17" x14ac:dyDescent="0.25">
      <c r="Q366" s="7"/>
    </row>
    <row r="367" spans="17:17" x14ac:dyDescent="0.25">
      <c r="Q367" s="7"/>
    </row>
    <row r="368" spans="17:17" x14ac:dyDescent="0.25">
      <c r="Q368" s="7"/>
    </row>
    <row r="369" spans="17:17" x14ac:dyDescent="0.25">
      <c r="Q369" s="7"/>
    </row>
    <row r="370" spans="17:17" x14ac:dyDescent="0.25">
      <c r="Q370" s="7"/>
    </row>
    <row r="371" spans="17:17" x14ac:dyDescent="0.25">
      <c r="Q371" s="7"/>
    </row>
    <row r="372" spans="17:17" x14ac:dyDescent="0.25">
      <c r="Q372" s="7"/>
    </row>
    <row r="373" spans="17:17" x14ac:dyDescent="0.25">
      <c r="Q373" s="7"/>
    </row>
    <row r="374" spans="17:17" x14ac:dyDescent="0.25">
      <c r="Q374" s="7"/>
    </row>
    <row r="375" spans="17:17" x14ac:dyDescent="0.25">
      <c r="Q375" s="7"/>
    </row>
    <row r="376" spans="17:17" x14ac:dyDescent="0.25">
      <c r="Q376" s="7"/>
    </row>
    <row r="377" spans="17:17" x14ac:dyDescent="0.25">
      <c r="Q377" s="7"/>
    </row>
    <row r="378" spans="17:17" x14ac:dyDescent="0.25">
      <c r="Q378" s="7"/>
    </row>
    <row r="379" spans="17:17" x14ac:dyDescent="0.25">
      <c r="Q379" s="7"/>
    </row>
    <row r="380" spans="17:17" x14ac:dyDescent="0.25">
      <c r="Q380" s="7"/>
    </row>
    <row r="381" spans="17:17" x14ac:dyDescent="0.25">
      <c r="Q381" s="7"/>
    </row>
    <row r="382" spans="17:17" x14ac:dyDescent="0.25">
      <c r="Q382" s="7"/>
    </row>
    <row r="383" spans="17:17" x14ac:dyDescent="0.25">
      <c r="Q383" s="7"/>
    </row>
    <row r="384" spans="17:17" x14ac:dyDescent="0.25">
      <c r="Q384" s="7"/>
    </row>
    <row r="385" spans="1:17" x14ac:dyDescent="0.25">
      <c r="Q385" s="7"/>
    </row>
    <row r="386" spans="1:17" x14ac:dyDescent="0.25">
      <c r="Q386" s="7"/>
    </row>
    <row r="387" spans="1:17" x14ac:dyDescent="0.25">
      <c r="Q387" s="7"/>
    </row>
    <row r="388" spans="1:17" x14ac:dyDescent="0.25">
      <c r="Q388" s="7"/>
    </row>
    <row r="389" spans="1:17" x14ac:dyDescent="0.25">
      <c r="Q389" s="7"/>
    </row>
    <row r="390" spans="1:17" x14ac:dyDescent="0.25">
      <c r="Q390" s="7"/>
    </row>
    <row r="391" spans="1:17" x14ac:dyDescent="0.25">
      <c r="Q391" s="7"/>
    </row>
    <row r="392" spans="1:17" x14ac:dyDescent="0.25">
      <c r="Q392" s="7"/>
    </row>
    <row r="393" spans="1:17" x14ac:dyDescent="0.25">
      <c r="Q393" s="7"/>
    </row>
    <row r="394" spans="1:17" x14ac:dyDescent="0.25">
      <c r="Q394" s="7"/>
    </row>
    <row r="395" spans="1:17" x14ac:dyDescent="0.25">
      <c r="Q395" s="7"/>
    </row>
    <row r="396" spans="1:17" s="7" customFormat="1" x14ac:dyDescent="0.25">
      <c r="A396" s="1"/>
      <c r="B396" s="1"/>
      <c r="C396" s="1"/>
      <c r="D396" s="1"/>
      <c r="E396" s="135"/>
      <c r="F396" s="4"/>
      <c r="G396" s="4"/>
      <c r="H396" s="1"/>
      <c r="I396" s="1"/>
      <c r="J396" s="1"/>
      <c r="K396" s="3"/>
      <c r="M396" s="1"/>
      <c r="N396" s="1"/>
    </row>
    <row r="397" spans="1:17" s="7" customFormat="1" x14ac:dyDescent="0.25">
      <c r="A397" s="1"/>
      <c r="B397" s="1"/>
      <c r="C397" s="1"/>
      <c r="D397" s="1"/>
      <c r="E397" s="135"/>
      <c r="F397" s="4"/>
      <c r="G397" s="4"/>
      <c r="H397" s="1"/>
      <c r="I397" s="1"/>
      <c r="J397" s="1"/>
      <c r="K397" s="3"/>
      <c r="M397" s="1"/>
      <c r="N397" s="1"/>
    </row>
    <row r="398" spans="1:17" s="7" customFormat="1" x14ac:dyDescent="0.25">
      <c r="A398" s="1"/>
      <c r="B398" s="1"/>
      <c r="C398" s="1"/>
      <c r="D398" s="1"/>
      <c r="E398" s="135"/>
      <c r="F398" s="4"/>
      <c r="G398" s="4"/>
      <c r="H398" s="1"/>
      <c r="I398" s="1"/>
      <c r="J398" s="1"/>
      <c r="K398" s="3"/>
      <c r="M398" s="1"/>
      <c r="N398" s="1"/>
    </row>
    <row r="399" spans="1:17" s="7" customFormat="1" x14ac:dyDescent="0.25">
      <c r="A399" s="1"/>
      <c r="B399" s="1"/>
      <c r="C399" s="1"/>
      <c r="D399" s="1"/>
      <c r="E399" s="135"/>
      <c r="F399" s="4"/>
      <c r="G399" s="4"/>
      <c r="H399" s="1"/>
      <c r="I399" s="1"/>
      <c r="J399" s="1"/>
      <c r="K399" s="3"/>
      <c r="M399" s="1"/>
      <c r="N399" s="1"/>
    </row>
    <row r="400" spans="1:17" s="7" customFormat="1" x14ac:dyDescent="0.25">
      <c r="A400" s="1"/>
      <c r="B400" s="1"/>
      <c r="C400" s="1"/>
      <c r="D400" s="1"/>
      <c r="E400" s="135"/>
      <c r="F400" s="4"/>
      <c r="G400" s="4"/>
      <c r="H400" s="1"/>
      <c r="I400" s="1"/>
      <c r="J400" s="1"/>
      <c r="K400" s="3"/>
      <c r="M400" s="1"/>
      <c r="N400" s="1"/>
    </row>
    <row r="401" spans="1:14" s="7" customFormat="1" x14ac:dyDescent="0.25">
      <c r="A401" s="1"/>
      <c r="B401" s="1"/>
      <c r="C401" s="1"/>
      <c r="D401" s="1"/>
      <c r="E401" s="135"/>
      <c r="F401" s="4"/>
      <c r="G401" s="4"/>
      <c r="H401" s="1"/>
      <c r="I401" s="1"/>
      <c r="J401" s="1"/>
      <c r="K401" s="3"/>
      <c r="M401" s="1"/>
      <c r="N401" s="1"/>
    </row>
    <row r="402" spans="1:14" s="7" customFormat="1" x14ac:dyDescent="0.25">
      <c r="A402" s="1"/>
      <c r="B402" s="1"/>
      <c r="C402" s="1"/>
      <c r="D402" s="1"/>
      <c r="E402" s="135"/>
      <c r="F402" s="4"/>
      <c r="G402" s="4"/>
      <c r="H402" s="1"/>
      <c r="I402" s="1"/>
      <c r="J402" s="1"/>
      <c r="K402" s="3"/>
      <c r="M402" s="1"/>
      <c r="N402" s="1"/>
    </row>
    <row r="403" spans="1:14" s="7" customFormat="1" x14ac:dyDescent="0.25">
      <c r="A403" s="1"/>
      <c r="B403" s="1"/>
      <c r="C403" s="1"/>
      <c r="D403" s="1"/>
      <c r="E403" s="135"/>
      <c r="F403" s="4"/>
      <c r="G403" s="4"/>
      <c r="H403" s="1"/>
      <c r="I403" s="1"/>
      <c r="J403" s="1"/>
      <c r="K403" s="3"/>
      <c r="M403" s="1"/>
      <c r="N403" s="1"/>
    </row>
    <row r="404" spans="1:14" s="7" customFormat="1" x14ac:dyDescent="0.25">
      <c r="A404" s="1"/>
      <c r="B404" s="1"/>
      <c r="C404" s="1"/>
      <c r="D404" s="1"/>
      <c r="E404" s="135"/>
      <c r="F404" s="4"/>
      <c r="G404" s="4"/>
      <c r="H404" s="1"/>
      <c r="I404" s="1"/>
      <c r="J404" s="1"/>
      <c r="K404" s="3"/>
      <c r="M404" s="1"/>
      <c r="N404" s="1"/>
    </row>
    <row r="405" spans="1:14" s="7" customFormat="1" x14ac:dyDescent="0.25">
      <c r="A405" s="1"/>
      <c r="B405" s="1"/>
      <c r="C405" s="1"/>
      <c r="D405" s="1"/>
      <c r="E405" s="135"/>
      <c r="F405" s="4"/>
      <c r="G405" s="4"/>
      <c r="H405" s="1"/>
      <c r="I405" s="1"/>
      <c r="J405" s="1"/>
      <c r="K405" s="3"/>
      <c r="M405" s="1"/>
      <c r="N405" s="1"/>
    </row>
    <row r="406" spans="1:14" s="7" customFormat="1" x14ac:dyDescent="0.25">
      <c r="A406" s="1"/>
      <c r="B406" s="1"/>
      <c r="C406" s="1"/>
      <c r="D406" s="1"/>
      <c r="E406" s="135"/>
      <c r="F406" s="4"/>
      <c r="G406" s="4"/>
      <c r="H406" s="1"/>
      <c r="I406" s="1"/>
      <c r="J406" s="1"/>
      <c r="K406" s="3"/>
      <c r="M406" s="1"/>
      <c r="N406" s="1"/>
    </row>
    <row r="407" spans="1:14" s="7" customFormat="1" x14ac:dyDescent="0.25">
      <c r="A407" s="1"/>
      <c r="B407" s="1"/>
      <c r="C407" s="1"/>
      <c r="D407" s="1"/>
      <c r="E407" s="135"/>
      <c r="F407" s="4"/>
      <c r="G407" s="4"/>
      <c r="H407" s="1"/>
      <c r="I407" s="1"/>
      <c r="J407" s="1"/>
      <c r="K407" s="3"/>
      <c r="M407" s="1"/>
      <c r="N407" s="1"/>
    </row>
    <row r="408" spans="1:14" s="7" customFormat="1" x14ac:dyDescent="0.25">
      <c r="A408" s="1"/>
      <c r="B408" s="1"/>
      <c r="C408" s="1"/>
      <c r="D408" s="1"/>
      <c r="E408" s="135"/>
      <c r="F408" s="4"/>
      <c r="G408" s="4"/>
      <c r="H408" s="1"/>
      <c r="I408" s="1"/>
      <c r="J408" s="1"/>
      <c r="K408" s="3"/>
      <c r="M408" s="1"/>
      <c r="N408" s="1"/>
    </row>
    <row r="409" spans="1:14" s="7" customFormat="1" x14ac:dyDescent="0.25">
      <c r="A409" s="1"/>
      <c r="B409" s="1"/>
      <c r="C409" s="1"/>
      <c r="D409" s="1"/>
      <c r="E409" s="135"/>
      <c r="F409" s="4"/>
      <c r="G409" s="4"/>
      <c r="H409" s="1"/>
      <c r="I409" s="1"/>
      <c r="J409" s="1"/>
      <c r="K409" s="3"/>
      <c r="M409" s="1"/>
      <c r="N409" s="1"/>
    </row>
    <row r="410" spans="1:14" s="7" customFormat="1" x14ac:dyDescent="0.25">
      <c r="A410" s="1"/>
      <c r="B410" s="1"/>
      <c r="C410" s="1"/>
      <c r="D410" s="1"/>
      <c r="E410" s="135"/>
      <c r="F410" s="4"/>
      <c r="G410" s="4"/>
      <c r="H410" s="1"/>
      <c r="I410" s="1"/>
      <c r="J410" s="1"/>
      <c r="K410" s="3"/>
      <c r="M410" s="1"/>
      <c r="N410" s="1"/>
    </row>
    <row r="411" spans="1:14" s="7" customFormat="1" x14ac:dyDescent="0.25">
      <c r="A411" s="1"/>
      <c r="B411" s="1"/>
      <c r="C411" s="1"/>
      <c r="D411" s="1"/>
      <c r="E411" s="135"/>
      <c r="F411" s="4"/>
      <c r="G411" s="4"/>
      <c r="H411" s="1"/>
      <c r="I411" s="1"/>
      <c r="J411" s="1"/>
      <c r="K411" s="3"/>
      <c r="M411" s="1"/>
      <c r="N411" s="1"/>
    </row>
    <row r="412" spans="1:14" s="7" customFormat="1" x14ac:dyDescent="0.25">
      <c r="A412" s="1"/>
      <c r="B412" s="1"/>
      <c r="C412" s="1"/>
      <c r="D412" s="1"/>
      <c r="E412" s="135"/>
      <c r="F412" s="4"/>
      <c r="G412" s="4"/>
      <c r="H412" s="1"/>
      <c r="I412" s="1"/>
      <c r="J412" s="1"/>
      <c r="K412" s="3"/>
      <c r="M412" s="1"/>
      <c r="N412" s="1"/>
    </row>
    <row r="413" spans="1:14" s="7" customFormat="1" x14ac:dyDescent="0.25">
      <c r="A413" s="1"/>
      <c r="B413" s="1"/>
      <c r="C413" s="1"/>
      <c r="D413" s="1"/>
      <c r="E413" s="135"/>
      <c r="F413" s="4"/>
      <c r="G413" s="4"/>
      <c r="H413" s="1"/>
      <c r="I413" s="1"/>
      <c r="J413" s="1"/>
      <c r="K413" s="3"/>
      <c r="M413" s="1"/>
      <c r="N413" s="1"/>
    </row>
    <row r="414" spans="1:14" s="7" customFormat="1" x14ac:dyDescent="0.25">
      <c r="A414" s="1"/>
      <c r="B414" s="1"/>
      <c r="C414" s="1"/>
      <c r="D414" s="1"/>
      <c r="E414" s="135"/>
      <c r="F414" s="4"/>
      <c r="G414" s="4"/>
      <c r="H414" s="1"/>
      <c r="I414" s="1"/>
      <c r="J414" s="1"/>
      <c r="K414" s="3"/>
      <c r="M414" s="1"/>
      <c r="N414" s="1"/>
    </row>
    <row r="415" spans="1:14" s="7" customFormat="1" x14ac:dyDescent="0.25">
      <c r="A415" s="1"/>
      <c r="B415" s="1"/>
      <c r="C415" s="1"/>
      <c r="D415" s="1"/>
      <c r="E415" s="135"/>
      <c r="F415" s="4"/>
      <c r="G415" s="4"/>
      <c r="H415" s="1"/>
      <c r="I415" s="1"/>
      <c r="J415" s="1"/>
      <c r="K415" s="3"/>
      <c r="M415" s="1"/>
      <c r="N415" s="1"/>
    </row>
    <row r="416" spans="1:14" s="7" customFormat="1" x14ac:dyDescent="0.25">
      <c r="A416" s="1"/>
      <c r="B416" s="1"/>
      <c r="C416" s="1"/>
      <c r="D416" s="1"/>
      <c r="E416" s="135"/>
      <c r="F416" s="4"/>
      <c r="G416" s="4"/>
      <c r="H416" s="1"/>
      <c r="I416" s="1"/>
      <c r="J416" s="1"/>
      <c r="K416" s="3"/>
      <c r="M416" s="1"/>
      <c r="N416" s="1"/>
    </row>
    <row r="417" spans="1:17" s="7" customFormat="1" x14ac:dyDescent="0.25">
      <c r="A417" s="1"/>
      <c r="B417" s="1"/>
      <c r="C417" s="1"/>
      <c r="D417" s="1"/>
      <c r="E417" s="135"/>
      <c r="F417" s="4"/>
      <c r="G417" s="4"/>
      <c r="H417" s="1"/>
      <c r="I417" s="1"/>
      <c r="J417" s="1"/>
      <c r="K417" s="3"/>
      <c r="M417" s="1"/>
      <c r="N417" s="1"/>
    </row>
    <row r="418" spans="1:17" s="7" customFormat="1" x14ac:dyDescent="0.25">
      <c r="A418" s="1"/>
      <c r="B418" s="1"/>
      <c r="C418" s="1"/>
      <c r="D418" s="1"/>
      <c r="E418" s="135"/>
      <c r="F418" s="4"/>
      <c r="G418" s="4"/>
      <c r="H418" s="1"/>
      <c r="I418" s="1"/>
      <c r="J418" s="1"/>
      <c r="K418" s="3"/>
      <c r="M418" s="1"/>
      <c r="N418" s="1"/>
    </row>
    <row r="419" spans="1:17" s="7" customFormat="1" x14ac:dyDescent="0.25">
      <c r="A419" s="1"/>
      <c r="B419" s="1"/>
      <c r="C419" s="1"/>
      <c r="D419" s="1"/>
      <c r="E419" s="135"/>
      <c r="F419" s="4"/>
      <c r="G419" s="4"/>
      <c r="H419" s="1"/>
      <c r="I419" s="1"/>
      <c r="J419" s="1"/>
      <c r="K419" s="3"/>
      <c r="M419" s="1"/>
      <c r="N419" s="1"/>
    </row>
    <row r="420" spans="1:17" s="7" customFormat="1" x14ac:dyDescent="0.25">
      <c r="A420" s="1"/>
      <c r="B420" s="1"/>
      <c r="C420" s="1"/>
      <c r="D420" s="1"/>
      <c r="E420" s="135"/>
      <c r="F420" s="4"/>
      <c r="G420" s="4"/>
      <c r="H420" s="1"/>
      <c r="I420" s="1"/>
      <c r="J420" s="1"/>
      <c r="K420" s="3"/>
      <c r="M420" s="1"/>
      <c r="N420" s="1"/>
    </row>
    <row r="421" spans="1:17" s="7" customFormat="1" x14ac:dyDescent="0.25">
      <c r="A421" s="1"/>
      <c r="B421" s="1"/>
      <c r="C421" s="1"/>
      <c r="D421" s="1"/>
      <c r="E421" s="135"/>
      <c r="F421" s="4"/>
      <c r="G421" s="4"/>
      <c r="H421" s="1"/>
      <c r="I421" s="1"/>
      <c r="J421" s="1"/>
      <c r="K421" s="3"/>
      <c r="M421" s="1"/>
      <c r="N421" s="1"/>
    </row>
    <row r="422" spans="1:17" s="7" customFormat="1" x14ac:dyDescent="0.25">
      <c r="A422" s="1"/>
      <c r="B422" s="1"/>
      <c r="C422" s="1"/>
      <c r="D422" s="1"/>
      <c r="E422" s="135"/>
      <c r="F422" s="4"/>
      <c r="G422" s="4"/>
      <c r="H422" s="1"/>
      <c r="I422" s="1"/>
      <c r="J422" s="1"/>
      <c r="K422" s="3"/>
      <c r="M422" s="1"/>
      <c r="N422" s="1"/>
    </row>
    <row r="423" spans="1:17" s="7" customFormat="1" x14ac:dyDescent="0.25">
      <c r="A423" s="1"/>
      <c r="B423" s="1"/>
      <c r="C423" s="1"/>
      <c r="D423" s="1"/>
      <c r="E423" s="135"/>
      <c r="F423" s="4"/>
      <c r="G423" s="4"/>
      <c r="H423" s="1"/>
      <c r="I423" s="1"/>
      <c r="J423" s="1"/>
      <c r="K423" s="3"/>
      <c r="M423" s="1"/>
      <c r="N423" s="1"/>
    </row>
    <row r="424" spans="1:17" s="7" customFormat="1" x14ac:dyDescent="0.25">
      <c r="A424" s="1"/>
      <c r="B424" s="1"/>
      <c r="C424" s="1"/>
      <c r="D424" s="1"/>
      <c r="E424" s="135"/>
      <c r="F424" s="4"/>
      <c r="G424" s="4"/>
      <c r="H424" s="1"/>
      <c r="I424" s="1"/>
      <c r="J424" s="1"/>
      <c r="K424" s="3"/>
      <c r="M424" s="1"/>
      <c r="N424" s="1"/>
    </row>
    <row r="425" spans="1:17" s="7" customFormat="1" x14ac:dyDescent="0.25">
      <c r="A425" s="1"/>
      <c r="B425" s="1"/>
      <c r="C425" s="1"/>
      <c r="D425" s="1"/>
      <c r="E425" s="135"/>
      <c r="F425" s="4"/>
      <c r="G425" s="4"/>
      <c r="H425" s="1"/>
      <c r="I425" s="1"/>
      <c r="J425" s="1"/>
      <c r="K425" s="3"/>
      <c r="M425" s="1"/>
      <c r="N425" s="1"/>
    </row>
    <row r="426" spans="1:17" s="7" customFormat="1" x14ac:dyDescent="0.25">
      <c r="A426" s="1"/>
      <c r="B426" s="1"/>
      <c r="C426" s="1"/>
      <c r="D426" s="1"/>
      <c r="E426" s="135"/>
      <c r="F426" s="4"/>
      <c r="G426" s="4"/>
      <c r="H426" s="1"/>
      <c r="I426" s="1"/>
      <c r="J426" s="1"/>
      <c r="K426" s="3"/>
      <c r="M426" s="1"/>
      <c r="N426" s="1"/>
    </row>
    <row r="427" spans="1:17" s="7" customFormat="1" x14ac:dyDescent="0.25">
      <c r="A427" s="1"/>
      <c r="B427" s="1"/>
      <c r="C427" s="1"/>
      <c r="D427" s="1"/>
      <c r="E427" s="135"/>
      <c r="F427" s="4"/>
      <c r="G427" s="4"/>
      <c r="H427" s="1"/>
      <c r="I427" s="1"/>
      <c r="J427" s="1"/>
      <c r="K427" s="3"/>
      <c r="M427" s="1"/>
      <c r="N427" s="1"/>
      <c r="Q427" s="1"/>
    </row>
    <row r="428" spans="1:17" s="7" customFormat="1" x14ac:dyDescent="0.25">
      <c r="A428" s="1"/>
      <c r="B428" s="1"/>
      <c r="C428" s="1"/>
      <c r="D428" s="1"/>
      <c r="E428" s="135"/>
      <c r="F428" s="4"/>
      <c r="G428" s="4"/>
      <c r="H428" s="1"/>
      <c r="I428" s="1"/>
      <c r="J428" s="1"/>
      <c r="K428" s="3"/>
      <c r="M428" s="1"/>
      <c r="N428" s="1"/>
      <c r="Q428" s="1"/>
    </row>
    <row r="429" spans="1:17" s="7" customFormat="1" x14ac:dyDescent="0.25">
      <c r="A429" s="1"/>
      <c r="B429" s="1"/>
      <c r="C429" s="1"/>
      <c r="D429" s="1"/>
      <c r="E429" s="135"/>
      <c r="F429" s="4"/>
      <c r="G429" s="4"/>
      <c r="H429" s="1"/>
      <c r="I429" s="1"/>
      <c r="J429" s="1"/>
      <c r="K429" s="3"/>
      <c r="M429" s="1"/>
      <c r="N429" s="1"/>
      <c r="Q429" s="1"/>
    </row>
    <row r="430" spans="1:17" s="7" customFormat="1" x14ac:dyDescent="0.25">
      <c r="A430" s="1"/>
      <c r="B430" s="1"/>
      <c r="C430" s="1"/>
      <c r="D430" s="1"/>
      <c r="E430" s="135"/>
      <c r="F430" s="4"/>
      <c r="G430" s="4"/>
      <c r="H430" s="1"/>
      <c r="I430" s="1"/>
      <c r="J430" s="1"/>
      <c r="K430" s="3"/>
      <c r="M430" s="1"/>
      <c r="N430" s="1"/>
      <c r="Q430" s="1"/>
    </row>
    <row r="431" spans="1:17" s="7" customFormat="1" x14ac:dyDescent="0.25">
      <c r="A431" s="1"/>
      <c r="B431" s="1"/>
      <c r="C431" s="1"/>
      <c r="D431" s="1"/>
      <c r="E431" s="135"/>
      <c r="F431" s="4"/>
      <c r="G431" s="4"/>
      <c r="H431" s="1"/>
      <c r="I431" s="1"/>
      <c r="J431" s="1"/>
      <c r="K431" s="3"/>
      <c r="M431" s="1"/>
      <c r="N431" s="1"/>
      <c r="Q431" s="1"/>
    </row>
    <row r="432" spans="1:17" s="7" customFormat="1" x14ac:dyDescent="0.25">
      <c r="A432" s="1"/>
      <c r="B432" s="1"/>
      <c r="C432" s="1"/>
      <c r="D432" s="1"/>
      <c r="E432" s="135"/>
      <c r="F432" s="4"/>
      <c r="G432" s="4"/>
      <c r="H432" s="1"/>
      <c r="I432" s="1"/>
      <c r="J432" s="1"/>
      <c r="K432" s="3"/>
      <c r="M432" s="1"/>
      <c r="N432" s="1"/>
      <c r="Q432" s="1"/>
    </row>
    <row r="433" spans="1:17" s="7" customFormat="1" x14ac:dyDescent="0.25">
      <c r="A433" s="1"/>
      <c r="B433" s="1"/>
      <c r="C433" s="1"/>
      <c r="D433" s="1"/>
      <c r="E433" s="135"/>
      <c r="F433" s="4"/>
      <c r="G433" s="4"/>
      <c r="H433" s="1"/>
      <c r="I433" s="1"/>
      <c r="J433" s="1"/>
      <c r="K433" s="3"/>
      <c r="M433" s="1"/>
      <c r="N433" s="1"/>
      <c r="Q433" s="1"/>
    </row>
    <row r="434" spans="1:17" s="7" customFormat="1" x14ac:dyDescent="0.25">
      <c r="A434" s="1"/>
      <c r="B434" s="1"/>
      <c r="C434" s="1"/>
      <c r="D434" s="1"/>
      <c r="E434" s="135"/>
      <c r="F434" s="4"/>
      <c r="G434" s="4"/>
      <c r="H434" s="1"/>
      <c r="I434" s="1"/>
      <c r="J434" s="1"/>
      <c r="K434" s="3"/>
      <c r="M434" s="1"/>
      <c r="N434" s="1"/>
      <c r="Q434" s="1"/>
    </row>
    <row r="435" spans="1:17" s="7" customFormat="1" x14ac:dyDescent="0.25">
      <c r="A435" s="1"/>
      <c r="B435" s="1"/>
      <c r="C435" s="1"/>
      <c r="D435" s="1"/>
      <c r="E435" s="135"/>
      <c r="F435" s="4"/>
      <c r="G435" s="4"/>
      <c r="H435" s="1"/>
      <c r="I435" s="1"/>
      <c r="J435" s="1"/>
      <c r="K435" s="3"/>
      <c r="M435" s="1"/>
      <c r="N435" s="1"/>
      <c r="Q435" s="1"/>
    </row>
    <row r="436" spans="1:17" s="7" customFormat="1" x14ac:dyDescent="0.25">
      <c r="A436" s="1"/>
      <c r="B436" s="1"/>
      <c r="C436" s="1"/>
      <c r="D436" s="1"/>
      <c r="E436" s="135"/>
      <c r="F436" s="4"/>
      <c r="G436" s="4"/>
      <c r="H436" s="1"/>
      <c r="I436" s="1"/>
      <c r="J436" s="1"/>
      <c r="K436" s="3"/>
      <c r="M436" s="1"/>
      <c r="N436" s="1"/>
      <c r="Q436" s="1"/>
    </row>
    <row r="437" spans="1:17" s="7" customFormat="1" x14ac:dyDescent="0.25">
      <c r="A437" s="1"/>
      <c r="B437" s="1"/>
      <c r="C437" s="1"/>
      <c r="D437" s="1"/>
      <c r="E437" s="135"/>
      <c r="F437" s="4"/>
      <c r="G437" s="4"/>
      <c r="H437" s="1"/>
      <c r="I437" s="1"/>
      <c r="J437" s="1"/>
      <c r="K437" s="3"/>
      <c r="M437" s="1"/>
      <c r="N437" s="1"/>
      <c r="Q437" s="1"/>
    </row>
    <row r="438" spans="1:17" s="7" customFormat="1" x14ac:dyDescent="0.25">
      <c r="A438" s="1"/>
      <c r="B438" s="1"/>
      <c r="C438" s="1"/>
      <c r="D438" s="1"/>
      <c r="E438" s="135"/>
      <c r="F438" s="4"/>
      <c r="G438" s="4"/>
      <c r="H438" s="1"/>
      <c r="I438" s="1"/>
      <c r="J438" s="1"/>
      <c r="K438" s="3"/>
      <c r="M438" s="1"/>
      <c r="N438" s="1"/>
      <c r="Q438" s="1"/>
    </row>
    <row r="439" spans="1:17" s="7" customFormat="1" x14ac:dyDescent="0.25">
      <c r="A439" s="1"/>
      <c r="B439" s="1"/>
      <c r="C439" s="1"/>
      <c r="D439" s="1"/>
      <c r="E439" s="135"/>
      <c r="F439" s="4"/>
      <c r="G439" s="4"/>
      <c r="H439" s="1"/>
      <c r="I439" s="1"/>
      <c r="J439" s="1"/>
      <c r="K439" s="3"/>
      <c r="M439" s="1"/>
      <c r="N439" s="1"/>
      <c r="Q439" s="1"/>
    </row>
    <row r="440" spans="1:17" s="7" customFormat="1" x14ac:dyDescent="0.25">
      <c r="A440" s="1"/>
      <c r="B440" s="1"/>
      <c r="C440" s="1"/>
      <c r="D440" s="1"/>
      <c r="E440" s="135"/>
      <c r="F440" s="4"/>
      <c r="G440" s="4"/>
      <c r="H440" s="1"/>
      <c r="I440" s="1"/>
      <c r="J440" s="1"/>
      <c r="K440" s="3"/>
      <c r="M440" s="1"/>
      <c r="N440" s="1"/>
      <c r="Q440" s="1"/>
    </row>
    <row r="441" spans="1:17" s="7" customFormat="1" x14ac:dyDescent="0.25">
      <c r="A441" s="1"/>
      <c r="B441" s="1"/>
      <c r="C441" s="1"/>
      <c r="D441" s="1"/>
      <c r="E441" s="135"/>
      <c r="F441" s="4"/>
      <c r="G441" s="4"/>
      <c r="H441" s="1"/>
      <c r="I441" s="1"/>
      <c r="J441" s="1"/>
      <c r="K441" s="3"/>
      <c r="M441" s="1"/>
      <c r="N441" s="1"/>
      <c r="Q441" s="1"/>
    </row>
    <row r="442" spans="1:17" s="7" customFormat="1" x14ac:dyDescent="0.25">
      <c r="A442" s="1"/>
      <c r="B442" s="1"/>
      <c r="C442" s="1"/>
      <c r="D442" s="1"/>
      <c r="E442" s="135"/>
      <c r="F442" s="4"/>
      <c r="G442" s="4"/>
      <c r="H442" s="1"/>
      <c r="I442" s="1"/>
      <c r="J442" s="1"/>
      <c r="K442" s="3"/>
      <c r="M442" s="1"/>
      <c r="N442" s="1"/>
      <c r="Q442" s="1"/>
    </row>
    <row r="443" spans="1:17" s="7" customFormat="1" x14ac:dyDescent="0.25">
      <c r="A443" s="1"/>
      <c r="B443" s="1"/>
      <c r="C443" s="1"/>
      <c r="D443" s="1"/>
      <c r="E443" s="135"/>
      <c r="F443" s="4"/>
      <c r="G443" s="4"/>
      <c r="H443" s="1"/>
      <c r="I443" s="1"/>
      <c r="J443" s="1"/>
      <c r="K443" s="3"/>
      <c r="M443" s="1"/>
      <c r="N443" s="1"/>
      <c r="Q443" s="1"/>
    </row>
    <row r="444" spans="1:17" s="7" customFormat="1" x14ac:dyDescent="0.25">
      <c r="A444" s="1"/>
      <c r="B444" s="1"/>
      <c r="C444" s="1"/>
      <c r="D444" s="1"/>
      <c r="E444" s="135"/>
      <c r="F444" s="4"/>
      <c r="G444" s="4"/>
      <c r="H444" s="1"/>
      <c r="I444" s="1"/>
      <c r="J444" s="1"/>
      <c r="K444" s="3"/>
      <c r="M444" s="1"/>
      <c r="N444" s="1"/>
      <c r="Q444" s="1"/>
    </row>
    <row r="445" spans="1:17" s="7" customFormat="1" x14ac:dyDescent="0.25">
      <c r="A445" s="1"/>
      <c r="B445" s="1"/>
      <c r="C445" s="1"/>
      <c r="D445" s="1"/>
      <c r="E445" s="135"/>
      <c r="F445" s="4"/>
      <c r="G445" s="4"/>
      <c r="H445" s="1"/>
      <c r="I445" s="1"/>
      <c r="J445" s="1"/>
      <c r="K445" s="3"/>
      <c r="M445" s="1"/>
      <c r="N445" s="1"/>
      <c r="Q445" s="1"/>
    </row>
    <row r="446" spans="1:17" s="7" customFormat="1" x14ac:dyDescent="0.25">
      <c r="A446" s="1"/>
      <c r="B446" s="1"/>
      <c r="C446" s="1"/>
      <c r="D446" s="1"/>
      <c r="E446" s="135"/>
      <c r="F446" s="4"/>
      <c r="G446" s="4"/>
      <c r="H446" s="1"/>
      <c r="I446" s="1"/>
      <c r="J446" s="1"/>
      <c r="K446" s="3"/>
      <c r="M446" s="1"/>
      <c r="N446" s="1"/>
      <c r="Q446" s="1"/>
    </row>
    <row r="447" spans="1:17" s="7" customFormat="1" x14ac:dyDescent="0.25">
      <c r="A447" s="1"/>
      <c r="B447" s="1"/>
      <c r="C447" s="1"/>
      <c r="D447" s="1"/>
      <c r="E447" s="135"/>
      <c r="F447" s="4"/>
      <c r="G447" s="4"/>
      <c r="H447" s="1"/>
      <c r="I447" s="1"/>
      <c r="J447" s="1"/>
      <c r="K447" s="3"/>
      <c r="M447" s="1"/>
      <c r="N447" s="1"/>
      <c r="Q447" s="1"/>
    </row>
    <row r="448" spans="1:17" s="7" customFormat="1" x14ac:dyDescent="0.25">
      <c r="A448" s="1"/>
      <c r="B448" s="1"/>
      <c r="C448" s="1"/>
      <c r="D448" s="1"/>
      <c r="E448" s="135"/>
      <c r="F448" s="4"/>
      <c r="G448" s="4"/>
      <c r="H448" s="1"/>
      <c r="I448" s="1"/>
      <c r="J448" s="1"/>
      <c r="K448" s="3"/>
      <c r="M448" s="1"/>
      <c r="N448" s="1"/>
      <c r="Q448" s="1"/>
    </row>
    <row r="449" spans="1:17" s="7" customFormat="1" x14ac:dyDescent="0.25">
      <c r="A449" s="1"/>
      <c r="B449" s="1"/>
      <c r="C449" s="1"/>
      <c r="D449" s="1"/>
      <c r="E449" s="135"/>
      <c r="F449" s="4"/>
      <c r="G449" s="4"/>
      <c r="H449" s="1"/>
      <c r="I449" s="1"/>
      <c r="J449" s="1"/>
      <c r="K449" s="3"/>
      <c r="M449" s="1"/>
      <c r="N449" s="1"/>
      <c r="Q449" s="1"/>
    </row>
    <row r="450" spans="1:17" s="7" customFormat="1" x14ac:dyDescent="0.25">
      <c r="A450" s="1"/>
      <c r="B450" s="1"/>
      <c r="C450" s="1"/>
      <c r="D450" s="1"/>
      <c r="E450" s="135"/>
      <c r="F450" s="4"/>
      <c r="G450" s="4"/>
      <c r="H450" s="1"/>
      <c r="I450" s="1"/>
      <c r="J450" s="1"/>
      <c r="K450" s="3"/>
      <c r="M450" s="1"/>
      <c r="N450" s="1"/>
      <c r="Q450" s="1"/>
    </row>
    <row r="451" spans="1:17" s="7" customFormat="1" x14ac:dyDescent="0.25">
      <c r="A451" s="1"/>
      <c r="B451" s="1"/>
      <c r="C451" s="1"/>
      <c r="D451" s="1"/>
      <c r="E451" s="135"/>
      <c r="F451" s="4"/>
      <c r="G451" s="4"/>
      <c r="H451" s="1"/>
      <c r="I451" s="1"/>
      <c r="J451" s="1"/>
      <c r="K451" s="3"/>
      <c r="M451" s="1"/>
      <c r="N451" s="1"/>
      <c r="Q451" s="1"/>
    </row>
    <row r="452" spans="1:17" s="7" customFormat="1" x14ac:dyDescent="0.25">
      <c r="A452" s="1"/>
      <c r="B452" s="1"/>
      <c r="C452" s="1"/>
      <c r="D452" s="1"/>
      <c r="E452" s="135"/>
      <c r="F452" s="4"/>
      <c r="G452" s="4"/>
      <c r="H452" s="1"/>
      <c r="I452" s="1"/>
      <c r="J452" s="1"/>
      <c r="K452" s="3"/>
      <c r="M452" s="1"/>
      <c r="N452" s="1"/>
      <c r="Q452" s="1"/>
    </row>
    <row r="453" spans="1:17" s="7" customFormat="1" x14ac:dyDescent="0.25">
      <c r="A453" s="1"/>
      <c r="B453" s="1"/>
      <c r="C453" s="1"/>
      <c r="D453" s="1"/>
      <c r="E453" s="135"/>
      <c r="F453" s="4"/>
      <c r="G453" s="4"/>
      <c r="H453" s="1"/>
      <c r="I453" s="1"/>
      <c r="J453" s="1"/>
      <c r="K453" s="3"/>
      <c r="M453" s="1"/>
      <c r="N453" s="1"/>
      <c r="Q453" s="1"/>
    </row>
    <row r="454" spans="1:17" s="7" customFormat="1" x14ac:dyDescent="0.25">
      <c r="A454" s="1"/>
      <c r="B454" s="1"/>
      <c r="C454" s="1"/>
      <c r="D454" s="1"/>
      <c r="E454" s="135"/>
      <c r="F454" s="4"/>
      <c r="G454" s="4"/>
      <c r="H454" s="1"/>
      <c r="I454" s="1"/>
      <c r="J454" s="1"/>
      <c r="K454" s="3"/>
      <c r="M454" s="1"/>
      <c r="N454" s="1"/>
      <c r="Q454" s="1"/>
    </row>
    <row r="455" spans="1:17" s="7" customFormat="1" x14ac:dyDescent="0.25">
      <c r="A455" s="1"/>
      <c r="B455" s="1"/>
      <c r="C455" s="1"/>
      <c r="D455" s="1"/>
      <c r="E455" s="135"/>
      <c r="F455" s="4"/>
      <c r="G455" s="4"/>
      <c r="H455" s="1"/>
      <c r="I455" s="1"/>
      <c r="J455" s="1"/>
      <c r="K455" s="3"/>
      <c r="M455" s="1"/>
      <c r="N455" s="1"/>
      <c r="Q455" s="1"/>
    </row>
    <row r="456" spans="1:17" s="7" customFormat="1" x14ac:dyDescent="0.25">
      <c r="A456" s="1"/>
      <c r="B456" s="1"/>
      <c r="C456" s="1"/>
      <c r="D456" s="1"/>
      <c r="E456" s="135"/>
      <c r="F456" s="4"/>
      <c r="G456" s="4"/>
      <c r="H456" s="1"/>
      <c r="I456" s="1"/>
      <c r="J456" s="1"/>
      <c r="K456" s="3"/>
      <c r="M456" s="1"/>
      <c r="N456" s="1"/>
      <c r="Q456" s="1"/>
    </row>
    <row r="457" spans="1:17" s="7" customFormat="1" x14ac:dyDescent="0.25">
      <c r="A457" s="1"/>
      <c r="B457" s="1"/>
      <c r="C457" s="1"/>
      <c r="D457" s="1"/>
      <c r="E457" s="135"/>
      <c r="F457" s="4"/>
      <c r="G457" s="4"/>
      <c r="H457" s="1"/>
      <c r="I457" s="1"/>
      <c r="J457" s="1"/>
      <c r="K457" s="3"/>
      <c r="M457" s="1"/>
      <c r="N457" s="1"/>
      <c r="Q457" s="1"/>
    </row>
    <row r="458" spans="1:17" s="7" customFormat="1" x14ac:dyDescent="0.25">
      <c r="A458" s="1"/>
      <c r="B458" s="1"/>
      <c r="C458" s="1"/>
      <c r="D458" s="1"/>
      <c r="E458" s="135"/>
      <c r="F458" s="4"/>
      <c r="G458" s="4"/>
      <c r="H458" s="1"/>
      <c r="I458" s="1"/>
      <c r="J458" s="1"/>
      <c r="K458" s="3"/>
      <c r="M458" s="1"/>
      <c r="N458" s="1"/>
      <c r="Q458" s="1"/>
    </row>
    <row r="459" spans="1:17" s="7" customFormat="1" x14ac:dyDescent="0.25">
      <c r="A459" s="1"/>
      <c r="B459" s="1"/>
      <c r="C459" s="1"/>
      <c r="D459" s="1"/>
      <c r="E459" s="135"/>
      <c r="F459" s="4"/>
      <c r="G459" s="4"/>
      <c r="H459" s="1"/>
      <c r="I459" s="1"/>
      <c r="J459" s="1"/>
      <c r="K459" s="3"/>
      <c r="M459" s="1"/>
      <c r="N459" s="1"/>
      <c r="Q459" s="1"/>
    </row>
    <row r="460" spans="1:17" s="7" customFormat="1" x14ac:dyDescent="0.25">
      <c r="A460" s="1"/>
      <c r="B460" s="1"/>
      <c r="C460" s="1"/>
      <c r="D460" s="1"/>
      <c r="E460" s="135"/>
      <c r="F460" s="4"/>
      <c r="G460" s="4"/>
      <c r="H460" s="1"/>
      <c r="I460" s="1"/>
      <c r="J460" s="1"/>
      <c r="K460" s="3"/>
      <c r="M460" s="1"/>
      <c r="N460" s="1"/>
      <c r="Q460" s="1"/>
    </row>
    <row r="461" spans="1:17" s="7" customFormat="1" x14ac:dyDescent="0.25">
      <c r="A461" s="1"/>
      <c r="B461" s="1"/>
      <c r="C461" s="1"/>
      <c r="D461" s="1"/>
      <c r="E461" s="135"/>
      <c r="F461" s="4"/>
      <c r="G461" s="4"/>
      <c r="H461" s="1"/>
      <c r="I461" s="1"/>
      <c r="J461" s="1"/>
      <c r="K461" s="3"/>
      <c r="M461" s="1"/>
      <c r="N461" s="1"/>
      <c r="Q461" s="1"/>
    </row>
    <row r="462" spans="1:17" s="7" customFormat="1" x14ac:dyDescent="0.25">
      <c r="A462" s="1"/>
      <c r="B462" s="1"/>
      <c r="C462" s="1"/>
      <c r="D462" s="1"/>
      <c r="E462" s="135"/>
      <c r="F462" s="4"/>
      <c r="G462" s="4"/>
      <c r="H462" s="1"/>
      <c r="I462" s="1"/>
      <c r="J462" s="1"/>
      <c r="K462" s="3"/>
      <c r="M462" s="1"/>
      <c r="N462" s="1"/>
      <c r="Q462" s="1"/>
    </row>
    <row r="463" spans="1:17" s="7" customFormat="1" x14ac:dyDescent="0.25">
      <c r="A463" s="1"/>
      <c r="B463" s="1"/>
      <c r="C463" s="1"/>
      <c r="D463" s="1"/>
      <c r="E463" s="135"/>
      <c r="F463" s="4"/>
      <c r="G463" s="4"/>
      <c r="H463" s="1"/>
      <c r="I463" s="1"/>
      <c r="J463" s="1"/>
      <c r="K463" s="3"/>
      <c r="M463" s="1"/>
      <c r="N463" s="1"/>
      <c r="Q463" s="1"/>
    </row>
    <row r="464" spans="1:17" s="7" customFormat="1" x14ac:dyDescent="0.25">
      <c r="A464" s="1"/>
      <c r="B464" s="1"/>
      <c r="C464" s="1"/>
      <c r="D464" s="1"/>
      <c r="E464" s="135"/>
      <c r="F464" s="4"/>
      <c r="G464" s="4"/>
      <c r="H464" s="1"/>
      <c r="I464" s="1"/>
      <c r="J464" s="1"/>
      <c r="K464" s="3"/>
      <c r="M464" s="1"/>
      <c r="N464" s="1"/>
      <c r="Q464" s="1"/>
    </row>
    <row r="465" spans="1:17" s="7" customFormat="1" x14ac:dyDescent="0.25">
      <c r="A465" s="1"/>
      <c r="B465" s="1"/>
      <c r="C465" s="1"/>
      <c r="D465" s="1"/>
      <c r="E465" s="135"/>
      <c r="F465" s="4"/>
      <c r="G465" s="4"/>
      <c r="H465" s="1"/>
      <c r="I465" s="1"/>
      <c r="J465" s="1"/>
      <c r="K465" s="3"/>
      <c r="M465" s="1"/>
      <c r="N465" s="1"/>
      <c r="Q465" s="1"/>
    </row>
    <row r="466" spans="1:17" s="7" customFormat="1" x14ac:dyDescent="0.25">
      <c r="A466" s="1"/>
      <c r="B466" s="1"/>
      <c r="C466" s="1"/>
      <c r="D466" s="1"/>
      <c r="E466" s="135"/>
      <c r="F466" s="4"/>
      <c r="G466" s="4"/>
      <c r="H466" s="1"/>
      <c r="I466" s="1"/>
      <c r="J466" s="1"/>
      <c r="K466" s="3"/>
      <c r="M466" s="1"/>
      <c r="N466" s="1"/>
      <c r="Q466" s="1"/>
    </row>
    <row r="467" spans="1:17" s="7" customFormat="1" x14ac:dyDescent="0.25">
      <c r="A467" s="1"/>
      <c r="B467" s="1"/>
      <c r="C467" s="1"/>
      <c r="D467" s="1"/>
      <c r="E467" s="135"/>
      <c r="F467" s="4"/>
      <c r="G467" s="4"/>
      <c r="H467" s="1"/>
      <c r="I467" s="1"/>
      <c r="J467" s="1"/>
      <c r="K467" s="3"/>
      <c r="M467" s="1"/>
      <c r="N467" s="1"/>
      <c r="Q467" s="1"/>
    </row>
    <row r="468" spans="1:17" s="7" customFormat="1" x14ac:dyDescent="0.25">
      <c r="A468" s="1"/>
      <c r="B468" s="1"/>
      <c r="C468" s="1"/>
      <c r="D468" s="1"/>
      <c r="E468" s="135"/>
      <c r="F468" s="4"/>
      <c r="G468" s="4"/>
      <c r="H468" s="1"/>
      <c r="I468" s="1"/>
      <c r="J468" s="1"/>
      <c r="K468" s="3"/>
      <c r="M468" s="1"/>
      <c r="N468" s="1"/>
      <c r="Q468" s="1"/>
    </row>
    <row r="469" spans="1:17" s="7" customFormat="1" x14ac:dyDescent="0.25">
      <c r="A469" s="1"/>
      <c r="B469" s="1"/>
      <c r="C469" s="1"/>
      <c r="D469" s="1"/>
      <c r="E469" s="135"/>
      <c r="F469" s="4"/>
      <c r="G469" s="4"/>
      <c r="H469" s="1"/>
      <c r="I469" s="1"/>
      <c r="J469" s="1"/>
      <c r="K469" s="3"/>
      <c r="M469" s="1"/>
      <c r="N469" s="1"/>
      <c r="Q469" s="1"/>
    </row>
    <row r="470" spans="1:17" s="7" customFormat="1" x14ac:dyDescent="0.25">
      <c r="A470" s="1"/>
      <c r="B470" s="1"/>
      <c r="C470" s="1"/>
      <c r="D470" s="1"/>
      <c r="E470" s="135"/>
      <c r="F470" s="4"/>
      <c r="G470" s="4"/>
      <c r="H470" s="1"/>
      <c r="I470" s="1"/>
      <c r="J470" s="1"/>
      <c r="K470" s="3"/>
      <c r="M470" s="1"/>
      <c r="N470" s="1"/>
      <c r="Q470" s="1"/>
    </row>
    <row r="471" spans="1:17" s="7" customFormat="1" x14ac:dyDescent="0.25">
      <c r="A471" s="1"/>
      <c r="B471" s="1"/>
      <c r="C471" s="1"/>
      <c r="D471" s="1"/>
      <c r="E471" s="135"/>
      <c r="F471" s="4"/>
      <c r="G471" s="4"/>
      <c r="H471" s="1"/>
      <c r="I471" s="1"/>
      <c r="J471" s="1"/>
      <c r="K471" s="3"/>
      <c r="M471" s="1"/>
      <c r="N471" s="1"/>
      <c r="Q471" s="1"/>
    </row>
    <row r="472" spans="1:17" s="7" customFormat="1" x14ac:dyDescent="0.25">
      <c r="A472" s="1"/>
      <c r="B472" s="1"/>
      <c r="C472" s="1"/>
      <c r="D472" s="1"/>
      <c r="E472" s="135"/>
      <c r="F472" s="4"/>
      <c r="G472" s="4"/>
      <c r="H472" s="1"/>
      <c r="I472" s="1"/>
      <c r="J472" s="1"/>
      <c r="K472" s="3"/>
      <c r="M472" s="1"/>
      <c r="N472" s="1"/>
      <c r="Q472" s="1"/>
    </row>
    <row r="473" spans="1:17" s="7" customFormat="1" x14ac:dyDescent="0.25">
      <c r="A473" s="1"/>
      <c r="B473" s="1"/>
      <c r="C473" s="1"/>
      <c r="D473" s="1"/>
      <c r="E473" s="135"/>
      <c r="F473" s="4"/>
      <c r="G473" s="4"/>
      <c r="H473" s="1"/>
      <c r="I473" s="1"/>
      <c r="J473" s="1"/>
      <c r="K473" s="3"/>
      <c r="M473" s="1"/>
      <c r="N473" s="1"/>
      <c r="Q473" s="1"/>
    </row>
    <row r="474" spans="1:17" s="7" customFormat="1" x14ac:dyDescent="0.25">
      <c r="A474" s="1"/>
      <c r="B474" s="1"/>
      <c r="C474" s="1"/>
      <c r="D474" s="1"/>
      <c r="E474" s="135"/>
      <c r="F474" s="4"/>
      <c r="G474" s="4"/>
      <c r="H474" s="1"/>
      <c r="I474" s="1"/>
      <c r="J474" s="1"/>
      <c r="K474" s="3"/>
      <c r="M474" s="1"/>
      <c r="N474" s="1"/>
      <c r="Q474" s="1"/>
    </row>
    <row r="475" spans="1:17" s="7" customFormat="1" x14ac:dyDescent="0.25">
      <c r="A475" s="1"/>
      <c r="B475" s="1"/>
      <c r="C475" s="1"/>
      <c r="D475" s="1"/>
      <c r="E475" s="135"/>
      <c r="F475" s="4"/>
      <c r="G475" s="4"/>
      <c r="H475" s="1"/>
      <c r="I475" s="1"/>
      <c r="J475" s="1"/>
      <c r="K475" s="3"/>
      <c r="M475" s="1"/>
      <c r="N475" s="1"/>
      <c r="Q475" s="1"/>
    </row>
    <row r="476" spans="1:17" s="7" customFormat="1" x14ac:dyDescent="0.25">
      <c r="A476" s="1"/>
      <c r="B476" s="1"/>
      <c r="C476" s="1"/>
      <c r="D476" s="1"/>
      <c r="E476" s="135"/>
      <c r="F476" s="4"/>
      <c r="G476" s="4"/>
      <c r="H476" s="1"/>
      <c r="I476" s="1"/>
      <c r="J476" s="1"/>
      <c r="K476" s="3"/>
      <c r="M476" s="1"/>
      <c r="N476" s="1"/>
      <c r="Q476" s="1"/>
    </row>
    <row r="477" spans="1:17" s="7" customFormat="1" x14ac:dyDescent="0.25">
      <c r="A477" s="1"/>
      <c r="B477" s="1"/>
      <c r="C477" s="1"/>
      <c r="D477" s="1"/>
      <c r="E477" s="135"/>
      <c r="F477" s="4"/>
      <c r="G477" s="4"/>
      <c r="H477" s="1"/>
      <c r="I477" s="1"/>
      <c r="J477" s="1"/>
      <c r="K477" s="3"/>
      <c r="M477" s="1"/>
      <c r="N477" s="1"/>
      <c r="Q477" s="1"/>
    </row>
    <row r="478" spans="1:17" s="7" customFormat="1" x14ac:dyDescent="0.25">
      <c r="A478" s="1"/>
      <c r="B478" s="1"/>
      <c r="C478" s="1"/>
      <c r="D478" s="1"/>
      <c r="E478" s="135"/>
      <c r="F478" s="4"/>
      <c r="G478" s="4"/>
      <c r="H478" s="1"/>
      <c r="I478" s="1"/>
      <c r="J478" s="1"/>
      <c r="K478" s="3"/>
      <c r="M478" s="1"/>
      <c r="N478" s="1"/>
      <c r="Q478" s="1"/>
    </row>
    <row r="479" spans="1:17" s="7" customFormat="1" x14ac:dyDescent="0.25">
      <c r="A479" s="1"/>
      <c r="B479" s="1"/>
      <c r="C479" s="1"/>
      <c r="D479" s="1"/>
      <c r="E479" s="135"/>
      <c r="F479" s="4"/>
      <c r="G479" s="4"/>
      <c r="H479" s="1"/>
      <c r="I479" s="1"/>
      <c r="J479" s="1"/>
      <c r="K479" s="3"/>
      <c r="M479" s="1"/>
      <c r="N479" s="1"/>
      <c r="Q479" s="1"/>
    </row>
    <row r="480" spans="1:17" s="7" customFormat="1" x14ac:dyDescent="0.25">
      <c r="A480" s="1"/>
      <c r="B480" s="1"/>
      <c r="C480" s="1"/>
      <c r="D480" s="1"/>
      <c r="E480" s="135"/>
      <c r="F480" s="4"/>
      <c r="G480" s="4"/>
      <c r="H480" s="1"/>
      <c r="I480" s="1"/>
      <c r="J480" s="1"/>
      <c r="K480" s="3"/>
      <c r="M480" s="1"/>
      <c r="N480" s="1"/>
      <c r="Q480" s="1"/>
    </row>
    <row r="481" spans="1:17" s="7" customFormat="1" x14ac:dyDescent="0.25">
      <c r="A481" s="1"/>
      <c r="B481" s="1"/>
      <c r="C481" s="1"/>
      <c r="D481" s="1"/>
      <c r="E481" s="135"/>
      <c r="F481" s="4"/>
      <c r="G481" s="4"/>
      <c r="H481" s="1"/>
      <c r="I481" s="1"/>
      <c r="J481" s="1"/>
      <c r="K481" s="3"/>
      <c r="M481" s="1"/>
      <c r="N481" s="1"/>
      <c r="Q481" s="1"/>
    </row>
    <row r="482" spans="1:17" s="7" customFormat="1" x14ac:dyDescent="0.25">
      <c r="A482" s="1"/>
      <c r="B482" s="1"/>
      <c r="C482" s="1"/>
      <c r="D482" s="1"/>
      <c r="E482" s="135"/>
      <c r="F482" s="4"/>
      <c r="G482" s="4"/>
      <c r="H482" s="1"/>
      <c r="I482" s="1"/>
      <c r="J482" s="1"/>
      <c r="K482" s="3"/>
      <c r="M482" s="1"/>
      <c r="N482" s="1"/>
      <c r="Q482" s="1"/>
    </row>
    <row r="483" spans="1:17" s="7" customFormat="1" x14ac:dyDescent="0.25">
      <c r="A483" s="1"/>
      <c r="B483" s="1"/>
      <c r="C483" s="1"/>
      <c r="D483" s="1"/>
      <c r="E483" s="135"/>
      <c r="F483" s="4"/>
      <c r="G483" s="4"/>
      <c r="H483" s="1"/>
      <c r="I483" s="1"/>
      <c r="J483" s="1"/>
      <c r="K483" s="3"/>
      <c r="M483" s="1"/>
      <c r="N483" s="1"/>
      <c r="Q483" s="1"/>
    </row>
    <row r="484" spans="1:17" s="7" customFormat="1" x14ac:dyDescent="0.25">
      <c r="A484" s="1"/>
      <c r="B484" s="1"/>
      <c r="C484" s="1"/>
      <c r="D484" s="1"/>
      <c r="E484" s="135"/>
      <c r="F484" s="4"/>
      <c r="G484" s="4"/>
      <c r="H484" s="1"/>
      <c r="I484" s="1"/>
      <c r="J484" s="1"/>
      <c r="K484" s="3"/>
      <c r="M484" s="1"/>
      <c r="N484" s="1"/>
      <c r="Q484" s="1"/>
    </row>
    <row r="485" spans="1:17" s="7" customFormat="1" x14ac:dyDescent="0.25">
      <c r="A485" s="1"/>
      <c r="B485" s="1"/>
      <c r="C485" s="1"/>
      <c r="D485" s="1"/>
      <c r="E485" s="135"/>
      <c r="F485" s="4"/>
      <c r="G485" s="4"/>
      <c r="H485" s="1"/>
      <c r="I485" s="1"/>
      <c r="J485" s="1"/>
      <c r="K485" s="3"/>
      <c r="M485" s="1"/>
      <c r="N485" s="1"/>
      <c r="Q485" s="1"/>
    </row>
    <row r="486" spans="1:17" s="7" customFormat="1" x14ac:dyDescent="0.25">
      <c r="A486" s="1"/>
      <c r="B486" s="1"/>
      <c r="C486" s="1"/>
      <c r="D486" s="1"/>
      <c r="E486" s="135"/>
      <c r="F486" s="4"/>
      <c r="G486" s="4"/>
      <c r="H486" s="1"/>
      <c r="I486" s="1"/>
      <c r="J486" s="1"/>
      <c r="K486" s="3"/>
      <c r="M486" s="1"/>
      <c r="N486" s="1"/>
      <c r="Q486" s="1"/>
    </row>
    <row r="487" spans="1:17" s="7" customFormat="1" x14ac:dyDescent="0.25">
      <c r="A487" s="1"/>
      <c r="B487" s="1"/>
      <c r="C487" s="1"/>
      <c r="D487" s="1"/>
      <c r="E487" s="135"/>
      <c r="F487" s="4"/>
      <c r="G487" s="4"/>
      <c r="H487" s="1"/>
      <c r="I487" s="1"/>
      <c r="J487" s="1"/>
      <c r="K487" s="3"/>
      <c r="M487" s="1"/>
      <c r="N487" s="1"/>
      <c r="Q487" s="1"/>
    </row>
    <row r="488" spans="1:17" s="7" customFormat="1" x14ac:dyDescent="0.25">
      <c r="A488" s="1"/>
      <c r="B488" s="1"/>
      <c r="C488" s="1"/>
      <c r="D488" s="1"/>
      <c r="E488" s="135"/>
      <c r="F488" s="4"/>
      <c r="G488" s="4"/>
      <c r="H488" s="1"/>
      <c r="I488" s="1"/>
      <c r="J488" s="1"/>
      <c r="K488" s="3"/>
      <c r="M488" s="1"/>
      <c r="N488" s="1"/>
      <c r="Q488" s="1"/>
    </row>
    <row r="489" spans="1:17" s="7" customFormat="1" x14ac:dyDescent="0.25">
      <c r="A489" s="1"/>
      <c r="B489" s="1"/>
      <c r="C489" s="1"/>
      <c r="D489" s="1"/>
      <c r="E489" s="135"/>
      <c r="F489" s="4"/>
      <c r="G489" s="4"/>
      <c r="H489" s="1"/>
      <c r="I489" s="1"/>
      <c r="J489" s="1"/>
      <c r="K489" s="3"/>
      <c r="M489" s="1"/>
      <c r="N489" s="1"/>
      <c r="Q489" s="1"/>
    </row>
    <row r="490" spans="1:17" s="7" customFormat="1" x14ac:dyDescent="0.25">
      <c r="A490" s="1"/>
      <c r="B490" s="1"/>
      <c r="C490" s="1"/>
      <c r="D490" s="1"/>
      <c r="E490" s="135"/>
      <c r="F490" s="4"/>
      <c r="G490" s="4"/>
      <c r="H490" s="1"/>
      <c r="I490" s="1"/>
      <c r="J490" s="1"/>
      <c r="K490" s="3"/>
      <c r="M490" s="1"/>
      <c r="N490" s="1"/>
      <c r="Q490" s="1"/>
    </row>
    <row r="491" spans="1:17" s="7" customFormat="1" x14ac:dyDescent="0.25">
      <c r="A491" s="1"/>
      <c r="B491" s="1"/>
      <c r="C491" s="1"/>
      <c r="D491" s="1"/>
      <c r="E491" s="135"/>
      <c r="F491" s="4"/>
      <c r="G491" s="4"/>
      <c r="H491" s="1"/>
      <c r="I491" s="1"/>
      <c r="J491" s="1"/>
      <c r="K491" s="3"/>
      <c r="M491" s="1"/>
      <c r="N491" s="1"/>
      <c r="Q491" s="1"/>
    </row>
    <row r="492" spans="1:17" s="7" customFormat="1" x14ac:dyDescent="0.25">
      <c r="A492" s="1"/>
      <c r="B492" s="1"/>
      <c r="C492" s="1"/>
      <c r="D492" s="1"/>
      <c r="E492" s="135"/>
      <c r="F492" s="4"/>
      <c r="G492" s="4"/>
      <c r="H492" s="1"/>
      <c r="I492" s="1"/>
      <c r="J492" s="1"/>
      <c r="K492" s="3"/>
      <c r="M492" s="1"/>
      <c r="N492" s="1"/>
      <c r="Q492" s="1"/>
    </row>
    <row r="493" spans="1:17" s="7" customFormat="1" x14ac:dyDescent="0.25">
      <c r="A493" s="1"/>
      <c r="B493" s="1"/>
      <c r="C493" s="1"/>
      <c r="D493" s="1"/>
      <c r="E493" s="135"/>
      <c r="F493" s="4"/>
      <c r="G493" s="4"/>
      <c r="H493" s="1"/>
      <c r="I493" s="1"/>
      <c r="J493" s="1"/>
      <c r="K493" s="3"/>
      <c r="M493" s="1"/>
      <c r="N493" s="1"/>
      <c r="Q493" s="1"/>
    </row>
    <row r="494" spans="1:17" s="7" customFormat="1" x14ac:dyDescent="0.25">
      <c r="A494" s="1"/>
      <c r="B494" s="1"/>
      <c r="C494" s="1"/>
      <c r="D494" s="1"/>
      <c r="E494" s="135"/>
      <c r="F494" s="4"/>
      <c r="G494" s="4"/>
      <c r="H494" s="1"/>
      <c r="I494" s="1"/>
      <c r="J494" s="1"/>
      <c r="K494" s="3"/>
      <c r="M494" s="1"/>
      <c r="N494" s="1"/>
      <c r="Q494" s="1"/>
    </row>
    <row r="495" spans="1:17" s="7" customFormat="1" x14ac:dyDescent="0.25">
      <c r="A495" s="1"/>
      <c r="B495" s="1"/>
      <c r="C495" s="1"/>
      <c r="D495" s="1"/>
      <c r="E495" s="135"/>
      <c r="F495" s="4"/>
      <c r="G495" s="4"/>
      <c r="H495" s="1"/>
      <c r="I495" s="1"/>
      <c r="J495" s="1"/>
      <c r="K495" s="3"/>
      <c r="M495" s="1"/>
      <c r="N495" s="1"/>
      <c r="Q495" s="1"/>
    </row>
    <row r="496" spans="1:17" s="7" customFormat="1" x14ac:dyDescent="0.25">
      <c r="A496" s="1"/>
      <c r="B496" s="1"/>
      <c r="C496" s="1"/>
      <c r="D496" s="1"/>
      <c r="E496" s="135"/>
      <c r="F496" s="4"/>
      <c r="G496" s="4"/>
      <c r="H496" s="1"/>
      <c r="I496" s="1"/>
      <c r="J496" s="1"/>
      <c r="K496" s="3"/>
      <c r="M496" s="1"/>
      <c r="N496" s="1"/>
      <c r="Q496" s="1"/>
    </row>
    <row r="497" spans="1:17" s="7" customFormat="1" x14ac:dyDescent="0.25">
      <c r="A497" s="1"/>
      <c r="B497" s="1"/>
      <c r="C497" s="1"/>
      <c r="D497" s="1"/>
      <c r="E497" s="135"/>
      <c r="F497" s="4"/>
      <c r="G497" s="4"/>
      <c r="H497" s="1"/>
      <c r="I497" s="1"/>
      <c r="J497" s="1"/>
      <c r="K497" s="3"/>
      <c r="M497" s="1"/>
      <c r="N497" s="1"/>
      <c r="Q497" s="1"/>
    </row>
    <row r="498" spans="1:17" s="7" customFormat="1" x14ac:dyDescent="0.25">
      <c r="A498" s="1"/>
      <c r="B498" s="1"/>
      <c r="C498" s="1"/>
      <c r="D498" s="1"/>
      <c r="E498" s="135"/>
      <c r="F498" s="4"/>
      <c r="G498" s="4"/>
      <c r="H498" s="1"/>
      <c r="I498" s="1"/>
      <c r="J498" s="1"/>
      <c r="K498" s="3"/>
      <c r="M498" s="1"/>
      <c r="N498" s="1"/>
      <c r="Q498" s="1"/>
    </row>
    <row r="499" spans="1:17" s="7" customFormat="1" x14ac:dyDescent="0.25">
      <c r="A499" s="1"/>
      <c r="B499" s="1"/>
      <c r="C499" s="1"/>
      <c r="D499" s="1"/>
      <c r="E499" s="135"/>
      <c r="F499" s="4"/>
      <c r="G499" s="4"/>
      <c r="H499" s="1"/>
      <c r="I499" s="1"/>
      <c r="J499" s="1"/>
      <c r="K499" s="3"/>
      <c r="M499" s="1"/>
      <c r="N499" s="1"/>
      <c r="Q499" s="1"/>
    </row>
    <row r="500" spans="1:17" s="7" customFormat="1" x14ac:dyDescent="0.25">
      <c r="A500" s="1"/>
      <c r="B500" s="1"/>
      <c r="C500" s="1"/>
      <c r="D500" s="1"/>
      <c r="E500" s="135"/>
      <c r="F500" s="4"/>
      <c r="G500" s="4"/>
      <c r="H500" s="1"/>
      <c r="I500" s="1"/>
      <c r="J500" s="1"/>
      <c r="K500" s="3"/>
      <c r="M500" s="1"/>
      <c r="N500" s="1"/>
      <c r="Q500" s="1"/>
    </row>
    <row r="501" spans="1:17" s="7" customFormat="1" x14ac:dyDescent="0.25">
      <c r="A501" s="1"/>
      <c r="B501" s="1"/>
      <c r="C501" s="1"/>
      <c r="D501" s="1"/>
      <c r="E501" s="135"/>
      <c r="F501" s="4"/>
      <c r="G501" s="4"/>
      <c r="H501" s="1"/>
      <c r="I501" s="1"/>
      <c r="J501" s="1"/>
      <c r="K501" s="3"/>
      <c r="M501" s="1"/>
      <c r="N501" s="1"/>
      <c r="Q501" s="1"/>
    </row>
    <row r="502" spans="1:17" s="7" customFormat="1" x14ac:dyDescent="0.25">
      <c r="A502" s="1"/>
      <c r="B502" s="1"/>
      <c r="C502" s="1"/>
      <c r="D502" s="1"/>
      <c r="E502" s="135"/>
      <c r="F502" s="4"/>
      <c r="G502" s="4"/>
      <c r="H502" s="1"/>
      <c r="I502" s="1"/>
      <c r="J502" s="1"/>
      <c r="K502" s="3"/>
      <c r="M502" s="1"/>
      <c r="N502" s="1"/>
      <c r="Q502" s="1"/>
    </row>
    <row r="503" spans="1:17" s="7" customFormat="1" x14ac:dyDescent="0.25">
      <c r="A503" s="1"/>
      <c r="B503" s="1"/>
      <c r="C503" s="1"/>
      <c r="D503" s="1"/>
      <c r="E503" s="135"/>
      <c r="F503" s="4"/>
      <c r="G503" s="4"/>
      <c r="H503" s="1"/>
      <c r="I503" s="1"/>
      <c r="J503" s="1"/>
      <c r="K503" s="3"/>
      <c r="M503" s="1"/>
      <c r="N503" s="1"/>
      <c r="Q503" s="1"/>
    </row>
    <row r="504" spans="1:17" s="7" customFormat="1" x14ac:dyDescent="0.25">
      <c r="A504" s="1"/>
      <c r="B504" s="1"/>
      <c r="C504" s="1"/>
      <c r="D504" s="1"/>
      <c r="E504" s="135"/>
      <c r="F504" s="4"/>
      <c r="G504" s="4"/>
      <c r="H504" s="1"/>
      <c r="I504" s="1"/>
      <c r="J504" s="1"/>
      <c r="K504" s="3"/>
      <c r="M504" s="1"/>
      <c r="N504" s="1"/>
      <c r="Q504" s="1"/>
    </row>
    <row r="505" spans="1:17" s="7" customFormat="1" x14ac:dyDescent="0.25">
      <c r="A505" s="1"/>
      <c r="B505" s="1"/>
      <c r="C505" s="1"/>
      <c r="D505" s="1"/>
      <c r="E505" s="135"/>
      <c r="F505" s="4"/>
      <c r="G505" s="4"/>
      <c r="H505" s="1"/>
      <c r="I505" s="1"/>
      <c r="J505" s="1"/>
      <c r="K505" s="3"/>
      <c r="M505" s="1"/>
      <c r="N505" s="1"/>
      <c r="Q505" s="1"/>
    </row>
    <row r="506" spans="1:17" s="7" customFormat="1" x14ac:dyDescent="0.25">
      <c r="A506" s="1"/>
      <c r="B506" s="1"/>
      <c r="C506" s="1"/>
      <c r="D506" s="1"/>
      <c r="E506" s="135"/>
      <c r="F506" s="4"/>
      <c r="G506" s="4"/>
      <c r="H506" s="1"/>
      <c r="I506" s="1"/>
      <c r="J506" s="1"/>
      <c r="K506" s="3"/>
      <c r="M506" s="1"/>
      <c r="N506" s="1"/>
      <c r="Q506" s="1"/>
    </row>
    <row r="507" spans="1:17" s="7" customFormat="1" x14ac:dyDescent="0.25">
      <c r="A507" s="1"/>
      <c r="B507" s="1"/>
      <c r="C507" s="1"/>
      <c r="D507" s="1"/>
      <c r="E507" s="135"/>
      <c r="F507" s="4"/>
      <c r="G507" s="4"/>
      <c r="H507" s="1"/>
      <c r="I507" s="1"/>
      <c r="J507" s="1"/>
      <c r="K507" s="3"/>
      <c r="M507" s="1"/>
      <c r="N507" s="1"/>
      <c r="Q507" s="1"/>
    </row>
    <row r="508" spans="1:17" s="7" customFormat="1" x14ac:dyDescent="0.25">
      <c r="A508" s="1"/>
      <c r="B508" s="1"/>
      <c r="C508" s="1"/>
      <c r="D508" s="1"/>
      <c r="E508" s="135"/>
      <c r="F508" s="4"/>
      <c r="G508" s="4"/>
      <c r="H508" s="1"/>
      <c r="I508" s="1"/>
      <c r="J508" s="1"/>
      <c r="K508" s="3"/>
      <c r="M508" s="1"/>
      <c r="N508" s="1"/>
      <c r="Q508" s="1"/>
    </row>
    <row r="509" spans="1:17" s="7" customFormat="1" x14ac:dyDescent="0.25">
      <c r="A509" s="1"/>
      <c r="B509" s="1"/>
      <c r="C509" s="1"/>
      <c r="D509" s="1"/>
      <c r="E509" s="135"/>
      <c r="F509" s="4"/>
      <c r="G509" s="4"/>
      <c r="H509" s="1"/>
      <c r="I509" s="1"/>
      <c r="J509" s="1"/>
      <c r="K509" s="3"/>
      <c r="M509" s="1"/>
      <c r="N509" s="1"/>
      <c r="Q509" s="1"/>
    </row>
    <row r="510" spans="1:17" s="7" customFormat="1" x14ac:dyDescent="0.25">
      <c r="A510" s="1"/>
      <c r="B510" s="1"/>
      <c r="C510" s="1"/>
      <c r="D510" s="1"/>
      <c r="E510" s="135"/>
      <c r="F510" s="4"/>
      <c r="G510" s="4"/>
      <c r="H510" s="1"/>
      <c r="I510" s="1"/>
      <c r="J510" s="1"/>
      <c r="K510" s="3"/>
      <c r="M510" s="1"/>
      <c r="N510" s="1"/>
      <c r="Q510" s="1"/>
    </row>
    <row r="511" spans="1:17" s="7" customFormat="1" x14ac:dyDescent="0.25">
      <c r="A511" s="1"/>
      <c r="B511" s="1"/>
      <c r="C511" s="1"/>
      <c r="D511" s="1"/>
      <c r="E511" s="135"/>
      <c r="F511" s="4"/>
      <c r="G511" s="4"/>
      <c r="H511" s="1"/>
      <c r="I511" s="1"/>
      <c r="J511" s="1"/>
      <c r="K511" s="3"/>
      <c r="M511" s="1"/>
      <c r="N511" s="1"/>
      <c r="Q511" s="1"/>
    </row>
    <row r="512" spans="1:17" s="7" customFormat="1" x14ac:dyDescent="0.25">
      <c r="A512" s="1"/>
      <c r="B512" s="1"/>
      <c r="C512" s="1"/>
      <c r="D512" s="1"/>
      <c r="E512" s="135"/>
      <c r="F512" s="4"/>
      <c r="G512" s="4"/>
      <c r="H512" s="1"/>
      <c r="I512" s="1"/>
      <c r="J512" s="1"/>
      <c r="K512" s="3"/>
      <c r="M512" s="1"/>
      <c r="N512" s="1"/>
      <c r="Q512" s="1"/>
    </row>
    <row r="513" spans="1:17" s="7" customFormat="1" x14ac:dyDescent="0.25">
      <c r="A513" s="1"/>
      <c r="B513" s="1"/>
      <c r="C513" s="1"/>
      <c r="D513" s="1"/>
      <c r="E513" s="135"/>
      <c r="F513" s="4"/>
      <c r="G513" s="4"/>
      <c r="H513" s="1"/>
      <c r="I513" s="1"/>
      <c r="J513" s="1"/>
      <c r="K513" s="3"/>
      <c r="M513" s="1"/>
      <c r="N513" s="1"/>
      <c r="Q513" s="1"/>
    </row>
    <row r="514" spans="1:17" s="7" customFormat="1" x14ac:dyDescent="0.25">
      <c r="A514" s="1"/>
      <c r="B514" s="1"/>
      <c r="C514" s="1"/>
      <c r="D514" s="1"/>
      <c r="E514" s="135"/>
      <c r="F514" s="4"/>
      <c r="G514" s="4"/>
      <c r="H514" s="1"/>
      <c r="I514" s="1"/>
      <c r="J514" s="1"/>
      <c r="K514" s="3"/>
      <c r="M514" s="1"/>
      <c r="N514" s="1"/>
      <c r="Q514" s="1"/>
    </row>
    <row r="515" spans="1:17" s="7" customFormat="1" x14ac:dyDescent="0.25">
      <c r="A515" s="1"/>
      <c r="B515" s="1"/>
      <c r="C515" s="1"/>
      <c r="D515" s="1"/>
      <c r="E515" s="135"/>
      <c r="F515" s="4"/>
      <c r="G515" s="4"/>
      <c r="H515" s="1"/>
      <c r="I515" s="1"/>
      <c r="J515" s="1"/>
      <c r="K515" s="3"/>
      <c r="M515" s="1"/>
      <c r="N515" s="1"/>
      <c r="Q515" s="1"/>
    </row>
    <row r="516" spans="1:17" s="7" customFormat="1" x14ac:dyDescent="0.25">
      <c r="A516" s="1"/>
      <c r="B516" s="1"/>
      <c r="C516" s="1"/>
      <c r="D516" s="1"/>
      <c r="E516" s="135"/>
      <c r="F516" s="4"/>
      <c r="G516" s="4"/>
      <c r="H516" s="1"/>
      <c r="I516" s="1"/>
      <c r="J516" s="1"/>
      <c r="K516" s="3"/>
      <c r="M516" s="1"/>
      <c r="N516" s="1"/>
      <c r="Q516" s="1"/>
    </row>
    <row r="517" spans="1:17" s="7" customFormat="1" x14ac:dyDescent="0.25">
      <c r="A517" s="1"/>
      <c r="B517" s="1"/>
      <c r="C517" s="1"/>
      <c r="D517" s="1"/>
      <c r="E517" s="135"/>
      <c r="F517" s="4"/>
      <c r="G517" s="4"/>
      <c r="H517" s="1"/>
      <c r="I517" s="1"/>
      <c r="J517" s="1"/>
      <c r="K517" s="3"/>
      <c r="M517" s="1"/>
      <c r="N517" s="1"/>
      <c r="Q517" s="1"/>
    </row>
    <row r="518" spans="1:17" s="7" customFormat="1" x14ac:dyDescent="0.25">
      <c r="A518" s="1"/>
      <c r="B518" s="1"/>
      <c r="C518" s="1"/>
      <c r="D518" s="1"/>
      <c r="E518" s="135"/>
      <c r="F518" s="4"/>
      <c r="G518" s="4"/>
      <c r="H518" s="1"/>
      <c r="I518" s="1"/>
      <c r="J518" s="1"/>
      <c r="K518" s="3"/>
      <c r="M518" s="1"/>
      <c r="N518" s="1"/>
      <c r="Q518" s="1"/>
    </row>
    <row r="519" spans="1:17" s="7" customFormat="1" x14ac:dyDescent="0.25">
      <c r="A519" s="1"/>
      <c r="B519" s="1"/>
      <c r="C519" s="1"/>
      <c r="D519" s="1"/>
      <c r="E519" s="135"/>
      <c r="F519" s="4"/>
      <c r="G519" s="4"/>
      <c r="H519" s="1"/>
      <c r="I519" s="1"/>
      <c r="J519" s="1"/>
      <c r="K519" s="3"/>
      <c r="M519" s="1"/>
      <c r="N519" s="1"/>
      <c r="Q519" s="1"/>
    </row>
    <row r="520" spans="1:17" s="7" customFormat="1" x14ac:dyDescent="0.25">
      <c r="A520" s="1"/>
      <c r="B520" s="1"/>
      <c r="C520" s="1"/>
      <c r="D520" s="1"/>
      <c r="E520" s="135"/>
      <c r="F520" s="4"/>
      <c r="G520" s="4"/>
      <c r="H520" s="1"/>
      <c r="I520" s="1"/>
      <c r="J520" s="1"/>
      <c r="K520" s="3"/>
      <c r="M520" s="1"/>
      <c r="N520" s="1"/>
      <c r="Q520" s="1"/>
    </row>
    <row r="521" spans="1:17" s="7" customFormat="1" x14ac:dyDescent="0.25">
      <c r="A521" s="1"/>
      <c r="B521" s="1"/>
      <c r="C521" s="1"/>
      <c r="D521" s="1"/>
      <c r="E521" s="135"/>
      <c r="F521" s="4"/>
      <c r="G521" s="4"/>
      <c r="H521" s="1"/>
      <c r="I521" s="1"/>
      <c r="J521" s="1"/>
      <c r="K521" s="3"/>
      <c r="M521" s="1"/>
      <c r="N521" s="1"/>
      <c r="Q521" s="1"/>
    </row>
    <row r="522" spans="1:17" s="7" customFormat="1" x14ac:dyDescent="0.25">
      <c r="A522" s="1"/>
      <c r="B522" s="1"/>
      <c r="C522" s="1"/>
      <c r="D522" s="1"/>
      <c r="E522" s="135"/>
      <c r="F522" s="4"/>
      <c r="G522" s="4"/>
      <c r="H522" s="1"/>
      <c r="I522" s="1"/>
      <c r="J522" s="1"/>
      <c r="K522" s="3"/>
      <c r="M522" s="1"/>
      <c r="N522" s="1"/>
      <c r="Q522" s="1"/>
    </row>
    <row r="523" spans="1:17" s="7" customFormat="1" x14ac:dyDescent="0.25">
      <c r="A523" s="1"/>
      <c r="B523" s="1"/>
      <c r="C523" s="1"/>
      <c r="D523" s="1"/>
      <c r="E523" s="135"/>
      <c r="F523" s="4"/>
      <c r="G523" s="4"/>
      <c r="H523" s="1"/>
      <c r="I523" s="1"/>
      <c r="J523" s="1"/>
      <c r="K523" s="3"/>
      <c r="M523" s="1"/>
      <c r="N523" s="1"/>
      <c r="Q523" s="1"/>
    </row>
    <row r="524" spans="1:17" s="7" customFormat="1" x14ac:dyDescent="0.25">
      <c r="A524" s="1"/>
      <c r="B524" s="1"/>
      <c r="C524" s="1"/>
      <c r="D524" s="1"/>
      <c r="E524" s="135"/>
      <c r="F524" s="4"/>
      <c r="G524" s="4"/>
      <c r="H524" s="1"/>
      <c r="I524" s="1"/>
      <c r="J524" s="1"/>
      <c r="K524" s="3"/>
      <c r="M524" s="1"/>
      <c r="N524" s="1"/>
      <c r="Q524" s="1"/>
    </row>
    <row r="525" spans="1:17" s="7" customFormat="1" x14ac:dyDescent="0.25">
      <c r="A525" s="1"/>
      <c r="B525" s="1"/>
      <c r="C525" s="1"/>
      <c r="D525" s="1"/>
      <c r="E525" s="135"/>
      <c r="F525" s="4"/>
      <c r="G525" s="4"/>
      <c r="H525" s="1"/>
      <c r="I525" s="1"/>
      <c r="J525" s="1"/>
      <c r="K525" s="3"/>
      <c r="M525" s="1"/>
      <c r="N525" s="1"/>
      <c r="Q525" s="1"/>
    </row>
    <row r="526" spans="1:17" s="7" customFormat="1" x14ac:dyDescent="0.25">
      <c r="A526" s="1"/>
      <c r="B526" s="1"/>
      <c r="C526" s="1"/>
      <c r="D526" s="1"/>
      <c r="E526" s="135"/>
      <c r="F526" s="4"/>
      <c r="G526" s="4"/>
      <c r="H526" s="1"/>
      <c r="I526" s="1"/>
      <c r="J526" s="1"/>
      <c r="K526" s="3"/>
      <c r="M526" s="1"/>
      <c r="N526" s="1"/>
      <c r="Q526" s="1"/>
    </row>
    <row r="527" spans="1:17" s="7" customFormat="1" x14ac:dyDescent="0.25">
      <c r="A527" s="1"/>
      <c r="B527" s="1"/>
      <c r="C527" s="1"/>
      <c r="D527" s="1"/>
      <c r="E527" s="135"/>
      <c r="F527" s="4"/>
      <c r="G527" s="4"/>
      <c r="H527" s="1"/>
      <c r="I527" s="1"/>
      <c r="J527" s="1"/>
      <c r="K527" s="3"/>
      <c r="M527" s="1"/>
      <c r="N527" s="1"/>
      <c r="Q527" s="1"/>
    </row>
    <row r="528" spans="1:17" s="7" customFormat="1" x14ac:dyDescent="0.25">
      <c r="A528" s="1"/>
      <c r="B528" s="1"/>
      <c r="C528" s="1"/>
      <c r="D528" s="1"/>
      <c r="E528" s="135"/>
      <c r="F528" s="4"/>
      <c r="G528" s="4"/>
      <c r="H528" s="1"/>
      <c r="I528" s="1"/>
      <c r="J528" s="1"/>
      <c r="K528" s="3"/>
      <c r="M528" s="1"/>
      <c r="N528" s="1"/>
      <c r="Q528" s="1"/>
    </row>
    <row r="529" spans="1:17" s="7" customFormat="1" x14ac:dyDescent="0.25">
      <c r="A529" s="1"/>
      <c r="B529" s="1"/>
      <c r="C529" s="1"/>
      <c r="D529" s="1"/>
      <c r="E529" s="135"/>
      <c r="F529" s="4"/>
      <c r="G529" s="4"/>
      <c r="H529" s="1"/>
      <c r="I529" s="1"/>
      <c r="J529" s="1"/>
      <c r="K529" s="3"/>
      <c r="M529" s="1"/>
      <c r="N529" s="1"/>
      <c r="Q529" s="1"/>
    </row>
    <row r="530" spans="1:17" s="7" customFormat="1" x14ac:dyDescent="0.25">
      <c r="A530" s="1"/>
      <c r="B530" s="1"/>
      <c r="C530" s="1"/>
      <c r="D530" s="1"/>
      <c r="E530" s="135"/>
      <c r="F530" s="4"/>
      <c r="G530" s="4"/>
      <c r="H530" s="1"/>
      <c r="I530" s="1"/>
      <c r="J530" s="1"/>
      <c r="K530" s="3"/>
      <c r="M530" s="1"/>
      <c r="N530" s="1"/>
      <c r="Q530" s="1"/>
    </row>
    <row r="531" spans="1:17" s="7" customFormat="1" x14ac:dyDescent="0.25">
      <c r="A531" s="1"/>
      <c r="B531" s="1"/>
      <c r="C531" s="1"/>
      <c r="D531" s="1"/>
      <c r="E531" s="135"/>
      <c r="F531" s="4"/>
      <c r="G531" s="4"/>
      <c r="H531" s="1"/>
      <c r="I531" s="1"/>
      <c r="J531" s="1"/>
      <c r="K531" s="3"/>
      <c r="M531" s="1"/>
      <c r="N531" s="1"/>
      <c r="Q531" s="1"/>
    </row>
    <row r="532" spans="1:17" s="7" customFormat="1" x14ac:dyDescent="0.25">
      <c r="A532" s="1"/>
      <c r="B532" s="1"/>
      <c r="C532" s="1"/>
      <c r="D532" s="1"/>
      <c r="E532" s="135"/>
      <c r="F532" s="4"/>
      <c r="G532" s="4"/>
      <c r="H532" s="1"/>
      <c r="I532" s="1"/>
      <c r="J532" s="1"/>
      <c r="K532" s="3"/>
      <c r="M532" s="1"/>
      <c r="N532" s="1"/>
      <c r="Q532" s="1"/>
    </row>
    <row r="533" spans="1:17" s="7" customFormat="1" x14ac:dyDescent="0.25">
      <c r="A533" s="1"/>
      <c r="B533" s="1"/>
      <c r="C533" s="1"/>
      <c r="D533" s="1"/>
      <c r="E533" s="135"/>
      <c r="F533" s="4"/>
      <c r="G533" s="4"/>
      <c r="H533" s="1"/>
      <c r="I533" s="1"/>
      <c r="J533" s="1"/>
      <c r="K533" s="3"/>
      <c r="M533" s="1"/>
      <c r="N533" s="1"/>
      <c r="Q533" s="1"/>
    </row>
    <row r="534" spans="1:17" s="7" customFormat="1" x14ac:dyDescent="0.25">
      <c r="A534" s="1"/>
      <c r="B534" s="1"/>
      <c r="C534" s="1"/>
      <c r="D534" s="1"/>
      <c r="E534" s="135"/>
      <c r="F534" s="4"/>
      <c r="G534" s="4"/>
      <c r="H534" s="1"/>
      <c r="I534" s="1"/>
      <c r="J534" s="1"/>
      <c r="K534" s="3"/>
      <c r="M534" s="1"/>
      <c r="N534" s="1"/>
      <c r="Q534" s="1"/>
    </row>
    <row r="535" spans="1:17" s="7" customFormat="1" x14ac:dyDescent="0.25">
      <c r="A535" s="1"/>
      <c r="B535" s="1"/>
      <c r="C535" s="1"/>
      <c r="D535" s="1"/>
      <c r="E535" s="135"/>
      <c r="F535" s="4"/>
      <c r="G535" s="4"/>
      <c r="H535" s="1"/>
      <c r="I535" s="1"/>
      <c r="J535" s="1"/>
      <c r="K535" s="3"/>
      <c r="M535" s="1"/>
      <c r="N535" s="1"/>
      <c r="Q535" s="1"/>
    </row>
    <row r="536" spans="1:17" s="7" customFormat="1" x14ac:dyDescent="0.25">
      <c r="A536" s="1"/>
      <c r="B536" s="1"/>
      <c r="C536" s="1"/>
      <c r="D536" s="1"/>
      <c r="E536" s="135"/>
      <c r="F536" s="4"/>
      <c r="G536" s="4"/>
      <c r="H536" s="1"/>
      <c r="I536" s="1"/>
      <c r="J536" s="1"/>
      <c r="K536" s="3"/>
      <c r="M536" s="1"/>
      <c r="N536" s="1"/>
      <c r="Q536" s="1"/>
    </row>
    <row r="537" spans="1:17" s="7" customFormat="1" x14ac:dyDescent="0.25">
      <c r="A537" s="1"/>
      <c r="B537" s="1"/>
      <c r="C537" s="1"/>
      <c r="D537" s="1"/>
      <c r="E537" s="135"/>
      <c r="F537" s="4"/>
      <c r="G537" s="4"/>
      <c r="H537" s="1"/>
      <c r="I537" s="1"/>
      <c r="J537" s="1"/>
      <c r="K537" s="3"/>
      <c r="M537" s="1"/>
      <c r="N537" s="1"/>
      <c r="Q537" s="1"/>
    </row>
    <row r="538" spans="1:17" s="7" customFormat="1" x14ac:dyDescent="0.25">
      <c r="A538" s="1"/>
      <c r="B538" s="1"/>
      <c r="C538" s="1"/>
      <c r="D538" s="1"/>
      <c r="E538" s="135"/>
      <c r="F538" s="4"/>
      <c r="G538" s="4"/>
      <c r="H538" s="1"/>
      <c r="I538" s="1"/>
      <c r="J538" s="1"/>
      <c r="K538" s="3"/>
      <c r="M538" s="1"/>
      <c r="N538" s="1"/>
      <c r="Q538" s="1"/>
    </row>
    <row r="539" spans="1:17" s="7" customFormat="1" x14ac:dyDescent="0.25">
      <c r="A539" s="1"/>
      <c r="B539" s="1"/>
      <c r="C539" s="1"/>
      <c r="D539" s="1"/>
      <c r="E539" s="135"/>
      <c r="F539" s="4"/>
      <c r="G539" s="4"/>
      <c r="H539" s="1"/>
      <c r="I539" s="1"/>
      <c r="J539" s="1"/>
      <c r="K539" s="3"/>
      <c r="M539" s="1"/>
      <c r="N539" s="1"/>
      <c r="Q539" s="1"/>
    </row>
    <row r="540" spans="1:17" s="7" customFormat="1" x14ac:dyDescent="0.25">
      <c r="A540" s="1"/>
      <c r="B540" s="1"/>
      <c r="C540" s="1"/>
      <c r="D540" s="1"/>
      <c r="E540" s="135"/>
      <c r="F540" s="4"/>
      <c r="G540" s="4"/>
      <c r="H540" s="1"/>
      <c r="I540" s="1"/>
      <c r="J540" s="1"/>
      <c r="K540" s="3"/>
      <c r="M540" s="1"/>
      <c r="N540" s="1"/>
      <c r="Q540" s="1"/>
    </row>
    <row r="541" spans="1:17" s="7" customFormat="1" x14ac:dyDescent="0.25">
      <c r="A541" s="1"/>
      <c r="B541" s="1"/>
      <c r="C541" s="1"/>
      <c r="D541" s="1"/>
      <c r="E541" s="135"/>
      <c r="F541" s="4"/>
      <c r="G541" s="4"/>
      <c r="H541" s="1"/>
      <c r="I541" s="1"/>
      <c r="J541" s="1"/>
      <c r="K541" s="3"/>
      <c r="M541" s="1"/>
      <c r="N541" s="1"/>
      <c r="Q541" s="1"/>
    </row>
    <row r="542" spans="1:17" s="7" customFormat="1" x14ac:dyDescent="0.25">
      <c r="A542" s="1"/>
      <c r="B542" s="1"/>
      <c r="C542" s="1"/>
      <c r="D542" s="1"/>
      <c r="E542" s="135"/>
      <c r="F542" s="4"/>
      <c r="G542" s="4"/>
      <c r="H542" s="1"/>
      <c r="I542" s="1"/>
      <c r="J542" s="1"/>
      <c r="K542" s="3"/>
      <c r="M542" s="1"/>
      <c r="N542" s="1"/>
      <c r="Q542" s="1"/>
    </row>
    <row r="543" spans="1:17" s="7" customFormat="1" x14ac:dyDescent="0.25">
      <c r="A543" s="1"/>
      <c r="B543" s="1"/>
      <c r="C543" s="1"/>
      <c r="D543" s="1"/>
      <c r="E543" s="135"/>
      <c r="F543" s="4"/>
      <c r="G543" s="4"/>
      <c r="H543" s="1"/>
      <c r="I543" s="1"/>
      <c r="J543" s="1"/>
      <c r="K543" s="3"/>
      <c r="M543" s="1"/>
      <c r="N543" s="1"/>
      <c r="Q543" s="1"/>
    </row>
    <row r="544" spans="1:17" s="7" customFormat="1" x14ac:dyDescent="0.25">
      <c r="A544" s="1"/>
      <c r="B544" s="1"/>
      <c r="C544" s="1"/>
      <c r="D544" s="1"/>
      <c r="E544" s="135"/>
      <c r="F544" s="4"/>
      <c r="G544" s="4"/>
      <c r="H544" s="1"/>
      <c r="I544" s="1"/>
      <c r="J544" s="1"/>
      <c r="K544" s="3"/>
      <c r="M544" s="1"/>
      <c r="N544" s="1"/>
      <c r="Q544" s="1"/>
    </row>
    <row r="545" spans="1:17" s="7" customFormat="1" x14ac:dyDescent="0.25">
      <c r="A545" s="1"/>
      <c r="B545" s="1"/>
      <c r="C545" s="1"/>
      <c r="D545" s="1"/>
      <c r="E545" s="135"/>
      <c r="F545" s="4"/>
      <c r="G545" s="4"/>
      <c r="H545" s="1"/>
      <c r="I545" s="1"/>
      <c r="J545" s="1"/>
      <c r="K545" s="3"/>
      <c r="M545" s="1"/>
      <c r="N545" s="1"/>
      <c r="Q545" s="1"/>
    </row>
    <row r="546" spans="1:17" s="7" customFormat="1" x14ac:dyDescent="0.25">
      <c r="A546" s="1"/>
      <c r="B546" s="1"/>
      <c r="C546" s="1"/>
      <c r="D546" s="1"/>
      <c r="E546" s="135"/>
      <c r="F546" s="4"/>
      <c r="G546" s="4"/>
      <c r="H546" s="1"/>
      <c r="I546" s="1"/>
      <c r="J546" s="1"/>
      <c r="K546" s="3"/>
      <c r="M546" s="1"/>
      <c r="N546" s="1"/>
      <c r="Q546" s="1"/>
    </row>
    <row r="547" spans="1:17" s="7" customFormat="1" x14ac:dyDescent="0.25">
      <c r="A547" s="1"/>
      <c r="B547" s="1"/>
      <c r="C547" s="1"/>
      <c r="D547" s="1"/>
      <c r="E547" s="135"/>
      <c r="F547" s="4"/>
      <c r="G547" s="4"/>
      <c r="H547" s="1"/>
      <c r="I547" s="1"/>
      <c r="J547" s="1"/>
      <c r="K547" s="3"/>
      <c r="M547" s="1"/>
      <c r="N547" s="1"/>
      <c r="Q547" s="1"/>
    </row>
    <row r="548" spans="1:17" s="7" customFormat="1" x14ac:dyDescent="0.25">
      <c r="A548" s="1"/>
      <c r="B548" s="1"/>
      <c r="C548" s="1"/>
      <c r="D548" s="1"/>
      <c r="E548" s="135"/>
      <c r="F548" s="4"/>
      <c r="G548" s="4"/>
      <c r="H548" s="1"/>
      <c r="I548" s="1"/>
      <c r="J548" s="1"/>
      <c r="K548" s="3"/>
      <c r="M548" s="1"/>
      <c r="N548" s="1"/>
      <c r="Q548" s="1"/>
    </row>
    <row r="549" spans="1:17" s="7" customFormat="1" x14ac:dyDescent="0.25">
      <c r="A549" s="1"/>
      <c r="B549" s="1"/>
      <c r="C549" s="1"/>
      <c r="D549" s="1"/>
      <c r="E549" s="135"/>
      <c r="F549" s="4"/>
      <c r="G549" s="4"/>
      <c r="H549" s="1"/>
      <c r="I549" s="1"/>
      <c r="J549" s="1"/>
      <c r="K549" s="3"/>
      <c r="M549" s="1"/>
      <c r="N549" s="1"/>
      <c r="Q549" s="1"/>
    </row>
    <row r="550" spans="1:17" s="7" customFormat="1" x14ac:dyDescent="0.25">
      <c r="A550" s="1"/>
      <c r="B550" s="1"/>
      <c r="C550" s="1"/>
      <c r="D550" s="1"/>
      <c r="E550" s="135"/>
      <c r="F550" s="4"/>
      <c r="G550" s="4"/>
      <c r="H550" s="1"/>
      <c r="I550" s="1"/>
      <c r="J550" s="1"/>
      <c r="K550" s="3"/>
      <c r="M550" s="1"/>
      <c r="N550" s="1"/>
      <c r="Q550" s="1"/>
    </row>
    <row r="551" spans="1:17" s="7" customFormat="1" x14ac:dyDescent="0.25">
      <c r="A551" s="1"/>
      <c r="B551" s="1"/>
      <c r="C551" s="1"/>
      <c r="D551" s="1"/>
      <c r="E551" s="135"/>
      <c r="F551" s="4"/>
      <c r="G551" s="4"/>
      <c r="H551" s="1"/>
      <c r="I551" s="1"/>
      <c r="J551" s="1"/>
      <c r="K551" s="3"/>
      <c r="M551" s="1"/>
      <c r="N551" s="1"/>
      <c r="Q551" s="1"/>
    </row>
    <row r="552" spans="1:17" s="7" customFormat="1" x14ac:dyDescent="0.25">
      <c r="A552" s="1"/>
      <c r="B552" s="1"/>
      <c r="C552" s="1"/>
      <c r="D552" s="1"/>
      <c r="E552" s="135"/>
      <c r="F552" s="4"/>
      <c r="G552" s="4"/>
      <c r="H552" s="1"/>
      <c r="I552" s="1"/>
      <c r="J552" s="1"/>
      <c r="K552" s="3"/>
      <c r="M552" s="1"/>
      <c r="N552" s="1"/>
      <c r="Q552" s="1"/>
    </row>
    <row r="553" spans="1:17" s="7" customFormat="1" x14ac:dyDescent="0.25">
      <c r="A553" s="1"/>
      <c r="B553" s="1"/>
      <c r="C553" s="1"/>
      <c r="D553" s="1"/>
      <c r="E553" s="135"/>
      <c r="F553" s="4"/>
      <c r="G553" s="4"/>
      <c r="H553" s="1"/>
      <c r="I553" s="1"/>
      <c r="J553" s="1"/>
      <c r="K553" s="3"/>
      <c r="M553" s="1"/>
      <c r="N553" s="1"/>
      <c r="Q553" s="1"/>
    </row>
    <row r="554" spans="1:17" s="7" customFormat="1" x14ac:dyDescent="0.25">
      <c r="A554" s="1"/>
      <c r="B554" s="1"/>
      <c r="C554" s="1"/>
      <c r="D554" s="1"/>
      <c r="E554" s="135"/>
      <c r="F554" s="4"/>
      <c r="G554" s="4"/>
      <c r="H554" s="1"/>
      <c r="I554" s="1"/>
      <c r="J554" s="1"/>
      <c r="K554" s="3"/>
      <c r="M554" s="1"/>
      <c r="N554" s="1"/>
      <c r="Q554" s="1"/>
    </row>
    <row r="555" spans="1:17" s="7" customFormat="1" x14ac:dyDescent="0.25">
      <c r="A555" s="1"/>
      <c r="B555" s="1"/>
      <c r="C555" s="1"/>
      <c r="D555" s="1"/>
      <c r="E555" s="135"/>
      <c r="F555" s="4"/>
      <c r="G555" s="4"/>
      <c r="H555" s="1"/>
      <c r="I555" s="1"/>
      <c r="J555" s="1"/>
      <c r="K555" s="3"/>
      <c r="M555" s="1"/>
      <c r="N555" s="1"/>
      <c r="Q555" s="1"/>
    </row>
    <row r="556" spans="1:17" s="7" customFormat="1" x14ac:dyDescent="0.25">
      <c r="A556" s="1"/>
      <c r="B556" s="1"/>
      <c r="C556" s="1"/>
      <c r="D556" s="1"/>
      <c r="E556" s="135"/>
      <c r="F556" s="4"/>
      <c r="G556" s="4"/>
      <c r="H556" s="1"/>
      <c r="I556" s="1"/>
      <c r="J556" s="1"/>
      <c r="K556" s="3"/>
      <c r="M556" s="1"/>
      <c r="N556" s="1"/>
      <c r="Q556" s="1"/>
    </row>
    <row r="557" spans="1:17" s="7" customFormat="1" x14ac:dyDescent="0.25">
      <c r="A557" s="1"/>
      <c r="B557" s="1"/>
      <c r="C557" s="1"/>
      <c r="D557" s="1"/>
      <c r="E557" s="135"/>
      <c r="F557" s="4"/>
      <c r="G557" s="4"/>
      <c r="H557" s="1"/>
      <c r="I557" s="1"/>
      <c r="J557" s="1"/>
      <c r="K557" s="3"/>
      <c r="M557" s="1"/>
      <c r="N557" s="1"/>
      <c r="Q557" s="1"/>
    </row>
    <row r="558" spans="1:17" s="7" customFormat="1" x14ac:dyDescent="0.25">
      <c r="A558" s="1"/>
      <c r="B558" s="1"/>
      <c r="C558" s="1"/>
      <c r="D558" s="1"/>
      <c r="E558" s="135"/>
      <c r="F558" s="4"/>
      <c r="G558" s="4"/>
      <c r="H558" s="1"/>
      <c r="I558" s="1"/>
      <c r="J558" s="1"/>
      <c r="K558" s="3"/>
      <c r="M558" s="1"/>
      <c r="N558" s="1"/>
      <c r="Q558" s="1"/>
    </row>
    <row r="559" spans="1:17" s="7" customFormat="1" x14ac:dyDescent="0.25">
      <c r="A559" s="1"/>
      <c r="B559" s="1"/>
      <c r="C559" s="1"/>
      <c r="D559" s="1"/>
      <c r="E559" s="135"/>
      <c r="F559" s="4"/>
      <c r="G559" s="4"/>
      <c r="H559" s="1"/>
      <c r="I559" s="1"/>
      <c r="J559" s="1"/>
      <c r="K559" s="3"/>
      <c r="M559" s="1"/>
      <c r="N559" s="1"/>
      <c r="Q559" s="1"/>
    </row>
    <row r="560" spans="1:17" s="7" customFormat="1" x14ac:dyDescent="0.25">
      <c r="A560" s="1"/>
      <c r="B560" s="1"/>
      <c r="C560" s="1"/>
      <c r="D560" s="1"/>
      <c r="E560" s="135"/>
      <c r="F560" s="4"/>
      <c r="G560" s="4"/>
      <c r="H560" s="1"/>
      <c r="I560" s="1"/>
      <c r="J560" s="1"/>
      <c r="K560" s="3"/>
      <c r="M560" s="1"/>
      <c r="N560" s="1"/>
      <c r="Q560" s="1"/>
    </row>
    <row r="561" spans="1:17" s="7" customFormat="1" x14ac:dyDescent="0.25">
      <c r="A561" s="1"/>
      <c r="B561" s="1"/>
      <c r="C561" s="1"/>
      <c r="D561" s="1"/>
      <c r="E561" s="135"/>
      <c r="F561" s="4"/>
      <c r="G561" s="4"/>
      <c r="H561" s="1"/>
      <c r="I561" s="1"/>
      <c r="J561" s="1"/>
      <c r="K561" s="3"/>
      <c r="M561" s="1"/>
      <c r="N561" s="1"/>
      <c r="Q561" s="1"/>
    </row>
    <row r="562" spans="1:17" s="7" customFormat="1" x14ac:dyDescent="0.25">
      <c r="A562" s="1"/>
      <c r="B562" s="1"/>
      <c r="C562" s="1"/>
      <c r="D562" s="1"/>
      <c r="E562" s="135"/>
      <c r="F562" s="4"/>
      <c r="G562" s="4"/>
      <c r="H562" s="1"/>
      <c r="I562" s="1"/>
      <c r="J562" s="1"/>
      <c r="K562" s="3"/>
      <c r="M562" s="1"/>
      <c r="N562" s="1"/>
      <c r="Q562" s="1"/>
    </row>
    <row r="563" spans="1:17" s="7" customFormat="1" x14ac:dyDescent="0.25">
      <c r="A563" s="1"/>
      <c r="B563" s="1"/>
      <c r="C563" s="1"/>
      <c r="D563" s="1"/>
      <c r="E563" s="135"/>
      <c r="F563" s="4"/>
      <c r="G563" s="4"/>
      <c r="H563" s="1"/>
      <c r="I563" s="1"/>
      <c r="J563" s="1"/>
      <c r="K563" s="3"/>
      <c r="M563" s="1"/>
      <c r="N563" s="1"/>
      <c r="Q563" s="1"/>
    </row>
    <row r="564" spans="1:17" s="7" customFormat="1" x14ac:dyDescent="0.25">
      <c r="A564" s="1"/>
      <c r="B564" s="1"/>
      <c r="C564" s="1"/>
      <c r="D564" s="1"/>
      <c r="E564" s="135"/>
      <c r="F564" s="4"/>
      <c r="G564" s="4"/>
      <c r="H564" s="1"/>
      <c r="I564" s="1"/>
      <c r="J564" s="1"/>
      <c r="K564" s="3"/>
      <c r="M564" s="1"/>
      <c r="N564" s="1"/>
      <c r="Q564" s="1"/>
    </row>
    <row r="565" spans="1:17" s="7" customFormat="1" x14ac:dyDescent="0.25">
      <c r="A565" s="1"/>
      <c r="B565" s="1"/>
      <c r="C565" s="1"/>
      <c r="D565" s="1"/>
      <c r="E565" s="135"/>
      <c r="F565" s="4"/>
      <c r="G565" s="4"/>
      <c r="H565" s="1"/>
      <c r="I565" s="1"/>
      <c r="J565" s="1"/>
      <c r="K565" s="3"/>
      <c r="M565" s="1"/>
      <c r="N565" s="1"/>
      <c r="Q565" s="1"/>
    </row>
    <row r="566" spans="1:17" s="7" customFormat="1" x14ac:dyDescent="0.25">
      <c r="A566" s="1"/>
      <c r="B566" s="1"/>
      <c r="C566" s="1"/>
      <c r="D566" s="1"/>
      <c r="E566" s="135"/>
      <c r="F566" s="4"/>
      <c r="G566" s="4"/>
      <c r="H566" s="1"/>
      <c r="I566" s="1"/>
      <c r="J566" s="1"/>
      <c r="K566" s="3"/>
      <c r="M566" s="1"/>
      <c r="N566" s="1"/>
      <c r="Q566" s="1"/>
    </row>
    <row r="567" spans="1:17" s="7" customFormat="1" x14ac:dyDescent="0.25">
      <c r="A567" s="1"/>
      <c r="B567" s="1"/>
      <c r="C567" s="1"/>
      <c r="D567" s="1"/>
      <c r="E567" s="135"/>
      <c r="F567" s="4"/>
      <c r="G567" s="4"/>
      <c r="H567" s="1"/>
      <c r="I567" s="1"/>
      <c r="J567" s="1"/>
      <c r="K567" s="3"/>
      <c r="M567" s="1"/>
      <c r="N567" s="1"/>
      <c r="Q567" s="1"/>
    </row>
    <row r="568" spans="1:17" s="7" customFormat="1" x14ac:dyDescent="0.25">
      <c r="A568" s="1"/>
      <c r="B568" s="1"/>
      <c r="C568" s="1"/>
      <c r="D568" s="1"/>
      <c r="E568" s="135"/>
      <c r="F568" s="4"/>
      <c r="G568" s="4"/>
      <c r="H568" s="1"/>
      <c r="I568" s="1"/>
      <c r="J568" s="1"/>
      <c r="K568" s="3"/>
      <c r="M568" s="1"/>
      <c r="N568" s="1"/>
      <c r="Q568" s="1"/>
    </row>
    <row r="569" spans="1:17" s="7" customFormat="1" x14ac:dyDescent="0.25">
      <c r="A569" s="1"/>
      <c r="B569" s="1"/>
      <c r="C569" s="1"/>
      <c r="D569" s="1"/>
      <c r="E569" s="135"/>
      <c r="F569" s="4"/>
      <c r="G569" s="4"/>
      <c r="H569" s="1"/>
      <c r="I569" s="1"/>
      <c r="J569" s="1"/>
      <c r="K569" s="3"/>
      <c r="M569" s="1"/>
      <c r="N569" s="1"/>
      <c r="Q569" s="1"/>
    </row>
    <row r="570" spans="1:17" s="7" customFormat="1" x14ac:dyDescent="0.25">
      <c r="A570" s="1"/>
      <c r="B570" s="1"/>
      <c r="C570" s="1"/>
      <c r="D570" s="1"/>
      <c r="E570" s="135"/>
      <c r="F570" s="4"/>
      <c r="G570" s="4"/>
      <c r="H570" s="1"/>
      <c r="I570" s="1"/>
      <c r="J570" s="1"/>
      <c r="K570" s="3"/>
      <c r="M570" s="1"/>
      <c r="N570" s="1"/>
      <c r="Q570" s="1"/>
    </row>
    <row r="571" spans="1:17" s="7" customFormat="1" x14ac:dyDescent="0.25">
      <c r="A571" s="1"/>
      <c r="B571" s="1"/>
      <c r="C571" s="1"/>
      <c r="D571" s="1"/>
      <c r="E571" s="135"/>
      <c r="F571" s="4"/>
      <c r="G571" s="4"/>
      <c r="H571" s="1"/>
      <c r="I571" s="1"/>
      <c r="J571" s="1"/>
      <c r="K571" s="3"/>
      <c r="M571" s="1"/>
      <c r="N571" s="1"/>
      <c r="Q571" s="1"/>
    </row>
    <row r="572" spans="1:17" s="7" customFormat="1" x14ac:dyDescent="0.25">
      <c r="A572" s="1"/>
      <c r="B572" s="1"/>
      <c r="C572" s="1"/>
      <c r="D572" s="1"/>
      <c r="E572" s="135"/>
      <c r="F572" s="4"/>
      <c r="G572" s="4"/>
      <c r="H572" s="1"/>
      <c r="I572" s="1"/>
      <c r="J572" s="1"/>
      <c r="K572" s="3"/>
      <c r="M572" s="1"/>
      <c r="N572" s="1"/>
      <c r="Q572" s="1"/>
    </row>
    <row r="573" spans="1:17" s="7" customFormat="1" x14ac:dyDescent="0.25">
      <c r="A573" s="1"/>
      <c r="B573" s="1"/>
      <c r="C573" s="1"/>
      <c r="D573" s="1"/>
      <c r="E573" s="135"/>
      <c r="F573" s="4"/>
      <c r="G573" s="4"/>
      <c r="H573" s="1"/>
      <c r="I573" s="1"/>
      <c r="J573" s="1"/>
      <c r="K573" s="3"/>
      <c r="M573" s="1"/>
      <c r="N573" s="1"/>
      <c r="Q573" s="1"/>
    </row>
    <row r="574" spans="1:17" s="7" customFormat="1" x14ac:dyDescent="0.25">
      <c r="A574" s="1"/>
      <c r="B574" s="1"/>
      <c r="C574" s="1"/>
      <c r="D574" s="1"/>
      <c r="E574" s="135"/>
      <c r="F574" s="4"/>
      <c r="G574" s="4"/>
      <c r="H574" s="1"/>
      <c r="I574" s="1"/>
      <c r="J574" s="1"/>
      <c r="K574" s="3"/>
      <c r="M574" s="1"/>
      <c r="N574" s="1"/>
      <c r="Q574" s="1"/>
    </row>
    <row r="575" spans="1:17" s="7" customFormat="1" x14ac:dyDescent="0.25">
      <c r="A575" s="1"/>
      <c r="B575" s="1"/>
      <c r="C575" s="1"/>
      <c r="D575" s="1"/>
      <c r="E575" s="135"/>
      <c r="F575" s="4"/>
      <c r="G575" s="4"/>
      <c r="H575" s="1"/>
      <c r="I575" s="1"/>
      <c r="J575" s="1"/>
      <c r="K575" s="3"/>
      <c r="M575" s="1"/>
      <c r="N575" s="1"/>
      <c r="Q575" s="1"/>
    </row>
    <row r="576" spans="1:17" s="7" customFormat="1" x14ac:dyDescent="0.25">
      <c r="A576" s="1"/>
      <c r="B576" s="1"/>
      <c r="C576" s="1"/>
      <c r="D576" s="1"/>
      <c r="E576" s="135"/>
      <c r="F576" s="4"/>
      <c r="G576" s="4"/>
      <c r="H576" s="1"/>
      <c r="I576" s="1"/>
      <c r="J576" s="1"/>
      <c r="K576" s="3"/>
      <c r="M576" s="1"/>
      <c r="N576" s="1"/>
      <c r="Q576" s="1"/>
    </row>
    <row r="577" spans="1:17" s="7" customFormat="1" x14ac:dyDescent="0.25">
      <c r="A577" s="1"/>
      <c r="B577" s="1"/>
      <c r="C577" s="1"/>
      <c r="D577" s="1"/>
      <c r="E577" s="135"/>
      <c r="F577" s="4"/>
      <c r="G577" s="4"/>
      <c r="H577" s="1"/>
      <c r="I577" s="1"/>
      <c r="J577" s="1"/>
      <c r="K577" s="3"/>
      <c r="M577" s="1"/>
      <c r="N577" s="1"/>
      <c r="Q577" s="1"/>
    </row>
    <row r="578" spans="1:17" s="7" customFormat="1" x14ac:dyDescent="0.25">
      <c r="A578" s="1"/>
      <c r="B578" s="1"/>
      <c r="C578" s="1"/>
      <c r="D578" s="1"/>
      <c r="E578" s="135"/>
      <c r="F578" s="4"/>
      <c r="G578" s="4"/>
      <c r="H578" s="1"/>
      <c r="I578" s="1"/>
      <c r="J578" s="1"/>
      <c r="K578" s="3"/>
      <c r="M578" s="1"/>
      <c r="N578" s="1"/>
      <c r="Q578" s="1"/>
    </row>
    <row r="579" spans="1:17" s="7" customFormat="1" x14ac:dyDescent="0.25">
      <c r="A579" s="1"/>
      <c r="B579" s="1"/>
      <c r="C579" s="1"/>
      <c r="D579" s="1"/>
      <c r="E579" s="135"/>
      <c r="F579" s="4"/>
      <c r="G579" s="4"/>
      <c r="H579" s="1"/>
      <c r="I579" s="1"/>
      <c r="J579" s="1"/>
      <c r="K579" s="3"/>
      <c r="M579" s="1"/>
      <c r="N579" s="1"/>
      <c r="Q579" s="1"/>
    </row>
    <row r="580" spans="1:17" s="7" customFormat="1" x14ac:dyDescent="0.25">
      <c r="A580" s="1"/>
      <c r="B580" s="1"/>
      <c r="C580" s="1"/>
      <c r="D580" s="1"/>
      <c r="E580" s="135"/>
      <c r="F580" s="4"/>
      <c r="G580" s="4"/>
      <c r="H580" s="1"/>
      <c r="I580" s="1"/>
      <c r="J580" s="1"/>
      <c r="K580" s="3"/>
      <c r="M580" s="1"/>
      <c r="N580" s="1"/>
      <c r="Q580" s="1"/>
    </row>
    <row r="581" spans="1:17" s="7" customFormat="1" x14ac:dyDescent="0.25">
      <c r="A581" s="1"/>
      <c r="B581" s="1"/>
      <c r="C581" s="1"/>
      <c r="D581" s="1"/>
      <c r="E581" s="135"/>
      <c r="F581" s="4"/>
      <c r="G581" s="4"/>
      <c r="H581" s="1"/>
      <c r="I581" s="1"/>
      <c r="J581" s="1"/>
      <c r="K581" s="3"/>
      <c r="M581" s="1"/>
      <c r="N581" s="1"/>
      <c r="Q581" s="1"/>
    </row>
    <row r="582" spans="1:17" s="7" customFormat="1" x14ac:dyDescent="0.25">
      <c r="A582" s="1"/>
      <c r="B582" s="1"/>
      <c r="C582" s="1"/>
      <c r="D582" s="1"/>
      <c r="E582" s="135"/>
      <c r="F582" s="4"/>
      <c r="G582" s="4"/>
      <c r="H582" s="1"/>
      <c r="I582" s="1"/>
      <c r="J582" s="1"/>
      <c r="K582" s="3"/>
      <c r="M582" s="1"/>
      <c r="N582" s="1"/>
      <c r="Q582" s="1"/>
    </row>
    <row r="583" spans="1:17" s="7" customFormat="1" x14ac:dyDescent="0.25">
      <c r="A583" s="1"/>
      <c r="B583" s="1"/>
      <c r="C583" s="1"/>
      <c r="D583" s="1"/>
      <c r="E583" s="135"/>
      <c r="F583" s="4"/>
      <c r="G583" s="4"/>
      <c r="H583" s="1"/>
      <c r="I583" s="1"/>
      <c r="J583" s="1"/>
      <c r="K583" s="3"/>
      <c r="M583" s="1"/>
      <c r="N583" s="1"/>
      <c r="Q583" s="1"/>
    </row>
    <row r="584" spans="1:17" s="7" customFormat="1" x14ac:dyDescent="0.25">
      <c r="A584" s="1"/>
      <c r="B584" s="1"/>
      <c r="C584" s="1"/>
      <c r="D584" s="1"/>
      <c r="E584" s="135"/>
      <c r="F584" s="4"/>
      <c r="G584" s="4"/>
      <c r="H584" s="1"/>
      <c r="I584" s="1"/>
      <c r="J584" s="1"/>
      <c r="K584" s="3"/>
      <c r="M584" s="1"/>
      <c r="N584" s="1"/>
      <c r="Q584" s="1"/>
    </row>
    <row r="585" spans="1:17" s="7" customFormat="1" x14ac:dyDescent="0.25">
      <c r="A585" s="1"/>
      <c r="B585" s="1"/>
      <c r="C585" s="1"/>
      <c r="D585" s="1"/>
      <c r="E585" s="135"/>
      <c r="F585" s="4"/>
      <c r="G585" s="4"/>
      <c r="H585" s="1"/>
      <c r="I585" s="1"/>
      <c r="J585" s="1"/>
      <c r="K585" s="3"/>
      <c r="M585" s="1"/>
      <c r="N585" s="1"/>
      <c r="Q585" s="1"/>
    </row>
    <row r="586" spans="1:17" s="7" customFormat="1" x14ac:dyDescent="0.25">
      <c r="A586" s="1"/>
      <c r="B586" s="1"/>
      <c r="C586" s="1"/>
      <c r="D586" s="1"/>
      <c r="E586" s="135"/>
      <c r="F586" s="4"/>
      <c r="G586" s="4"/>
      <c r="H586" s="1"/>
      <c r="I586" s="1"/>
      <c r="J586" s="1"/>
      <c r="K586" s="3"/>
      <c r="M586" s="1"/>
      <c r="N586" s="1"/>
      <c r="Q586" s="1"/>
    </row>
    <row r="587" spans="1:17" s="7" customFormat="1" x14ac:dyDescent="0.25">
      <c r="A587" s="1"/>
      <c r="B587" s="1"/>
      <c r="C587" s="1"/>
      <c r="D587" s="1"/>
      <c r="E587" s="135"/>
      <c r="F587" s="4"/>
      <c r="G587" s="4"/>
      <c r="H587" s="1"/>
      <c r="I587" s="1"/>
      <c r="J587" s="1"/>
      <c r="K587" s="3"/>
      <c r="M587" s="1"/>
      <c r="N587" s="1"/>
      <c r="Q587" s="1"/>
    </row>
    <row r="588" spans="1:17" s="7" customFormat="1" x14ac:dyDescent="0.25">
      <c r="A588" s="1"/>
      <c r="B588" s="1"/>
      <c r="C588" s="1"/>
      <c r="D588" s="1"/>
      <c r="E588" s="135"/>
      <c r="F588" s="4"/>
      <c r="G588" s="4"/>
      <c r="H588" s="1"/>
      <c r="I588" s="1"/>
      <c r="J588" s="1"/>
      <c r="K588" s="3"/>
      <c r="M588" s="1"/>
      <c r="N588" s="1"/>
      <c r="Q588" s="1"/>
    </row>
    <row r="589" spans="1:17" s="7" customFormat="1" x14ac:dyDescent="0.25">
      <c r="A589" s="1"/>
      <c r="B589" s="1"/>
      <c r="C589" s="1"/>
      <c r="D589" s="1"/>
      <c r="E589" s="135"/>
      <c r="F589" s="4"/>
      <c r="G589" s="4"/>
      <c r="H589" s="1"/>
      <c r="I589" s="1"/>
      <c r="J589" s="1"/>
      <c r="K589" s="3"/>
      <c r="M589" s="1"/>
      <c r="N589" s="1"/>
      <c r="Q589" s="1"/>
    </row>
    <row r="590" spans="1:17" s="7" customFormat="1" x14ac:dyDescent="0.25">
      <c r="A590" s="1"/>
      <c r="B590" s="1"/>
      <c r="C590" s="1"/>
      <c r="D590" s="1"/>
      <c r="E590" s="135"/>
      <c r="F590" s="4"/>
      <c r="G590" s="4"/>
      <c r="H590" s="1"/>
      <c r="I590" s="1"/>
      <c r="J590" s="1"/>
      <c r="K590" s="3"/>
      <c r="M590" s="1"/>
      <c r="N590" s="1"/>
      <c r="Q590" s="1"/>
    </row>
    <row r="591" spans="1:17" s="7" customFormat="1" x14ac:dyDescent="0.25">
      <c r="A591" s="1"/>
      <c r="B591" s="1"/>
      <c r="C591" s="1"/>
      <c r="D591" s="1"/>
      <c r="E591" s="135"/>
      <c r="F591" s="4"/>
      <c r="G591" s="4"/>
      <c r="H591" s="1"/>
      <c r="I591" s="1"/>
      <c r="J591" s="1"/>
      <c r="K591" s="3"/>
      <c r="M591" s="1"/>
      <c r="N591" s="1"/>
      <c r="Q591" s="1"/>
    </row>
    <row r="592" spans="1:17" s="7" customFormat="1" x14ac:dyDescent="0.25">
      <c r="A592" s="1"/>
      <c r="B592" s="1"/>
      <c r="C592" s="1"/>
      <c r="D592" s="1"/>
      <c r="E592" s="135"/>
      <c r="F592" s="4"/>
      <c r="G592" s="4"/>
      <c r="H592" s="1"/>
      <c r="I592" s="1"/>
      <c r="J592" s="1"/>
      <c r="K592" s="3"/>
      <c r="M592" s="1"/>
      <c r="N592" s="1"/>
      <c r="Q592" s="1"/>
    </row>
    <row r="593" spans="1:17" s="7" customFormat="1" x14ac:dyDescent="0.25">
      <c r="A593" s="1"/>
      <c r="B593" s="1"/>
      <c r="C593" s="1"/>
      <c r="D593" s="1"/>
      <c r="E593" s="135"/>
      <c r="F593" s="4"/>
      <c r="G593" s="4"/>
      <c r="H593" s="1"/>
      <c r="I593" s="1"/>
      <c r="J593" s="1"/>
      <c r="K593" s="3"/>
      <c r="M593" s="1"/>
      <c r="N593" s="1"/>
      <c r="Q593" s="1"/>
    </row>
    <row r="594" spans="1:17" s="7" customFormat="1" x14ac:dyDescent="0.25">
      <c r="A594" s="1"/>
      <c r="B594" s="1"/>
      <c r="C594" s="1"/>
      <c r="D594" s="1"/>
      <c r="E594" s="135"/>
      <c r="F594" s="4"/>
      <c r="G594" s="4"/>
      <c r="H594" s="1"/>
      <c r="I594" s="1"/>
      <c r="J594" s="1"/>
      <c r="K594" s="3"/>
      <c r="M594" s="1"/>
      <c r="N594" s="1"/>
      <c r="Q594" s="1"/>
    </row>
    <row r="595" spans="1:17" s="7" customFormat="1" x14ac:dyDescent="0.25">
      <c r="A595" s="1"/>
      <c r="B595" s="1"/>
      <c r="C595" s="1"/>
      <c r="D595" s="1"/>
      <c r="E595" s="135"/>
      <c r="F595" s="4"/>
      <c r="G595" s="4"/>
      <c r="H595" s="1"/>
      <c r="I595" s="1"/>
      <c r="J595" s="1"/>
      <c r="K595" s="3"/>
      <c r="M595" s="1"/>
      <c r="N595" s="1"/>
      <c r="Q595" s="1"/>
    </row>
    <row r="596" spans="1:17" s="7" customFormat="1" x14ac:dyDescent="0.25">
      <c r="A596" s="1"/>
      <c r="B596" s="1"/>
      <c r="C596" s="1"/>
      <c r="D596" s="1"/>
      <c r="E596" s="135"/>
      <c r="F596" s="4"/>
      <c r="G596" s="4"/>
      <c r="H596" s="1"/>
      <c r="I596" s="1"/>
      <c r="J596" s="1"/>
      <c r="K596" s="3"/>
      <c r="M596" s="1"/>
      <c r="N596" s="1"/>
      <c r="Q596" s="1"/>
    </row>
    <row r="597" spans="1:17" s="7" customFormat="1" x14ac:dyDescent="0.25">
      <c r="A597" s="1"/>
      <c r="B597" s="1"/>
      <c r="C597" s="1"/>
      <c r="D597" s="1"/>
      <c r="E597" s="135"/>
      <c r="F597" s="4"/>
      <c r="G597" s="4"/>
      <c r="H597" s="1"/>
      <c r="I597" s="1"/>
      <c r="J597" s="1"/>
      <c r="K597" s="3"/>
      <c r="M597" s="1"/>
      <c r="N597" s="1"/>
      <c r="Q597" s="1"/>
    </row>
    <row r="598" spans="1:17" s="7" customFormat="1" x14ac:dyDescent="0.25">
      <c r="A598" s="1"/>
      <c r="B598" s="1"/>
      <c r="C598" s="1"/>
      <c r="D598" s="1"/>
      <c r="E598" s="135"/>
      <c r="F598" s="4"/>
      <c r="G598" s="4"/>
      <c r="H598" s="1"/>
      <c r="I598" s="1"/>
      <c r="J598" s="1"/>
      <c r="K598" s="3"/>
      <c r="M598" s="1"/>
      <c r="N598" s="1"/>
      <c r="Q598" s="1"/>
    </row>
    <row r="599" spans="1:17" s="7" customFormat="1" x14ac:dyDescent="0.25">
      <c r="A599" s="1"/>
      <c r="B599" s="1"/>
      <c r="C599" s="1"/>
      <c r="D599" s="1"/>
      <c r="E599" s="135"/>
      <c r="F599" s="4"/>
      <c r="G599" s="4"/>
      <c r="H599" s="1"/>
      <c r="I599" s="1"/>
      <c r="J599" s="1"/>
      <c r="K599" s="3"/>
      <c r="M599" s="1"/>
      <c r="N599" s="1"/>
      <c r="Q599" s="1"/>
    </row>
    <row r="600" spans="1:17" s="7" customFormat="1" x14ac:dyDescent="0.25">
      <c r="A600" s="1"/>
      <c r="B600" s="1"/>
      <c r="C600" s="1"/>
      <c r="D600" s="1"/>
      <c r="E600" s="135"/>
      <c r="F600" s="4"/>
      <c r="G600" s="4"/>
      <c r="H600" s="1"/>
      <c r="I600" s="1"/>
      <c r="J600" s="1"/>
      <c r="K600" s="3"/>
      <c r="M600" s="1"/>
      <c r="N600" s="1"/>
      <c r="Q600" s="1"/>
    </row>
    <row r="601" spans="1:17" s="7" customFormat="1" x14ac:dyDescent="0.25">
      <c r="A601" s="1"/>
      <c r="B601" s="1"/>
      <c r="C601" s="1"/>
      <c r="D601" s="1"/>
      <c r="E601" s="135"/>
      <c r="F601" s="4"/>
      <c r="G601" s="4"/>
      <c r="H601" s="1"/>
      <c r="I601" s="1"/>
      <c r="J601" s="1"/>
      <c r="K601" s="3"/>
      <c r="M601" s="1"/>
      <c r="N601" s="1"/>
      <c r="Q601" s="1"/>
    </row>
    <row r="602" spans="1:17" s="7" customFormat="1" x14ac:dyDescent="0.25">
      <c r="A602" s="1"/>
      <c r="B602" s="1"/>
      <c r="C602" s="1"/>
      <c r="D602" s="1"/>
      <c r="E602" s="135"/>
      <c r="F602" s="4"/>
      <c r="G602" s="4"/>
      <c r="H602" s="1"/>
      <c r="I602" s="1"/>
      <c r="J602" s="1"/>
      <c r="K602" s="3"/>
      <c r="M602" s="1"/>
      <c r="N602" s="1"/>
      <c r="Q602" s="1"/>
    </row>
    <row r="603" spans="1:17" s="7" customFormat="1" x14ac:dyDescent="0.25">
      <c r="A603" s="1"/>
      <c r="B603" s="1"/>
      <c r="C603" s="1"/>
      <c r="D603" s="1"/>
      <c r="E603" s="135"/>
      <c r="F603" s="4"/>
      <c r="G603" s="4"/>
      <c r="H603" s="1"/>
      <c r="I603" s="1"/>
      <c r="J603" s="1"/>
      <c r="K603" s="3"/>
      <c r="M603" s="1"/>
      <c r="N603" s="1"/>
      <c r="Q603" s="1"/>
    </row>
    <row r="604" spans="1:17" s="7" customFormat="1" x14ac:dyDescent="0.25">
      <c r="A604" s="1"/>
      <c r="B604" s="1"/>
      <c r="C604" s="1"/>
      <c r="D604" s="1"/>
      <c r="E604" s="135"/>
      <c r="F604" s="4"/>
      <c r="G604" s="4"/>
      <c r="H604" s="1"/>
      <c r="I604" s="1"/>
      <c r="J604" s="1"/>
      <c r="K604" s="3"/>
      <c r="M604" s="1"/>
      <c r="N604" s="1"/>
      <c r="Q604" s="1"/>
    </row>
    <row r="605" spans="1:17" s="7" customFormat="1" x14ac:dyDescent="0.25">
      <c r="A605" s="1"/>
      <c r="B605" s="1"/>
      <c r="C605" s="1"/>
      <c r="D605" s="1"/>
      <c r="E605" s="135"/>
      <c r="F605" s="4"/>
      <c r="G605" s="4"/>
      <c r="H605" s="1"/>
      <c r="I605" s="1"/>
      <c r="J605" s="1"/>
      <c r="K605" s="3"/>
      <c r="M605" s="1"/>
      <c r="N605" s="1"/>
      <c r="Q605" s="1"/>
    </row>
    <row r="606" spans="1:17" s="7" customFormat="1" x14ac:dyDescent="0.25">
      <c r="A606" s="1"/>
      <c r="B606" s="1"/>
      <c r="C606" s="1"/>
      <c r="D606" s="1"/>
      <c r="E606" s="135"/>
      <c r="F606" s="4"/>
      <c r="G606" s="4"/>
      <c r="H606" s="1"/>
      <c r="I606" s="1"/>
      <c r="J606" s="1"/>
      <c r="K606" s="3"/>
      <c r="M606" s="1"/>
      <c r="N606" s="1"/>
      <c r="Q606" s="1"/>
    </row>
    <row r="607" spans="1:17" s="7" customFormat="1" x14ac:dyDescent="0.25">
      <c r="A607" s="1"/>
      <c r="B607" s="1"/>
      <c r="C607" s="1"/>
      <c r="D607" s="1"/>
      <c r="E607" s="135"/>
      <c r="F607" s="4"/>
      <c r="G607" s="4"/>
      <c r="H607" s="1"/>
      <c r="I607" s="1"/>
      <c r="J607" s="1"/>
      <c r="K607" s="3"/>
      <c r="M607" s="1"/>
      <c r="N607" s="1"/>
      <c r="Q607" s="1"/>
    </row>
    <row r="608" spans="1:17" s="7" customFormat="1" x14ac:dyDescent="0.25">
      <c r="A608" s="1"/>
      <c r="B608" s="1"/>
      <c r="C608" s="1"/>
      <c r="D608" s="1"/>
      <c r="E608" s="135"/>
      <c r="F608" s="4"/>
      <c r="G608" s="4"/>
      <c r="H608" s="1"/>
      <c r="I608" s="1"/>
      <c r="J608" s="1"/>
      <c r="K608" s="3"/>
      <c r="M608" s="1"/>
      <c r="N608" s="1"/>
      <c r="Q608" s="1"/>
    </row>
    <row r="609" spans="1:17" s="7" customFormat="1" x14ac:dyDescent="0.25">
      <c r="A609" s="1"/>
      <c r="B609" s="1"/>
      <c r="C609" s="1"/>
      <c r="D609" s="1"/>
      <c r="E609" s="135"/>
      <c r="F609" s="4"/>
      <c r="G609" s="4"/>
      <c r="H609" s="1"/>
      <c r="I609" s="1"/>
      <c r="J609" s="1"/>
      <c r="K609" s="3"/>
      <c r="M609" s="1"/>
      <c r="N609" s="1"/>
      <c r="Q609" s="1"/>
    </row>
    <row r="610" spans="1:17" s="7" customFormat="1" x14ac:dyDescent="0.25">
      <c r="A610" s="1"/>
      <c r="B610" s="1"/>
      <c r="C610" s="1"/>
      <c r="D610" s="1"/>
      <c r="E610" s="135"/>
      <c r="F610" s="4"/>
      <c r="G610" s="4"/>
      <c r="H610" s="1"/>
      <c r="I610" s="1"/>
      <c r="J610" s="1"/>
      <c r="K610" s="3"/>
      <c r="M610" s="1"/>
      <c r="N610" s="1"/>
      <c r="Q610" s="1"/>
    </row>
    <row r="611" spans="1:17" s="7" customFormat="1" x14ac:dyDescent="0.25">
      <c r="A611" s="1"/>
      <c r="B611" s="1"/>
      <c r="C611" s="1"/>
      <c r="D611" s="1"/>
      <c r="E611" s="135"/>
      <c r="F611" s="4"/>
      <c r="G611" s="4"/>
      <c r="H611" s="1"/>
      <c r="I611" s="1"/>
      <c r="J611" s="1"/>
      <c r="K611" s="3"/>
      <c r="M611" s="1"/>
      <c r="N611" s="1"/>
      <c r="Q611" s="1"/>
    </row>
    <row r="612" spans="1:17" s="7" customFormat="1" x14ac:dyDescent="0.25">
      <c r="A612" s="1"/>
      <c r="B612" s="1"/>
      <c r="C612" s="1"/>
      <c r="D612" s="1"/>
      <c r="E612" s="135"/>
      <c r="F612" s="4"/>
      <c r="G612" s="4"/>
      <c r="H612" s="1"/>
      <c r="I612" s="1"/>
      <c r="J612" s="1"/>
      <c r="K612" s="3"/>
      <c r="M612" s="1"/>
      <c r="N612" s="1"/>
      <c r="Q612" s="1"/>
    </row>
    <row r="613" spans="1:17" s="7" customFormat="1" x14ac:dyDescent="0.25">
      <c r="A613" s="1"/>
      <c r="B613" s="1"/>
      <c r="C613" s="1"/>
      <c r="D613" s="1"/>
      <c r="E613" s="135"/>
      <c r="F613" s="4"/>
      <c r="G613" s="4"/>
      <c r="H613" s="1"/>
      <c r="I613" s="1"/>
      <c r="J613" s="1"/>
      <c r="K613" s="3"/>
      <c r="M613" s="1"/>
      <c r="N613" s="1"/>
      <c r="Q613" s="1"/>
    </row>
    <row r="614" spans="1:17" s="7" customFormat="1" x14ac:dyDescent="0.25">
      <c r="A614" s="1"/>
      <c r="B614" s="1"/>
      <c r="C614" s="1"/>
      <c r="D614" s="1"/>
      <c r="E614" s="135"/>
      <c r="F614" s="4"/>
      <c r="G614" s="4"/>
      <c r="H614" s="1"/>
      <c r="I614" s="1"/>
      <c r="J614" s="1"/>
      <c r="K614" s="3"/>
      <c r="M614" s="1"/>
      <c r="N614" s="1"/>
      <c r="Q614" s="1"/>
    </row>
    <row r="615" spans="1:17" s="7" customFormat="1" x14ac:dyDescent="0.25">
      <c r="A615" s="1"/>
      <c r="B615" s="1"/>
      <c r="C615" s="1"/>
      <c r="D615" s="1"/>
      <c r="E615" s="135"/>
      <c r="F615" s="4"/>
      <c r="G615" s="4"/>
      <c r="H615" s="1"/>
      <c r="I615" s="1"/>
      <c r="J615" s="1"/>
      <c r="K615" s="3"/>
      <c r="M615" s="1"/>
      <c r="N615" s="1"/>
      <c r="Q615" s="1"/>
    </row>
    <row r="616" spans="1:17" s="7" customFormat="1" x14ac:dyDescent="0.25">
      <c r="A616" s="1"/>
      <c r="B616" s="1"/>
      <c r="C616" s="1"/>
      <c r="D616" s="1"/>
      <c r="E616" s="135"/>
      <c r="F616" s="4"/>
      <c r="G616" s="4"/>
      <c r="H616" s="1"/>
      <c r="I616" s="1"/>
      <c r="J616" s="1"/>
      <c r="K616" s="3"/>
      <c r="M616" s="1"/>
      <c r="N616" s="1"/>
      <c r="Q616" s="1"/>
    </row>
    <row r="617" spans="1:17" s="7" customFormat="1" x14ac:dyDescent="0.25">
      <c r="A617" s="1"/>
      <c r="B617" s="1"/>
      <c r="C617" s="1"/>
      <c r="D617" s="1"/>
      <c r="E617" s="135"/>
      <c r="F617" s="4"/>
      <c r="G617" s="4"/>
      <c r="H617" s="1"/>
      <c r="I617" s="1"/>
      <c r="J617" s="1"/>
      <c r="K617" s="3"/>
      <c r="M617" s="1"/>
      <c r="N617" s="1"/>
      <c r="Q617" s="1"/>
    </row>
    <row r="618" spans="1:17" s="7" customFormat="1" x14ac:dyDescent="0.25">
      <c r="A618" s="1"/>
      <c r="B618" s="1"/>
      <c r="C618" s="1"/>
      <c r="D618" s="1"/>
      <c r="E618" s="135"/>
      <c r="F618" s="4"/>
      <c r="G618" s="4"/>
      <c r="H618" s="1"/>
      <c r="I618" s="1"/>
      <c r="J618" s="1"/>
      <c r="K618" s="3"/>
      <c r="M618" s="1"/>
      <c r="N618" s="1"/>
      <c r="Q618" s="1"/>
    </row>
    <row r="619" spans="1:17" s="7" customFormat="1" x14ac:dyDescent="0.25">
      <c r="A619" s="1"/>
      <c r="B619" s="1"/>
      <c r="C619" s="1"/>
      <c r="D619" s="1"/>
      <c r="E619" s="135"/>
      <c r="F619" s="4"/>
      <c r="G619" s="4"/>
      <c r="H619" s="1"/>
      <c r="I619" s="1"/>
      <c r="J619" s="1"/>
      <c r="K619" s="3"/>
      <c r="M619" s="1"/>
      <c r="N619" s="1"/>
      <c r="Q619" s="1"/>
    </row>
    <row r="620" spans="1:17" s="7" customFormat="1" x14ac:dyDescent="0.25">
      <c r="A620" s="1"/>
      <c r="B620" s="1"/>
      <c r="C620" s="1"/>
      <c r="D620" s="1"/>
      <c r="E620" s="135"/>
      <c r="F620" s="4"/>
      <c r="G620" s="4"/>
      <c r="H620" s="1"/>
      <c r="I620" s="1"/>
      <c r="J620" s="1"/>
      <c r="K620" s="3"/>
      <c r="M620" s="1"/>
      <c r="N620" s="1"/>
      <c r="Q620" s="1"/>
    </row>
    <row r="621" spans="1:17" s="7" customFormat="1" x14ac:dyDescent="0.25">
      <c r="A621" s="1"/>
      <c r="B621" s="1"/>
      <c r="C621" s="1"/>
      <c r="D621" s="1"/>
      <c r="E621" s="135"/>
      <c r="F621" s="4"/>
      <c r="G621" s="4"/>
      <c r="H621" s="1"/>
      <c r="I621" s="1"/>
      <c r="J621" s="1"/>
      <c r="K621" s="3"/>
      <c r="M621" s="1"/>
      <c r="N621" s="1"/>
      <c r="Q621" s="1"/>
    </row>
    <row r="622" spans="1:17" s="7" customFormat="1" x14ac:dyDescent="0.25">
      <c r="A622" s="1"/>
      <c r="B622" s="1"/>
      <c r="C622" s="1"/>
      <c r="D622" s="1"/>
      <c r="E622" s="135"/>
      <c r="F622" s="4"/>
      <c r="G622" s="4"/>
      <c r="H622" s="1"/>
      <c r="I622" s="1"/>
      <c r="J622" s="1"/>
      <c r="K622" s="3"/>
      <c r="M622" s="1"/>
      <c r="N622" s="1"/>
      <c r="Q622" s="1"/>
    </row>
    <row r="623" spans="1:17" s="7" customFormat="1" x14ac:dyDescent="0.25">
      <c r="A623" s="1"/>
      <c r="B623" s="1"/>
      <c r="C623" s="1"/>
      <c r="D623" s="1"/>
      <c r="E623" s="135"/>
      <c r="F623" s="4"/>
      <c r="G623" s="4"/>
      <c r="H623" s="1"/>
      <c r="I623" s="1"/>
      <c r="J623" s="1"/>
      <c r="K623" s="3"/>
      <c r="M623" s="1"/>
      <c r="N623" s="1"/>
      <c r="Q623" s="1"/>
    </row>
    <row r="624" spans="1:17" s="7" customFormat="1" x14ac:dyDescent="0.25">
      <c r="A624" s="1"/>
      <c r="B624" s="1"/>
      <c r="C624" s="1"/>
      <c r="D624" s="1"/>
      <c r="E624" s="135"/>
      <c r="F624" s="4"/>
      <c r="G624" s="4"/>
      <c r="H624" s="1"/>
      <c r="I624" s="1"/>
      <c r="J624" s="1"/>
      <c r="K624" s="3"/>
      <c r="M624" s="1"/>
      <c r="N624" s="1"/>
      <c r="Q624" s="1"/>
    </row>
    <row r="625" spans="1:17" s="7" customFormat="1" x14ac:dyDescent="0.25">
      <c r="A625" s="1"/>
      <c r="B625" s="1"/>
      <c r="C625" s="1"/>
      <c r="D625" s="1"/>
      <c r="E625" s="135"/>
      <c r="F625" s="4"/>
      <c r="G625" s="4"/>
      <c r="H625" s="1"/>
      <c r="I625" s="1"/>
      <c r="J625" s="1"/>
      <c r="K625" s="3"/>
      <c r="M625" s="1"/>
      <c r="N625" s="1"/>
      <c r="Q625" s="1"/>
    </row>
    <row r="626" spans="1:17" s="7" customFormat="1" x14ac:dyDescent="0.25">
      <c r="A626" s="1"/>
      <c r="B626" s="1"/>
      <c r="C626" s="1"/>
      <c r="D626" s="1"/>
      <c r="E626" s="135"/>
      <c r="F626" s="4"/>
      <c r="G626" s="4"/>
      <c r="H626" s="1"/>
      <c r="I626" s="1"/>
      <c r="J626" s="1"/>
      <c r="K626" s="3"/>
      <c r="M626" s="1"/>
      <c r="N626" s="1"/>
      <c r="Q626" s="1"/>
    </row>
    <row r="627" spans="1:17" s="7" customFormat="1" x14ac:dyDescent="0.25">
      <c r="A627" s="1"/>
      <c r="B627" s="1"/>
      <c r="C627" s="1"/>
      <c r="D627" s="1"/>
      <c r="E627" s="135"/>
      <c r="F627" s="4"/>
      <c r="G627" s="4"/>
      <c r="H627" s="1"/>
      <c r="I627" s="1"/>
      <c r="J627" s="1"/>
      <c r="K627" s="3"/>
      <c r="M627" s="1"/>
      <c r="N627" s="1"/>
      <c r="Q627" s="1"/>
    </row>
    <row r="628" spans="1:17" s="7" customFormat="1" x14ac:dyDescent="0.25">
      <c r="A628" s="1"/>
      <c r="B628" s="1"/>
      <c r="C628" s="1"/>
      <c r="D628" s="1"/>
      <c r="E628" s="135"/>
      <c r="F628" s="4"/>
      <c r="G628" s="4"/>
      <c r="H628" s="1"/>
      <c r="I628" s="1"/>
      <c r="J628" s="1"/>
      <c r="K628" s="3"/>
      <c r="M628" s="1"/>
      <c r="N628" s="1"/>
      <c r="Q628" s="1"/>
    </row>
    <row r="629" spans="1:17" s="7" customFormat="1" x14ac:dyDescent="0.25">
      <c r="A629" s="1"/>
      <c r="B629" s="1"/>
      <c r="C629" s="1"/>
      <c r="D629" s="1"/>
      <c r="E629" s="135"/>
      <c r="F629" s="4"/>
      <c r="G629" s="4"/>
      <c r="H629" s="1"/>
      <c r="I629" s="1"/>
      <c r="J629" s="1"/>
      <c r="K629" s="3"/>
      <c r="M629" s="1"/>
      <c r="N629" s="1"/>
      <c r="Q629" s="1"/>
    </row>
    <row r="630" spans="1:17" s="7" customFormat="1" x14ac:dyDescent="0.25">
      <c r="A630" s="1"/>
      <c r="B630" s="1"/>
      <c r="C630" s="1"/>
      <c r="D630" s="1"/>
      <c r="E630" s="135"/>
      <c r="F630" s="4"/>
      <c r="G630" s="4"/>
      <c r="H630" s="1"/>
      <c r="I630" s="1"/>
      <c r="J630" s="1"/>
      <c r="K630" s="3"/>
      <c r="M630" s="1"/>
      <c r="N630" s="1"/>
      <c r="Q630" s="1"/>
    </row>
    <row r="631" spans="1:17" s="7" customFormat="1" x14ac:dyDescent="0.25">
      <c r="A631" s="1"/>
      <c r="B631" s="1"/>
      <c r="C631" s="1"/>
      <c r="D631" s="1"/>
      <c r="E631" s="135"/>
      <c r="F631" s="4"/>
      <c r="G631" s="4"/>
      <c r="H631" s="1"/>
      <c r="I631" s="1"/>
      <c r="J631" s="1"/>
      <c r="K631" s="3"/>
      <c r="M631" s="1"/>
      <c r="N631" s="1"/>
      <c r="Q631" s="1"/>
    </row>
    <row r="632" spans="1:17" s="7" customFormat="1" x14ac:dyDescent="0.25">
      <c r="A632" s="1"/>
      <c r="B632" s="1"/>
      <c r="C632" s="1"/>
      <c r="D632" s="1"/>
      <c r="E632" s="135"/>
      <c r="F632" s="4"/>
      <c r="G632" s="4"/>
      <c r="H632" s="1"/>
      <c r="I632" s="1"/>
      <c r="J632" s="1"/>
      <c r="K632" s="3"/>
      <c r="M632" s="1"/>
      <c r="N632" s="1"/>
      <c r="Q632" s="1"/>
    </row>
    <row r="633" spans="1:17" s="7" customFormat="1" x14ac:dyDescent="0.25">
      <c r="A633" s="1"/>
      <c r="B633" s="1"/>
      <c r="C633" s="1"/>
      <c r="D633" s="1"/>
      <c r="E633" s="135"/>
      <c r="F633" s="4"/>
      <c r="G633" s="4"/>
      <c r="H633" s="1"/>
      <c r="I633" s="1"/>
      <c r="J633" s="1"/>
      <c r="K633" s="3"/>
      <c r="M633" s="1"/>
      <c r="N633" s="1"/>
      <c r="Q633" s="1"/>
    </row>
    <row r="634" spans="1:17" s="7" customFormat="1" x14ac:dyDescent="0.25">
      <c r="A634" s="1"/>
      <c r="B634" s="1"/>
      <c r="C634" s="1"/>
      <c r="D634" s="1"/>
      <c r="E634" s="135"/>
      <c r="F634" s="4"/>
      <c r="G634" s="4"/>
      <c r="H634" s="1"/>
      <c r="I634" s="1"/>
      <c r="J634" s="1"/>
      <c r="K634" s="3"/>
      <c r="M634" s="1"/>
      <c r="N634" s="1"/>
      <c r="Q634" s="1"/>
    </row>
    <row r="635" spans="1:17" s="7" customFormat="1" x14ac:dyDescent="0.25">
      <c r="A635" s="1"/>
      <c r="B635" s="1"/>
      <c r="C635" s="1"/>
      <c r="D635" s="1"/>
      <c r="E635" s="135"/>
      <c r="F635" s="4"/>
      <c r="G635" s="4"/>
      <c r="H635" s="1"/>
      <c r="I635" s="1"/>
      <c r="J635" s="1"/>
      <c r="K635" s="3"/>
      <c r="M635" s="1"/>
      <c r="N635" s="1"/>
      <c r="Q635" s="1"/>
    </row>
    <row r="636" spans="1:17" s="7" customFormat="1" x14ac:dyDescent="0.25">
      <c r="A636" s="1"/>
      <c r="B636" s="1"/>
      <c r="C636" s="1"/>
      <c r="D636" s="1"/>
      <c r="E636" s="135"/>
      <c r="F636" s="4"/>
      <c r="G636" s="4"/>
      <c r="H636" s="1"/>
      <c r="I636" s="1"/>
      <c r="J636" s="1"/>
      <c r="K636" s="3"/>
      <c r="M636" s="1"/>
      <c r="N636" s="1"/>
      <c r="Q636" s="1"/>
    </row>
    <row r="637" spans="1:17" s="7" customFormat="1" x14ac:dyDescent="0.25">
      <c r="A637" s="1"/>
      <c r="B637" s="1"/>
      <c r="C637" s="1"/>
      <c r="D637" s="1"/>
      <c r="E637" s="135"/>
      <c r="F637" s="4"/>
      <c r="G637" s="4"/>
      <c r="H637" s="1"/>
      <c r="I637" s="1"/>
      <c r="J637" s="1"/>
      <c r="K637" s="3"/>
      <c r="M637" s="1"/>
      <c r="N637" s="1"/>
      <c r="Q637" s="1"/>
    </row>
    <row r="638" spans="1:17" s="7" customFormat="1" x14ac:dyDescent="0.25">
      <c r="A638" s="1"/>
      <c r="B638" s="1"/>
      <c r="C638" s="1"/>
      <c r="D638" s="1"/>
      <c r="E638" s="135"/>
      <c r="F638" s="4"/>
      <c r="G638" s="4"/>
      <c r="H638" s="1"/>
      <c r="I638" s="1"/>
      <c r="J638" s="1"/>
      <c r="K638" s="3"/>
      <c r="M638" s="1"/>
      <c r="N638" s="1"/>
      <c r="Q638" s="1"/>
    </row>
    <row r="639" spans="1:17" s="7" customFormat="1" x14ac:dyDescent="0.25">
      <c r="A639" s="1"/>
      <c r="B639" s="1"/>
      <c r="C639" s="1"/>
      <c r="D639" s="1"/>
      <c r="E639" s="135"/>
      <c r="F639" s="4"/>
      <c r="G639" s="4"/>
      <c r="H639" s="1"/>
      <c r="I639" s="1"/>
      <c r="J639" s="1"/>
      <c r="K639" s="3"/>
      <c r="M639" s="1"/>
      <c r="N639" s="1"/>
      <c r="Q639" s="1"/>
    </row>
    <row r="640" spans="1:17" s="7" customFormat="1" x14ac:dyDescent="0.25">
      <c r="A640" s="1"/>
      <c r="B640" s="1"/>
      <c r="C640" s="1"/>
      <c r="D640" s="1"/>
      <c r="E640" s="135"/>
      <c r="F640" s="4"/>
      <c r="G640" s="4"/>
      <c r="H640" s="1"/>
      <c r="I640" s="1"/>
      <c r="J640" s="1"/>
      <c r="K640" s="3"/>
      <c r="M640" s="1"/>
      <c r="N640" s="1"/>
      <c r="Q640" s="1"/>
    </row>
    <row r="641" spans="1:17" s="7" customFormat="1" x14ac:dyDescent="0.25">
      <c r="A641" s="1"/>
      <c r="B641" s="1"/>
      <c r="C641" s="1"/>
      <c r="D641" s="1"/>
      <c r="E641" s="135"/>
      <c r="F641" s="4"/>
      <c r="G641" s="4"/>
      <c r="H641" s="1"/>
      <c r="I641" s="1"/>
      <c r="J641" s="1"/>
      <c r="K641" s="3"/>
      <c r="M641" s="1"/>
      <c r="N641" s="1"/>
      <c r="Q641" s="1"/>
    </row>
    <row r="642" spans="1:17" s="7" customFormat="1" x14ac:dyDescent="0.25">
      <c r="A642" s="1"/>
      <c r="B642" s="1"/>
      <c r="C642" s="1"/>
      <c r="D642" s="1"/>
      <c r="E642" s="135"/>
      <c r="F642" s="4"/>
      <c r="G642" s="4"/>
      <c r="H642" s="1"/>
      <c r="I642" s="1"/>
      <c r="J642" s="1"/>
      <c r="K642" s="3"/>
      <c r="M642" s="1"/>
      <c r="N642" s="1"/>
      <c r="Q642" s="1"/>
    </row>
    <row r="643" spans="1:17" s="7" customFormat="1" x14ac:dyDescent="0.25">
      <c r="A643" s="1"/>
      <c r="B643" s="1"/>
      <c r="C643" s="1"/>
      <c r="D643" s="1"/>
      <c r="E643" s="135"/>
      <c r="F643" s="4"/>
      <c r="G643" s="4"/>
      <c r="H643" s="1"/>
      <c r="I643" s="1"/>
      <c r="J643" s="1"/>
      <c r="K643" s="3"/>
      <c r="M643" s="1"/>
      <c r="N643" s="1"/>
      <c r="Q643" s="1"/>
    </row>
    <row r="644" spans="1:17" s="7" customFormat="1" x14ac:dyDescent="0.25">
      <c r="A644" s="1"/>
      <c r="B644" s="1"/>
      <c r="C644" s="1"/>
      <c r="D644" s="1"/>
      <c r="E644" s="135"/>
      <c r="F644" s="4"/>
      <c r="G644" s="4"/>
      <c r="H644" s="1"/>
      <c r="I644" s="1"/>
      <c r="J644" s="1"/>
      <c r="K644" s="3"/>
      <c r="M644" s="1"/>
      <c r="N644" s="1"/>
      <c r="Q644" s="1"/>
    </row>
    <row r="645" spans="1:17" s="7" customFormat="1" x14ac:dyDescent="0.25">
      <c r="A645" s="1"/>
      <c r="B645" s="1"/>
      <c r="C645" s="1"/>
      <c r="D645" s="1"/>
      <c r="E645" s="135"/>
      <c r="F645" s="4"/>
      <c r="G645" s="4"/>
      <c r="H645" s="1"/>
      <c r="I645" s="1"/>
      <c r="J645" s="1"/>
      <c r="K645" s="3"/>
      <c r="M645" s="1"/>
      <c r="N645" s="1"/>
      <c r="Q645" s="1"/>
    </row>
    <row r="646" spans="1:17" s="7" customFormat="1" x14ac:dyDescent="0.25">
      <c r="A646" s="1"/>
      <c r="B646" s="1"/>
      <c r="C646" s="1"/>
      <c r="D646" s="1"/>
      <c r="E646" s="135"/>
      <c r="F646" s="4"/>
      <c r="G646" s="4"/>
      <c r="H646" s="1"/>
      <c r="I646" s="1"/>
      <c r="J646" s="1"/>
      <c r="K646" s="3"/>
      <c r="M646" s="1"/>
      <c r="N646" s="1"/>
      <c r="Q646" s="1"/>
    </row>
    <row r="647" spans="1:17" s="7" customFormat="1" x14ac:dyDescent="0.25">
      <c r="A647" s="1"/>
      <c r="B647" s="1"/>
      <c r="C647" s="1"/>
      <c r="D647" s="1"/>
      <c r="E647" s="135"/>
      <c r="F647" s="4"/>
      <c r="G647" s="4"/>
      <c r="H647" s="1"/>
      <c r="I647" s="1"/>
      <c r="J647" s="1"/>
      <c r="K647" s="3"/>
      <c r="M647" s="1"/>
      <c r="N647" s="1"/>
      <c r="Q647" s="1"/>
    </row>
    <row r="648" spans="1:17" s="7" customFormat="1" x14ac:dyDescent="0.25">
      <c r="A648" s="1"/>
      <c r="B648" s="1"/>
      <c r="C648" s="1"/>
      <c r="D648" s="1"/>
      <c r="E648" s="135"/>
      <c r="F648" s="4"/>
      <c r="G648" s="4"/>
      <c r="H648" s="1"/>
      <c r="I648" s="1"/>
      <c r="J648" s="1"/>
      <c r="K648" s="3"/>
      <c r="M648" s="1"/>
      <c r="N648" s="1"/>
      <c r="Q648" s="1"/>
    </row>
    <row r="649" spans="1:17" s="7" customFormat="1" x14ac:dyDescent="0.25">
      <c r="A649" s="1"/>
      <c r="B649" s="1"/>
      <c r="C649" s="1"/>
      <c r="D649" s="1"/>
      <c r="E649" s="135"/>
      <c r="F649" s="4"/>
      <c r="G649" s="4"/>
      <c r="H649" s="1"/>
      <c r="I649" s="1"/>
      <c r="J649" s="1"/>
      <c r="K649" s="3"/>
      <c r="M649" s="1"/>
      <c r="N649" s="1"/>
      <c r="Q649" s="1"/>
    </row>
    <row r="650" spans="1:17" s="7" customFormat="1" x14ac:dyDescent="0.25">
      <c r="A650" s="1"/>
      <c r="B650" s="1"/>
      <c r="C650" s="1"/>
      <c r="D650" s="1"/>
      <c r="E650" s="135"/>
      <c r="F650" s="4"/>
      <c r="G650" s="4"/>
      <c r="H650" s="1"/>
      <c r="I650" s="1"/>
      <c r="J650" s="1"/>
      <c r="K650" s="3"/>
      <c r="M650" s="1"/>
      <c r="N650" s="1"/>
      <c r="Q650" s="1"/>
    </row>
    <row r="651" spans="1:17" s="7" customFormat="1" x14ac:dyDescent="0.25">
      <c r="A651" s="1"/>
      <c r="B651" s="1"/>
      <c r="C651" s="1"/>
      <c r="D651" s="1"/>
      <c r="E651" s="135"/>
      <c r="F651" s="4"/>
      <c r="G651" s="4"/>
      <c r="H651" s="1"/>
      <c r="I651" s="1"/>
      <c r="J651" s="1"/>
      <c r="K651" s="3"/>
      <c r="M651" s="1"/>
      <c r="N651" s="1"/>
      <c r="Q651" s="1"/>
    </row>
    <row r="652" spans="1:17" s="7" customFormat="1" x14ac:dyDescent="0.25">
      <c r="A652" s="1"/>
      <c r="B652" s="1"/>
      <c r="C652" s="1"/>
      <c r="D652" s="1"/>
      <c r="E652" s="135"/>
      <c r="F652" s="4"/>
      <c r="G652" s="4"/>
      <c r="H652" s="1"/>
      <c r="I652" s="1"/>
      <c r="J652" s="1"/>
      <c r="K652" s="3"/>
      <c r="M652" s="1"/>
      <c r="N652" s="1"/>
      <c r="Q652" s="1"/>
    </row>
    <row r="653" spans="1:17" s="7" customFormat="1" x14ac:dyDescent="0.25">
      <c r="A653" s="1"/>
      <c r="B653" s="1"/>
      <c r="C653" s="1"/>
      <c r="D653" s="1"/>
      <c r="E653" s="135"/>
      <c r="F653" s="4"/>
      <c r="G653" s="4"/>
      <c r="H653" s="1"/>
      <c r="I653" s="1"/>
      <c r="J653" s="1"/>
      <c r="K653" s="3"/>
      <c r="M653" s="1"/>
      <c r="N653" s="1"/>
      <c r="Q653" s="1"/>
    </row>
    <row r="654" spans="1:17" s="7" customFormat="1" x14ac:dyDescent="0.25">
      <c r="A654" s="1"/>
      <c r="B654" s="1"/>
      <c r="C654" s="1"/>
      <c r="D654" s="1"/>
      <c r="E654" s="135"/>
      <c r="F654" s="4"/>
      <c r="G654" s="4"/>
      <c r="H654" s="1"/>
      <c r="I654" s="1"/>
      <c r="J654" s="1"/>
      <c r="K654" s="3"/>
      <c r="M654" s="1"/>
      <c r="N654" s="1"/>
      <c r="Q654" s="1"/>
    </row>
    <row r="655" spans="1:17" s="7" customFormat="1" x14ac:dyDescent="0.25">
      <c r="A655" s="1"/>
      <c r="B655" s="1"/>
      <c r="C655" s="1"/>
      <c r="D655" s="1"/>
      <c r="E655" s="135"/>
      <c r="F655" s="4"/>
      <c r="G655" s="4"/>
      <c r="H655" s="1"/>
      <c r="I655" s="1"/>
      <c r="J655" s="1"/>
      <c r="K655" s="3"/>
      <c r="M655" s="1"/>
      <c r="N655" s="1"/>
      <c r="Q655" s="1"/>
    </row>
    <row r="656" spans="1:17" s="7" customFormat="1" x14ac:dyDescent="0.25">
      <c r="A656" s="1"/>
      <c r="B656" s="1"/>
      <c r="C656" s="1"/>
      <c r="D656" s="1"/>
      <c r="E656" s="135"/>
      <c r="F656" s="4"/>
      <c r="G656" s="4"/>
      <c r="H656" s="1"/>
      <c r="I656" s="1"/>
      <c r="J656" s="1"/>
      <c r="K656" s="3"/>
      <c r="M656" s="1"/>
      <c r="N656" s="1"/>
      <c r="Q656" s="1"/>
    </row>
    <row r="657" spans="1:17" s="7" customFormat="1" x14ac:dyDescent="0.25">
      <c r="A657" s="1"/>
      <c r="B657" s="1"/>
      <c r="C657" s="1"/>
      <c r="D657" s="1"/>
      <c r="E657" s="135"/>
      <c r="F657" s="4"/>
      <c r="G657" s="4"/>
      <c r="H657" s="1"/>
      <c r="I657" s="1"/>
      <c r="J657" s="1"/>
      <c r="K657" s="3"/>
      <c r="M657" s="1"/>
      <c r="N657" s="1"/>
      <c r="Q657" s="1"/>
    </row>
    <row r="658" spans="1:17" s="7" customFormat="1" x14ac:dyDescent="0.25">
      <c r="A658" s="1"/>
      <c r="B658" s="1"/>
      <c r="C658" s="1"/>
      <c r="D658" s="1"/>
      <c r="E658" s="135"/>
      <c r="F658" s="4"/>
      <c r="G658" s="4"/>
      <c r="H658" s="1"/>
      <c r="I658" s="1"/>
      <c r="J658" s="1"/>
      <c r="K658" s="3"/>
      <c r="M658" s="1"/>
      <c r="N658" s="1"/>
      <c r="Q658" s="1"/>
    </row>
    <row r="659" spans="1:17" s="7" customFormat="1" x14ac:dyDescent="0.25">
      <c r="A659" s="1"/>
      <c r="B659" s="1"/>
      <c r="C659" s="1"/>
      <c r="D659" s="1"/>
      <c r="E659" s="135"/>
      <c r="F659" s="4"/>
      <c r="G659" s="4"/>
      <c r="H659" s="1"/>
      <c r="I659" s="1"/>
      <c r="J659" s="1"/>
      <c r="K659" s="3"/>
      <c r="M659" s="1"/>
      <c r="N659" s="1"/>
      <c r="Q659" s="1"/>
    </row>
    <row r="660" spans="1:17" s="7" customFormat="1" x14ac:dyDescent="0.25">
      <c r="A660" s="1"/>
      <c r="B660" s="1"/>
      <c r="C660" s="1"/>
      <c r="D660" s="1"/>
      <c r="E660" s="135"/>
      <c r="F660" s="4"/>
      <c r="G660" s="4"/>
      <c r="H660" s="1"/>
      <c r="I660" s="1"/>
      <c r="J660" s="1"/>
      <c r="K660" s="3"/>
      <c r="M660" s="1"/>
      <c r="N660" s="1"/>
      <c r="Q660" s="1"/>
    </row>
    <row r="661" spans="1:17" s="7" customFormat="1" x14ac:dyDescent="0.25">
      <c r="A661" s="1"/>
      <c r="B661" s="1"/>
      <c r="C661" s="1"/>
      <c r="D661" s="1"/>
      <c r="E661" s="135"/>
      <c r="F661" s="4"/>
      <c r="G661" s="4"/>
      <c r="H661" s="1"/>
      <c r="I661" s="1"/>
      <c r="J661" s="1"/>
      <c r="K661" s="3"/>
      <c r="M661" s="1"/>
      <c r="N661" s="1"/>
      <c r="Q661" s="1"/>
    </row>
    <row r="662" spans="1:17" s="7" customFormat="1" x14ac:dyDescent="0.25">
      <c r="A662" s="1"/>
      <c r="B662" s="1"/>
      <c r="C662" s="1"/>
      <c r="D662" s="1"/>
      <c r="E662" s="135"/>
      <c r="F662" s="4"/>
      <c r="G662" s="4"/>
      <c r="H662" s="1"/>
      <c r="I662" s="1"/>
      <c r="J662" s="1"/>
      <c r="K662" s="3"/>
      <c r="M662" s="1"/>
      <c r="N662" s="1"/>
      <c r="Q662" s="1"/>
    </row>
    <row r="663" spans="1:17" s="7" customFormat="1" x14ac:dyDescent="0.25">
      <c r="A663" s="1"/>
      <c r="B663" s="1"/>
      <c r="C663" s="1"/>
      <c r="D663" s="1"/>
      <c r="E663" s="135"/>
      <c r="F663" s="4"/>
      <c r="G663" s="4"/>
      <c r="H663" s="1"/>
      <c r="I663" s="1"/>
      <c r="J663" s="1"/>
      <c r="K663" s="3"/>
      <c r="M663" s="1"/>
      <c r="N663" s="1"/>
      <c r="Q663" s="1"/>
    </row>
    <row r="664" spans="1:17" s="7" customFormat="1" x14ac:dyDescent="0.25">
      <c r="A664" s="1"/>
      <c r="B664" s="1"/>
      <c r="C664" s="1"/>
      <c r="D664" s="1"/>
      <c r="E664" s="135"/>
      <c r="F664" s="4"/>
      <c r="G664" s="4"/>
      <c r="H664" s="1"/>
      <c r="I664" s="1"/>
      <c r="J664" s="1"/>
      <c r="K664" s="3"/>
      <c r="M664" s="1"/>
      <c r="N664" s="1"/>
      <c r="Q664" s="1"/>
    </row>
    <row r="665" spans="1:17" s="7" customFormat="1" x14ac:dyDescent="0.25">
      <c r="A665" s="1"/>
      <c r="B665" s="1"/>
      <c r="C665" s="1"/>
      <c r="D665" s="1"/>
      <c r="E665" s="135"/>
      <c r="F665" s="4"/>
      <c r="G665" s="4"/>
      <c r="H665" s="1"/>
      <c r="I665" s="1"/>
      <c r="J665" s="1"/>
      <c r="K665" s="3"/>
      <c r="M665" s="1"/>
      <c r="N665" s="1"/>
      <c r="Q665" s="1"/>
    </row>
    <row r="666" spans="1:17" s="7" customFormat="1" x14ac:dyDescent="0.25">
      <c r="A666" s="1"/>
      <c r="B666" s="1"/>
      <c r="C666" s="1"/>
      <c r="D666" s="1"/>
      <c r="E666" s="135"/>
      <c r="F666" s="4"/>
      <c r="G666" s="4"/>
      <c r="H666" s="1"/>
      <c r="I666" s="1"/>
      <c r="J666" s="1"/>
      <c r="K666" s="3"/>
      <c r="M666" s="1"/>
      <c r="N666" s="1"/>
      <c r="Q666" s="1"/>
    </row>
    <row r="667" spans="1:17" s="7" customFormat="1" x14ac:dyDescent="0.25">
      <c r="A667" s="1"/>
      <c r="B667" s="1"/>
      <c r="C667" s="1"/>
      <c r="D667" s="1"/>
      <c r="E667" s="135"/>
      <c r="F667" s="4"/>
      <c r="G667" s="4"/>
      <c r="H667" s="1"/>
      <c r="I667" s="1"/>
      <c r="J667" s="1"/>
      <c r="K667" s="3"/>
      <c r="M667" s="1"/>
      <c r="N667" s="1"/>
      <c r="Q667" s="1"/>
    </row>
    <row r="668" spans="1:17" s="7" customFormat="1" x14ac:dyDescent="0.25">
      <c r="A668" s="1"/>
      <c r="B668" s="1"/>
      <c r="C668" s="1"/>
      <c r="D668" s="1"/>
      <c r="E668" s="135"/>
      <c r="F668" s="4"/>
      <c r="G668" s="4"/>
      <c r="H668" s="1"/>
      <c r="I668" s="1"/>
      <c r="J668" s="1"/>
      <c r="K668" s="3"/>
      <c r="M668" s="1"/>
      <c r="N668" s="1"/>
      <c r="Q668" s="1"/>
    </row>
    <row r="669" spans="1:17" s="7" customFormat="1" x14ac:dyDescent="0.25">
      <c r="A669" s="1"/>
      <c r="B669" s="1"/>
      <c r="C669" s="1"/>
      <c r="D669" s="1"/>
      <c r="E669" s="135"/>
      <c r="F669" s="4"/>
      <c r="G669" s="4"/>
      <c r="H669" s="1"/>
      <c r="I669" s="1"/>
      <c r="J669" s="1"/>
      <c r="K669" s="3"/>
      <c r="M669" s="1"/>
      <c r="N669" s="1"/>
      <c r="Q669" s="1"/>
    </row>
    <row r="670" spans="1:17" s="7" customFormat="1" x14ac:dyDescent="0.25">
      <c r="A670" s="1"/>
      <c r="B670" s="1"/>
      <c r="C670" s="1"/>
      <c r="D670" s="1"/>
      <c r="E670" s="135"/>
      <c r="F670" s="4"/>
      <c r="G670" s="4"/>
      <c r="H670" s="1"/>
      <c r="I670" s="1"/>
      <c r="J670" s="1"/>
      <c r="K670" s="3"/>
      <c r="M670" s="1"/>
      <c r="N670" s="1"/>
      <c r="Q670" s="1"/>
    </row>
    <row r="671" spans="1:17" s="7" customFormat="1" x14ac:dyDescent="0.25">
      <c r="A671" s="1"/>
      <c r="B671" s="1"/>
      <c r="C671" s="1"/>
      <c r="D671" s="1"/>
      <c r="E671" s="135"/>
      <c r="F671" s="4"/>
      <c r="G671" s="4"/>
      <c r="H671" s="1"/>
      <c r="I671" s="1"/>
      <c r="J671" s="1"/>
      <c r="K671" s="3"/>
      <c r="M671" s="1"/>
      <c r="N671" s="1"/>
      <c r="Q671" s="1"/>
    </row>
    <row r="672" spans="1:17" s="7" customFormat="1" x14ac:dyDescent="0.25">
      <c r="A672" s="1"/>
      <c r="B672" s="1"/>
      <c r="C672" s="1"/>
      <c r="D672" s="1"/>
      <c r="E672" s="135"/>
      <c r="F672" s="4"/>
      <c r="G672" s="4"/>
      <c r="H672" s="1"/>
      <c r="I672" s="1"/>
      <c r="J672" s="1"/>
      <c r="K672" s="3"/>
      <c r="M672" s="1"/>
      <c r="N672" s="1"/>
      <c r="Q672" s="1"/>
    </row>
    <row r="673" spans="1:17" s="7" customFormat="1" x14ac:dyDescent="0.25">
      <c r="A673" s="1"/>
      <c r="B673" s="1"/>
      <c r="C673" s="1"/>
      <c r="D673" s="1"/>
      <c r="E673" s="135"/>
      <c r="F673" s="4"/>
      <c r="G673" s="4"/>
      <c r="H673" s="1"/>
      <c r="I673" s="1"/>
      <c r="J673" s="1"/>
      <c r="K673" s="3"/>
      <c r="M673" s="1"/>
      <c r="N673" s="1"/>
      <c r="Q673" s="1"/>
    </row>
    <row r="674" spans="1:17" s="7" customFormat="1" x14ac:dyDescent="0.25">
      <c r="A674" s="1"/>
      <c r="B674" s="1"/>
      <c r="C674" s="1"/>
      <c r="D674" s="1"/>
      <c r="E674" s="135"/>
      <c r="F674" s="4"/>
      <c r="G674" s="4"/>
      <c r="H674" s="1"/>
      <c r="I674" s="1"/>
      <c r="J674" s="1"/>
      <c r="K674" s="3"/>
      <c r="M674" s="1"/>
      <c r="N674" s="1"/>
      <c r="Q674" s="1"/>
    </row>
    <row r="675" spans="1:17" s="7" customFormat="1" x14ac:dyDescent="0.25">
      <c r="A675" s="1"/>
      <c r="B675" s="1"/>
      <c r="C675" s="1"/>
      <c r="D675" s="1"/>
      <c r="E675" s="135"/>
      <c r="F675" s="4"/>
      <c r="G675" s="4"/>
      <c r="H675" s="1"/>
      <c r="I675" s="1"/>
      <c r="J675" s="1"/>
      <c r="K675" s="3"/>
      <c r="M675" s="1"/>
      <c r="N675" s="1"/>
      <c r="Q675" s="1"/>
    </row>
    <row r="676" spans="1:17" s="7" customFormat="1" x14ac:dyDescent="0.25">
      <c r="A676" s="1"/>
      <c r="B676" s="1"/>
      <c r="C676" s="1"/>
      <c r="D676" s="1"/>
      <c r="E676" s="135"/>
      <c r="F676" s="4"/>
      <c r="G676" s="4"/>
      <c r="H676" s="1"/>
      <c r="I676" s="1"/>
      <c r="J676" s="1"/>
      <c r="K676" s="3"/>
      <c r="M676" s="1"/>
      <c r="N676" s="1"/>
      <c r="Q676" s="1"/>
    </row>
    <row r="677" spans="1:17" s="7" customFormat="1" x14ac:dyDescent="0.25">
      <c r="A677" s="1"/>
      <c r="B677" s="1"/>
      <c r="C677" s="1"/>
      <c r="D677" s="1"/>
      <c r="E677" s="135"/>
      <c r="F677" s="4"/>
      <c r="G677" s="4"/>
      <c r="H677" s="1"/>
      <c r="I677" s="1"/>
      <c r="J677" s="1"/>
      <c r="K677" s="3"/>
      <c r="M677" s="1"/>
      <c r="N677" s="1"/>
      <c r="Q677" s="1"/>
    </row>
    <row r="678" spans="1:17" s="7" customFormat="1" x14ac:dyDescent="0.25">
      <c r="A678" s="1"/>
      <c r="B678" s="1"/>
      <c r="C678" s="1"/>
      <c r="D678" s="1"/>
      <c r="E678" s="135"/>
      <c r="F678" s="4"/>
      <c r="G678" s="4"/>
      <c r="H678" s="1"/>
      <c r="I678" s="1"/>
      <c r="J678" s="1"/>
      <c r="K678" s="3"/>
      <c r="M678" s="1"/>
      <c r="N678" s="1"/>
      <c r="Q678" s="1"/>
    </row>
    <row r="679" spans="1:17" s="7" customFormat="1" x14ac:dyDescent="0.25">
      <c r="A679" s="1"/>
      <c r="B679" s="1"/>
      <c r="C679" s="1"/>
      <c r="D679" s="1"/>
      <c r="E679" s="135"/>
      <c r="F679" s="4"/>
      <c r="G679" s="4"/>
      <c r="H679" s="1"/>
      <c r="I679" s="1"/>
      <c r="J679" s="1"/>
      <c r="K679" s="3"/>
      <c r="M679" s="1"/>
      <c r="N679" s="1"/>
      <c r="Q679" s="1"/>
    </row>
    <row r="680" spans="1:17" s="7" customFormat="1" x14ac:dyDescent="0.25">
      <c r="A680" s="1"/>
      <c r="B680" s="1"/>
      <c r="C680" s="1"/>
      <c r="D680" s="1"/>
      <c r="E680" s="135"/>
      <c r="F680" s="4"/>
      <c r="G680" s="4"/>
      <c r="H680" s="1"/>
      <c r="I680" s="1"/>
      <c r="J680" s="1"/>
      <c r="K680" s="3"/>
      <c r="M680" s="1"/>
      <c r="N680" s="1"/>
      <c r="Q680" s="1"/>
    </row>
    <row r="681" spans="1:17" s="7" customFormat="1" x14ac:dyDescent="0.25">
      <c r="A681" s="1"/>
      <c r="B681" s="1"/>
      <c r="C681" s="1"/>
      <c r="D681" s="1"/>
      <c r="E681" s="135"/>
      <c r="F681" s="4"/>
      <c r="G681" s="4"/>
      <c r="H681" s="1"/>
      <c r="I681" s="1"/>
      <c r="J681" s="1"/>
      <c r="K681" s="3"/>
      <c r="M681" s="1"/>
      <c r="N681" s="1"/>
      <c r="Q681" s="1"/>
    </row>
    <row r="682" spans="1:17" s="7" customFormat="1" x14ac:dyDescent="0.25">
      <c r="A682" s="1"/>
      <c r="B682" s="1"/>
      <c r="C682" s="1"/>
      <c r="D682" s="1"/>
      <c r="E682" s="135"/>
      <c r="F682" s="4"/>
      <c r="G682" s="4"/>
      <c r="H682" s="1"/>
      <c r="I682" s="1"/>
      <c r="J682" s="1"/>
      <c r="K682" s="3"/>
      <c r="M682" s="1"/>
      <c r="N682" s="1"/>
      <c r="Q682" s="1"/>
    </row>
    <row r="683" spans="1:17" s="7" customFormat="1" x14ac:dyDescent="0.25">
      <c r="A683" s="1"/>
      <c r="B683" s="1"/>
      <c r="C683" s="1"/>
      <c r="D683" s="1"/>
      <c r="E683" s="135"/>
      <c r="F683" s="4"/>
      <c r="G683" s="4"/>
      <c r="H683" s="1"/>
      <c r="I683" s="1"/>
      <c r="J683" s="1"/>
      <c r="K683" s="3"/>
      <c r="M683" s="1"/>
      <c r="N683" s="1"/>
      <c r="Q683" s="1"/>
    </row>
    <row r="684" spans="1:17" s="7" customFormat="1" x14ac:dyDescent="0.25">
      <c r="A684" s="1"/>
      <c r="B684" s="1"/>
      <c r="C684" s="1"/>
      <c r="D684" s="1"/>
      <c r="E684" s="135"/>
      <c r="F684" s="4"/>
      <c r="G684" s="4"/>
      <c r="H684" s="1"/>
      <c r="I684" s="1"/>
      <c r="J684" s="1"/>
      <c r="K684" s="3"/>
      <c r="M684" s="1"/>
      <c r="N684" s="1"/>
      <c r="Q684" s="1"/>
    </row>
    <row r="685" spans="1:17" s="7" customFormat="1" x14ac:dyDescent="0.25">
      <c r="A685" s="1"/>
      <c r="B685" s="1"/>
      <c r="C685" s="1"/>
      <c r="D685" s="1"/>
      <c r="E685" s="135"/>
      <c r="F685" s="4"/>
      <c r="G685" s="4"/>
      <c r="H685" s="1"/>
      <c r="I685" s="1"/>
      <c r="J685" s="1"/>
      <c r="K685" s="3"/>
      <c r="M685" s="1"/>
      <c r="N685" s="1"/>
      <c r="Q685" s="1"/>
    </row>
    <row r="686" spans="1:17" s="7" customFormat="1" x14ac:dyDescent="0.25">
      <c r="A686" s="1"/>
      <c r="B686" s="1"/>
      <c r="C686" s="1"/>
      <c r="D686" s="1"/>
      <c r="E686" s="135"/>
      <c r="F686" s="4"/>
      <c r="G686" s="4"/>
      <c r="H686" s="1"/>
      <c r="I686" s="1"/>
      <c r="J686" s="1"/>
      <c r="K686" s="3"/>
      <c r="M686" s="1"/>
      <c r="N686" s="1"/>
      <c r="Q686" s="1"/>
    </row>
    <row r="687" spans="1:17" s="7" customFormat="1" x14ac:dyDescent="0.25">
      <c r="A687" s="1"/>
      <c r="B687" s="1"/>
      <c r="C687" s="1"/>
      <c r="D687" s="1"/>
      <c r="E687" s="135"/>
      <c r="F687" s="4"/>
      <c r="G687" s="4"/>
      <c r="H687" s="1"/>
      <c r="I687" s="1"/>
      <c r="J687" s="1"/>
      <c r="K687" s="3"/>
      <c r="M687" s="1"/>
      <c r="N687" s="1"/>
      <c r="Q687" s="1"/>
    </row>
    <row r="688" spans="1:17" s="7" customFormat="1" x14ac:dyDescent="0.25">
      <c r="A688" s="1"/>
      <c r="B688" s="1"/>
      <c r="C688" s="1"/>
      <c r="D688" s="1"/>
      <c r="E688" s="135"/>
      <c r="F688" s="4"/>
      <c r="G688" s="4"/>
      <c r="H688" s="1"/>
      <c r="I688" s="1"/>
      <c r="J688" s="1"/>
      <c r="K688" s="3"/>
      <c r="M688" s="1"/>
      <c r="N688" s="1"/>
      <c r="Q688" s="1"/>
    </row>
    <row r="689" spans="1:17" s="7" customFormat="1" x14ac:dyDescent="0.25">
      <c r="A689" s="1"/>
      <c r="B689" s="1"/>
      <c r="C689" s="1"/>
      <c r="D689" s="1"/>
      <c r="E689" s="135"/>
      <c r="F689" s="4"/>
      <c r="G689" s="4"/>
      <c r="H689" s="1"/>
      <c r="I689" s="1"/>
      <c r="J689" s="1"/>
      <c r="K689" s="3"/>
      <c r="M689" s="1"/>
      <c r="N689" s="1"/>
      <c r="Q689" s="1"/>
    </row>
    <row r="690" spans="1:17" s="7" customFormat="1" x14ac:dyDescent="0.25">
      <c r="A690" s="1"/>
      <c r="B690" s="1"/>
      <c r="C690" s="1"/>
      <c r="D690" s="1"/>
      <c r="E690" s="135"/>
      <c r="F690" s="4"/>
      <c r="G690" s="4"/>
      <c r="H690" s="1"/>
      <c r="I690" s="1"/>
      <c r="J690" s="1"/>
      <c r="K690" s="3"/>
      <c r="M690" s="1"/>
      <c r="N690" s="1"/>
      <c r="Q690" s="1"/>
    </row>
    <row r="691" spans="1:17" s="7" customFormat="1" x14ac:dyDescent="0.25">
      <c r="A691" s="1"/>
      <c r="B691" s="1"/>
      <c r="C691" s="1"/>
      <c r="D691" s="1"/>
      <c r="E691" s="135"/>
      <c r="F691" s="4"/>
      <c r="G691" s="4"/>
      <c r="H691" s="1"/>
      <c r="I691" s="1"/>
      <c r="J691" s="1"/>
      <c r="K691" s="3"/>
      <c r="M691" s="1"/>
      <c r="N691" s="1"/>
      <c r="Q691" s="1"/>
    </row>
    <row r="692" spans="1:17" s="7" customFormat="1" x14ac:dyDescent="0.25">
      <c r="A692" s="1"/>
      <c r="B692" s="1"/>
      <c r="C692" s="1"/>
      <c r="D692" s="1"/>
      <c r="E692" s="135"/>
      <c r="F692" s="4"/>
      <c r="G692" s="4"/>
      <c r="H692" s="1"/>
      <c r="I692" s="1"/>
      <c r="J692" s="1"/>
      <c r="K692" s="3"/>
      <c r="M692" s="1"/>
      <c r="N692" s="1"/>
      <c r="Q692" s="1"/>
    </row>
    <row r="693" spans="1:17" s="7" customFormat="1" x14ac:dyDescent="0.25">
      <c r="A693" s="1"/>
      <c r="B693" s="1"/>
      <c r="C693" s="1"/>
      <c r="D693" s="1"/>
      <c r="E693" s="135"/>
      <c r="F693" s="4"/>
      <c r="G693" s="4"/>
      <c r="H693" s="1"/>
      <c r="I693" s="1"/>
      <c r="J693" s="1"/>
      <c r="K693" s="3"/>
      <c r="M693" s="1"/>
      <c r="N693" s="1"/>
      <c r="Q693" s="1"/>
    </row>
    <row r="694" spans="1:17" s="7" customFormat="1" x14ac:dyDescent="0.25">
      <c r="A694" s="1"/>
      <c r="B694" s="1"/>
      <c r="C694" s="1"/>
      <c r="D694" s="1"/>
      <c r="E694" s="135"/>
      <c r="F694" s="4"/>
      <c r="G694" s="4"/>
      <c r="H694" s="1"/>
      <c r="I694" s="1"/>
      <c r="J694" s="1"/>
      <c r="K694" s="3"/>
      <c r="M694" s="1"/>
      <c r="N694" s="1"/>
      <c r="Q694" s="1"/>
    </row>
    <row r="695" spans="1:17" s="7" customFormat="1" x14ac:dyDescent="0.25">
      <c r="A695" s="1"/>
      <c r="B695" s="1"/>
      <c r="C695" s="1"/>
      <c r="D695" s="1"/>
      <c r="E695" s="135"/>
      <c r="F695" s="4"/>
      <c r="G695" s="4"/>
      <c r="H695" s="1"/>
      <c r="I695" s="1"/>
      <c r="J695" s="1"/>
      <c r="K695" s="3"/>
      <c r="M695" s="1"/>
      <c r="N695" s="1"/>
      <c r="Q695" s="1"/>
    </row>
    <row r="696" spans="1:17" s="7" customFormat="1" x14ac:dyDescent="0.25">
      <c r="A696" s="1"/>
      <c r="B696" s="1"/>
      <c r="C696" s="1"/>
      <c r="D696" s="1"/>
      <c r="E696" s="135"/>
      <c r="F696" s="4"/>
      <c r="G696" s="4"/>
      <c r="H696" s="1"/>
      <c r="I696" s="1"/>
      <c r="J696" s="1"/>
      <c r="K696" s="3"/>
      <c r="M696" s="1"/>
      <c r="N696" s="1"/>
      <c r="Q696" s="1"/>
    </row>
    <row r="697" spans="1:17" s="7" customFormat="1" x14ac:dyDescent="0.25">
      <c r="A697" s="1"/>
      <c r="B697" s="1"/>
      <c r="C697" s="1"/>
      <c r="D697" s="1"/>
      <c r="E697" s="135"/>
      <c r="F697" s="4"/>
      <c r="G697" s="4"/>
      <c r="H697" s="1"/>
      <c r="I697" s="1"/>
      <c r="J697" s="1"/>
      <c r="K697" s="3"/>
      <c r="M697" s="1"/>
      <c r="N697" s="1"/>
      <c r="Q697" s="1"/>
    </row>
    <row r="698" spans="1:17" s="7" customFormat="1" x14ac:dyDescent="0.25">
      <c r="A698" s="1"/>
      <c r="B698" s="1"/>
      <c r="C698" s="1"/>
      <c r="D698" s="1"/>
      <c r="E698" s="135"/>
      <c r="F698" s="4"/>
      <c r="G698" s="4"/>
      <c r="H698" s="1"/>
      <c r="I698" s="1"/>
      <c r="J698" s="1"/>
      <c r="K698" s="3"/>
      <c r="M698" s="1"/>
      <c r="N698" s="1"/>
      <c r="Q698" s="1"/>
    </row>
    <row r="699" spans="1:17" s="7" customFormat="1" x14ac:dyDescent="0.25">
      <c r="A699" s="1"/>
      <c r="B699" s="1"/>
      <c r="C699" s="1"/>
      <c r="D699" s="1"/>
      <c r="E699" s="135"/>
      <c r="F699" s="4"/>
      <c r="G699" s="4"/>
      <c r="H699" s="1"/>
      <c r="I699" s="1"/>
      <c r="J699" s="1"/>
      <c r="K699" s="3"/>
      <c r="M699" s="1"/>
      <c r="N699" s="1"/>
      <c r="Q699" s="1"/>
    </row>
    <row r="700" spans="1:17" s="7" customFormat="1" x14ac:dyDescent="0.25">
      <c r="A700" s="1"/>
      <c r="B700" s="1"/>
      <c r="C700" s="1"/>
      <c r="D700" s="1"/>
      <c r="E700" s="135"/>
      <c r="F700" s="4"/>
      <c r="G700" s="4"/>
      <c r="H700" s="1"/>
      <c r="I700" s="1"/>
      <c r="J700" s="1"/>
      <c r="K700" s="3"/>
      <c r="M700" s="1"/>
      <c r="N700" s="1"/>
      <c r="Q700" s="1"/>
    </row>
    <row r="701" spans="1:17" s="7" customFormat="1" x14ac:dyDescent="0.25">
      <c r="A701" s="1"/>
      <c r="B701" s="1"/>
      <c r="C701" s="1"/>
      <c r="D701" s="1"/>
      <c r="E701" s="135"/>
      <c r="F701" s="4"/>
      <c r="G701" s="4"/>
      <c r="H701" s="1"/>
      <c r="I701" s="1"/>
      <c r="J701" s="1"/>
      <c r="K701" s="3"/>
      <c r="M701" s="1"/>
      <c r="N701" s="1"/>
      <c r="Q701" s="1"/>
    </row>
    <row r="702" spans="1:17" x14ac:dyDescent="0.25">
      <c r="L702" s="6"/>
    </row>
    <row r="703" spans="1:17" x14ac:dyDescent="0.25">
      <c r="L703" s="6"/>
    </row>
    <row r="704" spans="1:17" x14ac:dyDescent="0.25">
      <c r="L704" s="6"/>
    </row>
    <row r="705" spans="12:12" x14ac:dyDescent="0.25">
      <c r="L705" s="6"/>
    </row>
    <row r="706" spans="12:12" x14ac:dyDescent="0.25">
      <c r="L706" s="6"/>
    </row>
    <row r="707" spans="12:12" x14ac:dyDescent="0.25">
      <c r="L707" s="6"/>
    </row>
    <row r="708" spans="12:12" x14ac:dyDescent="0.25">
      <c r="L708" s="6"/>
    </row>
    <row r="709" spans="12:12" x14ac:dyDescent="0.25">
      <c r="L709" s="6"/>
    </row>
    <row r="710" spans="12:12" x14ac:dyDescent="0.25">
      <c r="L710" s="6"/>
    </row>
    <row r="711" spans="12:12" x14ac:dyDescent="0.25">
      <c r="L711" s="6"/>
    </row>
    <row r="712" spans="12:12" x14ac:dyDescent="0.25">
      <c r="L712" s="6"/>
    </row>
    <row r="713" spans="12:12" x14ac:dyDescent="0.25">
      <c r="L713" s="6"/>
    </row>
    <row r="714" spans="12:12" x14ac:dyDescent="0.25">
      <c r="L714" s="6"/>
    </row>
    <row r="715" spans="12:12" x14ac:dyDescent="0.25">
      <c r="L715" s="6"/>
    </row>
    <row r="716" spans="12:12" x14ac:dyDescent="0.25">
      <c r="L716" s="6"/>
    </row>
    <row r="717" spans="12:12" x14ac:dyDescent="0.25">
      <c r="L717" s="6"/>
    </row>
    <row r="718" spans="12:12" x14ac:dyDescent="0.25">
      <c r="L718" s="6"/>
    </row>
    <row r="719" spans="12:12" x14ac:dyDescent="0.25">
      <c r="L719" s="6"/>
    </row>
    <row r="720" spans="12:12" x14ac:dyDescent="0.25">
      <c r="L720" s="5"/>
    </row>
    <row r="721" spans="12:12" x14ac:dyDescent="0.25">
      <c r="L721" s="5"/>
    </row>
    <row r="722" spans="12:12" x14ac:dyDescent="0.25">
      <c r="L722" s="5"/>
    </row>
    <row r="723" spans="12:12" x14ac:dyDescent="0.25">
      <c r="L723" s="6"/>
    </row>
    <row r="724" spans="12:12" x14ac:dyDescent="0.25">
      <c r="L724" s="6"/>
    </row>
    <row r="725" spans="12:12" x14ac:dyDescent="0.25">
      <c r="L725" s="6"/>
    </row>
    <row r="726" spans="12:12" x14ac:dyDescent="0.25">
      <c r="L726" s="6"/>
    </row>
    <row r="727" spans="12:12" x14ac:dyDescent="0.25">
      <c r="L727" s="6"/>
    </row>
    <row r="728" spans="12:12" x14ac:dyDescent="0.25">
      <c r="L728" s="6"/>
    </row>
    <row r="729" spans="12:12" x14ac:dyDescent="0.25">
      <c r="L729" s="5"/>
    </row>
    <row r="730" spans="12:12" x14ac:dyDescent="0.25">
      <c r="L730" s="5"/>
    </row>
    <row r="731" spans="12:12" x14ac:dyDescent="0.25">
      <c r="L731" s="5"/>
    </row>
    <row r="732" spans="12:12" x14ac:dyDescent="0.25">
      <c r="L732" s="5"/>
    </row>
    <row r="733" spans="12:12" x14ac:dyDescent="0.25">
      <c r="L733" s="5"/>
    </row>
    <row r="734" spans="12:12" x14ac:dyDescent="0.25">
      <c r="L734" s="5"/>
    </row>
    <row r="735" spans="12:12" x14ac:dyDescent="0.25">
      <c r="L735" s="5"/>
    </row>
    <row r="736" spans="12:12" x14ac:dyDescent="0.25">
      <c r="L736" s="5"/>
    </row>
    <row r="737" spans="12:12" x14ac:dyDescent="0.25">
      <c r="L737" s="5"/>
    </row>
    <row r="738" spans="12:12" x14ac:dyDescent="0.25">
      <c r="L738" s="5"/>
    </row>
    <row r="739" spans="12:12" x14ac:dyDescent="0.25">
      <c r="L739" s="5"/>
    </row>
    <row r="740" spans="12:12" x14ac:dyDescent="0.25">
      <c r="L740" s="5"/>
    </row>
    <row r="741" spans="12:12" x14ac:dyDescent="0.25">
      <c r="L741" s="5"/>
    </row>
    <row r="742" spans="12:12" x14ac:dyDescent="0.25">
      <c r="L742" s="5"/>
    </row>
    <row r="743" spans="12:12" x14ac:dyDescent="0.25">
      <c r="L743" s="5"/>
    </row>
    <row r="744" spans="12:12" x14ac:dyDescent="0.25">
      <c r="L744" s="5"/>
    </row>
    <row r="745" spans="12:12" x14ac:dyDescent="0.25">
      <c r="L745" s="5"/>
    </row>
    <row r="746" spans="12:12" x14ac:dyDescent="0.25">
      <c r="L746" s="5"/>
    </row>
    <row r="747" spans="12:12" x14ac:dyDescent="0.25">
      <c r="L747" s="5"/>
    </row>
    <row r="748" spans="12:12" x14ac:dyDescent="0.25">
      <c r="L748" s="5"/>
    </row>
    <row r="749" spans="12:12" x14ac:dyDescent="0.25">
      <c r="L749" s="5"/>
    </row>
    <row r="750" spans="12:12" x14ac:dyDescent="0.25">
      <c r="L750" s="5"/>
    </row>
    <row r="751" spans="12:12" x14ac:dyDescent="0.25">
      <c r="L751" s="5"/>
    </row>
    <row r="752" spans="12:12" x14ac:dyDescent="0.25">
      <c r="L752" s="5"/>
    </row>
    <row r="753" spans="12:12" x14ac:dyDescent="0.25">
      <c r="L753" s="5"/>
    </row>
    <row r="754" spans="12:12" x14ac:dyDescent="0.25">
      <c r="L754" s="5"/>
    </row>
    <row r="755" spans="12:12" x14ac:dyDescent="0.25">
      <c r="L755" s="5"/>
    </row>
    <row r="756" spans="12:12" x14ac:dyDescent="0.25">
      <c r="L756" s="5"/>
    </row>
    <row r="757" spans="12:12" x14ac:dyDescent="0.25">
      <c r="L757" s="5"/>
    </row>
    <row r="758" spans="12:12" x14ac:dyDescent="0.25">
      <c r="L758" s="5"/>
    </row>
    <row r="759" spans="12:12" x14ac:dyDescent="0.25">
      <c r="L759" s="5"/>
    </row>
    <row r="760" spans="12:12" x14ac:dyDescent="0.25">
      <c r="L760" s="5"/>
    </row>
    <row r="761" spans="12:12" x14ac:dyDescent="0.25">
      <c r="L761" s="5"/>
    </row>
    <row r="762" spans="12:12" x14ac:dyDescent="0.25">
      <c r="L762" s="5"/>
    </row>
    <row r="763" spans="12:12" x14ac:dyDescent="0.25">
      <c r="L763" s="5"/>
    </row>
    <row r="764" spans="12:12" x14ac:dyDescent="0.25">
      <c r="L764" s="5"/>
    </row>
    <row r="765" spans="12:12" x14ac:dyDescent="0.25">
      <c r="L765" s="5"/>
    </row>
    <row r="766" spans="12:12" x14ac:dyDescent="0.25">
      <c r="L766" s="5"/>
    </row>
    <row r="767" spans="12:12" x14ac:dyDescent="0.25">
      <c r="L767" s="5"/>
    </row>
    <row r="768" spans="12:12" x14ac:dyDescent="0.25">
      <c r="L768" s="5"/>
    </row>
    <row r="769" spans="12:12" x14ac:dyDescent="0.25">
      <c r="L769" s="5"/>
    </row>
    <row r="770" spans="12:12" x14ac:dyDescent="0.25">
      <c r="L770" s="5"/>
    </row>
    <row r="771" spans="12:12" x14ac:dyDescent="0.25">
      <c r="L771" s="5"/>
    </row>
    <row r="772" spans="12:12" x14ac:dyDescent="0.25">
      <c r="L772" s="5"/>
    </row>
    <row r="773" spans="12:12" x14ac:dyDescent="0.25">
      <c r="L773" s="5"/>
    </row>
    <row r="774" spans="12:12" x14ac:dyDescent="0.25">
      <c r="L774" s="5"/>
    </row>
    <row r="775" spans="12:12" x14ac:dyDescent="0.25">
      <c r="L775" s="5"/>
    </row>
    <row r="776" spans="12:12" x14ac:dyDescent="0.25">
      <c r="L776" s="5"/>
    </row>
    <row r="777" spans="12:12" x14ac:dyDescent="0.25">
      <c r="L777" s="5"/>
    </row>
    <row r="778" spans="12:12" x14ac:dyDescent="0.25">
      <c r="L778" s="5"/>
    </row>
    <row r="779" spans="12:12" x14ac:dyDescent="0.25">
      <c r="L779" s="5"/>
    </row>
    <row r="780" spans="12:12" x14ac:dyDescent="0.25">
      <c r="L780" s="5"/>
    </row>
    <row r="781" spans="12:12" x14ac:dyDescent="0.25">
      <c r="L781" s="5"/>
    </row>
    <row r="782" spans="12:12" x14ac:dyDescent="0.25">
      <c r="L782" s="5"/>
    </row>
    <row r="783" spans="12:12" x14ac:dyDescent="0.25">
      <c r="L783" s="5"/>
    </row>
    <row r="784" spans="12:12" x14ac:dyDescent="0.25">
      <c r="L784" s="5"/>
    </row>
    <row r="785" spans="12:12" x14ac:dyDescent="0.25">
      <c r="L785" s="5"/>
    </row>
    <row r="786" spans="12:12" x14ac:dyDescent="0.25">
      <c r="L786" s="5"/>
    </row>
    <row r="787" spans="12:12" x14ac:dyDescent="0.25">
      <c r="L787" s="5"/>
    </row>
    <row r="788" spans="12:12" x14ac:dyDescent="0.25">
      <c r="L788" s="5"/>
    </row>
    <row r="789" spans="12:12" x14ac:dyDescent="0.25">
      <c r="L789" s="5"/>
    </row>
    <row r="790" spans="12:12" x14ac:dyDescent="0.25">
      <c r="L790" s="5"/>
    </row>
    <row r="791" spans="12:12" x14ac:dyDescent="0.25">
      <c r="L791" s="5"/>
    </row>
    <row r="792" spans="12:12" x14ac:dyDescent="0.25">
      <c r="L792" s="5"/>
    </row>
    <row r="793" spans="12:12" x14ac:dyDescent="0.25">
      <c r="L793" s="5"/>
    </row>
    <row r="794" spans="12:12" x14ac:dyDescent="0.25">
      <c r="L794" s="5"/>
    </row>
    <row r="795" spans="12:12" x14ac:dyDescent="0.25">
      <c r="L795" s="5"/>
    </row>
    <row r="796" spans="12:12" x14ac:dyDescent="0.25">
      <c r="L796" s="5"/>
    </row>
    <row r="797" spans="12:12" x14ac:dyDescent="0.25">
      <c r="L797" s="5"/>
    </row>
    <row r="798" spans="12:12" x14ac:dyDescent="0.25">
      <c r="L798" s="5"/>
    </row>
    <row r="799" spans="12:12" x14ac:dyDescent="0.25">
      <c r="L799" s="5"/>
    </row>
    <row r="800" spans="12:12" x14ac:dyDescent="0.25">
      <c r="L800" s="5"/>
    </row>
    <row r="801" spans="12:12" x14ac:dyDescent="0.25">
      <c r="L801" s="5"/>
    </row>
    <row r="802" spans="12:12" x14ac:dyDescent="0.25">
      <c r="L802" s="5"/>
    </row>
    <row r="803" spans="12:12" x14ac:dyDescent="0.25">
      <c r="L803" s="5"/>
    </row>
    <row r="804" spans="12:12" x14ac:dyDescent="0.25">
      <c r="L804" s="5"/>
    </row>
    <row r="805" spans="12:12" x14ac:dyDescent="0.25">
      <c r="L805" s="5"/>
    </row>
    <row r="806" spans="12:12" x14ac:dyDescent="0.25">
      <c r="L806" s="5"/>
    </row>
    <row r="807" spans="12:12" x14ac:dyDescent="0.25">
      <c r="L807" s="5"/>
    </row>
    <row r="808" spans="12:12" x14ac:dyDescent="0.25">
      <c r="L808" s="5"/>
    </row>
    <row r="809" spans="12:12" x14ac:dyDescent="0.25">
      <c r="L809" s="5"/>
    </row>
    <row r="810" spans="12:12" x14ac:dyDescent="0.25">
      <c r="L810" s="5"/>
    </row>
    <row r="811" spans="12:12" x14ac:dyDescent="0.25">
      <c r="L811" s="5"/>
    </row>
    <row r="812" spans="12:12" x14ac:dyDescent="0.25">
      <c r="L812" s="5"/>
    </row>
    <row r="813" spans="12:12" x14ac:dyDescent="0.25">
      <c r="L813" s="5"/>
    </row>
    <row r="814" spans="12:12" x14ac:dyDescent="0.25">
      <c r="L814" s="5"/>
    </row>
    <row r="815" spans="12:12" x14ac:dyDescent="0.25">
      <c r="L815" s="5"/>
    </row>
    <row r="816" spans="12:12" x14ac:dyDescent="0.25">
      <c r="L816" s="5"/>
    </row>
    <row r="817" spans="12:12" x14ac:dyDescent="0.25">
      <c r="L817" s="5"/>
    </row>
    <row r="818" spans="12:12" x14ac:dyDescent="0.25">
      <c r="L818" s="5"/>
    </row>
    <row r="819" spans="12:12" x14ac:dyDescent="0.25">
      <c r="L819" s="5"/>
    </row>
    <row r="820" spans="12:12" x14ac:dyDescent="0.25">
      <c r="L820" s="5"/>
    </row>
    <row r="821" spans="12:12" x14ac:dyDescent="0.25">
      <c r="L821" s="5"/>
    </row>
    <row r="822" spans="12:12" x14ac:dyDescent="0.25">
      <c r="L822" s="5"/>
    </row>
    <row r="823" spans="12:12" x14ac:dyDescent="0.25">
      <c r="L823" s="5"/>
    </row>
    <row r="824" spans="12:12" x14ac:dyDescent="0.25">
      <c r="L824" s="5"/>
    </row>
    <row r="825" spans="12:12" x14ac:dyDescent="0.25">
      <c r="L825" s="5"/>
    </row>
    <row r="826" spans="12:12" x14ac:dyDescent="0.25">
      <c r="L826" s="5"/>
    </row>
    <row r="827" spans="12:12" x14ac:dyDescent="0.25">
      <c r="L827" s="5"/>
    </row>
    <row r="828" spans="12:12" x14ac:dyDescent="0.25">
      <c r="L828" s="5"/>
    </row>
    <row r="829" spans="12:12" x14ac:dyDescent="0.25">
      <c r="L829" s="5"/>
    </row>
    <row r="830" spans="12:12" x14ac:dyDescent="0.25">
      <c r="L830" s="5"/>
    </row>
    <row r="831" spans="12:12" x14ac:dyDescent="0.25">
      <c r="L831" s="5"/>
    </row>
    <row r="832" spans="12:12" x14ac:dyDescent="0.25">
      <c r="L832" s="5"/>
    </row>
    <row r="833" spans="12:12" x14ac:dyDescent="0.25">
      <c r="L833" s="5"/>
    </row>
    <row r="834" spans="12:12" x14ac:dyDescent="0.25">
      <c r="L834" s="5"/>
    </row>
    <row r="835" spans="12:12" x14ac:dyDescent="0.25">
      <c r="L835" s="5"/>
    </row>
    <row r="836" spans="12:12" x14ac:dyDescent="0.25">
      <c r="L836" s="5"/>
    </row>
    <row r="837" spans="12:12" x14ac:dyDescent="0.25">
      <c r="L837" s="5"/>
    </row>
    <row r="838" spans="12:12" x14ac:dyDescent="0.25">
      <c r="L838" s="5"/>
    </row>
    <row r="839" spans="12:12" x14ac:dyDescent="0.25">
      <c r="L839" s="5"/>
    </row>
    <row r="840" spans="12:12" x14ac:dyDescent="0.25">
      <c r="L840" s="5"/>
    </row>
    <row r="841" spans="12:12" x14ac:dyDescent="0.25">
      <c r="L841" s="5"/>
    </row>
    <row r="842" spans="12:12" x14ac:dyDescent="0.25">
      <c r="L842" s="5"/>
    </row>
    <row r="843" spans="12:12" x14ac:dyDescent="0.25">
      <c r="L843" s="5"/>
    </row>
    <row r="844" spans="12:12" x14ac:dyDescent="0.25">
      <c r="L844" s="5"/>
    </row>
    <row r="845" spans="12:12" x14ac:dyDescent="0.25">
      <c r="L845" s="5"/>
    </row>
    <row r="846" spans="12:12" x14ac:dyDescent="0.25">
      <c r="L846" s="5"/>
    </row>
    <row r="847" spans="12:12" x14ac:dyDescent="0.25">
      <c r="L847" s="5"/>
    </row>
    <row r="848" spans="12:12" x14ac:dyDescent="0.25">
      <c r="L848" s="5"/>
    </row>
    <row r="849" spans="12:12" x14ac:dyDescent="0.25">
      <c r="L849" s="5"/>
    </row>
    <row r="850" spans="12:12" x14ac:dyDescent="0.25">
      <c r="L850" s="5"/>
    </row>
    <row r="851" spans="12:12" x14ac:dyDescent="0.25">
      <c r="L851" s="5"/>
    </row>
    <row r="852" spans="12:12" x14ac:dyDescent="0.25">
      <c r="L852" s="5"/>
    </row>
    <row r="853" spans="12:12" x14ac:dyDescent="0.25">
      <c r="L853" s="5"/>
    </row>
    <row r="854" spans="12:12" x14ac:dyDescent="0.25">
      <c r="L854" s="5"/>
    </row>
    <row r="855" spans="12:12" x14ac:dyDescent="0.25">
      <c r="L855" s="5"/>
    </row>
    <row r="856" spans="12:12" x14ac:dyDescent="0.25">
      <c r="L856" s="5"/>
    </row>
    <row r="857" spans="12:12" x14ac:dyDescent="0.25">
      <c r="L857" s="5"/>
    </row>
    <row r="858" spans="12:12" x14ac:dyDescent="0.25">
      <c r="L858" s="5"/>
    </row>
    <row r="859" spans="12:12" x14ac:dyDescent="0.25">
      <c r="L859" s="5"/>
    </row>
    <row r="860" spans="12:12" x14ac:dyDescent="0.25">
      <c r="L860" s="5"/>
    </row>
    <row r="861" spans="12:12" x14ac:dyDescent="0.25">
      <c r="L861" s="5"/>
    </row>
    <row r="862" spans="12:12" x14ac:dyDescent="0.25">
      <c r="L862" s="5"/>
    </row>
    <row r="863" spans="12:12" x14ac:dyDescent="0.25">
      <c r="L863" s="5"/>
    </row>
    <row r="864" spans="12:12" x14ac:dyDescent="0.25">
      <c r="L864" s="5"/>
    </row>
    <row r="865" spans="12:12" x14ac:dyDescent="0.25">
      <c r="L865" s="5"/>
    </row>
    <row r="866" spans="12:12" x14ac:dyDescent="0.25">
      <c r="L866" s="5"/>
    </row>
    <row r="867" spans="12:12" x14ac:dyDescent="0.25">
      <c r="L867" s="5"/>
    </row>
    <row r="868" spans="12:12" x14ac:dyDescent="0.25">
      <c r="L868" s="5"/>
    </row>
    <row r="869" spans="12:12" x14ac:dyDescent="0.25">
      <c r="L869" s="5"/>
    </row>
  </sheetData>
  <autoFilter ref="F1:F869"/>
  <mergeCells count="43"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118:K126"/>
    <mergeCell ref="K4:K24"/>
    <mergeCell ref="K25:K36"/>
    <mergeCell ref="K37:K48"/>
    <mergeCell ref="K49:K57"/>
    <mergeCell ref="K58:K66"/>
    <mergeCell ref="K67:K72"/>
    <mergeCell ref="K73:K78"/>
    <mergeCell ref="K85:K93"/>
    <mergeCell ref="K94:K102"/>
    <mergeCell ref="K103:K117"/>
    <mergeCell ref="K79:K84"/>
    <mergeCell ref="K238:K243"/>
    <mergeCell ref="K127:K138"/>
    <mergeCell ref="K139:K147"/>
    <mergeCell ref="K148:K153"/>
    <mergeCell ref="K154:K165"/>
    <mergeCell ref="K166:K174"/>
    <mergeCell ref="K175:K183"/>
    <mergeCell ref="K184:K195"/>
    <mergeCell ref="K196:K207"/>
    <mergeCell ref="K208:K213"/>
    <mergeCell ref="K214:K225"/>
    <mergeCell ref="K226:K237"/>
    <mergeCell ref="K292:K300"/>
    <mergeCell ref="K301:K309"/>
    <mergeCell ref="K244:K249"/>
    <mergeCell ref="K250:K261"/>
    <mergeCell ref="K262:K270"/>
    <mergeCell ref="K271:K276"/>
    <mergeCell ref="K277:K285"/>
    <mergeCell ref="K286:K291"/>
  </mergeCells>
  <pageMargins left="0.7" right="0.7" top="0.75" bottom="0.75" header="0.3" footer="0.3"/>
  <pageSetup scale="5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4"/>
  <sheetViews>
    <sheetView showGridLines="0" workbookViewId="0">
      <selection activeCell="F498" sqref="F498"/>
    </sheetView>
  </sheetViews>
  <sheetFormatPr defaultRowHeight="15" x14ac:dyDescent="0.25"/>
  <cols>
    <col min="1" max="1" width="18.5703125" style="1" bestFit="1" customWidth="1"/>
    <col min="2" max="2" width="15.28515625" style="4" bestFit="1" customWidth="1"/>
    <col min="3" max="3" width="8" style="1" bestFit="1" customWidth="1"/>
    <col min="4" max="4" width="9.140625" style="1"/>
    <col min="5" max="5" width="11" style="1" bestFit="1" customWidth="1"/>
    <col min="6" max="6" width="9.7109375" style="1" bestFit="1" customWidth="1"/>
    <col min="7" max="9" width="9.140625" style="1"/>
    <col min="10" max="11" width="5" style="1" bestFit="1" customWidth="1"/>
    <col min="12" max="12" width="3.7109375" style="1" bestFit="1" customWidth="1"/>
    <col min="13" max="13" width="5.28515625" style="1" bestFit="1" customWidth="1"/>
    <col min="14" max="14" width="6.7109375" style="1" bestFit="1" customWidth="1"/>
    <col min="15" max="15" width="7.85546875" style="1" bestFit="1" customWidth="1"/>
    <col min="16" max="16384" width="9.140625" style="1"/>
  </cols>
  <sheetData>
    <row r="1" spans="1:10" x14ac:dyDescent="0.25">
      <c r="A1" s="1" t="s">
        <v>278</v>
      </c>
      <c r="B1" s="325" t="s">
        <v>277</v>
      </c>
      <c r="C1" s="325"/>
      <c r="D1" s="325"/>
      <c r="E1" s="325"/>
      <c r="F1" s="325"/>
      <c r="G1" s="325"/>
    </row>
    <row r="2" spans="1:10" x14ac:dyDescent="0.25">
      <c r="A2" s="1" t="s">
        <v>276</v>
      </c>
      <c r="B2" s="4" t="s">
        <v>275</v>
      </c>
    </row>
    <row r="3" spans="1:10" x14ac:dyDescent="0.25">
      <c r="A3" s="1" t="s">
        <v>274</v>
      </c>
      <c r="B3" s="4" t="s">
        <v>273</v>
      </c>
    </row>
    <row r="4" spans="1:10" x14ac:dyDescent="0.25">
      <c r="A4" s="1" t="s">
        <v>272</v>
      </c>
    </row>
    <row r="6" spans="1:10" x14ac:dyDescent="0.25">
      <c r="A6" s="1" t="s">
        <v>271</v>
      </c>
      <c r="B6" s="90">
        <v>43139</v>
      </c>
      <c r="D6" s="80"/>
    </row>
    <row r="7" spans="1:10" x14ac:dyDescent="0.25">
      <c r="A7" s="1" t="s">
        <v>270</v>
      </c>
      <c r="B7" s="4" t="s">
        <v>269</v>
      </c>
    </row>
    <row r="8" spans="1:10" x14ac:dyDescent="0.25">
      <c r="A8" s="1" t="s">
        <v>268</v>
      </c>
      <c r="B8" s="4" t="s">
        <v>267</v>
      </c>
    </row>
    <row r="9" spans="1:10" x14ac:dyDescent="0.25">
      <c r="A9" s="1" t="s">
        <v>266</v>
      </c>
      <c r="B9" s="4" t="s">
        <v>265</v>
      </c>
    </row>
    <row r="10" spans="1:10" x14ac:dyDescent="0.25">
      <c r="A10" s="1" t="s">
        <v>264</v>
      </c>
      <c r="B10" s="4" t="s">
        <v>263</v>
      </c>
    </row>
    <row r="11" spans="1:10" x14ac:dyDescent="0.25">
      <c r="A11" s="1" t="s">
        <v>262</v>
      </c>
      <c r="B11" s="4">
        <v>3123</v>
      </c>
    </row>
    <row r="12" spans="1:10" x14ac:dyDescent="0.25">
      <c r="A12" s="1" t="s">
        <v>261</v>
      </c>
      <c r="B12" s="4">
        <v>1111</v>
      </c>
    </row>
    <row r="13" spans="1:10" x14ac:dyDescent="0.25">
      <c r="A13" s="1" t="s">
        <v>260</v>
      </c>
      <c r="B13" s="4" t="s">
        <v>259</v>
      </c>
    </row>
    <row r="14" spans="1:10" x14ac:dyDescent="0.25">
      <c r="A14" s="1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</row>
    <row r="15" spans="1:10" x14ac:dyDescent="0.25">
      <c r="A15" s="81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  <c r="J15" s="4"/>
    </row>
    <row r="16" spans="1:10" x14ac:dyDescent="0.25">
      <c r="A16" s="81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</row>
    <row r="17" spans="1:15" x14ac:dyDescent="0.25">
      <c r="A17" s="81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</row>
    <row r="18" spans="1:15" x14ac:dyDescent="0.25">
      <c r="A18" s="81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  <c r="J18" s="4"/>
    </row>
    <row r="20" spans="1:15" x14ac:dyDescent="0.25">
      <c r="A20" s="1" t="s">
        <v>249</v>
      </c>
      <c r="B20" s="4" t="s">
        <v>247</v>
      </c>
    </row>
    <row r="21" spans="1:15" x14ac:dyDescent="0.25">
      <c r="A21" s="1" t="s">
        <v>248</v>
      </c>
      <c r="B21" s="4" t="s">
        <v>247</v>
      </c>
    </row>
    <row r="23" spans="1:15" x14ac:dyDescent="0.25">
      <c r="A23" s="89" t="s">
        <v>246</v>
      </c>
      <c r="B23" s="89" t="s">
        <v>245</v>
      </c>
      <c r="C23" s="89" t="s">
        <v>244</v>
      </c>
      <c r="D23" s="89" t="s">
        <v>243</v>
      </c>
      <c r="E23" s="89" t="s">
        <v>242</v>
      </c>
      <c r="F23" s="89" t="s">
        <v>241</v>
      </c>
      <c r="G23" s="89" t="s">
        <v>240</v>
      </c>
      <c r="H23" s="89" t="s">
        <v>239</v>
      </c>
      <c r="I23" s="89" t="s">
        <v>238</v>
      </c>
      <c r="J23" s="89" t="s">
        <v>237</v>
      </c>
      <c r="K23" s="89" t="s">
        <v>236</v>
      </c>
      <c r="L23" s="89" t="s">
        <v>235</v>
      </c>
      <c r="M23" s="89" t="s">
        <v>234</v>
      </c>
      <c r="N23" s="89" t="s">
        <v>233</v>
      </c>
      <c r="O23" s="89" t="s">
        <v>232</v>
      </c>
    </row>
    <row r="24" spans="1:15" x14ac:dyDescent="0.25">
      <c r="A24" s="88" t="s">
        <v>109</v>
      </c>
      <c r="B24" s="88" t="s">
        <v>231</v>
      </c>
      <c r="C24" s="88" t="s">
        <v>230</v>
      </c>
      <c r="D24" s="88" t="s">
        <v>229</v>
      </c>
      <c r="E24" s="88" t="s">
        <v>229</v>
      </c>
      <c r="F24" s="88" t="s">
        <v>229</v>
      </c>
      <c r="G24" s="88" t="s">
        <v>229</v>
      </c>
      <c r="H24" s="88" t="s">
        <v>229</v>
      </c>
      <c r="I24" s="88" t="s">
        <v>229</v>
      </c>
      <c r="J24" s="88" t="s">
        <v>229</v>
      </c>
      <c r="K24" s="88" t="s">
        <v>229</v>
      </c>
      <c r="L24" s="88" t="s">
        <v>228</v>
      </c>
      <c r="M24" s="88" t="s">
        <v>228</v>
      </c>
      <c r="N24" s="87"/>
      <c r="O24" s="87"/>
    </row>
    <row r="25" spans="1:15" x14ac:dyDescent="0.25">
      <c r="A25" s="86">
        <v>1158</v>
      </c>
      <c r="B25" s="28">
        <v>1</v>
      </c>
      <c r="C25" s="86">
        <v>35933</v>
      </c>
      <c r="D25" s="86">
        <v>8.1</v>
      </c>
      <c r="E25" s="86">
        <v>7.33</v>
      </c>
      <c r="F25" s="86">
        <v>7.4</v>
      </c>
      <c r="G25" s="86">
        <v>6.48</v>
      </c>
      <c r="H25" s="86">
        <v>5.67</v>
      </c>
      <c r="I25" s="86">
        <v>4.84</v>
      </c>
      <c r="J25" s="86">
        <v>4.0999999999999996</v>
      </c>
      <c r="K25" s="86">
        <v>3.44</v>
      </c>
      <c r="L25" s="86">
        <v>41</v>
      </c>
      <c r="M25" s="86">
        <v>40</v>
      </c>
      <c r="N25" s="86">
        <v>1</v>
      </c>
      <c r="O25" s="85">
        <v>0.49114583333333334</v>
      </c>
    </row>
    <row r="26" spans="1:15" x14ac:dyDescent="0.25">
      <c r="A26" s="86">
        <v>1158</v>
      </c>
      <c r="B26" s="28">
        <v>2</v>
      </c>
      <c r="C26" s="86">
        <v>12738</v>
      </c>
      <c r="D26" s="86">
        <v>2.65</v>
      </c>
      <c r="E26" s="86">
        <v>2.39</v>
      </c>
      <c r="F26" s="86">
        <v>2.41</v>
      </c>
      <c r="G26" s="86">
        <v>2.09</v>
      </c>
      <c r="H26" s="86">
        <v>1.85</v>
      </c>
      <c r="I26" s="86">
        <v>1.61</v>
      </c>
      <c r="J26" s="86">
        <v>1.39</v>
      </c>
      <c r="K26" s="86">
        <v>1.22</v>
      </c>
      <c r="L26" s="86">
        <v>41</v>
      </c>
      <c r="M26" s="86">
        <v>40</v>
      </c>
      <c r="N26" s="86">
        <v>1</v>
      </c>
      <c r="O26" s="85">
        <v>0.49128472222222225</v>
      </c>
    </row>
    <row r="27" spans="1:15" x14ac:dyDescent="0.25">
      <c r="A27" s="86">
        <v>1158</v>
      </c>
      <c r="B27" s="28">
        <v>3</v>
      </c>
      <c r="C27" s="86">
        <v>24479</v>
      </c>
      <c r="D27" s="86">
        <v>5.35</v>
      </c>
      <c r="E27" s="86">
        <v>4.8</v>
      </c>
      <c r="F27" s="86">
        <v>4.91</v>
      </c>
      <c r="G27" s="86">
        <v>4.2300000000000004</v>
      </c>
      <c r="H27" s="86">
        <v>3.75</v>
      </c>
      <c r="I27" s="86">
        <v>3.23</v>
      </c>
      <c r="J27" s="86">
        <v>2.77</v>
      </c>
      <c r="K27" s="86">
        <v>2.36</v>
      </c>
      <c r="L27" s="86">
        <v>41</v>
      </c>
      <c r="M27" s="86">
        <v>40</v>
      </c>
      <c r="N27" s="86">
        <v>1</v>
      </c>
      <c r="O27" s="85">
        <v>0.49141203703703701</v>
      </c>
    </row>
    <row r="28" spans="1:15" x14ac:dyDescent="0.25">
      <c r="A28" s="86">
        <v>1158</v>
      </c>
      <c r="B28" s="28">
        <v>4</v>
      </c>
      <c r="C28" s="86">
        <v>36912</v>
      </c>
      <c r="D28" s="86">
        <v>8.06</v>
      </c>
      <c r="E28" s="86">
        <v>7.26</v>
      </c>
      <c r="F28" s="86">
        <v>7.34</v>
      </c>
      <c r="G28" s="86">
        <v>6.41</v>
      </c>
      <c r="H28" s="86">
        <v>5.6</v>
      </c>
      <c r="I28" s="86">
        <v>4.8</v>
      </c>
      <c r="J28" s="86">
        <v>4.0999999999999996</v>
      </c>
      <c r="K28" s="86">
        <v>3.47</v>
      </c>
      <c r="L28" s="86">
        <v>41</v>
      </c>
      <c r="M28" s="86">
        <v>40</v>
      </c>
      <c r="N28" s="86">
        <v>1</v>
      </c>
      <c r="O28" s="85">
        <v>0.49160879629629628</v>
      </c>
    </row>
    <row r="29" spans="1:15" x14ac:dyDescent="0.25">
      <c r="A29" s="76" t="s">
        <v>639</v>
      </c>
      <c r="C29" s="81" t="s">
        <v>57</v>
      </c>
      <c r="D29" s="84">
        <v>0.49273148148148144</v>
      </c>
      <c r="E29" s="83" t="s">
        <v>227</v>
      </c>
    </row>
    <row r="30" spans="1:15" x14ac:dyDescent="0.25">
      <c r="A30" s="79">
        <v>1176</v>
      </c>
      <c r="B30" s="28">
        <v>1</v>
      </c>
      <c r="C30" s="79">
        <v>36418</v>
      </c>
      <c r="D30" s="79">
        <v>11.83</v>
      </c>
      <c r="E30" s="79">
        <v>11.03</v>
      </c>
      <c r="F30" s="79">
        <v>9.82</v>
      </c>
      <c r="G30" s="79">
        <v>8.0299999999999994</v>
      </c>
      <c r="H30" s="79">
        <v>6.54</v>
      </c>
      <c r="I30" s="79">
        <v>5.41</v>
      </c>
      <c r="J30" s="79">
        <v>4.38</v>
      </c>
      <c r="K30" s="79">
        <v>3.51</v>
      </c>
      <c r="L30" s="79">
        <v>41</v>
      </c>
      <c r="M30" s="79">
        <v>41</v>
      </c>
      <c r="N30" s="79">
        <v>2</v>
      </c>
      <c r="O30" s="78">
        <v>0.49384259259259261</v>
      </c>
    </row>
    <row r="31" spans="1:15" x14ac:dyDescent="0.25">
      <c r="A31" s="79">
        <v>1176</v>
      </c>
      <c r="B31" s="28">
        <v>2</v>
      </c>
      <c r="C31" s="79">
        <v>12689</v>
      </c>
      <c r="D31" s="79">
        <v>4</v>
      </c>
      <c r="E31" s="79">
        <v>3.71</v>
      </c>
      <c r="F31" s="79">
        <v>3.3</v>
      </c>
      <c r="G31" s="79">
        <v>2.65</v>
      </c>
      <c r="H31" s="79">
        <v>2.19</v>
      </c>
      <c r="I31" s="79">
        <v>1.84</v>
      </c>
      <c r="J31" s="79">
        <v>1.5</v>
      </c>
      <c r="K31" s="79">
        <v>1.26</v>
      </c>
      <c r="L31" s="79">
        <v>41</v>
      </c>
      <c r="M31" s="79">
        <v>41</v>
      </c>
      <c r="N31" s="79">
        <v>2</v>
      </c>
      <c r="O31" s="78">
        <v>0.49398148148148152</v>
      </c>
    </row>
    <row r="32" spans="1:15" x14ac:dyDescent="0.25">
      <c r="A32" s="79">
        <v>1176</v>
      </c>
      <c r="B32" s="28">
        <v>3</v>
      </c>
      <c r="C32" s="79">
        <v>24265</v>
      </c>
      <c r="D32" s="79">
        <v>7.81</v>
      </c>
      <c r="E32" s="79">
        <v>7.17</v>
      </c>
      <c r="F32" s="79">
        <v>6.46</v>
      </c>
      <c r="G32" s="79">
        <v>5.19</v>
      </c>
      <c r="H32" s="79">
        <v>4.32</v>
      </c>
      <c r="I32" s="79">
        <v>3.61</v>
      </c>
      <c r="J32" s="79">
        <v>2.95</v>
      </c>
      <c r="K32" s="79">
        <v>2.42</v>
      </c>
      <c r="L32" s="79">
        <v>41</v>
      </c>
      <c r="M32" s="79">
        <v>41</v>
      </c>
      <c r="N32" s="79">
        <v>2</v>
      </c>
      <c r="O32" s="78">
        <v>0.49409722222222219</v>
      </c>
    </row>
    <row r="33" spans="1:15" x14ac:dyDescent="0.25">
      <c r="A33" s="79">
        <v>1176</v>
      </c>
      <c r="B33" s="28">
        <v>4</v>
      </c>
      <c r="C33" s="79">
        <v>36731</v>
      </c>
      <c r="D33" s="79">
        <v>11.54</v>
      </c>
      <c r="E33" s="79">
        <v>10.63</v>
      </c>
      <c r="F33" s="79">
        <v>9.56</v>
      </c>
      <c r="G33" s="79">
        <v>7.77</v>
      </c>
      <c r="H33" s="79">
        <v>6.39</v>
      </c>
      <c r="I33" s="79">
        <v>5.34</v>
      </c>
      <c r="J33" s="79">
        <v>4.37</v>
      </c>
      <c r="K33" s="79">
        <v>3.56</v>
      </c>
      <c r="L33" s="79">
        <v>41</v>
      </c>
      <c r="M33" s="79">
        <v>41</v>
      </c>
      <c r="N33" s="79">
        <v>2</v>
      </c>
      <c r="O33" s="78">
        <v>0.49429398148148151</v>
      </c>
    </row>
    <row r="34" spans="1:15" x14ac:dyDescent="0.25">
      <c r="A34" s="76" t="s">
        <v>197</v>
      </c>
      <c r="C34" s="1" t="s">
        <v>57</v>
      </c>
      <c r="D34" s="77">
        <v>0.49524305555555559</v>
      </c>
      <c r="E34" s="76" t="s">
        <v>226</v>
      </c>
    </row>
    <row r="35" spans="1:15" x14ac:dyDescent="0.25">
      <c r="A35" s="79">
        <v>1178</v>
      </c>
      <c r="B35" s="28">
        <v>1</v>
      </c>
      <c r="C35" s="79">
        <v>36399</v>
      </c>
      <c r="D35" s="79">
        <v>11.76</v>
      </c>
      <c r="E35" s="79">
        <v>9.52</v>
      </c>
      <c r="F35" s="79">
        <v>10.62</v>
      </c>
      <c r="G35" s="79">
        <v>8.44</v>
      </c>
      <c r="H35" s="79">
        <v>6.88</v>
      </c>
      <c r="I35" s="79">
        <v>5.57</v>
      </c>
      <c r="J35" s="79">
        <v>4.55</v>
      </c>
      <c r="K35" s="79">
        <v>3.68</v>
      </c>
      <c r="L35" s="79">
        <v>41</v>
      </c>
      <c r="M35" s="79">
        <v>40</v>
      </c>
      <c r="N35" s="79">
        <v>3</v>
      </c>
      <c r="O35" s="78">
        <v>0.49603009259259262</v>
      </c>
    </row>
    <row r="36" spans="1:15" x14ac:dyDescent="0.25">
      <c r="A36" s="79">
        <v>1178</v>
      </c>
      <c r="B36" s="28">
        <v>2</v>
      </c>
      <c r="C36" s="79">
        <v>12597</v>
      </c>
      <c r="D36" s="79">
        <v>4.13</v>
      </c>
      <c r="E36" s="79">
        <v>3.3</v>
      </c>
      <c r="F36" s="79">
        <v>3.73</v>
      </c>
      <c r="G36" s="79">
        <v>2.91</v>
      </c>
      <c r="H36" s="79">
        <v>2.38</v>
      </c>
      <c r="I36" s="79">
        <v>1.95</v>
      </c>
      <c r="J36" s="79">
        <v>1.59</v>
      </c>
      <c r="K36" s="79">
        <v>1.32</v>
      </c>
      <c r="L36" s="79">
        <v>41</v>
      </c>
      <c r="M36" s="79">
        <v>40</v>
      </c>
      <c r="N36" s="79">
        <v>3</v>
      </c>
      <c r="O36" s="78">
        <v>0.49615740740740738</v>
      </c>
    </row>
    <row r="37" spans="1:15" x14ac:dyDescent="0.25">
      <c r="A37" s="79">
        <v>1178</v>
      </c>
      <c r="B37" s="28">
        <v>3</v>
      </c>
      <c r="C37" s="79">
        <v>24334</v>
      </c>
      <c r="D37" s="79">
        <v>8.1199999999999992</v>
      </c>
      <c r="E37" s="79">
        <v>6.49</v>
      </c>
      <c r="F37" s="79">
        <v>7.38</v>
      </c>
      <c r="G37" s="79">
        <v>5.75</v>
      </c>
      <c r="H37" s="79">
        <v>4.72</v>
      </c>
      <c r="I37" s="79">
        <v>3.84</v>
      </c>
      <c r="J37" s="79">
        <v>3.12</v>
      </c>
      <c r="K37" s="79">
        <v>2.54</v>
      </c>
      <c r="L37" s="79">
        <v>41</v>
      </c>
      <c r="M37" s="79">
        <v>40</v>
      </c>
      <c r="N37" s="79">
        <v>3</v>
      </c>
      <c r="O37" s="78">
        <v>0.49627314814814816</v>
      </c>
    </row>
    <row r="38" spans="1:15" x14ac:dyDescent="0.25">
      <c r="A38" s="79">
        <v>1178</v>
      </c>
      <c r="B38" s="28">
        <v>4</v>
      </c>
      <c r="C38" s="79">
        <v>36674</v>
      </c>
      <c r="D38" s="79">
        <v>11.87</v>
      </c>
      <c r="E38" s="79">
        <v>9.58</v>
      </c>
      <c r="F38" s="79">
        <v>10.73</v>
      </c>
      <c r="G38" s="79">
        <v>8.51</v>
      </c>
      <c r="H38" s="79">
        <v>6.91</v>
      </c>
      <c r="I38" s="79">
        <v>5.62</v>
      </c>
      <c r="J38" s="79">
        <v>4.5999999999999996</v>
      </c>
      <c r="K38" s="79">
        <v>3.73</v>
      </c>
      <c r="L38" s="79">
        <v>41</v>
      </c>
      <c r="M38" s="79">
        <v>40</v>
      </c>
      <c r="N38" s="79">
        <v>3</v>
      </c>
      <c r="O38" s="78">
        <v>0.49644675925925924</v>
      </c>
    </row>
    <row r="39" spans="1:15" x14ac:dyDescent="0.25">
      <c r="A39" s="76" t="s">
        <v>225</v>
      </c>
      <c r="C39" s="1" t="s">
        <v>57</v>
      </c>
      <c r="D39" s="77">
        <v>0.49841435185185184</v>
      </c>
      <c r="E39" s="76" t="s">
        <v>224</v>
      </c>
    </row>
    <row r="40" spans="1:15" x14ac:dyDescent="0.25">
      <c r="A40" s="79">
        <v>1196</v>
      </c>
      <c r="B40" s="28">
        <v>1</v>
      </c>
      <c r="C40" s="79">
        <v>36390</v>
      </c>
      <c r="D40" s="79">
        <v>9.07</v>
      </c>
      <c r="E40" s="79">
        <v>8.42</v>
      </c>
      <c r="F40" s="79">
        <v>8.15</v>
      </c>
      <c r="G40" s="79">
        <v>6.99</v>
      </c>
      <c r="H40" s="79">
        <v>5.98</v>
      </c>
      <c r="I40" s="79">
        <v>5.04</v>
      </c>
      <c r="J40" s="79">
        <v>4.1500000000000004</v>
      </c>
      <c r="K40" s="79">
        <v>3.35</v>
      </c>
      <c r="L40" s="79">
        <v>41</v>
      </c>
      <c r="M40" s="79">
        <v>41</v>
      </c>
      <c r="N40" s="79">
        <v>4</v>
      </c>
      <c r="O40" s="78">
        <v>0.4992476851851852</v>
      </c>
    </row>
    <row r="41" spans="1:15" x14ac:dyDescent="0.25">
      <c r="A41" s="79">
        <v>1196</v>
      </c>
      <c r="B41" s="28">
        <v>2</v>
      </c>
      <c r="C41" s="79">
        <v>12685</v>
      </c>
      <c r="D41" s="79">
        <v>2.9</v>
      </c>
      <c r="E41" s="79">
        <v>2.65</v>
      </c>
      <c r="F41" s="79">
        <v>2.61</v>
      </c>
      <c r="G41" s="79">
        <v>2.23</v>
      </c>
      <c r="H41" s="79">
        <v>1.94</v>
      </c>
      <c r="I41" s="79">
        <v>1.67</v>
      </c>
      <c r="J41" s="79">
        <v>1.42</v>
      </c>
      <c r="K41" s="79">
        <v>1.21</v>
      </c>
      <c r="L41" s="79">
        <v>41</v>
      </c>
      <c r="M41" s="79">
        <v>41</v>
      </c>
      <c r="N41" s="79">
        <v>4</v>
      </c>
      <c r="O41" s="78">
        <v>0.49937499999999996</v>
      </c>
    </row>
    <row r="42" spans="1:15" x14ac:dyDescent="0.25">
      <c r="A42" s="79">
        <v>1196</v>
      </c>
      <c r="B42" s="28">
        <v>3</v>
      </c>
      <c r="C42" s="79">
        <v>24372</v>
      </c>
      <c r="D42" s="79">
        <v>5.87</v>
      </c>
      <c r="E42" s="79">
        <v>5.38</v>
      </c>
      <c r="F42" s="79">
        <v>5.32</v>
      </c>
      <c r="G42" s="79">
        <v>4.5</v>
      </c>
      <c r="H42" s="79">
        <v>3.93</v>
      </c>
      <c r="I42" s="79">
        <v>3.34</v>
      </c>
      <c r="J42" s="79">
        <v>2.82</v>
      </c>
      <c r="K42" s="79">
        <v>2.34</v>
      </c>
      <c r="L42" s="79">
        <v>41</v>
      </c>
      <c r="M42" s="79">
        <v>41</v>
      </c>
      <c r="N42" s="79">
        <v>4</v>
      </c>
      <c r="O42" s="78">
        <v>0.4994791666666667</v>
      </c>
    </row>
    <row r="43" spans="1:15" x14ac:dyDescent="0.25">
      <c r="A43" s="79">
        <v>1196</v>
      </c>
      <c r="B43" s="28">
        <v>4</v>
      </c>
      <c r="C43" s="79">
        <v>36707</v>
      </c>
      <c r="D43" s="79">
        <v>8.86</v>
      </c>
      <c r="E43" s="79">
        <v>8.15</v>
      </c>
      <c r="F43" s="79">
        <v>7.95</v>
      </c>
      <c r="G43" s="79">
        <v>6.81</v>
      </c>
      <c r="H43" s="79">
        <v>5.84</v>
      </c>
      <c r="I43" s="79">
        <v>4.9800000000000004</v>
      </c>
      <c r="J43" s="79">
        <v>4.16</v>
      </c>
      <c r="K43" s="79">
        <v>3.41</v>
      </c>
      <c r="L43" s="79">
        <v>41</v>
      </c>
      <c r="M43" s="79">
        <v>41</v>
      </c>
      <c r="N43" s="79">
        <v>4</v>
      </c>
      <c r="O43" s="78">
        <v>0.49965277777777778</v>
      </c>
    </row>
    <row r="44" spans="1:15" x14ac:dyDescent="0.25">
      <c r="A44" s="76" t="s">
        <v>223</v>
      </c>
      <c r="C44" s="1" t="s">
        <v>57</v>
      </c>
      <c r="D44" s="77">
        <v>0.5003819444444445</v>
      </c>
      <c r="E44" s="76" t="s">
        <v>222</v>
      </c>
    </row>
    <row r="45" spans="1:15" x14ac:dyDescent="0.25">
      <c r="A45" s="79">
        <v>1214</v>
      </c>
      <c r="B45" s="28">
        <v>1</v>
      </c>
      <c r="C45" s="79">
        <v>35691</v>
      </c>
      <c r="D45" s="79">
        <v>20.64</v>
      </c>
      <c r="E45" s="79">
        <v>6.84</v>
      </c>
      <c r="F45" s="79">
        <v>16.66</v>
      </c>
      <c r="G45" s="79">
        <v>13.1</v>
      </c>
      <c r="H45" s="79">
        <v>10.32</v>
      </c>
      <c r="I45" s="79">
        <v>8.0299999999999994</v>
      </c>
      <c r="J45" s="79">
        <v>6.29</v>
      </c>
      <c r="K45" s="79">
        <v>4.87</v>
      </c>
      <c r="L45" s="79">
        <v>41</v>
      </c>
      <c r="M45" s="79">
        <v>40</v>
      </c>
      <c r="N45" s="79">
        <v>5</v>
      </c>
      <c r="O45" s="78">
        <v>0.50126157407407412</v>
      </c>
    </row>
    <row r="46" spans="1:15" x14ac:dyDescent="0.25">
      <c r="A46" s="79">
        <v>1214</v>
      </c>
      <c r="B46" s="28">
        <v>2</v>
      </c>
      <c r="C46" s="79">
        <v>12510</v>
      </c>
      <c r="D46" s="79">
        <v>7.6</v>
      </c>
      <c r="E46" s="79">
        <v>2.12</v>
      </c>
      <c r="F46" s="79">
        <v>6.01</v>
      </c>
      <c r="G46" s="79">
        <v>4.6500000000000004</v>
      </c>
      <c r="H46" s="79">
        <v>3.6</v>
      </c>
      <c r="I46" s="79">
        <v>2.82</v>
      </c>
      <c r="J46" s="79">
        <v>2.2200000000000002</v>
      </c>
      <c r="K46" s="79">
        <v>1.78</v>
      </c>
      <c r="L46" s="79">
        <v>41</v>
      </c>
      <c r="M46" s="79">
        <v>40</v>
      </c>
      <c r="N46" s="79">
        <v>5</v>
      </c>
      <c r="O46" s="78">
        <v>0.50151620370370364</v>
      </c>
    </row>
    <row r="47" spans="1:15" x14ac:dyDescent="0.25">
      <c r="A47" s="79">
        <v>1214</v>
      </c>
      <c r="B47" s="28">
        <v>3</v>
      </c>
      <c r="C47" s="79">
        <v>23985</v>
      </c>
      <c r="D47" s="79">
        <v>13.82</v>
      </c>
      <c r="E47" s="79">
        <v>4.3099999999999996</v>
      </c>
      <c r="F47" s="79">
        <v>11.08</v>
      </c>
      <c r="G47" s="79">
        <v>8.58</v>
      </c>
      <c r="H47" s="79">
        <v>6.79</v>
      </c>
      <c r="I47" s="79">
        <v>5.33</v>
      </c>
      <c r="J47" s="79">
        <v>4.2300000000000004</v>
      </c>
      <c r="K47" s="79">
        <v>3.33</v>
      </c>
      <c r="L47" s="79">
        <v>41</v>
      </c>
      <c r="M47" s="79">
        <v>40</v>
      </c>
      <c r="N47" s="79">
        <v>5</v>
      </c>
      <c r="O47" s="78">
        <v>0.50164351851851852</v>
      </c>
    </row>
    <row r="48" spans="1:15" x14ac:dyDescent="0.25">
      <c r="A48" s="79">
        <v>1214</v>
      </c>
      <c r="B48" s="28">
        <v>4</v>
      </c>
      <c r="C48" s="79">
        <v>36262</v>
      </c>
      <c r="D48" s="79">
        <v>19.809999999999999</v>
      </c>
      <c r="E48" s="79">
        <v>6.73</v>
      </c>
      <c r="F48" s="79">
        <v>15.94</v>
      </c>
      <c r="G48" s="79">
        <v>12.51</v>
      </c>
      <c r="H48" s="79">
        <v>9.8800000000000008</v>
      </c>
      <c r="I48" s="79">
        <v>7.77</v>
      </c>
      <c r="J48" s="79">
        <v>6.18</v>
      </c>
      <c r="K48" s="79">
        <v>4.8600000000000003</v>
      </c>
      <c r="L48" s="79">
        <v>41</v>
      </c>
      <c r="M48" s="79">
        <v>40</v>
      </c>
      <c r="N48" s="79">
        <v>5</v>
      </c>
      <c r="O48" s="78">
        <v>0.50184027777777784</v>
      </c>
    </row>
    <row r="49" spans="1:15" x14ac:dyDescent="0.25">
      <c r="A49" s="76" t="s">
        <v>191</v>
      </c>
      <c r="C49" s="1" t="s">
        <v>57</v>
      </c>
      <c r="D49" s="77">
        <v>0.50274305555555554</v>
      </c>
      <c r="E49" s="76" t="s">
        <v>205</v>
      </c>
    </row>
    <row r="50" spans="1:15" x14ac:dyDescent="0.25">
      <c r="A50" s="79">
        <v>1216</v>
      </c>
      <c r="B50" s="28">
        <v>1</v>
      </c>
      <c r="C50" s="79">
        <v>35902</v>
      </c>
      <c r="D50" s="79">
        <v>18.71</v>
      </c>
      <c r="E50" s="79">
        <v>15.06</v>
      </c>
      <c r="F50" s="79">
        <v>5.49</v>
      </c>
      <c r="G50" s="79">
        <v>4.74</v>
      </c>
      <c r="H50" s="79">
        <v>4.13</v>
      </c>
      <c r="I50" s="79">
        <v>3.52</v>
      </c>
      <c r="J50" s="79">
        <v>3.06</v>
      </c>
      <c r="K50" s="79">
        <v>2.69</v>
      </c>
      <c r="L50" s="79">
        <v>41</v>
      </c>
      <c r="M50" s="79">
        <v>40</v>
      </c>
      <c r="N50" s="79">
        <v>6</v>
      </c>
      <c r="O50" s="78">
        <v>0.50344907407407413</v>
      </c>
    </row>
    <row r="51" spans="1:15" x14ac:dyDescent="0.25">
      <c r="A51" s="79">
        <v>1216</v>
      </c>
      <c r="B51" s="28">
        <v>2</v>
      </c>
      <c r="C51" s="79">
        <v>12513</v>
      </c>
      <c r="D51" s="79">
        <v>6.35</v>
      </c>
      <c r="E51" s="79">
        <v>5.08</v>
      </c>
      <c r="F51" s="79">
        <v>1.96</v>
      </c>
      <c r="G51" s="79">
        <v>1.68</v>
      </c>
      <c r="H51" s="79">
        <v>1.5</v>
      </c>
      <c r="I51" s="79">
        <v>1.33</v>
      </c>
      <c r="J51" s="79">
        <v>1.1399999999999999</v>
      </c>
      <c r="K51" s="79">
        <v>1.01</v>
      </c>
      <c r="L51" s="79">
        <v>41</v>
      </c>
      <c r="M51" s="79">
        <v>40</v>
      </c>
      <c r="N51" s="79">
        <v>6</v>
      </c>
      <c r="O51" s="78">
        <v>0.50357638888888889</v>
      </c>
    </row>
    <row r="52" spans="1:15" x14ac:dyDescent="0.25">
      <c r="A52" s="79">
        <v>1216</v>
      </c>
      <c r="B52" s="28">
        <v>3</v>
      </c>
      <c r="C52" s="79">
        <v>24035</v>
      </c>
      <c r="D52" s="79">
        <v>12.31</v>
      </c>
      <c r="E52" s="79">
        <v>9.7799999999999994</v>
      </c>
      <c r="F52" s="79">
        <v>3.69</v>
      </c>
      <c r="G52" s="79">
        <v>3.14</v>
      </c>
      <c r="H52" s="79">
        <v>2.8</v>
      </c>
      <c r="I52" s="79">
        <v>2.4500000000000002</v>
      </c>
      <c r="J52" s="79">
        <v>2.13</v>
      </c>
      <c r="K52" s="79">
        <v>1.88</v>
      </c>
      <c r="L52" s="79">
        <v>41</v>
      </c>
      <c r="M52" s="79">
        <v>40</v>
      </c>
      <c r="N52" s="79">
        <v>6</v>
      </c>
      <c r="O52" s="78">
        <v>0.50369212962962961</v>
      </c>
    </row>
    <row r="53" spans="1:15" x14ac:dyDescent="0.25">
      <c r="A53" s="79">
        <v>1216</v>
      </c>
      <c r="B53" s="28">
        <v>4</v>
      </c>
      <c r="C53" s="79">
        <v>36214</v>
      </c>
      <c r="D53" s="79">
        <v>17.91</v>
      </c>
      <c r="E53" s="79">
        <v>14.31</v>
      </c>
      <c r="F53" s="79">
        <v>5.58</v>
      </c>
      <c r="G53" s="79">
        <v>4.82</v>
      </c>
      <c r="H53" s="79">
        <v>4.1900000000000004</v>
      </c>
      <c r="I53" s="79">
        <v>3.6</v>
      </c>
      <c r="J53" s="79">
        <v>3.13</v>
      </c>
      <c r="K53" s="79">
        <v>2.76</v>
      </c>
      <c r="L53" s="79">
        <v>41</v>
      </c>
      <c r="M53" s="79">
        <v>40</v>
      </c>
      <c r="N53" s="79">
        <v>6</v>
      </c>
      <c r="O53" s="78">
        <v>0.5038541666666666</v>
      </c>
    </row>
    <row r="54" spans="1:15" x14ac:dyDescent="0.25">
      <c r="A54" s="76" t="s">
        <v>221</v>
      </c>
      <c r="C54" s="1" t="s">
        <v>57</v>
      </c>
      <c r="D54" s="77">
        <v>0.50458333333333327</v>
      </c>
      <c r="E54" s="76" t="s">
        <v>204</v>
      </c>
    </row>
    <row r="55" spans="1:15" x14ac:dyDescent="0.25">
      <c r="A55" s="79">
        <v>1234</v>
      </c>
      <c r="B55" s="28">
        <v>1</v>
      </c>
      <c r="C55" s="79">
        <v>36494</v>
      </c>
      <c r="D55" s="79">
        <v>9.43</v>
      </c>
      <c r="E55" s="79">
        <v>8.51</v>
      </c>
      <c r="F55" s="79">
        <v>8.74</v>
      </c>
      <c r="G55" s="79">
        <v>7.79</v>
      </c>
      <c r="H55" s="79">
        <v>6.85</v>
      </c>
      <c r="I55" s="79">
        <v>6.01</v>
      </c>
      <c r="J55" s="79">
        <v>5.24</v>
      </c>
      <c r="K55" s="79">
        <v>4.63</v>
      </c>
      <c r="L55" s="79">
        <v>41</v>
      </c>
      <c r="M55" s="79">
        <v>41</v>
      </c>
      <c r="N55" s="79">
        <v>7</v>
      </c>
      <c r="O55" s="78">
        <v>0.50537037037037036</v>
      </c>
    </row>
    <row r="56" spans="1:15" x14ac:dyDescent="0.25">
      <c r="A56" s="79">
        <v>1234</v>
      </c>
      <c r="B56" s="28">
        <v>2</v>
      </c>
      <c r="C56" s="79">
        <v>12659</v>
      </c>
      <c r="D56" s="79">
        <v>3.06</v>
      </c>
      <c r="E56" s="79">
        <v>2.74</v>
      </c>
      <c r="F56" s="79">
        <v>2.85</v>
      </c>
      <c r="G56" s="79">
        <v>2.5299999999999998</v>
      </c>
      <c r="H56" s="79">
        <v>2.25</v>
      </c>
      <c r="I56" s="79">
        <v>2</v>
      </c>
      <c r="J56" s="79">
        <v>1.78</v>
      </c>
      <c r="K56" s="79">
        <v>1.63</v>
      </c>
      <c r="L56" s="79">
        <v>41</v>
      </c>
      <c r="M56" s="79">
        <v>41</v>
      </c>
      <c r="N56" s="79">
        <v>7</v>
      </c>
      <c r="O56" s="78">
        <v>0.50549768518518523</v>
      </c>
    </row>
    <row r="57" spans="1:15" x14ac:dyDescent="0.25">
      <c r="A57" s="79">
        <v>1234</v>
      </c>
      <c r="B57" s="28">
        <v>3</v>
      </c>
      <c r="C57" s="79">
        <v>24350</v>
      </c>
      <c r="D57" s="79">
        <v>6.17</v>
      </c>
      <c r="E57" s="79">
        <v>5.5</v>
      </c>
      <c r="F57" s="79">
        <v>5.72</v>
      </c>
      <c r="G57" s="79">
        <v>5.05</v>
      </c>
      <c r="H57" s="79">
        <v>4.53</v>
      </c>
      <c r="I57" s="79">
        <v>4</v>
      </c>
      <c r="J57" s="79">
        <v>3.54</v>
      </c>
      <c r="K57" s="79">
        <v>3.21</v>
      </c>
      <c r="L57" s="79">
        <v>41</v>
      </c>
      <c r="M57" s="79">
        <v>41</v>
      </c>
      <c r="N57" s="79">
        <v>7</v>
      </c>
      <c r="O57" s="78">
        <v>0.5056018518518518</v>
      </c>
    </row>
    <row r="58" spans="1:15" x14ac:dyDescent="0.25">
      <c r="A58" s="79">
        <v>1234</v>
      </c>
      <c r="B58" s="28">
        <v>4</v>
      </c>
      <c r="C58" s="79">
        <v>36747</v>
      </c>
      <c r="D58" s="79">
        <v>9.31</v>
      </c>
      <c r="E58" s="79">
        <v>8.36</v>
      </c>
      <c r="F58" s="79">
        <v>8.64</v>
      </c>
      <c r="G58" s="79">
        <v>7.68</v>
      </c>
      <c r="H58" s="79">
        <v>6.78</v>
      </c>
      <c r="I58" s="79">
        <v>5.99</v>
      </c>
      <c r="J58" s="79">
        <v>5.3</v>
      </c>
      <c r="K58" s="79">
        <v>4.74</v>
      </c>
      <c r="L58" s="79">
        <v>41</v>
      </c>
      <c r="M58" s="79">
        <v>41</v>
      </c>
      <c r="N58" s="79">
        <v>7</v>
      </c>
      <c r="O58" s="78">
        <v>0.5057638888888889</v>
      </c>
    </row>
    <row r="59" spans="1:15" x14ac:dyDescent="0.25">
      <c r="A59" s="76" t="s">
        <v>220</v>
      </c>
      <c r="C59" s="1" t="s">
        <v>57</v>
      </c>
      <c r="D59" s="77">
        <v>0.50667824074074075</v>
      </c>
      <c r="E59" s="76" t="s">
        <v>219</v>
      </c>
    </row>
    <row r="60" spans="1:15" x14ac:dyDescent="0.25">
      <c r="A60" s="79">
        <v>1251</v>
      </c>
      <c r="B60" s="28">
        <v>1</v>
      </c>
      <c r="C60" s="79">
        <v>36452</v>
      </c>
      <c r="D60" s="79">
        <v>9.07</v>
      </c>
      <c r="E60" s="79">
        <v>8.24</v>
      </c>
      <c r="F60" s="79">
        <v>8.16</v>
      </c>
      <c r="G60" s="79">
        <v>7.08</v>
      </c>
      <c r="H60" s="79">
        <v>6.1</v>
      </c>
      <c r="I60" s="79">
        <v>5.17</v>
      </c>
      <c r="J60" s="79">
        <v>4.32</v>
      </c>
      <c r="K60" s="79">
        <v>3.53</v>
      </c>
      <c r="L60" s="79">
        <v>40</v>
      </c>
      <c r="M60" s="79">
        <v>40</v>
      </c>
      <c r="N60" s="79">
        <v>8</v>
      </c>
      <c r="O60" s="78">
        <v>0.50746527777777783</v>
      </c>
    </row>
    <row r="61" spans="1:15" x14ac:dyDescent="0.25">
      <c r="A61" s="79">
        <v>1251</v>
      </c>
      <c r="B61" s="28">
        <v>2</v>
      </c>
      <c r="C61" s="79">
        <v>12712</v>
      </c>
      <c r="D61" s="79">
        <v>2.92</v>
      </c>
      <c r="E61" s="79">
        <v>2.65</v>
      </c>
      <c r="F61" s="79">
        <v>2.69</v>
      </c>
      <c r="G61" s="79">
        <v>2.29</v>
      </c>
      <c r="H61" s="79">
        <v>2.0099999999999998</v>
      </c>
      <c r="I61" s="79">
        <v>1.73</v>
      </c>
      <c r="J61" s="79">
        <v>1.46</v>
      </c>
      <c r="K61" s="79">
        <v>1.24</v>
      </c>
      <c r="L61" s="79">
        <v>40</v>
      </c>
      <c r="M61" s="79">
        <v>40</v>
      </c>
      <c r="N61" s="79">
        <v>8</v>
      </c>
      <c r="O61" s="78">
        <v>0.50758101851851845</v>
      </c>
    </row>
    <row r="62" spans="1:15" x14ac:dyDescent="0.25">
      <c r="A62" s="79">
        <v>1251</v>
      </c>
      <c r="B62" s="28">
        <v>3</v>
      </c>
      <c r="C62" s="79">
        <v>24395</v>
      </c>
      <c r="D62" s="79">
        <v>5.93</v>
      </c>
      <c r="E62" s="79">
        <v>5.31</v>
      </c>
      <c r="F62" s="79">
        <v>5.34</v>
      </c>
      <c r="G62" s="79">
        <v>4.5999999999999996</v>
      </c>
      <c r="H62" s="79">
        <v>4.03</v>
      </c>
      <c r="I62" s="79">
        <v>3.44</v>
      </c>
      <c r="J62" s="79">
        <v>2.91</v>
      </c>
      <c r="K62" s="79">
        <v>2.4300000000000002</v>
      </c>
      <c r="L62" s="79">
        <v>40</v>
      </c>
      <c r="M62" s="79">
        <v>40</v>
      </c>
      <c r="N62" s="79">
        <v>8</v>
      </c>
      <c r="O62" s="78">
        <v>0.50768518518518524</v>
      </c>
    </row>
    <row r="63" spans="1:15" x14ac:dyDescent="0.25">
      <c r="A63" s="79">
        <v>1251</v>
      </c>
      <c r="B63" s="28">
        <v>4</v>
      </c>
      <c r="C63" s="79">
        <v>36801</v>
      </c>
      <c r="D63" s="79">
        <v>8.94</v>
      </c>
      <c r="E63" s="79">
        <v>8.06</v>
      </c>
      <c r="F63" s="79">
        <v>8.08</v>
      </c>
      <c r="G63" s="79">
        <v>6.99</v>
      </c>
      <c r="H63" s="79">
        <v>6.05</v>
      </c>
      <c r="I63" s="79">
        <v>5.15</v>
      </c>
      <c r="J63" s="79">
        <v>4.33</v>
      </c>
      <c r="K63" s="79">
        <v>3.59</v>
      </c>
      <c r="L63" s="79">
        <v>40</v>
      </c>
      <c r="M63" s="79">
        <v>40</v>
      </c>
      <c r="N63" s="79">
        <v>8</v>
      </c>
      <c r="O63" s="78">
        <v>0.50784722222222223</v>
      </c>
    </row>
    <row r="64" spans="1:15" x14ac:dyDescent="0.25">
      <c r="A64" s="76" t="s">
        <v>185</v>
      </c>
      <c r="C64" s="1" t="s">
        <v>57</v>
      </c>
      <c r="D64" s="77">
        <v>0.50890046296296299</v>
      </c>
      <c r="E64" s="76" t="s">
        <v>218</v>
      </c>
    </row>
    <row r="65" spans="1:15" x14ac:dyDescent="0.25">
      <c r="A65" s="79">
        <v>1254</v>
      </c>
      <c r="B65" s="28">
        <v>1</v>
      </c>
      <c r="C65" s="79">
        <v>36554</v>
      </c>
      <c r="D65" s="79">
        <v>8.8699999999999992</v>
      </c>
      <c r="E65" s="79">
        <v>7.85</v>
      </c>
      <c r="F65" s="79">
        <v>8.0500000000000007</v>
      </c>
      <c r="G65" s="79">
        <v>6.93</v>
      </c>
      <c r="H65" s="79">
        <v>5.96</v>
      </c>
      <c r="I65" s="79">
        <v>5.09</v>
      </c>
      <c r="J65" s="79">
        <v>4.28</v>
      </c>
      <c r="K65" s="79">
        <v>3.55</v>
      </c>
      <c r="L65" s="79">
        <v>40</v>
      </c>
      <c r="M65" s="79">
        <v>41</v>
      </c>
      <c r="N65" s="79">
        <v>9</v>
      </c>
      <c r="O65" s="78">
        <v>0.50953703703703701</v>
      </c>
    </row>
    <row r="66" spans="1:15" x14ac:dyDescent="0.25">
      <c r="A66" s="79">
        <v>1254</v>
      </c>
      <c r="B66" s="28">
        <v>2</v>
      </c>
      <c r="C66" s="79">
        <v>12740</v>
      </c>
      <c r="D66" s="79">
        <v>2.96</v>
      </c>
      <c r="E66" s="79">
        <v>2.61</v>
      </c>
      <c r="F66" s="79">
        <v>2.72</v>
      </c>
      <c r="G66" s="79">
        <v>2.31</v>
      </c>
      <c r="H66" s="79">
        <v>2.02</v>
      </c>
      <c r="I66" s="79">
        <v>1.73</v>
      </c>
      <c r="J66" s="79">
        <v>1.47</v>
      </c>
      <c r="K66" s="79">
        <v>1.25</v>
      </c>
      <c r="L66" s="79">
        <v>40</v>
      </c>
      <c r="M66" s="79">
        <v>41</v>
      </c>
      <c r="N66" s="79">
        <v>9</v>
      </c>
      <c r="O66" s="78">
        <v>0.50965277777777784</v>
      </c>
    </row>
    <row r="67" spans="1:15" x14ac:dyDescent="0.25">
      <c r="A67" s="79">
        <v>1254</v>
      </c>
      <c r="B67" s="28">
        <v>3</v>
      </c>
      <c r="C67" s="79">
        <v>24472</v>
      </c>
      <c r="D67" s="79">
        <v>5.94</v>
      </c>
      <c r="E67" s="79">
        <v>5.18</v>
      </c>
      <c r="F67" s="79">
        <v>5.45</v>
      </c>
      <c r="G67" s="79">
        <v>4.6100000000000003</v>
      </c>
      <c r="H67" s="79">
        <v>4.03</v>
      </c>
      <c r="I67" s="79">
        <v>3.45</v>
      </c>
      <c r="J67" s="79">
        <v>2.91</v>
      </c>
      <c r="K67" s="79">
        <v>2.44</v>
      </c>
      <c r="L67" s="79">
        <v>40</v>
      </c>
      <c r="M67" s="79">
        <v>41</v>
      </c>
      <c r="N67" s="79">
        <v>9</v>
      </c>
      <c r="O67" s="78">
        <v>0.50975694444444442</v>
      </c>
    </row>
    <row r="68" spans="1:15" x14ac:dyDescent="0.25">
      <c r="A68" s="79">
        <v>1254</v>
      </c>
      <c r="B68" s="28">
        <v>4</v>
      </c>
      <c r="C68" s="79">
        <v>36881</v>
      </c>
      <c r="D68" s="79">
        <v>8.93</v>
      </c>
      <c r="E68" s="79">
        <v>7.89</v>
      </c>
      <c r="F68" s="79">
        <v>8.18</v>
      </c>
      <c r="G68" s="79">
        <v>6.99</v>
      </c>
      <c r="H68" s="79">
        <v>6.03</v>
      </c>
      <c r="I68" s="79">
        <v>5.15</v>
      </c>
      <c r="J68" s="79">
        <v>4.34</v>
      </c>
      <c r="K68" s="79">
        <v>3.61</v>
      </c>
      <c r="L68" s="79">
        <v>40</v>
      </c>
      <c r="M68" s="79">
        <v>41</v>
      </c>
      <c r="N68" s="79">
        <v>9</v>
      </c>
      <c r="O68" s="78">
        <v>0.50991898148148151</v>
      </c>
    </row>
    <row r="69" spans="1:15" x14ac:dyDescent="0.25">
      <c r="A69" s="76" t="s">
        <v>217</v>
      </c>
      <c r="C69" s="1" t="s">
        <v>57</v>
      </c>
      <c r="D69" s="77">
        <v>0.51103009259259258</v>
      </c>
      <c r="E69" s="76" t="s">
        <v>216</v>
      </c>
    </row>
    <row r="70" spans="1:15" x14ac:dyDescent="0.25">
      <c r="A70" s="79">
        <v>1271</v>
      </c>
      <c r="B70" s="28">
        <v>1</v>
      </c>
      <c r="C70" s="79">
        <v>36411</v>
      </c>
      <c r="D70" s="79">
        <v>8.57</v>
      </c>
      <c r="E70" s="79">
        <v>7.84</v>
      </c>
      <c r="F70" s="79">
        <v>7.82</v>
      </c>
      <c r="G70" s="79">
        <v>6.84</v>
      </c>
      <c r="H70" s="79">
        <v>5.98</v>
      </c>
      <c r="I70" s="79">
        <v>5.04</v>
      </c>
      <c r="J70" s="79">
        <v>4.2300000000000004</v>
      </c>
      <c r="K70" s="79">
        <v>3.49</v>
      </c>
      <c r="L70" s="79">
        <v>41</v>
      </c>
      <c r="M70" s="79">
        <v>40</v>
      </c>
      <c r="N70" s="79">
        <v>10</v>
      </c>
      <c r="O70" s="78">
        <v>0.51178240740740744</v>
      </c>
    </row>
    <row r="71" spans="1:15" x14ac:dyDescent="0.25">
      <c r="A71" s="79">
        <v>1271</v>
      </c>
      <c r="B71" s="28">
        <v>2</v>
      </c>
      <c r="C71" s="79">
        <v>12684</v>
      </c>
      <c r="D71" s="79">
        <v>2.8</v>
      </c>
      <c r="E71" s="79">
        <v>2.5299999999999998</v>
      </c>
      <c r="F71" s="79">
        <v>2.56</v>
      </c>
      <c r="G71" s="79">
        <v>2.2200000000000002</v>
      </c>
      <c r="H71" s="79">
        <v>1.93</v>
      </c>
      <c r="I71" s="79">
        <v>1.66</v>
      </c>
      <c r="J71" s="79">
        <v>1.44</v>
      </c>
      <c r="K71" s="79">
        <v>1.23</v>
      </c>
      <c r="L71" s="79">
        <v>41</v>
      </c>
      <c r="M71" s="79">
        <v>40</v>
      </c>
      <c r="N71" s="79">
        <v>10</v>
      </c>
      <c r="O71" s="78">
        <v>0.51189814814814816</v>
      </c>
    </row>
    <row r="72" spans="1:15" x14ac:dyDescent="0.25">
      <c r="A72" s="79">
        <v>1271</v>
      </c>
      <c r="B72" s="28">
        <v>3</v>
      </c>
      <c r="C72" s="79">
        <v>24326</v>
      </c>
      <c r="D72" s="79">
        <v>5.58</v>
      </c>
      <c r="E72" s="79">
        <v>5.0599999999999996</v>
      </c>
      <c r="F72" s="79">
        <v>5.13</v>
      </c>
      <c r="G72" s="79">
        <v>4.42</v>
      </c>
      <c r="H72" s="79">
        <v>3.9</v>
      </c>
      <c r="I72" s="79">
        <v>3.33</v>
      </c>
      <c r="J72" s="79">
        <v>2.85</v>
      </c>
      <c r="K72" s="79">
        <v>2.4</v>
      </c>
      <c r="L72" s="79">
        <v>41</v>
      </c>
      <c r="M72" s="79">
        <v>40</v>
      </c>
      <c r="N72" s="79">
        <v>10</v>
      </c>
      <c r="O72" s="78">
        <v>0.51200231481481484</v>
      </c>
    </row>
    <row r="73" spans="1:15" x14ac:dyDescent="0.25">
      <c r="A73" s="79">
        <v>1271</v>
      </c>
      <c r="B73" s="28">
        <v>4</v>
      </c>
      <c r="C73" s="79">
        <v>36831</v>
      </c>
      <c r="D73" s="79">
        <v>8.4600000000000009</v>
      </c>
      <c r="E73" s="79">
        <v>7.68</v>
      </c>
      <c r="F73" s="79">
        <v>7.7</v>
      </c>
      <c r="G73" s="79">
        <v>6.73</v>
      </c>
      <c r="H73" s="79">
        <v>5.86</v>
      </c>
      <c r="I73" s="79">
        <v>5.0199999999999996</v>
      </c>
      <c r="J73" s="79">
        <v>4.26</v>
      </c>
      <c r="K73" s="79">
        <v>3.57</v>
      </c>
      <c r="L73" s="79">
        <v>41</v>
      </c>
      <c r="M73" s="79">
        <v>40</v>
      </c>
      <c r="N73" s="79">
        <v>10</v>
      </c>
      <c r="O73" s="78">
        <v>0.51216435185185183</v>
      </c>
    </row>
    <row r="74" spans="1:15" x14ac:dyDescent="0.25">
      <c r="A74" s="76" t="s">
        <v>215</v>
      </c>
      <c r="C74" s="1" t="s">
        <v>57</v>
      </c>
      <c r="D74" s="77">
        <v>0.51304398148148145</v>
      </c>
      <c r="E74" s="76" t="s">
        <v>214</v>
      </c>
    </row>
    <row r="75" spans="1:15" x14ac:dyDescent="0.25">
      <c r="A75" s="79">
        <v>1289</v>
      </c>
      <c r="B75" s="28">
        <v>1</v>
      </c>
      <c r="C75" s="79">
        <v>36202</v>
      </c>
      <c r="D75" s="79">
        <v>12.3</v>
      </c>
      <c r="E75" s="79">
        <v>10.5</v>
      </c>
      <c r="F75" s="79">
        <v>10.02</v>
      </c>
      <c r="G75" s="79">
        <v>8.0299999999999994</v>
      </c>
      <c r="H75" s="79">
        <v>6.54</v>
      </c>
      <c r="I75" s="79">
        <v>5.25</v>
      </c>
      <c r="J75" s="79">
        <v>4.26</v>
      </c>
      <c r="K75" s="79">
        <v>3.41</v>
      </c>
      <c r="L75" s="79">
        <v>41</v>
      </c>
      <c r="M75" s="79">
        <v>40</v>
      </c>
      <c r="N75" s="79">
        <v>11</v>
      </c>
      <c r="O75" s="78">
        <v>0.51375000000000004</v>
      </c>
    </row>
    <row r="76" spans="1:15" x14ac:dyDescent="0.25">
      <c r="A76" s="79">
        <v>1289</v>
      </c>
      <c r="B76" s="28">
        <v>2</v>
      </c>
      <c r="C76" s="79">
        <v>12660</v>
      </c>
      <c r="D76" s="79">
        <v>4.24</v>
      </c>
      <c r="E76" s="79">
        <v>3.47</v>
      </c>
      <c r="F76" s="79">
        <v>3.47</v>
      </c>
      <c r="G76" s="79">
        <v>2.72</v>
      </c>
      <c r="H76" s="79">
        <v>2.25</v>
      </c>
      <c r="I76" s="79">
        <v>1.82</v>
      </c>
      <c r="J76" s="79">
        <v>1.5</v>
      </c>
      <c r="K76" s="79">
        <v>1.24</v>
      </c>
      <c r="L76" s="79">
        <v>41</v>
      </c>
      <c r="M76" s="79">
        <v>40</v>
      </c>
      <c r="N76" s="79">
        <v>11</v>
      </c>
      <c r="O76" s="78">
        <v>0.51386574074074076</v>
      </c>
    </row>
    <row r="77" spans="1:15" x14ac:dyDescent="0.25">
      <c r="A77" s="79">
        <v>1289</v>
      </c>
      <c r="B77" s="28">
        <v>3</v>
      </c>
      <c r="C77" s="79">
        <v>24222</v>
      </c>
      <c r="D77" s="79">
        <v>8.19</v>
      </c>
      <c r="E77" s="79">
        <v>6.85</v>
      </c>
      <c r="F77" s="79">
        <v>6.71</v>
      </c>
      <c r="G77" s="79">
        <v>5.29</v>
      </c>
      <c r="H77" s="79">
        <v>4.38</v>
      </c>
      <c r="I77" s="79">
        <v>3.55</v>
      </c>
      <c r="J77" s="79">
        <v>2.91</v>
      </c>
      <c r="K77" s="79">
        <v>2.38</v>
      </c>
      <c r="L77" s="79">
        <v>41</v>
      </c>
      <c r="M77" s="79">
        <v>40</v>
      </c>
      <c r="N77" s="79">
        <v>11</v>
      </c>
      <c r="O77" s="78">
        <v>0.51396990740740744</v>
      </c>
    </row>
    <row r="78" spans="1:15" x14ac:dyDescent="0.25">
      <c r="A78" s="79">
        <v>1289</v>
      </c>
      <c r="B78" s="28">
        <v>4</v>
      </c>
      <c r="C78" s="79">
        <v>36567</v>
      </c>
      <c r="D78" s="79">
        <v>11.96</v>
      </c>
      <c r="E78" s="79">
        <v>10.24</v>
      </c>
      <c r="F78" s="79">
        <v>9.77</v>
      </c>
      <c r="G78" s="79">
        <v>7.85</v>
      </c>
      <c r="H78" s="79">
        <v>6.44</v>
      </c>
      <c r="I78" s="79">
        <v>5.23</v>
      </c>
      <c r="J78" s="79">
        <v>4.2699999999999996</v>
      </c>
      <c r="K78" s="79">
        <v>3.48</v>
      </c>
      <c r="L78" s="79">
        <v>41</v>
      </c>
      <c r="M78" s="79">
        <v>40</v>
      </c>
      <c r="N78" s="79">
        <v>11</v>
      </c>
      <c r="O78" s="78">
        <v>0.51412037037037039</v>
      </c>
    </row>
    <row r="79" spans="1:15" x14ac:dyDescent="0.25">
      <c r="A79" s="76" t="s">
        <v>179</v>
      </c>
      <c r="C79" s="1" t="s">
        <v>57</v>
      </c>
      <c r="D79" s="77">
        <v>0.51474537037037038</v>
      </c>
      <c r="E79" s="76" t="s">
        <v>203</v>
      </c>
    </row>
    <row r="80" spans="1:15" x14ac:dyDescent="0.25">
      <c r="A80" s="79">
        <v>1291</v>
      </c>
      <c r="B80" s="28">
        <v>1</v>
      </c>
      <c r="C80" s="79">
        <v>36258</v>
      </c>
      <c r="D80" s="79">
        <v>12.29</v>
      </c>
      <c r="E80" s="79">
        <v>9.86</v>
      </c>
      <c r="F80" s="79">
        <v>10.1</v>
      </c>
      <c r="G80" s="79">
        <v>8</v>
      </c>
      <c r="H80" s="79">
        <v>6.43</v>
      </c>
      <c r="I80" s="79">
        <v>5.2</v>
      </c>
      <c r="J80" s="79">
        <v>4.22</v>
      </c>
      <c r="K80" s="79">
        <v>3.42</v>
      </c>
      <c r="L80" s="79">
        <v>41</v>
      </c>
      <c r="M80" s="79">
        <v>40</v>
      </c>
      <c r="N80" s="79">
        <v>12</v>
      </c>
      <c r="O80" s="78">
        <v>0.51534722222222229</v>
      </c>
    </row>
    <row r="81" spans="1:15" x14ac:dyDescent="0.25">
      <c r="A81" s="79">
        <v>1291</v>
      </c>
      <c r="B81" s="28">
        <v>2</v>
      </c>
      <c r="C81" s="79">
        <v>12645</v>
      </c>
      <c r="D81" s="79">
        <v>4.4400000000000004</v>
      </c>
      <c r="E81" s="79">
        <v>3.48</v>
      </c>
      <c r="F81" s="79">
        <v>3.42</v>
      </c>
      <c r="G81" s="79">
        <v>2.72</v>
      </c>
      <c r="H81" s="79">
        <v>2.19</v>
      </c>
      <c r="I81" s="79">
        <v>1.8</v>
      </c>
      <c r="J81" s="79">
        <v>1.47</v>
      </c>
      <c r="K81" s="79">
        <v>1.23</v>
      </c>
      <c r="L81" s="79">
        <v>41</v>
      </c>
      <c r="M81" s="79">
        <v>40</v>
      </c>
      <c r="N81" s="79">
        <v>12</v>
      </c>
      <c r="O81" s="78">
        <v>0.5154629629629629</v>
      </c>
    </row>
    <row r="82" spans="1:15" x14ac:dyDescent="0.25">
      <c r="A82" s="79">
        <v>1291</v>
      </c>
      <c r="B82" s="28">
        <v>3</v>
      </c>
      <c r="C82" s="79">
        <v>24270</v>
      </c>
      <c r="D82" s="79">
        <v>8.43</v>
      </c>
      <c r="E82" s="79">
        <v>6.69</v>
      </c>
      <c r="F82" s="79">
        <v>6.9</v>
      </c>
      <c r="G82" s="79">
        <v>5.43</v>
      </c>
      <c r="H82" s="79">
        <v>4.3899999999999997</v>
      </c>
      <c r="I82" s="79">
        <v>3.58</v>
      </c>
      <c r="J82" s="79">
        <v>2.9</v>
      </c>
      <c r="K82" s="79">
        <v>2.37</v>
      </c>
      <c r="L82" s="79">
        <v>41</v>
      </c>
      <c r="M82" s="79">
        <v>40</v>
      </c>
      <c r="N82" s="79">
        <v>12</v>
      </c>
      <c r="O82" s="78">
        <v>0.51555555555555554</v>
      </c>
    </row>
    <row r="83" spans="1:15" x14ac:dyDescent="0.25">
      <c r="A83" s="79">
        <v>1291</v>
      </c>
      <c r="B83" s="28">
        <v>4</v>
      </c>
      <c r="C83" s="79">
        <v>36597</v>
      </c>
      <c r="D83" s="79">
        <v>12.28</v>
      </c>
      <c r="E83" s="79">
        <v>9.83</v>
      </c>
      <c r="F83" s="79">
        <v>10.15</v>
      </c>
      <c r="G83" s="79">
        <v>8.07</v>
      </c>
      <c r="H83" s="79">
        <v>6.46</v>
      </c>
      <c r="I83" s="79">
        <v>5.25</v>
      </c>
      <c r="J83" s="79">
        <v>4.25</v>
      </c>
      <c r="K83" s="79">
        <v>3.45</v>
      </c>
      <c r="L83" s="79">
        <v>41</v>
      </c>
      <c r="M83" s="79">
        <v>40</v>
      </c>
      <c r="N83" s="79">
        <v>12</v>
      </c>
      <c r="O83" s="78">
        <v>0.51570601851851849</v>
      </c>
    </row>
    <row r="84" spans="1:15" x14ac:dyDescent="0.25">
      <c r="A84" s="76" t="s">
        <v>213</v>
      </c>
      <c r="C84" s="1" t="s">
        <v>57</v>
      </c>
      <c r="D84" s="77">
        <v>0.51629629629629636</v>
      </c>
      <c r="E84" s="76" t="s">
        <v>202</v>
      </c>
    </row>
    <row r="85" spans="1:15" x14ac:dyDescent="0.25">
      <c r="A85" s="79">
        <v>1309</v>
      </c>
      <c r="B85" s="28">
        <v>1</v>
      </c>
      <c r="C85" s="79">
        <v>36449</v>
      </c>
      <c r="D85" s="79">
        <v>8.4600000000000009</v>
      </c>
      <c r="E85" s="79">
        <v>7.62</v>
      </c>
      <c r="F85" s="79">
        <v>7.73</v>
      </c>
      <c r="G85" s="79">
        <v>6.8</v>
      </c>
      <c r="H85" s="79">
        <v>5.88</v>
      </c>
      <c r="I85" s="79">
        <v>5.05</v>
      </c>
      <c r="J85" s="79">
        <v>4.18</v>
      </c>
      <c r="K85" s="79">
        <v>3.39</v>
      </c>
      <c r="L85" s="79">
        <v>41</v>
      </c>
      <c r="M85" s="79">
        <v>41</v>
      </c>
      <c r="N85" s="79">
        <v>13</v>
      </c>
      <c r="O85" s="78">
        <v>0.51694444444444443</v>
      </c>
    </row>
    <row r="86" spans="1:15" x14ac:dyDescent="0.25">
      <c r="A86" s="79">
        <v>1309</v>
      </c>
      <c r="B86" s="28">
        <v>2</v>
      </c>
      <c r="C86" s="79">
        <v>12760</v>
      </c>
      <c r="D86" s="79">
        <v>2.74</v>
      </c>
      <c r="E86" s="79">
        <v>2.46</v>
      </c>
      <c r="F86" s="79">
        <v>2.5</v>
      </c>
      <c r="G86" s="79">
        <v>2.2000000000000002</v>
      </c>
      <c r="H86" s="79">
        <v>1.94</v>
      </c>
      <c r="I86" s="79">
        <v>1.69</v>
      </c>
      <c r="J86" s="79">
        <v>1.43</v>
      </c>
      <c r="K86" s="79">
        <v>1.24</v>
      </c>
      <c r="L86" s="79">
        <v>41</v>
      </c>
      <c r="M86" s="79">
        <v>41</v>
      </c>
      <c r="N86" s="79">
        <v>13</v>
      </c>
      <c r="O86" s="78">
        <v>0.51706018518518515</v>
      </c>
    </row>
    <row r="87" spans="1:15" x14ac:dyDescent="0.25">
      <c r="A87" s="79">
        <v>1309</v>
      </c>
      <c r="B87" s="28">
        <v>3</v>
      </c>
      <c r="C87" s="79">
        <v>24410</v>
      </c>
      <c r="D87" s="79">
        <v>5.51</v>
      </c>
      <c r="E87" s="79">
        <v>4.88</v>
      </c>
      <c r="F87" s="79">
        <v>5.07</v>
      </c>
      <c r="G87" s="79">
        <v>4.3899999999999997</v>
      </c>
      <c r="H87" s="79">
        <v>3.88</v>
      </c>
      <c r="I87" s="79">
        <v>3.35</v>
      </c>
      <c r="J87" s="79">
        <v>2.83</v>
      </c>
      <c r="K87" s="79">
        <v>2.39</v>
      </c>
      <c r="L87" s="79">
        <v>41</v>
      </c>
      <c r="M87" s="79">
        <v>41</v>
      </c>
      <c r="N87" s="79">
        <v>13</v>
      </c>
      <c r="O87" s="78">
        <v>0.51716435185185183</v>
      </c>
    </row>
    <row r="88" spans="1:15" x14ac:dyDescent="0.25">
      <c r="A88" s="79">
        <v>1309</v>
      </c>
      <c r="B88" s="28">
        <v>4</v>
      </c>
      <c r="C88" s="79">
        <v>36799</v>
      </c>
      <c r="D88" s="79">
        <v>8.2799999999999994</v>
      </c>
      <c r="E88" s="79">
        <v>7.42</v>
      </c>
      <c r="F88" s="79">
        <v>7.57</v>
      </c>
      <c r="G88" s="79">
        <v>6.64</v>
      </c>
      <c r="H88" s="79">
        <v>5.77</v>
      </c>
      <c r="I88" s="79">
        <v>5</v>
      </c>
      <c r="J88" s="79">
        <v>4.2</v>
      </c>
      <c r="K88" s="79">
        <v>3.48</v>
      </c>
      <c r="L88" s="79">
        <v>41</v>
      </c>
      <c r="M88" s="79">
        <v>41</v>
      </c>
      <c r="N88" s="79">
        <v>13</v>
      </c>
      <c r="O88" s="78">
        <v>0.51730324074074074</v>
      </c>
    </row>
    <row r="89" spans="1:15" x14ac:dyDescent="0.25">
      <c r="A89" s="76" t="s">
        <v>212</v>
      </c>
      <c r="C89" s="1" t="s">
        <v>57</v>
      </c>
      <c r="D89" s="77">
        <v>0.51787037037037031</v>
      </c>
      <c r="E89" s="76" t="s">
        <v>211</v>
      </c>
    </row>
    <row r="90" spans="1:15" x14ac:dyDescent="0.25">
      <c r="A90" s="79">
        <v>1327</v>
      </c>
      <c r="B90" s="28">
        <v>1</v>
      </c>
      <c r="C90" s="79">
        <v>36416</v>
      </c>
      <c r="D90" s="79">
        <v>8.7100000000000009</v>
      </c>
      <c r="E90" s="79">
        <v>7.99</v>
      </c>
      <c r="F90" s="79">
        <v>7.78</v>
      </c>
      <c r="G90" s="79">
        <v>6.7</v>
      </c>
      <c r="H90" s="79">
        <v>5.8</v>
      </c>
      <c r="I90" s="79">
        <v>4.8899999999999997</v>
      </c>
      <c r="J90" s="79">
        <v>4.1399999999999997</v>
      </c>
      <c r="K90" s="79">
        <v>3.43</v>
      </c>
      <c r="L90" s="79">
        <v>41</v>
      </c>
      <c r="M90" s="79">
        <v>41</v>
      </c>
      <c r="N90" s="79">
        <v>14</v>
      </c>
      <c r="O90" s="78">
        <v>0.51855324074074072</v>
      </c>
    </row>
    <row r="91" spans="1:15" x14ac:dyDescent="0.25">
      <c r="A91" s="79">
        <v>1327</v>
      </c>
      <c r="B91" s="28">
        <v>2</v>
      </c>
      <c r="C91" s="79">
        <v>12754</v>
      </c>
      <c r="D91" s="79">
        <v>2.85</v>
      </c>
      <c r="E91" s="79">
        <v>2.5499999999999998</v>
      </c>
      <c r="F91" s="79">
        <v>2.5499999999999998</v>
      </c>
      <c r="G91" s="79">
        <v>2.1800000000000002</v>
      </c>
      <c r="H91" s="79">
        <v>1.91</v>
      </c>
      <c r="I91" s="79">
        <v>1.64</v>
      </c>
      <c r="J91" s="79">
        <v>1.41</v>
      </c>
      <c r="K91" s="79">
        <v>1.22</v>
      </c>
      <c r="L91" s="79">
        <v>41</v>
      </c>
      <c r="M91" s="79">
        <v>41</v>
      </c>
      <c r="N91" s="79">
        <v>14</v>
      </c>
      <c r="O91" s="78">
        <v>0.5186574074074074</v>
      </c>
    </row>
    <row r="92" spans="1:15" x14ac:dyDescent="0.25">
      <c r="A92" s="79">
        <v>1327</v>
      </c>
      <c r="B92" s="28">
        <v>3</v>
      </c>
      <c r="C92" s="79">
        <v>24308</v>
      </c>
      <c r="D92" s="79">
        <v>5.67</v>
      </c>
      <c r="E92" s="79">
        <v>5.13</v>
      </c>
      <c r="F92" s="79">
        <v>5.09</v>
      </c>
      <c r="G92" s="79">
        <v>4.3499999999999996</v>
      </c>
      <c r="H92" s="79">
        <v>3.81</v>
      </c>
      <c r="I92" s="79">
        <v>3.26</v>
      </c>
      <c r="J92" s="79">
        <v>2.8</v>
      </c>
      <c r="K92" s="79">
        <v>2.37</v>
      </c>
      <c r="L92" s="79">
        <v>41</v>
      </c>
      <c r="M92" s="79">
        <v>41</v>
      </c>
      <c r="N92" s="79">
        <v>14</v>
      </c>
      <c r="O92" s="78">
        <v>0.51876157407407408</v>
      </c>
    </row>
    <row r="93" spans="1:15" x14ac:dyDescent="0.25">
      <c r="A93" s="79">
        <v>1327</v>
      </c>
      <c r="B93" s="28">
        <v>4</v>
      </c>
      <c r="C93" s="79">
        <v>36702</v>
      </c>
      <c r="D93" s="79">
        <v>8.51</v>
      </c>
      <c r="E93" s="79">
        <v>7.75</v>
      </c>
      <c r="F93" s="79">
        <v>7.62</v>
      </c>
      <c r="G93" s="79">
        <v>6.55</v>
      </c>
      <c r="H93" s="79">
        <v>5.66</v>
      </c>
      <c r="I93" s="79">
        <v>4.84</v>
      </c>
      <c r="J93" s="79">
        <v>4.1100000000000003</v>
      </c>
      <c r="K93" s="79">
        <v>3.46</v>
      </c>
      <c r="L93" s="79">
        <v>41</v>
      </c>
      <c r="M93" s="79">
        <v>41</v>
      </c>
      <c r="N93" s="79">
        <v>14</v>
      </c>
      <c r="O93" s="78">
        <v>0.51891203703703703</v>
      </c>
    </row>
    <row r="94" spans="1:15" x14ac:dyDescent="0.25">
      <c r="A94" s="76" t="s">
        <v>173</v>
      </c>
      <c r="C94" s="1" t="s">
        <v>57</v>
      </c>
      <c r="D94" s="77">
        <v>0.51954861111111106</v>
      </c>
      <c r="E94" s="76" t="s">
        <v>210</v>
      </c>
    </row>
    <row r="95" spans="1:15" x14ac:dyDescent="0.25">
      <c r="A95" s="79">
        <v>1329</v>
      </c>
      <c r="B95" s="28">
        <v>1</v>
      </c>
      <c r="C95" s="79">
        <v>36543</v>
      </c>
      <c r="D95" s="79">
        <v>8.51</v>
      </c>
      <c r="E95" s="79">
        <v>7.61</v>
      </c>
      <c r="F95" s="79">
        <v>7.69</v>
      </c>
      <c r="G95" s="79">
        <v>6.59</v>
      </c>
      <c r="H95" s="79">
        <v>5.67</v>
      </c>
      <c r="I95" s="79">
        <v>4.83</v>
      </c>
      <c r="J95" s="79">
        <v>4.09</v>
      </c>
      <c r="K95" s="79">
        <v>3.46</v>
      </c>
      <c r="L95" s="79">
        <v>41</v>
      </c>
      <c r="M95" s="79">
        <v>41</v>
      </c>
      <c r="N95" s="79">
        <v>15</v>
      </c>
      <c r="O95" s="78">
        <v>0.5201041666666667</v>
      </c>
    </row>
    <row r="96" spans="1:15" x14ac:dyDescent="0.25">
      <c r="A96" s="79">
        <v>1329</v>
      </c>
      <c r="B96" s="28">
        <v>2</v>
      </c>
      <c r="C96" s="79">
        <v>12690</v>
      </c>
      <c r="D96" s="79">
        <v>2.85</v>
      </c>
      <c r="E96" s="79">
        <v>2.5299999999999998</v>
      </c>
      <c r="F96" s="79">
        <v>2.59</v>
      </c>
      <c r="G96" s="79">
        <v>2.2200000000000002</v>
      </c>
      <c r="H96" s="79">
        <v>1.92</v>
      </c>
      <c r="I96" s="79">
        <v>1.64</v>
      </c>
      <c r="J96" s="79">
        <v>1.42</v>
      </c>
      <c r="K96" s="79">
        <v>1.23</v>
      </c>
      <c r="L96" s="79">
        <v>41</v>
      </c>
      <c r="M96" s="79">
        <v>41</v>
      </c>
      <c r="N96" s="79">
        <v>15</v>
      </c>
      <c r="O96" s="78">
        <v>0.52020833333333327</v>
      </c>
    </row>
    <row r="97" spans="1:15" x14ac:dyDescent="0.25">
      <c r="A97" s="79">
        <v>1329</v>
      </c>
      <c r="B97" s="28">
        <v>3</v>
      </c>
      <c r="C97" s="79">
        <v>24360</v>
      </c>
      <c r="D97" s="79">
        <v>5.72</v>
      </c>
      <c r="E97" s="79">
        <v>5.04</v>
      </c>
      <c r="F97" s="79">
        <v>5.24</v>
      </c>
      <c r="G97" s="79">
        <v>4.41</v>
      </c>
      <c r="H97" s="79">
        <v>3.83</v>
      </c>
      <c r="I97" s="79">
        <v>3.28</v>
      </c>
      <c r="J97" s="79">
        <v>2.79</v>
      </c>
      <c r="K97" s="79">
        <v>2.36</v>
      </c>
      <c r="L97" s="79">
        <v>41</v>
      </c>
      <c r="M97" s="79">
        <v>41</v>
      </c>
      <c r="N97" s="79">
        <v>15</v>
      </c>
      <c r="O97" s="78">
        <v>0.52031250000000007</v>
      </c>
    </row>
    <row r="98" spans="1:15" x14ac:dyDescent="0.25">
      <c r="A98" s="79">
        <v>1329</v>
      </c>
      <c r="B98" s="28">
        <v>4</v>
      </c>
      <c r="C98" s="79">
        <v>36734</v>
      </c>
      <c r="D98" s="79">
        <v>8.61</v>
      </c>
      <c r="E98" s="79">
        <v>7.66</v>
      </c>
      <c r="F98" s="79">
        <v>7.78</v>
      </c>
      <c r="G98" s="79">
        <v>6.65</v>
      </c>
      <c r="H98" s="79">
        <v>5.72</v>
      </c>
      <c r="I98" s="79">
        <v>4.8899999999999997</v>
      </c>
      <c r="J98" s="79">
        <v>4.1500000000000004</v>
      </c>
      <c r="K98" s="79">
        <v>3.52</v>
      </c>
      <c r="L98" s="79">
        <v>41</v>
      </c>
      <c r="M98" s="79">
        <v>41</v>
      </c>
      <c r="N98" s="79">
        <v>15</v>
      </c>
      <c r="O98" s="78">
        <v>0.52046296296296302</v>
      </c>
    </row>
    <row r="99" spans="1:15" x14ac:dyDescent="0.25">
      <c r="A99" s="76" t="s">
        <v>209</v>
      </c>
      <c r="C99" s="1" t="s">
        <v>57</v>
      </c>
      <c r="D99" s="77">
        <v>0.52172453703703703</v>
      </c>
      <c r="E99" s="76" t="s">
        <v>208</v>
      </c>
    </row>
    <row r="100" spans="1:15" x14ac:dyDescent="0.25">
      <c r="A100" s="79">
        <v>1347</v>
      </c>
      <c r="B100" s="28">
        <v>1</v>
      </c>
      <c r="C100" s="79">
        <v>36535</v>
      </c>
      <c r="D100" s="79">
        <v>8.76</v>
      </c>
      <c r="E100" s="79">
        <v>8.0299999999999994</v>
      </c>
      <c r="F100" s="79">
        <v>7.94</v>
      </c>
      <c r="G100" s="79">
        <v>6.86</v>
      </c>
      <c r="H100" s="79">
        <v>5.94</v>
      </c>
      <c r="I100" s="79">
        <v>5.01</v>
      </c>
      <c r="J100" s="79">
        <v>4.2</v>
      </c>
      <c r="K100" s="79">
        <v>3.48</v>
      </c>
      <c r="L100" s="79">
        <v>41</v>
      </c>
      <c r="M100" s="79">
        <v>41</v>
      </c>
      <c r="N100" s="79">
        <v>16</v>
      </c>
      <c r="O100" s="78">
        <v>0.52240740740740743</v>
      </c>
    </row>
    <row r="101" spans="1:15" x14ac:dyDescent="0.25">
      <c r="A101" s="79">
        <v>1347</v>
      </c>
      <c r="B101" s="28">
        <v>2</v>
      </c>
      <c r="C101" s="79">
        <v>12740</v>
      </c>
      <c r="D101" s="79">
        <v>2.84</v>
      </c>
      <c r="E101" s="79">
        <v>2.59</v>
      </c>
      <c r="F101" s="79">
        <v>2.58</v>
      </c>
      <c r="G101" s="79">
        <v>2.2200000000000002</v>
      </c>
      <c r="H101" s="79">
        <v>1.93</v>
      </c>
      <c r="I101" s="79">
        <v>1.67</v>
      </c>
      <c r="J101" s="79">
        <v>1.41</v>
      </c>
      <c r="K101" s="79">
        <v>1.22</v>
      </c>
      <c r="L101" s="79">
        <v>41</v>
      </c>
      <c r="M101" s="79">
        <v>41</v>
      </c>
      <c r="N101" s="79">
        <v>16</v>
      </c>
      <c r="O101" s="78">
        <v>0.52252314814814815</v>
      </c>
    </row>
    <row r="102" spans="1:15" x14ac:dyDescent="0.25">
      <c r="A102" s="79">
        <v>1347</v>
      </c>
      <c r="B102" s="28">
        <v>3</v>
      </c>
      <c r="C102" s="79">
        <v>24374</v>
      </c>
      <c r="D102" s="79">
        <v>5.69</v>
      </c>
      <c r="E102" s="79">
        <v>5.14</v>
      </c>
      <c r="F102" s="79">
        <v>5.16</v>
      </c>
      <c r="G102" s="79">
        <v>4.42</v>
      </c>
      <c r="H102" s="79">
        <v>3.87</v>
      </c>
      <c r="I102" s="79">
        <v>3.3</v>
      </c>
      <c r="J102" s="79">
        <v>2.79</v>
      </c>
      <c r="K102" s="79">
        <v>2.37</v>
      </c>
      <c r="L102" s="79">
        <v>41</v>
      </c>
      <c r="M102" s="79">
        <v>41</v>
      </c>
      <c r="N102" s="79">
        <v>16</v>
      </c>
      <c r="O102" s="78">
        <v>0.52261574074074069</v>
      </c>
    </row>
    <row r="103" spans="1:15" x14ac:dyDescent="0.25">
      <c r="A103" s="79">
        <v>1347</v>
      </c>
      <c r="B103" s="28">
        <v>4</v>
      </c>
      <c r="C103" s="79">
        <v>36825</v>
      </c>
      <c r="D103" s="79">
        <v>8.59</v>
      </c>
      <c r="E103" s="79">
        <v>7.84</v>
      </c>
      <c r="F103" s="79">
        <v>7.78</v>
      </c>
      <c r="G103" s="79">
        <v>6.73</v>
      </c>
      <c r="H103" s="79">
        <v>5.84</v>
      </c>
      <c r="I103" s="79">
        <v>4.96</v>
      </c>
      <c r="J103" s="79">
        <v>4.2</v>
      </c>
      <c r="K103" s="79">
        <v>3.51</v>
      </c>
      <c r="L103" s="79">
        <v>41</v>
      </c>
      <c r="M103" s="79">
        <v>41</v>
      </c>
      <c r="N103" s="79">
        <v>16</v>
      </c>
      <c r="O103" s="78">
        <v>0.52276620370370364</v>
      </c>
    </row>
    <row r="104" spans="1:15" x14ac:dyDescent="0.25">
      <c r="A104" s="76" t="s">
        <v>207</v>
      </c>
      <c r="C104" s="1" t="s">
        <v>57</v>
      </c>
      <c r="D104" s="77">
        <v>0.52337962962962969</v>
      </c>
      <c r="E104" s="76" t="s">
        <v>206</v>
      </c>
    </row>
    <row r="105" spans="1:15" x14ac:dyDescent="0.25">
      <c r="A105" s="79">
        <v>1211</v>
      </c>
      <c r="B105" s="28">
        <v>1</v>
      </c>
      <c r="C105" s="79">
        <v>35287</v>
      </c>
      <c r="D105" s="79">
        <v>27.5</v>
      </c>
      <c r="E105" s="79">
        <v>5.56</v>
      </c>
      <c r="F105" s="79">
        <v>20.85</v>
      </c>
      <c r="G105" s="79">
        <v>15.64</v>
      </c>
      <c r="H105" s="79">
        <v>12.03</v>
      </c>
      <c r="I105" s="79">
        <v>9.41</v>
      </c>
      <c r="J105" s="79">
        <v>7.42</v>
      </c>
      <c r="K105" s="79">
        <v>6</v>
      </c>
      <c r="L105" s="79">
        <v>41</v>
      </c>
      <c r="M105" s="79">
        <v>41</v>
      </c>
      <c r="N105" s="79">
        <v>17</v>
      </c>
      <c r="O105" s="78">
        <v>0.52915509259259264</v>
      </c>
    </row>
    <row r="106" spans="1:15" x14ac:dyDescent="0.25">
      <c r="A106" s="79">
        <v>1211</v>
      </c>
      <c r="B106" s="28">
        <v>2</v>
      </c>
      <c r="C106" s="79">
        <v>12448</v>
      </c>
      <c r="D106" s="79">
        <v>10.119999999999999</v>
      </c>
      <c r="E106" s="79">
        <v>1.7</v>
      </c>
      <c r="F106" s="79">
        <v>7.56</v>
      </c>
      <c r="G106" s="79">
        <v>5.47</v>
      </c>
      <c r="H106" s="79">
        <v>4.0999999999999996</v>
      </c>
      <c r="I106" s="79">
        <v>3.21</v>
      </c>
      <c r="J106" s="79">
        <v>2.5499999999999998</v>
      </c>
      <c r="K106" s="79">
        <v>2.1</v>
      </c>
      <c r="L106" s="79">
        <v>41</v>
      </c>
      <c r="M106" s="79">
        <v>41</v>
      </c>
      <c r="N106" s="79">
        <v>17</v>
      </c>
      <c r="O106" s="78">
        <v>0.52934027777777781</v>
      </c>
    </row>
    <row r="107" spans="1:15" x14ac:dyDescent="0.25">
      <c r="A107" s="79">
        <v>1211</v>
      </c>
      <c r="B107" s="28">
        <v>3</v>
      </c>
      <c r="C107" s="79">
        <v>23843</v>
      </c>
      <c r="D107" s="79">
        <v>18.29</v>
      </c>
      <c r="E107" s="79">
        <v>3.49</v>
      </c>
      <c r="F107" s="79">
        <v>13.77</v>
      </c>
      <c r="G107" s="79">
        <v>10.039999999999999</v>
      </c>
      <c r="H107" s="79">
        <v>7.71</v>
      </c>
      <c r="I107" s="79">
        <v>6.03</v>
      </c>
      <c r="J107" s="79">
        <v>4.8099999999999996</v>
      </c>
      <c r="K107" s="79">
        <v>3.93</v>
      </c>
      <c r="L107" s="79">
        <v>41</v>
      </c>
      <c r="M107" s="79">
        <v>41</v>
      </c>
      <c r="N107" s="79">
        <v>17</v>
      </c>
      <c r="O107" s="78">
        <v>0.52949074074074076</v>
      </c>
    </row>
    <row r="108" spans="1:15" x14ac:dyDescent="0.25">
      <c r="A108" s="79">
        <v>1211</v>
      </c>
      <c r="B108" s="28">
        <v>4</v>
      </c>
      <c r="C108" s="79">
        <v>36002</v>
      </c>
      <c r="D108" s="79">
        <v>25.66</v>
      </c>
      <c r="E108" s="79">
        <v>5.6</v>
      </c>
      <c r="F108" s="79">
        <v>19.34</v>
      </c>
      <c r="G108" s="79">
        <v>14.39</v>
      </c>
      <c r="H108" s="79">
        <v>11.07</v>
      </c>
      <c r="I108" s="79">
        <v>8.74</v>
      </c>
      <c r="J108" s="79">
        <v>6.95</v>
      </c>
      <c r="K108" s="79">
        <v>5.67</v>
      </c>
      <c r="L108" s="79">
        <v>41</v>
      </c>
      <c r="M108" s="79">
        <v>41</v>
      </c>
      <c r="N108" s="79">
        <v>17</v>
      </c>
      <c r="O108" s="78">
        <v>0.52973379629629636</v>
      </c>
    </row>
    <row r="109" spans="1:15" x14ac:dyDescent="0.25">
      <c r="A109" s="76" t="s">
        <v>193</v>
      </c>
      <c r="C109" s="1" t="s">
        <v>57</v>
      </c>
      <c r="D109" s="77">
        <v>0.53038194444444442</v>
      </c>
      <c r="E109" s="76" t="s">
        <v>205</v>
      </c>
      <c r="F109" s="1" t="s">
        <v>115</v>
      </c>
    </row>
    <row r="110" spans="1:15" x14ac:dyDescent="0.25">
      <c r="A110" s="79">
        <v>1214</v>
      </c>
      <c r="B110" s="28">
        <v>1</v>
      </c>
      <c r="C110" s="79">
        <v>35923</v>
      </c>
      <c r="D110" s="79">
        <v>21.83</v>
      </c>
      <c r="E110" s="79">
        <v>17.62</v>
      </c>
      <c r="F110" s="79">
        <v>4.99</v>
      </c>
      <c r="G110" s="79">
        <v>4.43</v>
      </c>
      <c r="H110" s="79">
        <v>3.98</v>
      </c>
      <c r="I110" s="79">
        <v>3.59</v>
      </c>
      <c r="J110" s="79">
        <v>3.22</v>
      </c>
      <c r="K110" s="79">
        <v>2.93</v>
      </c>
      <c r="L110" s="79">
        <v>41</v>
      </c>
      <c r="M110" s="79">
        <v>41</v>
      </c>
      <c r="N110" s="79">
        <v>18</v>
      </c>
      <c r="O110" s="78">
        <v>0.53106481481481482</v>
      </c>
    </row>
    <row r="111" spans="1:15" x14ac:dyDescent="0.25">
      <c r="A111" s="79">
        <v>1214</v>
      </c>
      <c r="B111" s="28">
        <v>2</v>
      </c>
      <c r="C111" s="79">
        <v>12380</v>
      </c>
      <c r="D111" s="79">
        <v>9.0399999999999991</v>
      </c>
      <c r="E111" s="79">
        <v>7.06</v>
      </c>
      <c r="F111" s="79">
        <v>1.73</v>
      </c>
      <c r="G111" s="79">
        <v>1.55</v>
      </c>
      <c r="H111" s="79">
        <v>1.4</v>
      </c>
      <c r="I111" s="79">
        <v>1.29</v>
      </c>
      <c r="J111" s="79">
        <v>1.1599999999999999</v>
      </c>
      <c r="K111" s="79">
        <v>1.06</v>
      </c>
      <c r="L111" s="79">
        <v>41</v>
      </c>
      <c r="M111" s="79">
        <v>41</v>
      </c>
      <c r="N111" s="79">
        <v>18</v>
      </c>
      <c r="O111" s="78">
        <v>0.53119212962962969</v>
      </c>
    </row>
    <row r="112" spans="1:15" x14ac:dyDescent="0.25">
      <c r="A112" s="79">
        <v>1214</v>
      </c>
      <c r="B112" s="28">
        <v>3</v>
      </c>
      <c r="C112" s="79">
        <v>23944</v>
      </c>
      <c r="D112" s="79">
        <v>15.16</v>
      </c>
      <c r="E112" s="79">
        <v>12.03</v>
      </c>
      <c r="F112" s="79">
        <v>3.43</v>
      </c>
      <c r="G112" s="79">
        <v>2.98</v>
      </c>
      <c r="H112" s="79">
        <v>2.74</v>
      </c>
      <c r="I112" s="79">
        <v>2.48</v>
      </c>
      <c r="J112" s="79">
        <v>2.23</v>
      </c>
      <c r="K112" s="79">
        <v>2.0299999999999998</v>
      </c>
      <c r="L112" s="79">
        <v>41</v>
      </c>
      <c r="M112" s="79">
        <v>41</v>
      </c>
      <c r="N112" s="79">
        <v>18</v>
      </c>
      <c r="O112" s="78">
        <v>0.53129629629629627</v>
      </c>
    </row>
    <row r="113" spans="1:15" x14ac:dyDescent="0.25">
      <c r="A113" s="79">
        <v>1214</v>
      </c>
      <c r="B113" s="28">
        <v>4</v>
      </c>
      <c r="C113" s="79">
        <v>36386</v>
      </c>
      <c r="D113" s="79">
        <v>20.78</v>
      </c>
      <c r="E113" s="79">
        <v>16.71</v>
      </c>
      <c r="F113" s="79">
        <v>5.14</v>
      </c>
      <c r="G113" s="79">
        <v>4.57</v>
      </c>
      <c r="H113" s="79">
        <v>4.12</v>
      </c>
      <c r="I113" s="79">
        <v>3.72</v>
      </c>
      <c r="J113" s="79">
        <v>3.34</v>
      </c>
      <c r="K113" s="79">
        <v>3.03</v>
      </c>
      <c r="L113" s="79">
        <v>41</v>
      </c>
      <c r="M113" s="79">
        <v>41</v>
      </c>
      <c r="N113" s="79">
        <v>18</v>
      </c>
      <c r="O113" s="78">
        <v>0.53144675925925922</v>
      </c>
    </row>
    <row r="114" spans="1:15" x14ac:dyDescent="0.25">
      <c r="A114" s="76" t="s">
        <v>191</v>
      </c>
      <c r="C114" s="1" t="s">
        <v>57</v>
      </c>
      <c r="D114" s="77">
        <v>0.53267361111111111</v>
      </c>
      <c r="E114" s="76" t="s">
        <v>204</v>
      </c>
      <c r="F114" s="1" t="s">
        <v>115</v>
      </c>
    </row>
    <row r="115" spans="1:15" x14ac:dyDescent="0.25">
      <c r="A115" s="79">
        <v>1287</v>
      </c>
      <c r="B115" s="28">
        <v>1</v>
      </c>
      <c r="C115" s="79">
        <v>36347</v>
      </c>
      <c r="D115" s="79">
        <v>12.76</v>
      </c>
      <c r="E115" s="79">
        <v>10.42</v>
      </c>
      <c r="F115" s="79">
        <v>10.75</v>
      </c>
      <c r="G115" s="79">
        <v>8.83</v>
      </c>
      <c r="H115" s="79">
        <v>7.27</v>
      </c>
      <c r="I115" s="79">
        <v>5.93</v>
      </c>
      <c r="J115" s="79">
        <v>4.8899999999999997</v>
      </c>
      <c r="K115" s="79">
        <v>4.08</v>
      </c>
      <c r="L115" s="79">
        <v>41</v>
      </c>
      <c r="M115" s="79">
        <v>41</v>
      </c>
      <c r="N115" s="79">
        <v>19</v>
      </c>
      <c r="O115" s="78">
        <v>0.5348842592592592</v>
      </c>
    </row>
    <row r="116" spans="1:15" x14ac:dyDescent="0.25">
      <c r="A116" s="79">
        <v>1287</v>
      </c>
      <c r="B116" s="28">
        <v>2</v>
      </c>
      <c r="C116" s="79">
        <v>12613</v>
      </c>
      <c r="D116" s="79">
        <v>4.37</v>
      </c>
      <c r="E116" s="79">
        <v>3.5</v>
      </c>
      <c r="F116" s="79">
        <v>3.75</v>
      </c>
      <c r="G116" s="79">
        <v>3.02</v>
      </c>
      <c r="H116" s="79">
        <v>2.5</v>
      </c>
      <c r="I116" s="79">
        <v>2.0499999999999998</v>
      </c>
      <c r="J116" s="79">
        <v>1.7</v>
      </c>
      <c r="K116" s="79">
        <v>1.46</v>
      </c>
      <c r="L116" s="79">
        <v>41</v>
      </c>
      <c r="M116" s="79">
        <v>41</v>
      </c>
      <c r="N116" s="79">
        <v>19</v>
      </c>
      <c r="O116" s="78">
        <v>0.53500000000000003</v>
      </c>
    </row>
    <row r="117" spans="1:15" x14ac:dyDescent="0.25">
      <c r="A117" s="79">
        <v>1287</v>
      </c>
      <c r="B117" s="28">
        <v>3</v>
      </c>
      <c r="C117" s="79">
        <v>24292</v>
      </c>
      <c r="D117" s="79">
        <v>8.34</v>
      </c>
      <c r="E117" s="79">
        <v>6.86</v>
      </c>
      <c r="F117" s="79">
        <v>7.14</v>
      </c>
      <c r="G117" s="79">
        <v>5.74</v>
      </c>
      <c r="H117" s="79">
        <v>4.7699999999999996</v>
      </c>
      <c r="I117" s="79">
        <v>3.94</v>
      </c>
      <c r="J117" s="79">
        <v>3.26</v>
      </c>
      <c r="K117" s="79">
        <v>2.77</v>
      </c>
      <c r="L117" s="79">
        <v>41</v>
      </c>
      <c r="M117" s="79">
        <v>41</v>
      </c>
      <c r="N117" s="79">
        <v>19</v>
      </c>
      <c r="O117" s="78">
        <v>0.53509259259259256</v>
      </c>
    </row>
    <row r="118" spans="1:15" x14ac:dyDescent="0.25">
      <c r="A118" s="79">
        <v>1287</v>
      </c>
      <c r="B118" s="28">
        <v>4</v>
      </c>
      <c r="C118" s="79">
        <v>36721</v>
      </c>
      <c r="D118" s="79">
        <v>12.25</v>
      </c>
      <c r="E118" s="79">
        <v>10.28</v>
      </c>
      <c r="F118" s="79">
        <v>10.37</v>
      </c>
      <c r="G118" s="79">
        <v>8.51</v>
      </c>
      <c r="H118" s="79">
        <v>7.04</v>
      </c>
      <c r="I118" s="79">
        <v>5.78</v>
      </c>
      <c r="J118" s="79">
        <v>4.8</v>
      </c>
      <c r="K118" s="79">
        <v>4.04</v>
      </c>
      <c r="L118" s="79">
        <v>41</v>
      </c>
      <c r="M118" s="79">
        <v>41</v>
      </c>
      <c r="N118" s="79">
        <v>19</v>
      </c>
      <c r="O118" s="78">
        <v>0.53524305555555551</v>
      </c>
    </row>
    <row r="119" spans="1:15" x14ac:dyDescent="0.25">
      <c r="A119" s="76" t="s">
        <v>181</v>
      </c>
      <c r="C119" s="1" t="s">
        <v>57</v>
      </c>
      <c r="D119" s="77">
        <v>0.53646990740740741</v>
      </c>
      <c r="E119" s="76" t="s">
        <v>203</v>
      </c>
      <c r="F119" s="1" t="s">
        <v>115</v>
      </c>
    </row>
    <row r="120" spans="1:15" x14ac:dyDescent="0.25">
      <c r="A120" s="79">
        <v>1289</v>
      </c>
      <c r="B120" s="28">
        <v>1</v>
      </c>
      <c r="C120" s="79">
        <v>36289</v>
      </c>
      <c r="D120" s="79">
        <v>12.92</v>
      </c>
      <c r="E120" s="79">
        <v>10.64</v>
      </c>
      <c r="F120" s="79">
        <v>10.29</v>
      </c>
      <c r="G120" s="79">
        <v>8.27</v>
      </c>
      <c r="H120" s="79">
        <v>6.74</v>
      </c>
      <c r="I120" s="79">
        <v>5.52</v>
      </c>
      <c r="J120" s="79">
        <v>4.5199999999999996</v>
      </c>
      <c r="K120" s="79">
        <v>3.79</v>
      </c>
      <c r="L120" s="79">
        <v>41</v>
      </c>
      <c r="M120" s="79">
        <v>41</v>
      </c>
      <c r="N120" s="79">
        <v>20</v>
      </c>
      <c r="O120" s="78">
        <v>0.53704861111111113</v>
      </c>
    </row>
    <row r="121" spans="1:15" x14ac:dyDescent="0.25">
      <c r="A121" s="79">
        <v>1289</v>
      </c>
      <c r="B121" s="28">
        <v>2</v>
      </c>
      <c r="C121" s="79">
        <v>12604</v>
      </c>
      <c r="D121" s="79">
        <v>4.58</v>
      </c>
      <c r="E121" s="79">
        <v>3.78</v>
      </c>
      <c r="F121" s="79">
        <v>3.56</v>
      </c>
      <c r="G121" s="79">
        <v>2.83</v>
      </c>
      <c r="H121" s="79">
        <v>2.2999999999999998</v>
      </c>
      <c r="I121" s="79">
        <v>1.91</v>
      </c>
      <c r="J121" s="79">
        <v>1.58</v>
      </c>
      <c r="K121" s="79">
        <v>1.36</v>
      </c>
      <c r="L121" s="79">
        <v>41</v>
      </c>
      <c r="M121" s="79">
        <v>41</v>
      </c>
      <c r="N121" s="79">
        <v>20</v>
      </c>
      <c r="O121" s="78">
        <v>0.53716435185185185</v>
      </c>
    </row>
    <row r="122" spans="1:15" x14ac:dyDescent="0.25">
      <c r="A122" s="79">
        <v>1289</v>
      </c>
      <c r="B122" s="28">
        <v>3</v>
      </c>
      <c r="C122" s="79">
        <v>24227</v>
      </c>
      <c r="D122" s="79">
        <v>8.68</v>
      </c>
      <c r="E122" s="79">
        <v>7.09</v>
      </c>
      <c r="F122" s="79">
        <v>7.06</v>
      </c>
      <c r="G122" s="79">
        <v>5.61</v>
      </c>
      <c r="H122" s="79">
        <v>4.59</v>
      </c>
      <c r="I122" s="79">
        <v>3.76</v>
      </c>
      <c r="J122" s="79">
        <v>3.08</v>
      </c>
      <c r="K122" s="79">
        <v>2.6</v>
      </c>
      <c r="L122" s="79">
        <v>41</v>
      </c>
      <c r="M122" s="79">
        <v>41</v>
      </c>
      <c r="N122" s="79">
        <v>20</v>
      </c>
      <c r="O122" s="78">
        <v>0.53726851851851853</v>
      </c>
    </row>
    <row r="123" spans="1:15" x14ac:dyDescent="0.25">
      <c r="A123" s="79">
        <v>1289</v>
      </c>
      <c r="B123" s="28">
        <v>4</v>
      </c>
      <c r="C123" s="79">
        <v>36570</v>
      </c>
      <c r="D123" s="79">
        <v>12.71</v>
      </c>
      <c r="E123" s="79">
        <v>10.45</v>
      </c>
      <c r="F123" s="79">
        <v>10.43</v>
      </c>
      <c r="G123" s="79">
        <v>8.41</v>
      </c>
      <c r="H123" s="79">
        <v>6.84</v>
      </c>
      <c r="I123" s="79">
        <v>5.59</v>
      </c>
      <c r="J123" s="79">
        <v>4.59</v>
      </c>
      <c r="K123" s="79">
        <v>3.85</v>
      </c>
      <c r="L123" s="79">
        <v>41</v>
      </c>
      <c r="M123" s="79">
        <v>41</v>
      </c>
      <c r="N123" s="79">
        <v>20</v>
      </c>
      <c r="O123" s="78">
        <v>0.53741898148148148</v>
      </c>
    </row>
    <row r="124" spans="1:15" x14ac:dyDescent="0.25">
      <c r="A124" s="76" t="s">
        <v>179</v>
      </c>
      <c r="C124" s="1" t="s">
        <v>57</v>
      </c>
      <c r="D124" s="77">
        <v>0.53815972222222219</v>
      </c>
      <c r="E124" s="76" t="s">
        <v>202</v>
      </c>
      <c r="F124" s="1" t="s">
        <v>115</v>
      </c>
    </row>
    <row r="125" spans="1:15" x14ac:dyDescent="0.25">
      <c r="A125" s="79">
        <v>1211</v>
      </c>
      <c r="B125" s="28">
        <v>1</v>
      </c>
      <c r="C125" s="79">
        <v>35758</v>
      </c>
      <c r="D125" s="79">
        <v>21.4</v>
      </c>
      <c r="E125" s="79">
        <v>6.28</v>
      </c>
      <c r="F125" s="79">
        <v>17.38</v>
      </c>
      <c r="G125" s="79">
        <v>13.49</v>
      </c>
      <c r="H125" s="79">
        <v>10.75</v>
      </c>
      <c r="I125" s="79">
        <v>8.61</v>
      </c>
      <c r="J125" s="79">
        <v>7.08</v>
      </c>
      <c r="K125" s="79">
        <v>5.79</v>
      </c>
      <c r="L125" s="79">
        <v>40</v>
      </c>
      <c r="M125" s="79">
        <v>41</v>
      </c>
      <c r="N125" s="79">
        <v>21</v>
      </c>
      <c r="O125" s="78">
        <v>0.54105324074074079</v>
      </c>
    </row>
    <row r="126" spans="1:15" x14ac:dyDescent="0.25">
      <c r="A126" s="79">
        <v>1211</v>
      </c>
      <c r="B126" s="28">
        <v>2</v>
      </c>
      <c r="C126" s="79">
        <v>12475</v>
      </c>
      <c r="D126" s="79">
        <v>8.36</v>
      </c>
      <c r="E126" s="79">
        <v>1.92</v>
      </c>
      <c r="F126" s="79">
        <v>6.68</v>
      </c>
      <c r="G126" s="79">
        <v>5.09</v>
      </c>
      <c r="H126" s="79">
        <v>3.96</v>
      </c>
      <c r="I126" s="79">
        <v>3.17</v>
      </c>
      <c r="J126" s="79">
        <v>2.58</v>
      </c>
      <c r="K126" s="79">
        <v>2.15</v>
      </c>
      <c r="L126" s="79">
        <v>40</v>
      </c>
      <c r="M126" s="79">
        <v>41</v>
      </c>
      <c r="N126" s="79">
        <v>21</v>
      </c>
      <c r="O126" s="78">
        <v>0.54131944444444446</v>
      </c>
    </row>
    <row r="127" spans="1:15" x14ac:dyDescent="0.25">
      <c r="A127" s="79">
        <v>1211</v>
      </c>
      <c r="B127" s="28">
        <v>3</v>
      </c>
      <c r="C127" s="79">
        <v>23967</v>
      </c>
      <c r="D127" s="79">
        <v>15.04</v>
      </c>
      <c r="E127" s="79">
        <v>3.93</v>
      </c>
      <c r="F127" s="79">
        <v>12.24</v>
      </c>
      <c r="G127" s="79">
        <v>9.33</v>
      </c>
      <c r="H127" s="79">
        <v>7.41</v>
      </c>
      <c r="I127" s="79">
        <v>5.93</v>
      </c>
      <c r="J127" s="79">
        <v>4.8499999999999996</v>
      </c>
      <c r="K127" s="79">
        <v>3.98</v>
      </c>
      <c r="L127" s="79">
        <v>40</v>
      </c>
      <c r="M127" s="79">
        <v>41</v>
      </c>
      <c r="N127" s="79">
        <v>21</v>
      </c>
      <c r="O127" s="78">
        <v>0.5414930555555556</v>
      </c>
    </row>
    <row r="128" spans="1:15" x14ac:dyDescent="0.25">
      <c r="A128" s="79">
        <v>1211</v>
      </c>
      <c r="B128" s="28">
        <v>4</v>
      </c>
      <c r="C128" s="79">
        <v>36356</v>
      </c>
      <c r="D128" s="79">
        <v>21.24</v>
      </c>
      <c r="E128" s="79">
        <v>6.31</v>
      </c>
      <c r="F128" s="79">
        <v>17.260000000000002</v>
      </c>
      <c r="G128" s="79">
        <v>13.36</v>
      </c>
      <c r="H128" s="79">
        <v>10.63</v>
      </c>
      <c r="I128" s="79">
        <v>8.5</v>
      </c>
      <c r="J128" s="79">
        <v>7</v>
      </c>
      <c r="K128" s="79">
        <v>5.74</v>
      </c>
      <c r="L128" s="79">
        <v>40</v>
      </c>
      <c r="M128" s="79">
        <v>41</v>
      </c>
      <c r="N128" s="79">
        <v>21</v>
      </c>
      <c r="O128" s="78">
        <v>0.54174768518518512</v>
      </c>
    </row>
    <row r="129" spans="1:15" x14ac:dyDescent="0.25">
      <c r="A129" s="76" t="s">
        <v>193</v>
      </c>
      <c r="C129" s="1" t="s">
        <v>57</v>
      </c>
      <c r="D129" s="77">
        <v>0.5431597222222222</v>
      </c>
      <c r="E129" s="76" t="s">
        <v>192</v>
      </c>
      <c r="F129" s="1" t="s">
        <v>115</v>
      </c>
    </row>
    <row r="130" spans="1:15" x14ac:dyDescent="0.25">
      <c r="A130" s="79">
        <v>1214</v>
      </c>
      <c r="B130" s="28">
        <v>1</v>
      </c>
      <c r="C130" s="79">
        <v>35930</v>
      </c>
      <c r="D130" s="79">
        <v>22.64</v>
      </c>
      <c r="E130" s="79">
        <v>17.739999999999998</v>
      </c>
      <c r="F130" s="79">
        <v>5.32</v>
      </c>
      <c r="G130" s="79">
        <v>4.6399999999999997</v>
      </c>
      <c r="H130" s="79">
        <v>4.1399999999999997</v>
      </c>
      <c r="I130" s="79">
        <v>3.68</v>
      </c>
      <c r="J130" s="79">
        <v>3.3</v>
      </c>
      <c r="K130" s="79">
        <v>2.96</v>
      </c>
      <c r="L130" s="79">
        <v>40</v>
      </c>
      <c r="M130" s="79">
        <v>41</v>
      </c>
      <c r="N130" s="79">
        <v>22</v>
      </c>
      <c r="O130" s="78">
        <v>0.54373842592592592</v>
      </c>
    </row>
    <row r="131" spans="1:15" x14ac:dyDescent="0.25">
      <c r="A131" s="79">
        <v>1214</v>
      </c>
      <c r="B131" s="28">
        <v>2</v>
      </c>
      <c r="C131" s="79">
        <v>12358</v>
      </c>
      <c r="D131" s="79">
        <v>10.02</v>
      </c>
      <c r="E131" s="79">
        <v>7.53</v>
      </c>
      <c r="F131" s="79">
        <v>1.88</v>
      </c>
      <c r="G131" s="79">
        <v>1.68</v>
      </c>
      <c r="H131" s="79">
        <v>1.51</v>
      </c>
      <c r="I131" s="79">
        <v>1.37</v>
      </c>
      <c r="J131" s="79">
        <v>1.21</v>
      </c>
      <c r="K131" s="79">
        <v>1.0900000000000001</v>
      </c>
      <c r="L131" s="79">
        <v>40</v>
      </c>
      <c r="M131" s="79">
        <v>41</v>
      </c>
      <c r="N131" s="79">
        <v>22</v>
      </c>
      <c r="O131" s="78">
        <v>0.54385416666666664</v>
      </c>
    </row>
    <row r="132" spans="1:15" x14ac:dyDescent="0.25">
      <c r="A132" s="79">
        <v>1214</v>
      </c>
      <c r="B132" s="28">
        <v>3</v>
      </c>
      <c r="C132" s="79">
        <v>24012</v>
      </c>
      <c r="D132" s="79">
        <v>16.510000000000002</v>
      </c>
      <c r="E132" s="79">
        <v>12.72</v>
      </c>
      <c r="F132" s="79">
        <v>3.72</v>
      </c>
      <c r="G132" s="79">
        <v>3.19</v>
      </c>
      <c r="H132" s="79">
        <v>2.9</v>
      </c>
      <c r="I132" s="79">
        <v>2.59</v>
      </c>
      <c r="J132" s="79">
        <v>2.3199999999999998</v>
      </c>
      <c r="K132" s="79">
        <v>2.0699999999999998</v>
      </c>
      <c r="L132" s="79">
        <v>40</v>
      </c>
      <c r="M132" s="79">
        <v>41</v>
      </c>
      <c r="N132" s="79">
        <v>22</v>
      </c>
      <c r="O132" s="78">
        <v>0.54395833333333332</v>
      </c>
    </row>
    <row r="133" spans="1:15" x14ac:dyDescent="0.25">
      <c r="A133" s="79">
        <v>1214</v>
      </c>
      <c r="B133" s="28">
        <v>4</v>
      </c>
      <c r="C133" s="79">
        <v>36401</v>
      </c>
      <c r="D133" s="79">
        <v>22.25</v>
      </c>
      <c r="E133" s="79">
        <v>17.45</v>
      </c>
      <c r="F133" s="79">
        <v>5.4</v>
      </c>
      <c r="G133" s="79">
        <v>4.79</v>
      </c>
      <c r="H133" s="79">
        <v>4.29</v>
      </c>
      <c r="I133" s="79">
        <v>3.82</v>
      </c>
      <c r="J133" s="79">
        <v>3.43</v>
      </c>
      <c r="K133" s="79">
        <v>3.08</v>
      </c>
      <c r="L133" s="79">
        <v>40</v>
      </c>
      <c r="M133" s="79">
        <v>41</v>
      </c>
      <c r="N133" s="79">
        <v>22</v>
      </c>
      <c r="O133" s="78">
        <v>0.54412037037037042</v>
      </c>
    </row>
    <row r="134" spans="1:15" x14ac:dyDescent="0.25">
      <c r="A134" s="76" t="s">
        <v>191</v>
      </c>
      <c r="C134" s="1" t="s">
        <v>57</v>
      </c>
      <c r="D134" s="77">
        <v>0.54473379629629626</v>
      </c>
      <c r="E134" s="76" t="s">
        <v>190</v>
      </c>
      <c r="F134" s="1" t="s">
        <v>115</v>
      </c>
    </row>
    <row r="135" spans="1:15" x14ac:dyDescent="0.25">
      <c r="A135" s="79">
        <v>1287</v>
      </c>
      <c r="B135" s="28">
        <v>1</v>
      </c>
      <c r="C135" s="79">
        <v>36123</v>
      </c>
      <c r="D135" s="79">
        <v>15.04</v>
      </c>
      <c r="E135" s="79">
        <v>10.85</v>
      </c>
      <c r="F135" s="79">
        <v>12.23</v>
      </c>
      <c r="G135" s="79">
        <v>9.5500000000000007</v>
      </c>
      <c r="H135" s="79">
        <v>7.48</v>
      </c>
      <c r="I135" s="79">
        <v>6.09</v>
      </c>
      <c r="J135" s="79">
        <v>4.96</v>
      </c>
      <c r="K135" s="79">
        <v>4.12</v>
      </c>
      <c r="L135" s="79">
        <v>40</v>
      </c>
      <c r="M135" s="79">
        <v>42</v>
      </c>
      <c r="N135" s="79">
        <v>23</v>
      </c>
      <c r="O135" s="78">
        <v>0.54565972222222225</v>
      </c>
    </row>
    <row r="136" spans="1:15" x14ac:dyDescent="0.25">
      <c r="A136" s="79">
        <v>1287</v>
      </c>
      <c r="B136" s="28">
        <v>2</v>
      </c>
      <c r="C136" s="79">
        <v>12544</v>
      </c>
      <c r="D136" s="79">
        <v>6.01</v>
      </c>
      <c r="E136" s="79">
        <v>3.76</v>
      </c>
      <c r="F136" s="79">
        <v>4.83</v>
      </c>
      <c r="G136" s="79">
        <v>3.61</v>
      </c>
      <c r="H136" s="79">
        <v>2.76</v>
      </c>
      <c r="I136" s="79">
        <v>2.23</v>
      </c>
      <c r="J136" s="79">
        <v>1.8</v>
      </c>
      <c r="K136" s="79">
        <v>1.53</v>
      </c>
      <c r="L136" s="79">
        <v>40</v>
      </c>
      <c r="M136" s="79">
        <v>42</v>
      </c>
      <c r="N136" s="79">
        <v>23</v>
      </c>
      <c r="O136" s="78">
        <v>0.54577546296296298</v>
      </c>
    </row>
    <row r="137" spans="1:15" x14ac:dyDescent="0.25">
      <c r="A137" s="79">
        <v>1287</v>
      </c>
      <c r="B137" s="28">
        <v>3</v>
      </c>
      <c r="C137" s="79">
        <v>24241</v>
      </c>
      <c r="D137" s="79">
        <v>10.48</v>
      </c>
      <c r="E137" s="79">
        <v>7.32</v>
      </c>
      <c r="F137" s="79">
        <v>8.59</v>
      </c>
      <c r="G137" s="79">
        <v>6.52</v>
      </c>
      <c r="H137" s="79">
        <v>5.13</v>
      </c>
      <c r="I137" s="79">
        <v>4.17</v>
      </c>
      <c r="J137" s="79">
        <v>3.41</v>
      </c>
      <c r="K137" s="79">
        <v>2.86</v>
      </c>
      <c r="L137" s="79">
        <v>40</v>
      </c>
      <c r="M137" s="79">
        <v>42</v>
      </c>
      <c r="N137" s="79">
        <v>23</v>
      </c>
      <c r="O137" s="78">
        <v>0.54587962962962966</v>
      </c>
    </row>
    <row r="138" spans="1:15" x14ac:dyDescent="0.25">
      <c r="A138" s="79">
        <v>1287</v>
      </c>
      <c r="B138" s="28">
        <v>4</v>
      </c>
      <c r="C138" s="79">
        <v>36513</v>
      </c>
      <c r="D138" s="79">
        <v>14.67</v>
      </c>
      <c r="E138" s="79">
        <v>10.76</v>
      </c>
      <c r="F138" s="79">
        <v>12.02</v>
      </c>
      <c r="G138" s="79">
        <v>9.35</v>
      </c>
      <c r="H138" s="79">
        <v>7.38</v>
      </c>
      <c r="I138" s="79">
        <v>6.02</v>
      </c>
      <c r="J138" s="79">
        <v>4.95</v>
      </c>
      <c r="K138" s="79">
        <v>4.1399999999999997</v>
      </c>
      <c r="L138" s="79">
        <v>40</v>
      </c>
      <c r="M138" s="79">
        <v>42</v>
      </c>
      <c r="N138" s="79">
        <v>23</v>
      </c>
      <c r="O138" s="78">
        <v>0.54603009259259261</v>
      </c>
    </row>
    <row r="139" spans="1:15" x14ac:dyDescent="0.25">
      <c r="A139" s="76" t="s">
        <v>181</v>
      </c>
      <c r="C139" s="1" t="s">
        <v>57</v>
      </c>
      <c r="D139" s="77">
        <v>0.5467129629629629</v>
      </c>
      <c r="E139" s="76" t="s">
        <v>180</v>
      </c>
      <c r="F139" s="1" t="s">
        <v>115</v>
      </c>
    </row>
    <row r="140" spans="1:15" x14ac:dyDescent="0.25">
      <c r="A140" s="79">
        <v>1289</v>
      </c>
      <c r="B140" s="28">
        <v>1</v>
      </c>
      <c r="C140" s="79">
        <v>36266</v>
      </c>
      <c r="D140" s="79">
        <v>13.47</v>
      </c>
      <c r="E140" s="79">
        <v>11.01</v>
      </c>
      <c r="F140" s="79">
        <v>10.130000000000001</v>
      </c>
      <c r="G140" s="79">
        <v>8.15</v>
      </c>
      <c r="H140" s="79">
        <v>6.64</v>
      </c>
      <c r="I140" s="79">
        <v>5.38</v>
      </c>
      <c r="J140" s="79">
        <v>4.4400000000000004</v>
      </c>
      <c r="K140" s="79">
        <v>3.73</v>
      </c>
      <c r="L140" s="79">
        <v>40</v>
      </c>
      <c r="M140" s="79">
        <v>41</v>
      </c>
      <c r="N140" s="79">
        <v>24</v>
      </c>
      <c r="O140" s="78">
        <v>0.5496875</v>
      </c>
    </row>
    <row r="141" spans="1:15" x14ac:dyDescent="0.25">
      <c r="A141" s="79">
        <v>1289</v>
      </c>
      <c r="B141" s="28">
        <v>2</v>
      </c>
      <c r="C141" s="79">
        <v>12622</v>
      </c>
      <c r="D141" s="79">
        <v>4.87</v>
      </c>
      <c r="E141" s="79">
        <v>3.98</v>
      </c>
      <c r="F141" s="79">
        <v>3.16</v>
      </c>
      <c r="G141" s="79">
        <v>2.56</v>
      </c>
      <c r="H141" s="79">
        <v>2.15</v>
      </c>
      <c r="I141" s="79">
        <v>1.78</v>
      </c>
      <c r="J141" s="79">
        <v>1.53</v>
      </c>
      <c r="K141" s="79">
        <v>1.31</v>
      </c>
      <c r="L141" s="79">
        <v>40</v>
      </c>
      <c r="M141" s="79">
        <v>41</v>
      </c>
      <c r="N141" s="79">
        <v>24</v>
      </c>
      <c r="O141" s="78">
        <v>0.54980324074074072</v>
      </c>
    </row>
    <row r="142" spans="1:15" x14ac:dyDescent="0.25">
      <c r="A142" s="79">
        <v>1289</v>
      </c>
      <c r="B142" s="28">
        <v>3</v>
      </c>
      <c r="C142" s="79">
        <v>24228</v>
      </c>
      <c r="D142" s="79">
        <v>9.19</v>
      </c>
      <c r="E142" s="79">
        <v>7.43</v>
      </c>
      <c r="F142" s="79">
        <v>6.7</v>
      </c>
      <c r="G142" s="79">
        <v>5.36</v>
      </c>
      <c r="H142" s="79">
        <v>4.43</v>
      </c>
      <c r="I142" s="79">
        <v>3.63</v>
      </c>
      <c r="J142" s="79">
        <v>3.02</v>
      </c>
      <c r="K142" s="79">
        <v>2.56</v>
      </c>
      <c r="L142" s="79">
        <v>40</v>
      </c>
      <c r="M142" s="79">
        <v>41</v>
      </c>
      <c r="N142" s="79">
        <v>24</v>
      </c>
      <c r="O142" s="78">
        <v>0.5499074074074074</v>
      </c>
    </row>
    <row r="143" spans="1:15" x14ac:dyDescent="0.25">
      <c r="A143" s="79">
        <v>1289</v>
      </c>
      <c r="B143" s="28">
        <v>4</v>
      </c>
      <c r="C143" s="79">
        <v>36455</v>
      </c>
      <c r="D143" s="79">
        <v>13.35</v>
      </c>
      <c r="E143" s="79">
        <v>10.87</v>
      </c>
      <c r="F143" s="79">
        <v>10.23</v>
      </c>
      <c r="G143" s="79">
        <v>8.1999999999999993</v>
      </c>
      <c r="H143" s="79">
        <v>6.68</v>
      </c>
      <c r="I143" s="79">
        <v>5.42</v>
      </c>
      <c r="J143" s="79">
        <v>4.49</v>
      </c>
      <c r="K143" s="79">
        <v>3.78</v>
      </c>
      <c r="L143" s="79">
        <v>40</v>
      </c>
      <c r="M143" s="79">
        <v>41</v>
      </c>
      <c r="N143" s="79">
        <v>24</v>
      </c>
      <c r="O143" s="78">
        <v>0.55005787037037035</v>
      </c>
    </row>
    <row r="144" spans="1:15" x14ac:dyDescent="0.25">
      <c r="A144" s="76" t="s">
        <v>179</v>
      </c>
      <c r="C144" s="1" t="s">
        <v>57</v>
      </c>
      <c r="D144" s="77">
        <v>0.55149305555555561</v>
      </c>
      <c r="E144" s="76" t="s">
        <v>178</v>
      </c>
      <c r="F144" s="1" t="s">
        <v>115</v>
      </c>
    </row>
    <row r="145" spans="1:15" x14ac:dyDescent="0.25">
      <c r="A145" s="79">
        <v>1156</v>
      </c>
      <c r="B145" s="28">
        <v>1</v>
      </c>
      <c r="C145" s="79">
        <v>36272</v>
      </c>
      <c r="D145" s="79">
        <v>8</v>
      </c>
      <c r="E145" s="79">
        <v>7.27</v>
      </c>
      <c r="F145" s="79">
        <v>7.25</v>
      </c>
      <c r="G145" s="79">
        <v>6.34</v>
      </c>
      <c r="H145" s="79">
        <v>5.6</v>
      </c>
      <c r="I145" s="79">
        <v>4.7699999999999996</v>
      </c>
      <c r="J145" s="79">
        <v>4.09</v>
      </c>
      <c r="K145" s="79">
        <v>3.42</v>
      </c>
      <c r="L145" s="79">
        <v>40</v>
      </c>
      <c r="M145" s="79">
        <v>41</v>
      </c>
      <c r="N145" s="79">
        <v>25</v>
      </c>
      <c r="O145" s="78">
        <v>0.55399305555555556</v>
      </c>
    </row>
    <row r="146" spans="1:15" x14ac:dyDescent="0.25">
      <c r="A146" s="79">
        <v>1156</v>
      </c>
      <c r="B146" s="28">
        <v>2</v>
      </c>
      <c r="C146" s="79">
        <v>12773</v>
      </c>
      <c r="D146" s="79">
        <v>2.57</v>
      </c>
      <c r="E146" s="79">
        <v>2.33</v>
      </c>
      <c r="F146" s="79">
        <v>2.38</v>
      </c>
      <c r="G146" s="79">
        <v>2.08</v>
      </c>
      <c r="H146" s="79">
        <v>1.85</v>
      </c>
      <c r="I146" s="79">
        <v>1.59</v>
      </c>
      <c r="J146" s="79">
        <v>1.38</v>
      </c>
      <c r="K146" s="79">
        <v>1.1599999999999999</v>
      </c>
      <c r="L146" s="79">
        <v>40</v>
      </c>
      <c r="M146" s="79">
        <v>41</v>
      </c>
      <c r="N146" s="79">
        <v>25</v>
      </c>
      <c r="O146" s="78">
        <v>0.55409722222222224</v>
      </c>
    </row>
    <row r="147" spans="1:15" x14ac:dyDescent="0.25">
      <c r="A147" s="79">
        <v>1156</v>
      </c>
      <c r="B147" s="28">
        <v>3</v>
      </c>
      <c r="C147" s="79">
        <v>24401</v>
      </c>
      <c r="D147" s="79">
        <v>5.22</v>
      </c>
      <c r="E147" s="79">
        <v>4.67</v>
      </c>
      <c r="F147" s="79">
        <v>4.76</v>
      </c>
      <c r="G147" s="79">
        <v>4.12</v>
      </c>
      <c r="H147" s="79">
        <v>3.67</v>
      </c>
      <c r="I147" s="79">
        <v>3.15</v>
      </c>
      <c r="J147" s="79">
        <v>2.71</v>
      </c>
      <c r="K147" s="79">
        <v>2.29</v>
      </c>
      <c r="L147" s="79">
        <v>40</v>
      </c>
      <c r="M147" s="79">
        <v>41</v>
      </c>
      <c r="N147" s="79">
        <v>25</v>
      </c>
      <c r="O147" s="78">
        <v>0.55420138888888892</v>
      </c>
    </row>
    <row r="148" spans="1:15" x14ac:dyDescent="0.25">
      <c r="A148" s="79">
        <v>1156</v>
      </c>
      <c r="B148" s="28">
        <v>4</v>
      </c>
      <c r="C148" s="79">
        <v>36799</v>
      </c>
      <c r="D148" s="79">
        <v>7.89</v>
      </c>
      <c r="E148" s="79">
        <v>7.1</v>
      </c>
      <c r="F148" s="79">
        <v>7.13</v>
      </c>
      <c r="G148" s="79">
        <v>6.23</v>
      </c>
      <c r="H148" s="79">
        <v>5.47</v>
      </c>
      <c r="I148" s="79">
        <v>4.7</v>
      </c>
      <c r="J148" s="79">
        <v>4.05</v>
      </c>
      <c r="K148" s="79">
        <v>3.4</v>
      </c>
      <c r="L148" s="79">
        <v>40</v>
      </c>
      <c r="M148" s="79">
        <v>41</v>
      </c>
      <c r="N148" s="79">
        <v>25</v>
      </c>
      <c r="O148" s="78">
        <v>0.55434027777777783</v>
      </c>
    </row>
    <row r="149" spans="1:15" x14ac:dyDescent="0.25">
      <c r="A149" s="76" t="s">
        <v>201</v>
      </c>
      <c r="C149" s="1" t="s">
        <v>57</v>
      </c>
      <c r="D149" s="77">
        <v>0.55512731481481481</v>
      </c>
      <c r="E149" s="76" t="s">
        <v>200</v>
      </c>
    </row>
    <row r="150" spans="1:15" x14ac:dyDescent="0.25">
      <c r="A150" s="79">
        <v>1174</v>
      </c>
      <c r="B150" s="28">
        <v>1</v>
      </c>
      <c r="C150" s="79">
        <v>36292</v>
      </c>
      <c r="D150" s="79">
        <v>12.96</v>
      </c>
      <c r="E150" s="79">
        <v>8.76</v>
      </c>
      <c r="F150" s="79">
        <v>10.24</v>
      </c>
      <c r="G150" s="79">
        <v>8.0299999999999994</v>
      </c>
      <c r="H150" s="79">
        <v>6.41</v>
      </c>
      <c r="I150" s="79">
        <v>5.1100000000000003</v>
      </c>
      <c r="J150" s="79">
        <v>4.09</v>
      </c>
      <c r="K150" s="79">
        <v>3.31</v>
      </c>
      <c r="L150" s="79">
        <v>40</v>
      </c>
      <c r="M150" s="79">
        <v>41</v>
      </c>
      <c r="N150" s="79">
        <v>26</v>
      </c>
      <c r="O150" s="78">
        <v>0.55577546296296299</v>
      </c>
    </row>
    <row r="151" spans="1:15" x14ac:dyDescent="0.25">
      <c r="A151" s="79">
        <v>1174</v>
      </c>
      <c r="B151" s="28">
        <v>2</v>
      </c>
      <c r="C151" s="79">
        <v>12595</v>
      </c>
      <c r="D151" s="79">
        <v>4.6100000000000003</v>
      </c>
      <c r="E151" s="79">
        <v>2.7</v>
      </c>
      <c r="F151" s="79">
        <v>3.64</v>
      </c>
      <c r="G151" s="79">
        <v>2.8</v>
      </c>
      <c r="H151" s="79">
        <v>2.27</v>
      </c>
      <c r="I151" s="79">
        <v>1.84</v>
      </c>
      <c r="J151" s="79">
        <v>1.48</v>
      </c>
      <c r="K151" s="79">
        <v>1.23</v>
      </c>
      <c r="L151" s="79">
        <v>40</v>
      </c>
      <c r="M151" s="79">
        <v>41</v>
      </c>
      <c r="N151" s="79">
        <v>26</v>
      </c>
      <c r="O151" s="78">
        <v>0.55589120370370371</v>
      </c>
    </row>
    <row r="152" spans="1:15" x14ac:dyDescent="0.25">
      <c r="A152" s="79">
        <v>1174</v>
      </c>
      <c r="B152" s="28">
        <v>3</v>
      </c>
      <c r="C152" s="79">
        <v>24220</v>
      </c>
      <c r="D152" s="79">
        <v>8.65</v>
      </c>
      <c r="E152" s="79">
        <v>5.52</v>
      </c>
      <c r="F152" s="79">
        <v>6.9</v>
      </c>
      <c r="G152" s="79">
        <v>5.31</v>
      </c>
      <c r="H152" s="79">
        <v>4.3</v>
      </c>
      <c r="I152" s="79">
        <v>3.48</v>
      </c>
      <c r="J152" s="79">
        <v>2.84</v>
      </c>
      <c r="K152" s="79">
        <v>2.33</v>
      </c>
      <c r="L152" s="79">
        <v>40</v>
      </c>
      <c r="M152" s="79">
        <v>41</v>
      </c>
      <c r="N152" s="79">
        <v>26</v>
      </c>
      <c r="O152" s="78">
        <v>0.55599537037037039</v>
      </c>
    </row>
    <row r="153" spans="1:15" x14ac:dyDescent="0.25">
      <c r="A153" s="79">
        <v>1174</v>
      </c>
      <c r="B153" s="28">
        <v>4</v>
      </c>
      <c r="C153" s="79">
        <v>36510</v>
      </c>
      <c r="D153" s="79">
        <v>12.57</v>
      </c>
      <c r="E153" s="79">
        <v>8.4499999999999993</v>
      </c>
      <c r="F153" s="79">
        <v>9.98</v>
      </c>
      <c r="G153" s="79">
        <v>7.83</v>
      </c>
      <c r="H153" s="79">
        <v>6.32</v>
      </c>
      <c r="I153" s="79">
        <v>5.0999999999999996</v>
      </c>
      <c r="J153" s="79">
        <v>4.1399999999999997</v>
      </c>
      <c r="K153" s="79">
        <v>3.4</v>
      </c>
      <c r="L153" s="79">
        <v>40</v>
      </c>
      <c r="M153" s="79">
        <v>41</v>
      </c>
      <c r="N153" s="79">
        <v>26</v>
      </c>
      <c r="O153" s="78">
        <v>0.55614583333333334</v>
      </c>
    </row>
    <row r="154" spans="1:15" x14ac:dyDescent="0.25">
      <c r="A154" s="76" t="s">
        <v>199</v>
      </c>
      <c r="C154" s="1" t="s">
        <v>57</v>
      </c>
      <c r="D154" s="77">
        <v>0.5568171296296297</v>
      </c>
      <c r="E154" s="76" t="s">
        <v>198</v>
      </c>
    </row>
    <row r="155" spans="1:15" x14ac:dyDescent="0.25">
      <c r="A155" s="79">
        <v>1176</v>
      </c>
      <c r="B155" s="28">
        <v>1</v>
      </c>
      <c r="C155" s="79">
        <v>36144</v>
      </c>
      <c r="D155" s="79">
        <v>12.82</v>
      </c>
      <c r="E155" s="79">
        <v>10.029999999999999</v>
      </c>
      <c r="F155" s="79">
        <v>9.09</v>
      </c>
      <c r="G155" s="79">
        <v>7.21</v>
      </c>
      <c r="H155" s="79">
        <v>5.82</v>
      </c>
      <c r="I155" s="79">
        <v>4.6900000000000004</v>
      </c>
      <c r="J155" s="79">
        <v>3.82</v>
      </c>
      <c r="K155" s="79">
        <v>3.18</v>
      </c>
      <c r="L155" s="79">
        <v>41</v>
      </c>
      <c r="M155" s="79">
        <v>41</v>
      </c>
      <c r="N155" s="79">
        <v>27</v>
      </c>
      <c r="O155" s="78">
        <v>0.55746527777777777</v>
      </c>
    </row>
    <row r="156" spans="1:15" x14ac:dyDescent="0.25">
      <c r="A156" s="79">
        <v>1176</v>
      </c>
      <c r="B156" s="28">
        <v>2</v>
      </c>
      <c r="C156" s="79">
        <v>12615</v>
      </c>
      <c r="D156" s="79">
        <v>4.57</v>
      </c>
      <c r="E156" s="79">
        <v>3.49</v>
      </c>
      <c r="F156" s="79">
        <v>2.99</v>
      </c>
      <c r="G156" s="79">
        <v>2.4</v>
      </c>
      <c r="H156" s="79">
        <v>1.96</v>
      </c>
      <c r="I156" s="79">
        <v>1.62</v>
      </c>
      <c r="J156" s="79">
        <v>1.33</v>
      </c>
      <c r="K156" s="79">
        <v>1.1200000000000001</v>
      </c>
      <c r="L156" s="79">
        <v>41</v>
      </c>
      <c r="M156" s="79">
        <v>41</v>
      </c>
      <c r="N156" s="79">
        <v>27</v>
      </c>
      <c r="O156" s="78">
        <v>0.55758101851851849</v>
      </c>
    </row>
    <row r="157" spans="1:15" x14ac:dyDescent="0.25">
      <c r="A157" s="79">
        <v>1176</v>
      </c>
      <c r="B157" s="28">
        <v>3</v>
      </c>
      <c r="C157" s="79">
        <v>24225</v>
      </c>
      <c r="D157" s="79">
        <v>8.68</v>
      </c>
      <c r="E157" s="79">
        <v>6.72</v>
      </c>
      <c r="F157" s="79">
        <v>6.19</v>
      </c>
      <c r="G157" s="79">
        <v>4.8499999999999996</v>
      </c>
      <c r="H157" s="79">
        <v>3.95</v>
      </c>
      <c r="I157" s="79">
        <v>3.21</v>
      </c>
      <c r="J157" s="79">
        <v>2.63</v>
      </c>
      <c r="K157" s="79">
        <v>2.1800000000000002</v>
      </c>
      <c r="L157" s="79">
        <v>41</v>
      </c>
      <c r="M157" s="79">
        <v>41</v>
      </c>
      <c r="N157" s="79">
        <v>27</v>
      </c>
      <c r="O157" s="78">
        <v>0.55768518518518517</v>
      </c>
    </row>
    <row r="158" spans="1:15" x14ac:dyDescent="0.25">
      <c r="A158" s="82">
        <v>1176</v>
      </c>
      <c r="B158" s="28">
        <v>4</v>
      </c>
      <c r="C158" s="79">
        <v>36667</v>
      </c>
      <c r="D158" s="79">
        <v>12.72</v>
      </c>
      <c r="E158" s="79">
        <v>9.94</v>
      </c>
      <c r="F158" s="79">
        <v>9.3000000000000007</v>
      </c>
      <c r="G158" s="79">
        <v>7.36</v>
      </c>
      <c r="H158" s="79">
        <v>5.94</v>
      </c>
      <c r="I158" s="79">
        <v>4.78</v>
      </c>
      <c r="J158" s="79">
        <v>3.89</v>
      </c>
      <c r="K158" s="79">
        <v>3.24</v>
      </c>
      <c r="L158" s="79">
        <v>41</v>
      </c>
      <c r="M158" s="79">
        <v>41</v>
      </c>
      <c r="N158" s="79">
        <v>27</v>
      </c>
      <c r="O158" s="78">
        <v>0.55782407407407408</v>
      </c>
    </row>
    <row r="159" spans="1:15" x14ac:dyDescent="0.25">
      <c r="A159" s="76" t="s">
        <v>197</v>
      </c>
      <c r="C159" s="1" t="s">
        <v>57</v>
      </c>
      <c r="D159" s="77">
        <v>0.55836805555555558</v>
      </c>
      <c r="E159" s="76" t="s">
        <v>196</v>
      </c>
    </row>
    <row r="160" spans="1:15" x14ac:dyDescent="0.25">
      <c r="A160" s="79">
        <v>1194</v>
      </c>
      <c r="B160" s="28">
        <v>1</v>
      </c>
      <c r="C160" s="79">
        <v>36539</v>
      </c>
      <c r="D160" s="79">
        <v>7.59</v>
      </c>
      <c r="E160" s="79">
        <v>6.93</v>
      </c>
      <c r="F160" s="79">
        <v>6.88</v>
      </c>
      <c r="G160" s="79">
        <v>6.1</v>
      </c>
      <c r="H160" s="79">
        <v>5.43</v>
      </c>
      <c r="I160" s="79">
        <v>4.7</v>
      </c>
      <c r="J160" s="79">
        <v>4.04</v>
      </c>
      <c r="K160" s="79">
        <v>3.4</v>
      </c>
      <c r="L160" s="79">
        <v>41</v>
      </c>
      <c r="M160" s="79">
        <v>41</v>
      </c>
      <c r="N160" s="79">
        <v>28</v>
      </c>
      <c r="O160" s="78">
        <v>0.55899305555555556</v>
      </c>
    </row>
    <row r="161" spans="1:15" x14ac:dyDescent="0.25">
      <c r="A161" s="79">
        <v>1194</v>
      </c>
      <c r="B161" s="28">
        <v>2</v>
      </c>
      <c r="C161" s="79">
        <v>12675</v>
      </c>
      <c r="D161" s="79">
        <v>2.5099999999999998</v>
      </c>
      <c r="E161" s="79">
        <v>2.31</v>
      </c>
      <c r="F161" s="79">
        <v>2.2799999999999998</v>
      </c>
      <c r="G161" s="79">
        <v>2.0099999999999998</v>
      </c>
      <c r="H161" s="79">
        <v>1.79</v>
      </c>
      <c r="I161" s="79">
        <v>1.57</v>
      </c>
      <c r="J161" s="79">
        <v>1.37</v>
      </c>
      <c r="K161" s="79">
        <v>1.19</v>
      </c>
      <c r="L161" s="79">
        <v>41</v>
      </c>
      <c r="M161" s="79">
        <v>41</v>
      </c>
      <c r="N161" s="79">
        <v>28</v>
      </c>
      <c r="O161" s="78">
        <v>0.55910879629629628</v>
      </c>
    </row>
    <row r="162" spans="1:15" x14ac:dyDescent="0.25">
      <c r="A162" s="79">
        <v>1194</v>
      </c>
      <c r="B162" s="28">
        <v>3</v>
      </c>
      <c r="C162" s="79">
        <v>24383</v>
      </c>
      <c r="D162" s="79">
        <v>5.01</v>
      </c>
      <c r="E162" s="79">
        <v>4.5199999999999996</v>
      </c>
      <c r="F162" s="79">
        <v>4.5999999999999996</v>
      </c>
      <c r="G162" s="79">
        <v>3.97</v>
      </c>
      <c r="H162" s="79">
        <v>3.58</v>
      </c>
      <c r="I162" s="79">
        <v>3.12</v>
      </c>
      <c r="J162" s="79">
        <v>2.72</v>
      </c>
      <c r="K162" s="79">
        <v>2.34</v>
      </c>
      <c r="L162" s="79">
        <v>41</v>
      </c>
      <c r="M162" s="79">
        <v>41</v>
      </c>
      <c r="N162" s="79">
        <v>28</v>
      </c>
      <c r="O162" s="78">
        <v>0.55920138888888882</v>
      </c>
    </row>
    <row r="163" spans="1:15" x14ac:dyDescent="0.25">
      <c r="A163" s="79">
        <v>1194</v>
      </c>
      <c r="B163" s="28">
        <v>4</v>
      </c>
      <c r="C163" s="79">
        <v>36817</v>
      </c>
      <c r="D163" s="79">
        <v>7.53</v>
      </c>
      <c r="E163" s="79">
        <v>6.87</v>
      </c>
      <c r="F163" s="79">
        <v>6.81</v>
      </c>
      <c r="G163" s="79">
        <v>6.04</v>
      </c>
      <c r="H163" s="79">
        <v>5.36</v>
      </c>
      <c r="I163" s="79">
        <v>4.67</v>
      </c>
      <c r="J163" s="79">
        <v>4.0599999999999996</v>
      </c>
      <c r="K163" s="79">
        <v>3.47</v>
      </c>
      <c r="L163" s="79">
        <v>41</v>
      </c>
      <c r="M163" s="79">
        <v>41</v>
      </c>
      <c r="N163" s="79">
        <v>28</v>
      </c>
      <c r="O163" s="78">
        <v>0.55935185185185188</v>
      </c>
    </row>
    <row r="164" spans="1:15" x14ac:dyDescent="0.25">
      <c r="A164" s="76" t="s">
        <v>195</v>
      </c>
      <c r="C164" s="1" t="s">
        <v>57</v>
      </c>
      <c r="D164" s="77">
        <v>0.55986111111111114</v>
      </c>
      <c r="E164" s="76" t="s">
        <v>194</v>
      </c>
    </row>
    <row r="165" spans="1:15" x14ac:dyDescent="0.25">
      <c r="A165" s="79">
        <v>1211</v>
      </c>
      <c r="B165" s="28">
        <v>1</v>
      </c>
      <c r="C165" s="79">
        <v>36132</v>
      </c>
      <c r="D165" s="79">
        <v>14.56</v>
      </c>
      <c r="E165" s="79">
        <v>6.54</v>
      </c>
      <c r="F165" s="79">
        <v>11.65</v>
      </c>
      <c r="G165" s="79">
        <v>9.18</v>
      </c>
      <c r="H165" s="79">
        <v>7.36</v>
      </c>
      <c r="I165" s="79">
        <v>5.84</v>
      </c>
      <c r="J165" s="79">
        <v>4.71</v>
      </c>
      <c r="K165" s="79">
        <v>3.81</v>
      </c>
      <c r="L165" s="79">
        <v>41</v>
      </c>
      <c r="M165" s="79">
        <v>41</v>
      </c>
      <c r="N165" s="79">
        <v>29</v>
      </c>
      <c r="O165" s="78">
        <v>0.5615162037037037</v>
      </c>
    </row>
    <row r="166" spans="1:15" x14ac:dyDescent="0.25">
      <c r="A166" s="79">
        <v>1211</v>
      </c>
      <c r="B166" s="28">
        <v>2</v>
      </c>
      <c r="C166" s="79">
        <v>12598</v>
      </c>
      <c r="D166" s="79">
        <v>4.88</v>
      </c>
      <c r="E166" s="79">
        <v>2.17</v>
      </c>
      <c r="F166" s="79">
        <v>3.98</v>
      </c>
      <c r="G166" s="79">
        <v>3.08</v>
      </c>
      <c r="H166" s="79">
        <v>2.46</v>
      </c>
      <c r="I166" s="79">
        <v>1.99</v>
      </c>
      <c r="J166" s="79">
        <v>1.61</v>
      </c>
      <c r="K166" s="79">
        <v>1.35</v>
      </c>
      <c r="L166" s="79">
        <v>41</v>
      </c>
      <c r="M166" s="79">
        <v>41</v>
      </c>
      <c r="N166" s="79">
        <v>29</v>
      </c>
      <c r="O166" s="78">
        <v>0.56179398148148152</v>
      </c>
    </row>
    <row r="167" spans="1:15" x14ac:dyDescent="0.25">
      <c r="A167" s="79">
        <v>1211</v>
      </c>
      <c r="B167" s="28">
        <v>3</v>
      </c>
      <c r="C167" s="79">
        <v>24295</v>
      </c>
      <c r="D167" s="79">
        <v>9.4</v>
      </c>
      <c r="E167" s="79">
        <v>4.1900000000000004</v>
      </c>
      <c r="F167" s="79">
        <v>7.6</v>
      </c>
      <c r="G167" s="79">
        <v>5.95</v>
      </c>
      <c r="H167" s="79">
        <v>4.79</v>
      </c>
      <c r="I167" s="79">
        <v>3.86</v>
      </c>
      <c r="J167" s="79">
        <v>3.14</v>
      </c>
      <c r="K167" s="79">
        <v>2.58</v>
      </c>
      <c r="L167" s="79">
        <v>41</v>
      </c>
      <c r="M167" s="79">
        <v>41</v>
      </c>
      <c r="N167" s="79">
        <v>29</v>
      </c>
      <c r="O167" s="78">
        <v>0.5621990740740741</v>
      </c>
    </row>
    <row r="168" spans="1:15" x14ac:dyDescent="0.25">
      <c r="A168" s="79">
        <v>1211</v>
      </c>
      <c r="B168" s="28">
        <v>4</v>
      </c>
      <c r="C168" s="79">
        <v>36370</v>
      </c>
      <c r="D168" s="79">
        <v>14.01</v>
      </c>
      <c r="E168" s="79">
        <v>6.41</v>
      </c>
      <c r="F168" s="79">
        <v>11.25</v>
      </c>
      <c r="G168" s="79">
        <v>8.85</v>
      </c>
      <c r="H168" s="79">
        <v>7.08</v>
      </c>
      <c r="I168" s="79">
        <v>5.7</v>
      </c>
      <c r="J168" s="79">
        <v>4.63</v>
      </c>
      <c r="K168" s="79">
        <v>3.77</v>
      </c>
      <c r="L168" s="79">
        <v>41</v>
      </c>
      <c r="M168" s="79">
        <v>41</v>
      </c>
      <c r="N168" s="79">
        <v>29</v>
      </c>
      <c r="O168" s="78">
        <v>0.56246527777777777</v>
      </c>
    </row>
    <row r="169" spans="1:15" x14ac:dyDescent="0.25">
      <c r="A169" s="76" t="s">
        <v>193</v>
      </c>
      <c r="C169" s="1" t="s">
        <v>57</v>
      </c>
      <c r="D169" s="77">
        <v>0.56333333333333335</v>
      </c>
      <c r="E169" s="76" t="s">
        <v>192</v>
      </c>
    </row>
    <row r="170" spans="1:15" x14ac:dyDescent="0.25">
      <c r="A170" s="79">
        <v>1214</v>
      </c>
      <c r="B170" s="28">
        <v>1</v>
      </c>
      <c r="C170" s="79">
        <v>36141</v>
      </c>
      <c r="D170" s="79">
        <v>15.06</v>
      </c>
      <c r="E170" s="79">
        <v>12.17</v>
      </c>
      <c r="F170" s="79">
        <v>6.04</v>
      </c>
      <c r="G170" s="79">
        <v>5.16</v>
      </c>
      <c r="H170" s="79">
        <v>4.47</v>
      </c>
      <c r="I170" s="79">
        <v>3.77</v>
      </c>
      <c r="J170" s="79">
        <v>3.26</v>
      </c>
      <c r="K170" s="79">
        <v>2.83</v>
      </c>
      <c r="L170" s="79">
        <v>41</v>
      </c>
      <c r="M170" s="79">
        <v>41</v>
      </c>
      <c r="N170" s="79">
        <v>30</v>
      </c>
      <c r="O170" s="78">
        <v>0.56392361111111111</v>
      </c>
    </row>
    <row r="171" spans="1:15" x14ac:dyDescent="0.25">
      <c r="A171" s="79">
        <v>1214</v>
      </c>
      <c r="B171" s="28">
        <v>2</v>
      </c>
      <c r="C171" s="79">
        <v>12571</v>
      </c>
      <c r="D171" s="79">
        <v>5.05</v>
      </c>
      <c r="E171" s="79">
        <v>4.01</v>
      </c>
      <c r="F171" s="79">
        <v>2.56</v>
      </c>
      <c r="G171" s="79">
        <v>2.14</v>
      </c>
      <c r="H171" s="79">
        <v>1.81</v>
      </c>
      <c r="I171" s="79">
        <v>1.51</v>
      </c>
      <c r="J171" s="79">
        <v>1.28</v>
      </c>
      <c r="K171" s="79">
        <v>1.1000000000000001</v>
      </c>
      <c r="L171" s="79">
        <v>41</v>
      </c>
      <c r="M171" s="79">
        <v>41</v>
      </c>
      <c r="N171" s="79">
        <v>30</v>
      </c>
      <c r="O171" s="78">
        <v>0.56403935185185183</v>
      </c>
    </row>
    <row r="172" spans="1:15" x14ac:dyDescent="0.25">
      <c r="A172" s="79">
        <v>1214</v>
      </c>
      <c r="B172" s="28">
        <v>3</v>
      </c>
      <c r="C172" s="79">
        <v>24208</v>
      </c>
      <c r="D172" s="79">
        <v>9.68</v>
      </c>
      <c r="E172" s="79">
        <v>7.7</v>
      </c>
      <c r="F172" s="79">
        <v>4.6100000000000003</v>
      </c>
      <c r="G172" s="79">
        <v>3.83</v>
      </c>
      <c r="H172" s="79">
        <v>3.3</v>
      </c>
      <c r="I172" s="79">
        <v>2.8</v>
      </c>
      <c r="J172" s="79">
        <v>2.38</v>
      </c>
      <c r="K172" s="79">
        <v>2.0699999999999998</v>
      </c>
      <c r="L172" s="79">
        <v>41</v>
      </c>
      <c r="M172" s="79">
        <v>41</v>
      </c>
      <c r="N172" s="79">
        <v>30</v>
      </c>
      <c r="O172" s="78">
        <v>0.56414351851851852</v>
      </c>
    </row>
    <row r="173" spans="1:15" x14ac:dyDescent="0.25">
      <c r="A173" s="79">
        <v>1214</v>
      </c>
      <c r="B173" s="28">
        <v>4</v>
      </c>
      <c r="C173" s="79">
        <v>36501</v>
      </c>
      <c r="D173" s="79">
        <v>14.22</v>
      </c>
      <c r="E173" s="79">
        <v>11.46</v>
      </c>
      <c r="F173" s="79">
        <v>6.35</v>
      </c>
      <c r="G173" s="79">
        <v>5.42</v>
      </c>
      <c r="H173" s="79">
        <v>4.67</v>
      </c>
      <c r="I173" s="79">
        <v>3.96</v>
      </c>
      <c r="J173" s="79">
        <v>3.43</v>
      </c>
      <c r="K173" s="79">
        <v>2.96</v>
      </c>
      <c r="L173" s="79">
        <v>41</v>
      </c>
      <c r="M173" s="79">
        <v>41</v>
      </c>
      <c r="N173" s="79">
        <v>30</v>
      </c>
      <c r="O173" s="78">
        <v>0.56428240740740743</v>
      </c>
    </row>
    <row r="174" spans="1:15" x14ac:dyDescent="0.25">
      <c r="A174" s="76" t="s">
        <v>191</v>
      </c>
      <c r="C174" s="1" t="s">
        <v>57</v>
      </c>
      <c r="D174" s="77">
        <v>0.56559027777777782</v>
      </c>
      <c r="E174" s="76" t="s">
        <v>190</v>
      </c>
    </row>
    <row r="175" spans="1:15" x14ac:dyDescent="0.25">
      <c r="A175" s="79">
        <v>1231</v>
      </c>
      <c r="B175" s="28">
        <v>1</v>
      </c>
      <c r="C175" s="79">
        <v>36484</v>
      </c>
      <c r="D175" s="79">
        <v>8.07</v>
      </c>
      <c r="E175" s="79">
        <v>7.2</v>
      </c>
      <c r="F175" s="79">
        <v>7.35</v>
      </c>
      <c r="G175" s="79">
        <v>6.48</v>
      </c>
      <c r="H175" s="79">
        <v>5.72</v>
      </c>
      <c r="I175" s="79">
        <v>4.95</v>
      </c>
      <c r="J175" s="79">
        <v>4.34</v>
      </c>
      <c r="K175" s="79">
        <v>3.81</v>
      </c>
      <c r="L175" s="79">
        <v>41</v>
      </c>
      <c r="M175" s="79">
        <v>41</v>
      </c>
      <c r="N175" s="79">
        <v>31</v>
      </c>
      <c r="O175" s="78">
        <v>0.5662152777777778</v>
      </c>
    </row>
    <row r="176" spans="1:15" x14ac:dyDescent="0.25">
      <c r="A176" s="79">
        <v>1231</v>
      </c>
      <c r="B176" s="28">
        <v>2</v>
      </c>
      <c r="C176" s="79">
        <v>12650</v>
      </c>
      <c r="D176" s="79">
        <v>2.68</v>
      </c>
      <c r="E176" s="79">
        <v>2.35</v>
      </c>
      <c r="F176" s="79">
        <v>2.4300000000000002</v>
      </c>
      <c r="G176" s="79">
        <v>2.13</v>
      </c>
      <c r="H176" s="79">
        <v>1.9</v>
      </c>
      <c r="I176" s="79">
        <v>1.69</v>
      </c>
      <c r="J176" s="79">
        <v>1.5</v>
      </c>
      <c r="K176" s="79">
        <v>1.36</v>
      </c>
      <c r="L176" s="79">
        <v>41</v>
      </c>
      <c r="M176" s="79">
        <v>41</v>
      </c>
      <c r="N176" s="79">
        <v>31</v>
      </c>
      <c r="O176" s="78">
        <v>0.56633101851851853</v>
      </c>
    </row>
    <row r="177" spans="1:15" x14ac:dyDescent="0.25">
      <c r="A177" s="79">
        <v>1231</v>
      </c>
      <c r="B177" s="28">
        <v>3</v>
      </c>
      <c r="C177" s="79">
        <v>24375</v>
      </c>
      <c r="D177" s="79">
        <v>5.3</v>
      </c>
      <c r="E177" s="79">
        <v>4.71</v>
      </c>
      <c r="F177" s="79">
        <v>4.8499999999999996</v>
      </c>
      <c r="G177" s="79">
        <v>4.2300000000000004</v>
      </c>
      <c r="H177" s="79">
        <v>3.79</v>
      </c>
      <c r="I177" s="79">
        <v>3.34</v>
      </c>
      <c r="J177" s="79">
        <v>2.95</v>
      </c>
      <c r="K177" s="79">
        <v>2.66</v>
      </c>
      <c r="L177" s="79">
        <v>41</v>
      </c>
      <c r="M177" s="79">
        <v>41</v>
      </c>
      <c r="N177" s="79">
        <v>31</v>
      </c>
      <c r="O177" s="78">
        <v>0.56642361111111106</v>
      </c>
    </row>
    <row r="178" spans="1:15" x14ac:dyDescent="0.25">
      <c r="A178" s="79">
        <v>1231</v>
      </c>
      <c r="B178" s="28">
        <v>4</v>
      </c>
      <c r="C178" s="79">
        <v>36696</v>
      </c>
      <c r="D178" s="79">
        <v>7.96</v>
      </c>
      <c r="E178" s="79">
        <v>7.11</v>
      </c>
      <c r="F178" s="79">
        <v>7.27</v>
      </c>
      <c r="G178" s="79">
        <v>6.39</v>
      </c>
      <c r="H178" s="79">
        <v>5.66</v>
      </c>
      <c r="I178" s="79">
        <v>4.95</v>
      </c>
      <c r="J178" s="79">
        <v>4.3899999999999997</v>
      </c>
      <c r="K178" s="79">
        <v>3.92</v>
      </c>
      <c r="L178" s="79">
        <v>41</v>
      </c>
      <c r="M178" s="79">
        <v>41</v>
      </c>
      <c r="N178" s="79">
        <v>31</v>
      </c>
      <c r="O178" s="78">
        <v>0.56656249999999997</v>
      </c>
    </row>
    <row r="179" spans="1:15" x14ac:dyDescent="0.25">
      <c r="A179" s="76" t="s">
        <v>189</v>
      </c>
      <c r="C179" s="1" t="s">
        <v>57</v>
      </c>
      <c r="D179" s="77">
        <v>0.56704861111111116</v>
      </c>
      <c r="E179" s="76" t="s">
        <v>188</v>
      </c>
    </row>
    <row r="180" spans="1:15" x14ac:dyDescent="0.25">
      <c r="A180" s="79">
        <v>1249</v>
      </c>
      <c r="B180" s="28">
        <v>1</v>
      </c>
      <c r="C180" s="79">
        <v>36310</v>
      </c>
      <c r="D180" s="79">
        <v>12.14</v>
      </c>
      <c r="E180" s="79">
        <v>9.42</v>
      </c>
      <c r="F180" s="79">
        <v>9.6300000000000008</v>
      </c>
      <c r="G180" s="79">
        <v>7.62</v>
      </c>
      <c r="H180" s="79">
        <v>6.13</v>
      </c>
      <c r="I180" s="79">
        <v>5</v>
      </c>
      <c r="J180" s="79">
        <v>4.03</v>
      </c>
      <c r="K180" s="79">
        <v>3.25</v>
      </c>
      <c r="L180" s="79">
        <v>41</v>
      </c>
      <c r="M180" s="79">
        <v>41</v>
      </c>
      <c r="N180" s="79">
        <v>32</v>
      </c>
      <c r="O180" s="78">
        <v>0.56768518518518518</v>
      </c>
    </row>
    <row r="181" spans="1:15" x14ac:dyDescent="0.25">
      <c r="A181" s="79">
        <v>1249</v>
      </c>
      <c r="B181" s="28">
        <v>2</v>
      </c>
      <c r="C181" s="79">
        <v>12628</v>
      </c>
      <c r="D181" s="79">
        <v>4.3099999999999996</v>
      </c>
      <c r="E181" s="79">
        <v>3.07</v>
      </c>
      <c r="F181" s="79">
        <v>3.44</v>
      </c>
      <c r="G181" s="79">
        <v>2.65</v>
      </c>
      <c r="H181" s="79">
        <v>2.13</v>
      </c>
      <c r="I181" s="79">
        <v>1.76</v>
      </c>
      <c r="J181" s="79">
        <v>1.43</v>
      </c>
      <c r="K181" s="79">
        <v>1.19</v>
      </c>
      <c r="L181" s="79">
        <v>41</v>
      </c>
      <c r="M181" s="79">
        <v>41</v>
      </c>
      <c r="N181" s="79">
        <v>32</v>
      </c>
      <c r="O181" s="78">
        <v>0.5678009259259259</v>
      </c>
    </row>
    <row r="182" spans="1:15" x14ac:dyDescent="0.25">
      <c r="A182" s="79">
        <v>1249</v>
      </c>
      <c r="B182" s="28">
        <v>3</v>
      </c>
      <c r="C182" s="79">
        <v>24281</v>
      </c>
      <c r="D182" s="79">
        <v>8.1</v>
      </c>
      <c r="E182" s="79">
        <v>6.12</v>
      </c>
      <c r="F182" s="79">
        <v>6.5</v>
      </c>
      <c r="G182" s="79">
        <v>5.05</v>
      </c>
      <c r="H182" s="79">
        <v>4.0999999999999996</v>
      </c>
      <c r="I182" s="79">
        <v>3.38</v>
      </c>
      <c r="J182" s="79">
        <v>2.74</v>
      </c>
      <c r="K182" s="79">
        <v>2.25</v>
      </c>
      <c r="L182" s="79">
        <v>41</v>
      </c>
      <c r="M182" s="79">
        <v>41</v>
      </c>
      <c r="N182" s="79">
        <v>32</v>
      </c>
      <c r="O182" s="78">
        <v>0.56790509259259259</v>
      </c>
    </row>
    <row r="183" spans="1:15" x14ac:dyDescent="0.25">
      <c r="A183" s="79">
        <v>1249</v>
      </c>
      <c r="B183" s="28">
        <v>4</v>
      </c>
      <c r="C183" s="79">
        <v>36638</v>
      </c>
      <c r="D183" s="79">
        <v>11.97</v>
      </c>
      <c r="E183" s="79">
        <v>9.24</v>
      </c>
      <c r="F183" s="79">
        <v>9.5</v>
      </c>
      <c r="G183" s="79">
        <v>7.51</v>
      </c>
      <c r="H183" s="79">
        <v>6.08</v>
      </c>
      <c r="I183" s="79">
        <v>4.9800000000000004</v>
      </c>
      <c r="J183" s="79">
        <v>4.07</v>
      </c>
      <c r="K183" s="79">
        <v>3.31</v>
      </c>
      <c r="L183" s="79">
        <v>41</v>
      </c>
      <c r="M183" s="79">
        <v>41</v>
      </c>
      <c r="N183" s="79">
        <v>32</v>
      </c>
      <c r="O183" s="78">
        <v>0.5680439814814815</v>
      </c>
    </row>
    <row r="184" spans="1:15" x14ac:dyDescent="0.25">
      <c r="A184" s="76" t="s">
        <v>187</v>
      </c>
      <c r="C184" s="1" t="s">
        <v>57</v>
      </c>
      <c r="D184" s="77">
        <v>0.56881944444444443</v>
      </c>
      <c r="E184" s="76" t="s">
        <v>186</v>
      </c>
    </row>
    <row r="185" spans="1:15" x14ac:dyDescent="0.25">
      <c r="A185" s="79">
        <v>1251</v>
      </c>
      <c r="B185" s="28">
        <v>1</v>
      </c>
      <c r="C185" s="79">
        <v>36413</v>
      </c>
      <c r="D185" s="79">
        <v>12.1</v>
      </c>
      <c r="E185" s="79">
        <v>9.51</v>
      </c>
      <c r="F185" s="79">
        <v>9.18</v>
      </c>
      <c r="G185" s="79">
        <v>7.28</v>
      </c>
      <c r="H185" s="79">
        <v>5.92</v>
      </c>
      <c r="I185" s="79">
        <v>4.82</v>
      </c>
      <c r="J185" s="79">
        <v>3.94</v>
      </c>
      <c r="K185" s="79">
        <v>3.23</v>
      </c>
      <c r="L185" s="79">
        <v>41</v>
      </c>
      <c r="M185" s="79">
        <v>41</v>
      </c>
      <c r="N185" s="79">
        <v>33</v>
      </c>
      <c r="O185" s="78">
        <v>0.56935185185185189</v>
      </c>
    </row>
    <row r="186" spans="1:15" x14ac:dyDescent="0.25">
      <c r="A186" s="79">
        <v>1251</v>
      </c>
      <c r="B186" s="28">
        <v>2</v>
      </c>
      <c r="C186" s="79">
        <v>12638</v>
      </c>
      <c r="D186" s="79">
        <v>4.3</v>
      </c>
      <c r="E186" s="79">
        <v>3.35</v>
      </c>
      <c r="F186" s="79">
        <v>3.06</v>
      </c>
      <c r="G186" s="79">
        <v>2.4700000000000002</v>
      </c>
      <c r="H186" s="79">
        <v>2</v>
      </c>
      <c r="I186" s="79">
        <v>1.67</v>
      </c>
      <c r="J186" s="79">
        <v>1.37</v>
      </c>
      <c r="K186" s="79">
        <v>1.1599999999999999</v>
      </c>
      <c r="L186" s="79">
        <v>41</v>
      </c>
      <c r="M186" s="79">
        <v>41</v>
      </c>
      <c r="N186" s="79">
        <v>33</v>
      </c>
      <c r="O186" s="78">
        <v>0.56946759259259261</v>
      </c>
    </row>
    <row r="187" spans="1:15" x14ac:dyDescent="0.25">
      <c r="A187" s="79">
        <v>1251</v>
      </c>
      <c r="B187" s="28">
        <v>3</v>
      </c>
      <c r="C187" s="79">
        <v>24337</v>
      </c>
      <c r="D187" s="79">
        <v>8.2100000000000009</v>
      </c>
      <c r="E187" s="79">
        <v>6.4</v>
      </c>
      <c r="F187" s="79">
        <v>6.3</v>
      </c>
      <c r="G187" s="79">
        <v>4.92</v>
      </c>
      <c r="H187" s="79">
        <v>4</v>
      </c>
      <c r="I187" s="79">
        <v>3.3</v>
      </c>
      <c r="J187" s="79">
        <v>2.7</v>
      </c>
      <c r="K187" s="79">
        <v>2.2400000000000002</v>
      </c>
      <c r="L187" s="79">
        <v>41</v>
      </c>
      <c r="M187" s="79">
        <v>41</v>
      </c>
      <c r="N187" s="79">
        <v>33</v>
      </c>
      <c r="O187" s="78">
        <v>0.56956018518518514</v>
      </c>
    </row>
    <row r="188" spans="1:15" x14ac:dyDescent="0.25">
      <c r="A188" s="79">
        <v>1251</v>
      </c>
      <c r="B188" s="28">
        <v>4</v>
      </c>
      <c r="C188" s="79">
        <v>36642</v>
      </c>
      <c r="D188" s="79">
        <v>12.06</v>
      </c>
      <c r="E188" s="79">
        <v>9.43</v>
      </c>
      <c r="F188" s="79">
        <v>9.35</v>
      </c>
      <c r="G188" s="79">
        <v>7.41</v>
      </c>
      <c r="H188" s="79">
        <v>5.97</v>
      </c>
      <c r="I188" s="79">
        <v>4.88</v>
      </c>
      <c r="J188" s="79">
        <v>4</v>
      </c>
      <c r="K188" s="79">
        <v>3.29</v>
      </c>
      <c r="L188" s="79">
        <v>41</v>
      </c>
      <c r="M188" s="79">
        <v>41</v>
      </c>
      <c r="N188" s="79">
        <v>33</v>
      </c>
      <c r="O188" s="78">
        <v>0.56971064814814809</v>
      </c>
    </row>
    <row r="189" spans="1:15" x14ac:dyDescent="0.25">
      <c r="A189" s="76" t="s">
        <v>185</v>
      </c>
      <c r="C189" s="1" t="s">
        <v>57</v>
      </c>
      <c r="D189" s="77">
        <v>0.57040509259259264</v>
      </c>
      <c r="E189" s="76" t="s">
        <v>184</v>
      </c>
    </row>
    <row r="190" spans="1:15" x14ac:dyDescent="0.25">
      <c r="A190" s="79">
        <v>1269</v>
      </c>
      <c r="B190" s="28">
        <v>1</v>
      </c>
      <c r="C190" s="79">
        <v>36629</v>
      </c>
      <c r="D190" s="79">
        <v>7.92</v>
      </c>
      <c r="E190" s="79">
        <v>7.21</v>
      </c>
      <c r="F190" s="79">
        <v>7.14</v>
      </c>
      <c r="G190" s="79">
        <v>6.26</v>
      </c>
      <c r="H190" s="79">
        <v>5.46</v>
      </c>
      <c r="I190" s="79">
        <v>4.6900000000000004</v>
      </c>
      <c r="J190" s="79">
        <v>4</v>
      </c>
      <c r="K190" s="79">
        <v>3.32</v>
      </c>
      <c r="L190" s="79">
        <v>41</v>
      </c>
      <c r="M190" s="79">
        <v>41</v>
      </c>
      <c r="N190" s="79">
        <v>34</v>
      </c>
      <c r="O190" s="78">
        <v>0.5710763888888889</v>
      </c>
    </row>
    <row r="191" spans="1:15" x14ac:dyDescent="0.25">
      <c r="A191" s="79">
        <v>1269</v>
      </c>
      <c r="B191" s="28">
        <v>2</v>
      </c>
      <c r="C191" s="79">
        <v>12755</v>
      </c>
      <c r="D191" s="79">
        <v>2.69</v>
      </c>
      <c r="E191" s="79">
        <v>2.4</v>
      </c>
      <c r="F191" s="79">
        <v>2.41</v>
      </c>
      <c r="G191" s="79">
        <v>2.08</v>
      </c>
      <c r="H191" s="79">
        <v>1.84</v>
      </c>
      <c r="I191" s="79">
        <v>1.6</v>
      </c>
      <c r="J191" s="79">
        <v>1.38</v>
      </c>
      <c r="K191" s="79">
        <v>1.2</v>
      </c>
      <c r="L191" s="79">
        <v>41</v>
      </c>
      <c r="M191" s="79">
        <v>41</v>
      </c>
      <c r="N191" s="79">
        <v>34</v>
      </c>
      <c r="O191" s="78">
        <v>0.57119212962962962</v>
      </c>
    </row>
    <row r="192" spans="1:15" x14ac:dyDescent="0.25">
      <c r="A192" s="79">
        <v>1269</v>
      </c>
      <c r="B192" s="28">
        <v>3</v>
      </c>
      <c r="C192" s="79">
        <v>24328</v>
      </c>
      <c r="D192" s="79">
        <v>5.24</v>
      </c>
      <c r="E192" s="79">
        <v>4.6900000000000004</v>
      </c>
      <c r="F192" s="79">
        <v>4.76</v>
      </c>
      <c r="G192" s="79">
        <v>4.09</v>
      </c>
      <c r="H192" s="79">
        <v>3.62</v>
      </c>
      <c r="I192" s="79">
        <v>3.13</v>
      </c>
      <c r="J192" s="79">
        <v>2.7</v>
      </c>
      <c r="K192" s="79">
        <v>2.31</v>
      </c>
      <c r="L192" s="79">
        <v>41</v>
      </c>
      <c r="M192" s="79">
        <v>41</v>
      </c>
      <c r="N192" s="79">
        <v>34</v>
      </c>
      <c r="O192" s="78">
        <v>0.57128472222222226</v>
      </c>
    </row>
    <row r="193" spans="1:15" x14ac:dyDescent="0.25">
      <c r="A193" s="79">
        <v>1269</v>
      </c>
      <c r="B193" s="28">
        <v>4</v>
      </c>
      <c r="C193" s="79">
        <v>36868</v>
      </c>
      <c r="D193" s="79">
        <v>7.92</v>
      </c>
      <c r="E193" s="79">
        <v>7.16</v>
      </c>
      <c r="F193" s="79">
        <v>7.13</v>
      </c>
      <c r="G193" s="79">
        <v>6.24</v>
      </c>
      <c r="H193" s="79">
        <v>5.45</v>
      </c>
      <c r="I193" s="79">
        <v>4.7</v>
      </c>
      <c r="J193" s="79">
        <v>4.04</v>
      </c>
      <c r="K193" s="79">
        <v>3.39</v>
      </c>
      <c r="L193" s="79">
        <v>41</v>
      </c>
      <c r="M193" s="79">
        <v>41</v>
      </c>
      <c r="N193" s="79">
        <v>34</v>
      </c>
      <c r="O193" s="78">
        <v>0.57142361111111117</v>
      </c>
    </row>
    <row r="194" spans="1:15" x14ac:dyDescent="0.25">
      <c r="A194" s="76" t="s">
        <v>183</v>
      </c>
      <c r="C194" s="1" t="s">
        <v>57</v>
      </c>
      <c r="D194" s="77">
        <v>0.57336805555555559</v>
      </c>
      <c r="E194" s="76" t="s">
        <v>182</v>
      </c>
    </row>
    <row r="195" spans="1:15" x14ac:dyDescent="0.25">
      <c r="A195" s="79">
        <v>1287</v>
      </c>
      <c r="B195" s="28">
        <v>1</v>
      </c>
      <c r="C195" s="79">
        <v>35986</v>
      </c>
      <c r="D195" s="79">
        <v>11.38</v>
      </c>
      <c r="E195" s="79">
        <v>8.8000000000000007</v>
      </c>
      <c r="F195" s="79">
        <v>9.2100000000000009</v>
      </c>
      <c r="G195" s="79">
        <v>7.35</v>
      </c>
      <c r="H195" s="79">
        <v>5.96</v>
      </c>
      <c r="I195" s="79">
        <v>4.8499999999999996</v>
      </c>
      <c r="J195" s="79">
        <v>3.93</v>
      </c>
      <c r="K195" s="79">
        <v>3.25</v>
      </c>
      <c r="L195" s="79">
        <v>41</v>
      </c>
      <c r="M195" s="79">
        <v>41</v>
      </c>
      <c r="N195" s="79">
        <v>35</v>
      </c>
      <c r="O195" s="78">
        <v>0.57982638888888893</v>
      </c>
    </row>
    <row r="196" spans="1:15" x14ac:dyDescent="0.25">
      <c r="A196" s="79">
        <v>1287</v>
      </c>
      <c r="B196" s="28">
        <v>2</v>
      </c>
      <c r="C196" s="79">
        <v>12687</v>
      </c>
      <c r="D196" s="79">
        <v>3.89</v>
      </c>
      <c r="E196" s="79">
        <v>2.86</v>
      </c>
      <c r="F196" s="79">
        <v>3.18</v>
      </c>
      <c r="G196" s="79">
        <v>2.52</v>
      </c>
      <c r="H196" s="79">
        <v>2.0499999999999998</v>
      </c>
      <c r="I196" s="79">
        <v>1.69</v>
      </c>
      <c r="J196" s="79">
        <v>1.37</v>
      </c>
      <c r="K196" s="79">
        <v>1.17</v>
      </c>
      <c r="L196" s="79">
        <v>41</v>
      </c>
      <c r="M196" s="79">
        <v>41</v>
      </c>
      <c r="N196" s="79">
        <v>35</v>
      </c>
      <c r="O196" s="78">
        <v>0.57994212962962965</v>
      </c>
    </row>
    <row r="197" spans="1:15" x14ac:dyDescent="0.25">
      <c r="A197" s="79">
        <v>1287</v>
      </c>
      <c r="B197" s="28">
        <v>3</v>
      </c>
      <c r="C197" s="79">
        <v>24289</v>
      </c>
      <c r="D197" s="79">
        <v>7.47</v>
      </c>
      <c r="E197" s="79">
        <v>5.73</v>
      </c>
      <c r="F197" s="79">
        <v>6.16</v>
      </c>
      <c r="G197" s="79">
        <v>4.8</v>
      </c>
      <c r="H197" s="79">
        <v>3.94</v>
      </c>
      <c r="I197" s="79">
        <v>3.24</v>
      </c>
      <c r="J197" s="79">
        <v>2.66</v>
      </c>
      <c r="K197" s="79">
        <v>2.2200000000000002</v>
      </c>
      <c r="L197" s="79">
        <v>41</v>
      </c>
      <c r="M197" s="79">
        <v>41</v>
      </c>
      <c r="N197" s="79">
        <v>35</v>
      </c>
      <c r="O197" s="78">
        <v>0.58004629629629634</v>
      </c>
    </row>
    <row r="198" spans="1:15" x14ac:dyDescent="0.25">
      <c r="A198" s="79">
        <v>1287</v>
      </c>
      <c r="B198" s="28">
        <v>4</v>
      </c>
      <c r="C198" s="79">
        <v>36713</v>
      </c>
      <c r="D198" s="79">
        <v>11.13</v>
      </c>
      <c r="E198" s="79">
        <v>8.7799999999999994</v>
      </c>
      <c r="F198" s="79">
        <v>9.0500000000000007</v>
      </c>
      <c r="G198" s="79">
        <v>7.22</v>
      </c>
      <c r="H198" s="79">
        <v>5.88</v>
      </c>
      <c r="I198" s="79">
        <v>4.8099999999999996</v>
      </c>
      <c r="J198" s="79">
        <v>3.94</v>
      </c>
      <c r="K198" s="79">
        <v>3.28</v>
      </c>
      <c r="L198" s="79">
        <v>41</v>
      </c>
      <c r="M198" s="79">
        <v>41</v>
      </c>
      <c r="N198" s="79">
        <v>35</v>
      </c>
      <c r="O198" s="78">
        <v>0.58018518518518525</v>
      </c>
    </row>
    <row r="199" spans="1:15" x14ac:dyDescent="0.25">
      <c r="A199" s="76" t="s">
        <v>181</v>
      </c>
      <c r="C199" s="1" t="s">
        <v>57</v>
      </c>
      <c r="D199" s="77">
        <v>0.5809375</v>
      </c>
      <c r="E199" s="76" t="s">
        <v>180</v>
      </c>
    </row>
    <row r="200" spans="1:15" x14ac:dyDescent="0.25">
      <c r="A200" s="79">
        <v>1289</v>
      </c>
      <c r="B200" s="28">
        <v>1</v>
      </c>
      <c r="C200" s="79">
        <v>36190</v>
      </c>
      <c r="D200" s="79">
        <v>12.04</v>
      </c>
      <c r="E200" s="79">
        <v>9.5399999999999991</v>
      </c>
      <c r="F200" s="79">
        <v>8.39</v>
      </c>
      <c r="G200" s="79">
        <v>6.75</v>
      </c>
      <c r="H200" s="79">
        <v>5.52</v>
      </c>
      <c r="I200" s="79">
        <v>4.49</v>
      </c>
      <c r="J200" s="79">
        <v>3.69</v>
      </c>
      <c r="K200" s="79">
        <v>3.09</v>
      </c>
      <c r="L200" s="79">
        <v>41</v>
      </c>
      <c r="M200" s="79">
        <v>41</v>
      </c>
      <c r="N200" s="79">
        <v>36</v>
      </c>
      <c r="O200" s="78">
        <v>0.5814583333333333</v>
      </c>
    </row>
    <row r="201" spans="1:15" x14ac:dyDescent="0.25">
      <c r="A201" s="79">
        <v>1289</v>
      </c>
      <c r="B201" s="28">
        <v>2</v>
      </c>
      <c r="C201" s="79">
        <v>12588</v>
      </c>
      <c r="D201" s="79">
        <v>4.3499999999999996</v>
      </c>
      <c r="E201" s="79">
        <v>3.42</v>
      </c>
      <c r="F201" s="79">
        <v>2.65</v>
      </c>
      <c r="G201" s="79">
        <v>2.1800000000000002</v>
      </c>
      <c r="H201" s="79">
        <v>1.82</v>
      </c>
      <c r="I201" s="79">
        <v>1.52</v>
      </c>
      <c r="J201" s="79">
        <v>1.28</v>
      </c>
      <c r="K201" s="79">
        <v>1.1000000000000001</v>
      </c>
      <c r="L201" s="79">
        <v>41</v>
      </c>
      <c r="M201" s="79">
        <v>41</v>
      </c>
      <c r="N201" s="79">
        <v>36</v>
      </c>
      <c r="O201" s="78">
        <v>0.58157407407407413</v>
      </c>
    </row>
    <row r="202" spans="1:15" x14ac:dyDescent="0.25">
      <c r="A202" s="79">
        <v>1289</v>
      </c>
      <c r="B202" s="28">
        <v>3</v>
      </c>
      <c r="C202" s="79">
        <v>24240</v>
      </c>
      <c r="D202" s="79">
        <v>8.2100000000000009</v>
      </c>
      <c r="E202" s="79">
        <v>6.42</v>
      </c>
      <c r="F202" s="79">
        <v>5.54</v>
      </c>
      <c r="G202" s="79">
        <v>4.43</v>
      </c>
      <c r="H202" s="79">
        <v>3.66</v>
      </c>
      <c r="I202" s="79">
        <v>3.02</v>
      </c>
      <c r="J202" s="79">
        <v>2.5099999999999998</v>
      </c>
      <c r="K202" s="79">
        <v>2.12</v>
      </c>
      <c r="L202" s="79">
        <v>41</v>
      </c>
      <c r="M202" s="79">
        <v>41</v>
      </c>
      <c r="N202" s="79">
        <v>36</v>
      </c>
      <c r="O202" s="78">
        <v>0.5816782407407407</v>
      </c>
    </row>
    <row r="203" spans="1:15" x14ac:dyDescent="0.25">
      <c r="A203" s="79">
        <v>1289</v>
      </c>
      <c r="B203" s="28">
        <v>4</v>
      </c>
      <c r="C203" s="79">
        <v>36617</v>
      </c>
      <c r="D203" s="79">
        <v>12.03</v>
      </c>
      <c r="E203" s="79">
        <v>9.48</v>
      </c>
      <c r="F203" s="79">
        <v>8.48</v>
      </c>
      <c r="G203" s="79">
        <v>6.81</v>
      </c>
      <c r="H203" s="79">
        <v>5.57</v>
      </c>
      <c r="I203" s="79">
        <v>4.54</v>
      </c>
      <c r="J203" s="79">
        <v>3.75</v>
      </c>
      <c r="K203" s="79">
        <v>3.15</v>
      </c>
      <c r="L203" s="79">
        <v>41</v>
      </c>
      <c r="M203" s="79">
        <v>41</v>
      </c>
      <c r="N203" s="79">
        <v>36</v>
      </c>
      <c r="O203" s="78">
        <v>0.58181712962962961</v>
      </c>
    </row>
    <row r="204" spans="1:15" x14ac:dyDescent="0.25">
      <c r="A204" s="76" t="s">
        <v>179</v>
      </c>
      <c r="C204" s="1" t="s">
        <v>57</v>
      </c>
      <c r="D204" s="77">
        <v>0.58270833333333327</v>
      </c>
      <c r="E204" s="76" t="s">
        <v>178</v>
      </c>
    </row>
    <row r="205" spans="1:15" x14ac:dyDescent="0.25">
      <c r="A205" s="79">
        <v>1307</v>
      </c>
      <c r="B205" s="28">
        <v>1</v>
      </c>
      <c r="C205" s="79">
        <v>36542</v>
      </c>
      <c r="D205" s="79">
        <v>7.76</v>
      </c>
      <c r="E205" s="79">
        <v>6.93</v>
      </c>
      <c r="F205" s="79">
        <v>7.06</v>
      </c>
      <c r="G205" s="79">
        <v>6.22</v>
      </c>
      <c r="H205" s="79">
        <v>5.5</v>
      </c>
      <c r="I205" s="79">
        <v>4.6900000000000004</v>
      </c>
      <c r="J205" s="79">
        <v>4</v>
      </c>
      <c r="K205" s="79">
        <v>3.36</v>
      </c>
      <c r="L205" s="79">
        <v>41</v>
      </c>
      <c r="M205" s="79">
        <v>41</v>
      </c>
      <c r="N205" s="79">
        <v>37</v>
      </c>
      <c r="O205" s="78">
        <v>0.58331018518518518</v>
      </c>
    </row>
    <row r="206" spans="1:15" x14ac:dyDescent="0.25">
      <c r="A206" s="79">
        <v>1307</v>
      </c>
      <c r="B206" s="28">
        <v>2</v>
      </c>
      <c r="C206" s="79">
        <v>12692</v>
      </c>
      <c r="D206" s="79">
        <v>2.6</v>
      </c>
      <c r="E206" s="79">
        <v>2.2999999999999998</v>
      </c>
      <c r="F206" s="79">
        <v>2.38</v>
      </c>
      <c r="G206" s="79">
        <v>2.06</v>
      </c>
      <c r="H206" s="79">
        <v>1.82</v>
      </c>
      <c r="I206" s="79">
        <v>1.57</v>
      </c>
      <c r="J206" s="79">
        <v>1.36</v>
      </c>
      <c r="K206" s="79">
        <v>1.17</v>
      </c>
      <c r="L206" s="79">
        <v>41</v>
      </c>
      <c r="M206" s="79">
        <v>41</v>
      </c>
      <c r="N206" s="79">
        <v>37</v>
      </c>
      <c r="O206" s="78">
        <v>0.58341435185185186</v>
      </c>
    </row>
    <row r="207" spans="1:15" x14ac:dyDescent="0.25">
      <c r="A207" s="79">
        <v>1307</v>
      </c>
      <c r="B207" s="28">
        <v>3</v>
      </c>
      <c r="C207" s="79">
        <v>24386</v>
      </c>
      <c r="D207" s="79">
        <v>5.18</v>
      </c>
      <c r="E207" s="79">
        <v>4.58</v>
      </c>
      <c r="F207" s="79">
        <v>4.78</v>
      </c>
      <c r="G207" s="79">
        <v>4.09</v>
      </c>
      <c r="H207" s="79">
        <v>3.65</v>
      </c>
      <c r="I207" s="79">
        <v>3.14</v>
      </c>
      <c r="J207" s="79">
        <v>2.69</v>
      </c>
      <c r="K207" s="79">
        <v>2.2999999999999998</v>
      </c>
      <c r="L207" s="79">
        <v>41</v>
      </c>
      <c r="M207" s="79">
        <v>41</v>
      </c>
      <c r="N207" s="79">
        <v>37</v>
      </c>
      <c r="O207" s="78">
        <v>0.5835069444444444</v>
      </c>
    </row>
    <row r="208" spans="1:15" x14ac:dyDescent="0.25">
      <c r="A208" s="79">
        <v>1307</v>
      </c>
      <c r="B208" s="28">
        <v>4</v>
      </c>
      <c r="C208" s="79">
        <v>36816</v>
      </c>
      <c r="D208" s="79">
        <v>7.76</v>
      </c>
      <c r="E208" s="79">
        <v>6.93</v>
      </c>
      <c r="F208" s="79">
        <v>7.06</v>
      </c>
      <c r="G208" s="79">
        <v>6.22</v>
      </c>
      <c r="H208" s="79">
        <v>5.49</v>
      </c>
      <c r="I208" s="79">
        <v>4.6900000000000004</v>
      </c>
      <c r="J208" s="79">
        <v>4.03</v>
      </c>
      <c r="K208" s="79">
        <v>3.43</v>
      </c>
      <c r="L208" s="79">
        <v>41</v>
      </c>
      <c r="M208" s="79">
        <v>41</v>
      </c>
      <c r="N208" s="79">
        <v>37</v>
      </c>
      <c r="O208" s="78">
        <v>0.58364583333333331</v>
      </c>
    </row>
    <row r="209" spans="1:15" x14ac:dyDescent="0.25">
      <c r="A209" s="76" t="s">
        <v>177</v>
      </c>
      <c r="C209" s="1" t="s">
        <v>57</v>
      </c>
      <c r="D209" s="77">
        <v>0.58417824074074076</v>
      </c>
      <c r="E209" s="76" t="s">
        <v>176</v>
      </c>
    </row>
    <row r="210" spans="1:15" x14ac:dyDescent="0.25">
      <c r="A210" s="79">
        <v>1325</v>
      </c>
      <c r="B210" s="28">
        <v>1</v>
      </c>
      <c r="C210" s="79">
        <v>36440</v>
      </c>
      <c r="D210" s="79">
        <v>8.23</v>
      </c>
      <c r="E210" s="79">
        <v>7.4</v>
      </c>
      <c r="F210" s="79">
        <v>7.24</v>
      </c>
      <c r="G210" s="79">
        <v>6.15</v>
      </c>
      <c r="H210" s="79">
        <v>5.28</v>
      </c>
      <c r="I210" s="79">
        <v>4.46</v>
      </c>
      <c r="J210" s="79">
        <v>3.79</v>
      </c>
      <c r="K210" s="79">
        <v>3.25</v>
      </c>
      <c r="L210" s="79">
        <v>41</v>
      </c>
      <c r="M210" s="79">
        <v>41</v>
      </c>
      <c r="N210" s="79">
        <v>38</v>
      </c>
      <c r="O210" s="78">
        <v>0.58491898148148147</v>
      </c>
    </row>
    <row r="211" spans="1:15" x14ac:dyDescent="0.25">
      <c r="A211" s="79">
        <v>1325</v>
      </c>
      <c r="B211" s="28">
        <v>2</v>
      </c>
      <c r="C211" s="79">
        <v>12685</v>
      </c>
      <c r="D211" s="79">
        <v>2.68</v>
      </c>
      <c r="E211" s="79">
        <v>2.38</v>
      </c>
      <c r="F211" s="79">
        <v>2.38</v>
      </c>
      <c r="G211" s="79">
        <v>2</v>
      </c>
      <c r="H211" s="79">
        <v>1.75</v>
      </c>
      <c r="I211" s="79">
        <v>1.51</v>
      </c>
      <c r="J211" s="79">
        <v>1.3</v>
      </c>
      <c r="K211" s="79">
        <v>1.1299999999999999</v>
      </c>
      <c r="L211" s="79">
        <v>41</v>
      </c>
      <c r="M211" s="79">
        <v>41</v>
      </c>
      <c r="N211" s="79">
        <v>38</v>
      </c>
      <c r="O211" s="78">
        <v>0.58502314814814815</v>
      </c>
    </row>
    <row r="212" spans="1:15" x14ac:dyDescent="0.25">
      <c r="A212" s="79">
        <v>1325</v>
      </c>
      <c r="B212" s="28">
        <v>3</v>
      </c>
      <c r="C212" s="79">
        <v>24292</v>
      </c>
      <c r="D212" s="79">
        <v>5.27</v>
      </c>
      <c r="E212" s="79">
        <v>4.71</v>
      </c>
      <c r="F212" s="79">
        <v>4.76</v>
      </c>
      <c r="G212" s="79">
        <v>3.97</v>
      </c>
      <c r="H212" s="79">
        <v>3.47</v>
      </c>
      <c r="I212" s="79">
        <v>2.98</v>
      </c>
      <c r="J212" s="79">
        <v>2.56</v>
      </c>
      <c r="K212" s="79">
        <v>2.2200000000000002</v>
      </c>
      <c r="L212" s="79">
        <v>41</v>
      </c>
      <c r="M212" s="79">
        <v>41</v>
      </c>
      <c r="N212" s="79">
        <v>38</v>
      </c>
      <c r="O212" s="78">
        <v>0.58511574074074069</v>
      </c>
    </row>
    <row r="213" spans="1:15" x14ac:dyDescent="0.25">
      <c r="A213" s="79">
        <v>1325</v>
      </c>
      <c r="B213" s="28">
        <v>4</v>
      </c>
      <c r="C213" s="79">
        <v>36712</v>
      </c>
      <c r="D213" s="79">
        <v>8.02</v>
      </c>
      <c r="E213" s="79">
        <v>7.18</v>
      </c>
      <c r="F213" s="79">
        <v>7.08</v>
      </c>
      <c r="G213" s="79">
        <v>6.04</v>
      </c>
      <c r="H213" s="79">
        <v>5.18</v>
      </c>
      <c r="I213" s="79">
        <v>4.45</v>
      </c>
      <c r="J213" s="79">
        <v>3.81</v>
      </c>
      <c r="K213" s="79">
        <v>3.29</v>
      </c>
      <c r="L213" s="79">
        <v>41</v>
      </c>
      <c r="M213" s="79">
        <v>41</v>
      </c>
      <c r="N213" s="79">
        <v>38</v>
      </c>
      <c r="O213" s="78">
        <v>0.5852546296296296</v>
      </c>
    </row>
    <row r="214" spans="1:15" x14ac:dyDescent="0.25">
      <c r="A214" s="76" t="s">
        <v>175</v>
      </c>
      <c r="C214" s="1" t="s">
        <v>57</v>
      </c>
      <c r="D214" s="77">
        <v>0.58585648148148151</v>
      </c>
      <c r="E214" s="76" t="s">
        <v>174</v>
      </c>
    </row>
    <row r="215" spans="1:15" x14ac:dyDescent="0.25">
      <c r="A215" s="79">
        <v>1327</v>
      </c>
      <c r="B215" s="28">
        <v>1</v>
      </c>
      <c r="C215" s="79">
        <v>36479</v>
      </c>
      <c r="D215" s="79">
        <v>8.02</v>
      </c>
      <c r="E215" s="79">
        <v>7.07</v>
      </c>
      <c r="F215" s="79">
        <v>7.19</v>
      </c>
      <c r="G215" s="79">
        <v>6.07</v>
      </c>
      <c r="H215" s="79">
        <v>5.21</v>
      </c>
      <c r="I215" s="79">
        <v>4.4000000000000004</v>
      </c>
      <c r="J215" s="79">
        <v>3.76</v>
      </c>
      <c r="K215" s="79">
        <v>3.21</v>
      </c>
      <c r="L215" s="79">
        <v>41</v>
      </c>
      <c r="M215" s="79">
        <v>41</v>
      </c>
      <c r="N215" s="79">
        <v>39</v>
      </c>
      <c r="O215" s="78">
        <v>0.58637731481481481</v>
      </c>
    </row>
    <row r="216" spans="1:15" x14ac:dyDescent="0.25">
      <c r="A216" s="79">
        <v>1327</v>
      </c>
      <c r="B216" s="28">
        <v>2</v>
      </c>
      <c r="C216" s="79">
        <v>12656</v>
      </c>
      <c r="D216" s="79">
        <v>2.67</v>
      </c>
      <c r="E216" s="79">
        <v>2.35</v>
      </c>
      <c r="F216" s="79">
        <v>2.39</v>
      </c>
      <c r="G216" s="79">
        <v>2.02</v>
      </c>
      <c r="H216" s="79">
        <v>1.77</v>
      </c>
      <c r="I216" s="79">
        <v>1.51</v>
      </c>
      <c r="J216" s="79">
        <v>1.29</v>
      </c>
      <c r="K216" s="79">
        <v>1.1299999999999999</v>
      </c>
      <c r="L216" s="79">
        <v>41</v>
      </c>
      <c r="M216" s="79">
        <v>41</v>
      </c>
      <c r="N216" s="79">
        <v>39</v>
      </c>
      <c r="O216" s="78">
        <v>0.58649305555555553</v>
      </c>
    </row>
    <row r="217" spans="1:15" x14ac:dyDescent="0.25">
      <c r="A217" s="79">
        <v>1327</v>
      </c>
      <c r="B217" s="28">
        <v>3</v>
      </c>
      <c r="C217" s="79">
        <v>24252</v>
      </c>
      <c r="D217" s="79">
        <v>5.32</v>
      </c>
      <c r="E217" s="79">
        <v>4.59</v>
      </c>
      <c r="F217" s="79">
        <v>4.82</v>
      </c>
      <c r="G217" s="79">
        <v>4</v>
      </c>
      <c r="H217" s="79">
        <v>3.48</v>
      </c>
      <c r="I217" s="79">
        <v>2.97</v>
      </c>
      <c r="J217" s="79">
        <v>2.5499999999999998</v>
      </c>
      <c r="K217" s="79">
        <v>2.19</v>
      </c>
      <c r="L217" s="79">
        <v>41</v>
      </c>
      <c r="M217" s="79">
        <v>41</v>
      </c>
      <c r="N217" s="79">
        <v>39</v>
      </c>
      <c r="O217" s="78">
        <v>0.58658564814814818</v>
      </c>
    </row>
    <row r="218" spans="1:15" x14ac:dyDescent="0.25">
      <c r="A218" s="79">
        <v>1327</v>
      </c>
      <c r="B218" s="28">
        <v>4</v>
      </c>
      <c r="C218" s="79">
        <v>36829</v>
      </c>
      <c r="D218" s="79">
        <v>8.0500000000000007</v>
      </c>
      <c r="E218" s="79">
        <v>7.09</v>
      </c>
      <c r="F218" s="79">
        <v>7.26</v>
      </c>
      <c r="G218" s="79">
        <v>6.11</v>
      </c>
      <c r="H218" s="79">
        <v>5.23</v>
      </c>
      <c r="I218" s="79">
        <v>4.45</v>
      </c>
      <c r="J218" s="79">
        <v>3.8</v>
      </c>
      <c r="K218" s="79">
        <v>3.25</v>
      </c>
      <c r="L218" s="79">
        <v>41</v>
      </c>
      <c r="M218" s="79">
        <v>41</v>
      </c>
      <c r="N218" s="79">
        <v>39</v>
      </c>
      <c r="O218" s="78">
        <v>0.58672453703703698</v>
      </c>
    </row>
    <row r="219" spans="1:15" x14ac:dyDescent="0.25">
      <c r="A219" s="76" t="s">
        <v>173</v>
      </c>
      <c r="C219" s="1" t="s">
        <v>57</v>
      </c>
      <c r="D219" s="77">
        <v>0.5873032407407407</v>
      </c>
      <c r="E219" s="76" t="s">
        <v>172</v>
      </c>
    </row>
    <row r="220" spans="1:15" x14ac:dyDescent="0.25">
      <c r="A220" s="79">
        <v>1344</v>
      </c>
      <c r="B220" s="28">
        <v>1</v>
      </c>
      <c r="C220" s="79">
        <v>36372</v>
      </c>
      <c r="D220" s="79">
        <v>8.2799999999999994</v>
      </c>
      <c r="E220" s="79">
        <v>7.62</v>
      </c>
      <c r="F220" s="79">
        <v>7.43</v>
      </c>
      <c r="G220" s="79">
        <v>6.41</v>
      </c>
      <c r="H220" s="79">
        <v>5.44</v>
      </c>
      <c r="I220" s="79">
        <v>4.63</v>
      </c>
      <c r="J220" s="79">
        <v>3.89</v>
      </c>
      <c r="K220" s="79">
        <v>3.22</v>
      </c>
      <c r="L220" s="79">
        <v>41</v>
      </c>
      <c r="M220" s="79">
        <v>42</v>
      </c>
      <c r="N220" s="79">
        <v>40</v>
      </c>
      <c r="O220" s="78">
        <v>0.58805555555555555</v>
      </c>
    </row>
    <row r="221" spans="1:15" x14ac:dyDescent="0.25">
      <c r="A221" s="79">
        <v>1344</v>
      </c>
      <c r="B221" s="28">
        <v>2</v>
      </c>
      <c r="C221" s="79">
        <v>12718</v>
      </c>
      <c r="D221" s="79">
        <v>2.66</v>
      </c>
      <c r="E221" s="79">
        <v>2.38</v>
      </c>
      <c r="F221" s="79">
        <v>2.41</v>
      </c>
      <c r="G221" s="79">
        <v>2.04</v>
      </c>
      <c r="H221" s="79">
        <v>1.79</v>
      </c>
      <c r="I221" s="79">
        <v>1.54</v>
      </c>
      <c r="J221" s="79">
        <v>1.32</v>
      </c>
      <c r="K221" s="79">
        <v>1.1299999999999999</v>
      </c>
      <c r="L221" s="79">
        <v>41</v>
      </c>
      <c r="M221" s="79">
        <v>42</v>
      </c>
      <c r="N221" s="79">
        <v>40</v>
      </c>
      <c r="O221" s="78">
        <v>0.58817129629629628</v>
      </c>
    </row>
    <row r="222" spans="1:15" x14ac:dyDescent="0.25">
      <c r="A222" s="79">
        <v>1344</v>
      </c>
      <c r="B222" s="28">
        <v>3</v>
      </c>
      <c r="C222" s="79">
        <v>24359</v>
      </c>
      <c r="D222" s="79">
        <v>5.32</v>
      </c>
      <c r="E222" s="79">
        <v>4.79</v>
      </c>
      <c r="F222" s="79">
        <v>4.8099999999999996</v>
      </c>
      <c r="G222" s="79">
        <v>4.08</v>
      </c>
      <c r="H222" s="79">
        <v>3.53</v>
      </c>
      <c r="I222" s="79">
        <v>3.04</v>
      </c>
      <c r="J222" s="79">
        <v>2.6</v>
      </c>
      <c r="K222" s="79">
        <v>2.19</v>
      </c>
      <c r="L222" s="79">
        <v>41</v>
      </c>
      <c r="M222" s="79">
        <v>42</v>
      </c>
      <c r="N222" s="79">
        <v>40</v>
      </c>
      <c r="O222" s="78">
        <v>0.58826388888888892</v>
      </c>
    </row>
    <row r="223" spans="1:15" x14ac:dyDescent="0.25">
      <c r="A223" s="79">
        <v>1344</v>
      </c>
      <c r="B223" s="28">
        <v>4</v>
      </c>
      <c r="C223" s="79">
        <v>36777</v>
      </c>
      <c r="D223" s="79">
        <v>8</v>
      </c>
      <c r="E223" s="79">
        <v>7.34</v>
      </c>
      <c r="F223" s="79">
        <v>7.25</v>
      </c>
      <c r="G223" s="79">
        <v>6.25</v>
      </c>
      <c r="H223" s="79">
        <v>5.32</v>
      </c>
      <c r="I223" s="79">
        <v>4.57</v>
      </c>
      <c r="J223" s="79">
        <v>3.88</v>
      </c>
      <c r="K223" s="79">
        <v>3.26</v>
      </c>
      <c r="L223" s="79">
        <v>41</v>
      </c>
      <c r="M223" s="79">
        <v>42</v>
      </c>
      <c r="N223" s="79">
        <v>40</v>
      </c>
      <c r="O223" s="78">
        <v>0.58840277777777772</v>
      </c>
    </row>
    <row r="224" spans="1:15" x14ac:dyDescent="0.25">
      <c r="A224" s="76" t="s">
        <v>171</v>
      </c>
      <c r="C224" s="1" t="s">
        <v>57</v>
      </c>
      <c r="D224" s="77">
        <v>0.58909722222222227</v>
      </c>
      <c r="E224" s="76" t="s">
        <v>170</v>
      </c>
    </row>
    <row r="225" spans="1:15" x14ac:dyDescent="0.25">
      <c r="A225" s="79">
        <v>2088</v>
      </c>
      <c r="B225" s="28">
        <v>1</v>
      </c>
      <c r="C225" s="79">
        <v>36081</v>
      </c>
      <c r="D225" s="79">
        <v>11.42</v>
      </c>
      <c r="E225" s="79">
        <v>8.64</v>
      </c>
      <c r="F225" s="79">
        <v>9.34</v>
      </c>
      <c r="G225" s="79">
        <v>7.58</v>
      </c>
      <c r="H225" s="79">
        <v>6.27</v>
      </c>
      <c r="I225" s="79">
        <v>5.12</v>
      </c>
      <c r="J225" s="79">
        <v>4.21</v>
      </c>
      <c r="K225" s="79">
        <v>3.4</v>
      </c>
      <c r="L225" s="79">
        <v>40</v>
      </c>
      <c r="M225" s="79">
        <v>41</v>
      </c>
      <c r="N225" s="79">
        <v>41</v>
      </c>
      <c r="O225" s="78">
        <v>0.59777777777777785</v>
      </c>
    </row>
    <row r="226" spans="1:15" x14ac:dyDescent="0.25">
      <c r="A226" s="79">
        <v>2088</v>
      </c>
      <c r="B226" s="28">
        <v>2</v>
      </c>
      <c r="C226" s="79">
        <v>12592</v>
      </c>
      <c r="D226" s="79">
        <v>3.91</v>
      </c>
      <c r="E226" s="79">
        <v>2.76</v>
      </c>
      <c r="F226" s="79">
        <v>3.23</v>
      </c>
      <c r="G226" s="79">
        <v>2.52</v>
      </c>
      <c r="H226" s="79">
        <v>2.11</v>
      </c>
      <c r="I226" s="79">
        <v>1.75</v>
      </c>
      <c r="J226" s="79">
        <v>1.44</v>
      </c>
      <c r="K226" s="79">
        <v>1.21</v>
      </c>
      <c r="L226" s="79">
        <v>40</v>
      </c>
      <c r="M226" s="79">
        <v>41</v>
      </c>
      <c r="N226" s="79">
        <v>41</v>
      </c>
      <c r="O226" s="78">
        <v>0.59789351851851846</v>
      </c>
    </row>
    <row r="227" spans="1:15" x14ac:dyDescent="0.25">
      <c r="A227" s="79">
        <v>2088</v>
      </c>
      <c r="B227" s="28">
        <v>3</v>
      </c>
      <c r="C227" s="79">
        <v>24119</v>
      </c>
      <c r="D227" s="79">
        <v>7.48</v>
      </c>
      <c r="E227" s="79">
        <v>5.51</v>
      </c>
      <c r="F227" s="79">
        <v>6.19</v>
      </c>
      <c r="G227" s="79">
        <v>4.9000000000000004</v>
      </c>
      <c r="H227" s="79">
        <v>4.13</v>
      </c>
      <c r="I227" s="79">
        <v>3.4</v>
      </c>
      <c r="J227" s="79">
        <v>2.82</v>
      </c>
      <c r="K227" s="79">
        <v>2.33</v>
      </c>
      <c r="L227" s="79">
        <v>40</v>
      </c>
      <c r="M227" s="79">
        <v>41</v>
      </c>
      <c r="N227" s="79">
        <v>41</v>
      </c>
      <c r="O227" s="78">
        <v>0.59799768518518526</v>
      </c>
    </row>
    <row r="228" spans="1:15" x14ac:dyDescent="0.25">
      <c r="A228" s="79">
        <v>2088</v>
      </c>
      <c r="B228" s="28">
        <v>4</v>
      </c>
      <c r="C228" s="79">
        <v>36530</v>
      </c>
      <c r="D228" s="79">
        <v>11.06</v>
      </c>
      <c r="E228" s="79">
        <v>8.39</v>
      </c>
      <c r="F228" s="79">
        <v>9.1199999999999992</v>
      </c>
      <c r="G228" s="79">
        <v>7.33</v>
      </c>
      <c r="H228" s="79">
        <v>6.1</v>
      </c>
      <c r="I228" s="79">
        <v>5.0199999999999996</v>
      </c>
      <c r="J228" s="79">
        <v>4.16</v>
      </c>
      <c r="K228" s="79">
        <v>3.4</v>
      </c>
      <c r="L228" s="79">
        <v>40</v>
      </c>
      <c r="M228" s="79">
        <v>41</v>
      </c>
      <c r="N228" s="79">
        <v>41</v>
      </c>
      <c r="O228" s="78">
        <v>0.59814814814814821</v>
      </c>
    </row>
    <row r="229" spans="1:15" x14ac:dyDescent="0.25">
      <c r="A229" s="76" t="s">
        <v>169</v>
      </c>
      <c r="C229" s="1" t="s">
        <v>57</v>
      </c>
      <c r="D229" s="77">
        <v>0.59878472222222223</v>
      </c>
      <c r="E229" s="76" t="s">
        <v>168</v>
      </c>
    </row>
    <row r="230" spans="1:15" x14ac:dyDescent="0.25">
      <c r="A230" s="79">
        <v>2090</v>
      </c>
      <c r="B230" s="28">
        <v>1</v>
      </c>
      <c r="C230" s="79">
        <v>36407</v>
      </c>
      <c r="D230" s="79">
        <v>10.98</v>
      </c>
      <c r="E230" s="79">
        <v>8.94</v>
      </c>
      <c r="F230" s="79">
        <v>8.4700000000000006</v>
      </c>
      <c r="G230" s="79">
        <v>6.91</v>
      </c>
      <c r="H230" s="79">
        <v>5.76</v>
      </c>
      <c r="I230" s="79">
        <v>4.75</v>
      </c>
      <c r="J230" s="79">
        <v>3.96</v>
      </c>
      <c r="K230" s="79">
        <v>3.29</v>
      </c>
      <c r="L230" s="79">
        <v>40</v>
      </c>
      <c r="M230" s="79">
        <v>41</v>
      </c>
      <c r="N230" s="79">
        <v>42</v>
      </c>
      <c r="O230" s="78">
        <v>0.59936342592592595</v>
      </c>
    </row>
    <row r="231" spans="1:15" x14ac:dyDescent="0.25">
      <c r="A231" s="79">
        <v>2090</v>
      </c>
      <c r="B231" s="28">
        <v>2</v>
      </c>
      <c r="C231" s="79">
        <v>12605</v>
      </c>
      <c r="D231" s="79">
        <v>3.74</v>
      </c>
      <c r="E231" s="79">
        <v>3.03</v>
      </c>
      <c r="F231" s="79">
        <v>2.8</v>
      </c>
      <c r="G231" s="79">
        <v>2.29</v>
      </c>
      <c r="H231" s="79">
        <v>1.94</v>
      </c>
      <c r="I231" s="79">
        <v>1.62</v>
      </c>
      <c r="J231" s="79">
        <v>1.36</v>
      </c>
      <c r="K231" s="79">
        <v>1.18</v>
      </c>
      <c r="L231" s="79">
        <v>40</v>
      </c>
      <c r="M231" s="79">
        <v>41</v>
      </c>
      <c r="N231" s="79">
        <v>42</v>
      </c>
      <c r="O231" s="78">
        <v>0.59947916666666667</v>
      </c>
    </row>
    <row r="232" spans="1:15" x14ac:dyDescent="0.25">
      <c r="A232" s="79">
        <v>2090</v>
      </c>
      <c r="B232" s="28">
        <v>3</v>
      </c>
      <c r="C232" s="79">
        <v>24278</v>
      </c>
      <c r="D232" s="79">
        <v>7.32</v>
      </c>
      <c r="E232" s="79">
        <v>5.88</v>
      </c>
      <c r="F232" s="79">
        <v>5.68</v>
      </c>
      <c r="G232" s="79">
        <v>4.57</v>
      </c>
      <c r="H232" s="79">
        <v>3.84</v>
      </c>
      <c r="I232" s="79">
        <v>3.22</v>
      </c>
      <c r="J232" s="79">
        <v>2.68</v>
      </c>
      <c r="K232" s="79">
        <v>2.2599999999999998</v>
      </c>
      <c r="L232" s="79">
        <v>40</v>
      </c>
      <c r="M232" s="79">
        <v>41</v>
      </c>
      <c r="N232" s="79">
        <v>42</v>
      </c>
      <c r="O232" s="78">
        <v>0.59957175925925921</v>
      </c>
    </row>
    <row r="233" spans="1:15" x14ac:dyDescent="0.25">
      <c r="A233" s="79">
        <v>2090</v>
      </c>
      <c r="B233" s="28">
        <v>4</v>
      </c>
      <c r="C233" s="79">
        <v>36684</v>
      </c>
      <c r="D233" s="79">
        <v>10.89</v>
      </c>
      <c r="E233" s="79">
        <v>8.86</v>
      </c>
      <c r="F233" s="79">
        <v>8.58</v>
      </c>
      <c r="G233" s="79">
        <v>6.99</v>
      </c>
      <c r="H233" s="79">
        <v>5.78</v>
      </c>
      <c r="I233" s="79">
        <v>4.82</v>
      </c>
      <c r="J233" s="79">
        <v>4.0199999999999996</v>
      </c>
      <c r="K233" s="79">
        <v>3.34</v>
      </c>
      <c r="L233" s="79">
        <v>40</v>
      </c>
      <c r="M233" s="79">
        <v>41</v>
      </c>
      <c r="N233" s="79">
        <v>42</v>
      </c>
      <c r="O233" s="78">
        <v>0.59972222222222216</v>
      </c>
    </row>
    <row r="234" spans="1:15" x14ac:dyDescent="0.25">
      <c r="A234" s="76" t="s">
        <v>167</v>
      </c>
      <c r="C234" s="1" t="s">
        <v>57</v>
      </c>
      <c r="D234" s="77">
        <v>0.60127314814814814</v>
      </c>
      <c r="E234" s="76" t="s">
        <v>166</v>
      </c>
    </row>
    <row r="235" spans="1:15" x14ac:dyDescent="0.25">
      <c r="A235" s="79">
        <v>2780</v>
      </c>
      <c r="B235" s="28">
        <v>1</v>
      </c>
      <c r="C235" s="79">
        <v>35970</v>
      </c>
      <c r="D235" s="79">
        <v>11.84</v>
      </c>
      <c r="E235" s="79">
        <v>9.24</v>
      </c>
      <c r="F235" s="79">
        <v>9.81</v>
      </c>
      <c r="G235" s="79">
        <v>8.0299999999999994</v>
      </c>
      <c r="H235" s="79">
        <v>6.67</v>
      </c>
      <c r="I235" s="79">
        <v>5.51</v>
      </c>
      <c r="J235" s="79">
        <v>4.59</v>
      </c>
      <c r="K235" s="79">
        <v>3.73</v>
      </c>
      <c r="L235" s="79">
        <v>40</v>
      </c>
      <c r="M235" s="79">
        <v>41</v>
      </c>
      <c r="N235" s="79">
        <v>43</v>
      </c>
      <c r="O235" s="78">
        <v>0.60627314814814814</v>
      </c>
    </row>
    <row r="236" spans="1:15" x14ac:dyDescent="0.25">
      <c r="A236" s="79">
        <v>2780</v>
      </c>
      <c r="B236" s="28">
        <v>2</v>
      </c>
      <c r="C236" s="79">
        <v>12578</v>
      </c>
      <c r="D236" s="79">
        <v>4.12</v>
      </c>
      <c r="E236" s="79">
        <v>2.9</v>
      </c>
      <c r="F236" s="79">
        <v>3.37</v>
      </c>
      <c r="G236" s="79">
        <v>2.7</v>
      </c>
      <c r="H236" s="79">
        <v>2.2400000000000002</v>
      </c>
      <c r="I236" s="79">
        <v>1.88</v>
      </c>
      <c r="J236" s="79">
        <v>1.57</v>
      </c>
      <c r="K236" s="79">
        <v>1.31</v>
      </c>
      <c r="L236" s="79">
        <v>40</v>
      </c>
      <c r="M236" s="79">
        <v>41</v>
      </c>
      <c r="N236" s="79">
        <v>43</v>
      </c>
      <c r="O236" s="78">
        <v>0.60638888888888887</v>
      </c>
    </row>
    <row r="237" spans="1:15" x14ac:dyDescent="0.25">
      <c r="A237" s="79">
        <v>2780</v>
      </c>
      <c r="B237" s="28">
        <v>3</v>
      </c>
      <c r="C237" s="79">
        <v>24190</v>
      </c>
      <c r="D237" s="79">
        <v>7.84</v>
      </c>
      <c r="E237" s="79">
        <v>5.87</v>
      </c>
      <c r="F237" s="79">
        <v>6.56</v>
      </c>
      <c r="G237" s="79">
        <v>5.24</v>
      </c>
      <c r="H237" s="79">
        <v>4.38</v>
      </c>
      <c r="I237" s="79">
        <v>3.68</v>
      </c>
      <c r="J237" s="79">
        <v>3.08</v>
      </c>
      <c r="K237" s="79">
        <v>2.54</v>
      </c>
      <c r="L237" s="79">
        <v>40</v>
      </c>
      <c r="M237" s="79">
        <v>41</v>
      </c>
      <c r="N237" s="79">
        <v>43</v>
      </c>
      <c r="O237" s="78">
        <v>0.60649305555555555</v>
      </c>
    </row>
    <row r="238" spans="1:15" x14ac:dyDescent="0.25">
      <c r="A238" s="76" t="s">
        <v>165</v>
      </c>
      <c r="C238" s="1" t="s">
        <v>57</v>
      </c>
      <c r="D238" s="77">
        <v>0.60746527777777781</v>
      </c>
      <c r="E238" s="76" t="s">
        <v>126</v>
      </c>
    </row>
    <row r="239" spans="1:15" x14ac:dyDescent="0.25">
      <c r="A239" s="79">
        <v>2780</v>
      </c>
      <c r="B239" s="28">
        <v>1</v>
      </c>
      <c r="C239" s="79">
        <v>36230</v>
      </c>
      <c r="D239" s="79">
        <v>11.58</v>
      </c>
      <c r="E239" s="79">
        <v>8.83</v>
      </c>
      <c r="F239" s="79">
        <v>9.52</v>
      </c>
      <c r="G239" s="79">
        <v>7.75</v>
      </c>
      <c r="H239" s="79">
        <v>6.46</v>
      </c>
      <c r="I239" s="79">
        <v>5.35</v>
      </c>
      <c r="J239" s="79">
        <v>4.46</v>
      </c>
      <c r="K239" s="79">
        <v>3.7</v>
      </c>
      <c r="L239" s="79">
        <v>40</v>
      </c>
      <c r="M239" s="79">
        <v>41</v>
      </c>
      <c r="N239" s="79">
        <v>44</v>
      </c>
      <c r="O239" s="78">
        <v>0.60803240740740738</v>
      </c>
    </row>
    <row r="240" spans="1:15" x14ac:dyDescent="0.25">
      <c r="A240" s="79">
        <v>2780</v>
      </c>
      <c r="B240" s="28">
        <v>2</v>
      </c>
      <c r="C240" s="79">
        <v>12597</v>
      </c>
      <c r="D240" s="79">
        <v>4.2699999999999996</v>
      </c>
      <c r="E240" s="79">
        <v>2.91</v>
      </c>
      <c r="F240" s="79">
        <v>3.49</v>
      </c>
      <c r="G240" s="79">
        <v>2.77</v>
      </c>
      <c r="H240" s="79">
        <v>2.29</v>
      </c>
      <c r="I240" s="79">
        <v>1.91</v>
      </c>
      <c r="J240" s="79">
        <v>1.59</v>
      </c>
      <c r="K240" s="79">
        <v>1.33</v>
      </c>
      <c r="L240" s="79">
        <v>40</v>
      </c>
      <c r="M240" s="79">
        <v>41</v>
      </c>
      <c r="N240" s="79">
        <v>44</v>
      </c>
      <c r="O240" s="78">
        <v>0.60814814814814822</v>
      </c>
    </row>
    <row r="241" spans="1:15" x14ac:dyDescent="0.25">
      <c r="A241" s="79">
        <v>2780</v>
      </c>
      <c r="B241" s="28">
        <v>3</v>
      </c>
      <c r="C241" s="79">
        <v>24114</v>
      </c>
      <c r="D241" s="79">
        <v>8.11</v>
      </c>
      <c r="E241" s="79">
        <v>5.88</v>
      </c>
      <c r="F241" s="79">
        <v>6.69</v>
      </c>
      <c r="G241" s="79">
        <v>5.32</v>
      </c>
      <c r="H241" s="79">
        <v>4.45</v>
      </c>
      <c r="I241" s="79">
        <v>3.71</v>
      </c>
      <c r="J241" s="79">
        <v>3.08</v>
      </c>
      <c r="K241" s="79">
        <v>2.56</v>
      </c>
      <c r="L241" s="79">
        <v>40</v>
      </c>
      <c r="M241" s="79">
        <v>41</v>
      </c>
      <c r="N241" s="79">
        <v>44</v>
      </c>
      <c r="O241" s="78">
        <v>0.60825231481481479</v>
      </c>
    </row>
    <row r="242" spans="1:15" x14ac:dyDescent="0.25">
      <c r="A242" s="79">
        <v>2780</v>
      </c>
      <c r="B242" s="28">
        <v>4</v>
      </c>
      <c r="C242" s="79">
        <v>36663</v>
      </c>
      <c r="D242" s="79">
        <v>11.68</v>
      </c>
      <c r="E242" s="79">
        <v>8.91</v>
      </c>
      <c r="F242" s="79">
        <v>9.6300000000000008</v>
      </c>
      <c r="G242" s="79">
        <v>7.82</v>
      </c>
      <c r="H242" s="79">
        <v>6.47</v>
      </c>
      <c r="I242" s="79">
        <v>5.38</v>
      </c>
      <c r="J242" s="79">
        <v>4.49</v>
      </c>
      <c r="K242" s="79">
        <v>3.73</v>
      </c>
      <c r="L242" s="79">
        <v>40</v>
      </c>
      <c r="M242" s="79">
        <v>41</v>
      </c>
      <c r="N242" s="79">
        <v>44</v>
      </c>
      <c r="O242" s="78">
        <v>0.60840277777777774</v>
      </c>
    </row>
    <row r="243" spans="1:15" x14ac:dyDescent="0.25">
      <c r="A243" s="76" t="s">
        <v>164</v>
      </c>
      <c r="C243" s="1" t="s">
        <v>57</v>
      </c>
      <c r="D243" s="77">
        <v>0.60908564814814814</v>
      </c>
      <c r="E243" s="76" t="s">
        <v>163</v>
      </c>
    </row>
    <row r="244" spans="1:15" x14ac:dyDescent="0.25">
      <c r="A244" s="79">
        <v>2782</v>
      </c>
      <c r="B244" s="28">
        <v>1</v>
      </c>
      <c r="C244" s="79">
        <v>36352</v>
      </c>
      <c r="D244" s="79">
        <v>11.03</v>
      </c>
      <c r="E244" s="79">
        <v>9</v>
      </c>
      <c r="F244" s="79">
        <v>9.09</v>
      </c>
      <c r="G244" s="79">
        <v>7.39</v>
      </c>
      <c r="H244" s="79">
        <v>6.19</v>
      </c>
      <c r="I244" s="79">
        <v>5.0999999999999996</v>
      </c>
      <c r="J244" s="79">
        <v>4.24</v>
      </c>
      <c r="K244" s="79">
        <v>3.56</v>
      </c>
      <c r="L244" s="79">
        <v>40</v>
      </c>
      <c r="M244" s="79">
        <v>41</v>
      </c>
      <c r="N244" s="79">
        <v>45</v>
      </c>
      <c r="O244" s="78">
        <v>0.60965277777777771</v>
      </c>
    </row>
    <row r="245" spans="1:15" x14ac:dyDescent="0.25">
      <c r="A245" s="79">
        <v>2782</v>
      </c>
      <c r="B245" s="28">
        <v>2</v>
      </c>
      <c r="C245" s="79">
        <v>12599</v>
      </c>
      <c r="D245" s="79">
        <v>3.84</v>
      </c>
      <c r="E245" s="79">
        <v>3.11</v>
      </c>
      <c r="F245" s="79">
        <v>3.07</v>
      </c>
      <c r="G245" s="79">
        <v>2.5</v>
      </c>
      <c r="H245" s="79">
        <v>2.12</v>
      </c>
      <c r="I245" s="79">
        <v>1.77</v>
      </c>
      <c r="J245" s="79">
        <v>1.49</v>
      </c>
      <c r="K245" s="79">
        <v>1.28</v>
      </c>
      <c r="L245" s="79">
        <v>40</v>
      </c>
      <c r="M245" s="79">
        <v>41</v>
      </c>
      <c r="N245" s="79">
        <v>45</v>
      </c>
      <c r="O245" s="78">
        <v>0.60976851851851854</v>
      </c>
    </row>
    <row r="246" spans="1:15" x14ac:dyDescent="0.25">
      <c r="A246" s="79">
        <v>2782</v>
      </c>
      <c r="B246" s="28">
        <v>3</v>
      </c>
      <c r="C246" s="79">
        <v>24326</v>
      </c>
      <c r="D246" s="79">
        <v>7.46</v>
      </c>
      <c r="E246" s="79">
        <v>6.03</v>
      </c>
      <c r="F246" s="79">
        <v>6.21</v>
      </c>
      <c r="G246" s="79">
        <v>4.97</v>
      </c>
      <c r="H246" s="79">
        <v>4.18</v>
      </c>
      <c r="I246" s="79">
        <v>3.5</v>
      </c>
      <c r="J246" s="79">
        <v>2.92</v>
      </c>
      <c r="K246" s="79">
        <v>2.4700000000000002</v>
      </c>
      <c r="L246" s="79">
        <v>40</v>
      </c>
      <c r="M246" s="79">
        <v>41</v>
      </c>
      <c r="N246" s="79">
        <v>45</v>
      </c>
      <c r="O246" s="78">
        <v>0.60986111111111108</v>
      </c>
    </row>
    <row r="247" spans="1:15" x14ac:dyDescent="0.25">
      <c r="A247" s="79">
        <v>2782</v>
      </c>
      <c r="B247" s="28">
        <v>4</v>
      </c>
      <c r="C247" s="79">
        <v>36791</v>
      </c>
      <c r="D247" s="79">
        <v>11.09</v>
      </c>
      <c r="E247" s="79">
        <v>9.0399999999999991</v>
      </c>
      <c r="F247" s="79">
        <v>9.34</v>
      </c>
      <c r="G247" s="82">
        <v>7.55</v>
      </c>
      <c r="H247" s="79">
        <v>6.28</v>
      </c>
      <c r="I247" s="79">
        <v>5.21</v>
      </c>
      <c r="J247" s="79">
        <v>4.34</v>
      </c>
      <c r="K247" s="79">
        <v>3.65</v>
      </c>
      <c r="L247" s="79">
        <v>40</v>
      </c>
      <c r="M247" s="79">
        <v>41</v>
      </c>
      <c r="N247" s="79">
        <v>45</v>
      </c>
      <c r="O247" s="78">
        <v>0.61001157407407403</v>
      </c>
    </row>
    <row r="248" spans="1:15" x14ac:dyDescent="0.25">
      <c r="A248" s="76" t="s">
        <v>162</v>
      </c>
      <c r="C248" s="1" t="s">
        <v>57</v>
      </c>
      <c r="D248" s="77">
        <v>0.61070601851851858</v>
      </c>
      <c r="E248" s="76" t="s">
        <v>161</v>
      </c>
    </row>
    <row r="249" spans="1:15" x14ac:dyDescent="0.25">
      <c r="A249" s="79">
        <v>3343</v>
      </c>
      <c r="B249" s="28">
        <v>1</v>
      </c>
      <c r="C249" s="79">
        <v>36301</v>
      </c>
      <c r="D249" s="79">
        <v>11.29</v>
      </c>
      <c r="E249" s="79">
        <v>8.35</v>
      </c>
      <c r="F249" s="79">
        <v>9.26</v>
      </c>
      <c r="G249" s="79">
        <v>7.57</v>
      </c>
      <c r="H249" s="79">
        <v>6.33</v>
      </c>
      <c r="I249" s="79">
        <v>5.26</v>
      </c>
      <c r="J249" s="79">
        <v>4.3600000000000003</v>
      </c>
      <c r="K249" s="79">
        <v>3.61</v>
      </c>
      <c r="L249" s="79">
        <v>40</v>
      </c>
      <c r="M249" s="79">
        <v>40</v>
      </c>
      <c r="N249" s="79">
        <v>46</v>
      </c>
      <c r="O249" s="78">
        <v>0.6150578703703703</v>
      </c>
    </row>
    <row r="250" spans="1:15" x14ac:dyDescent="0.25">
      <c r="A250" s="79">
        <v>3343</v>
      </c>
      <c r="B250" s="28">
        <v>2</v>
      </c>
      <c r="C250" s="79">
        <v>12589</v>
      </c>
      <c r="D250" s="79">
        <v>3.81</v>
      </c>
      <c r="E250" s="79">
        <v>2.65</v>
      </c>
      <c r="F250" s="79">
        <v>3.14</v>
      </c>
      <c r="G250" s="79">
        <v>2.5099999999999998</v>
      </c>
      <c r="H250" s="79">
        <v>2.11</v>
      </c>
      <c r="I250" s="79">
        <v>1.78</v>
      </c>
      <c r="J250" s="79">
        <v>1.49</v>
      </c>
      <c r="K250" s="79">
        <v>1.26</v>
      </c>
      <c r="L250" s="79">
        <v>40</v>
      </c>
      <c r="M250" s="79">
        <v>40</v>
      </c>
      <c r="N250" s="79">
        <v>46</v>
      </c>
      <c r="O250" s="78">
        <v>0.61517361111111113</v>
      </c>
    </row>
    <row r="251" spans="1:15" x14ac:dyDescent="0.25">
      <c r="A251" s="79">
        <v>3343</v>
      </c>
      <c r="B251" s="28">
        <v>3</v>
      </c>
      <c r="C251" s="79">
        <v>24207</v>
      </c>
      <c r="D251" s="79">
        <v>7.38</v>
      </c>
      <c r="E251" s="79">
        <v>5.29</v>
      </c>
      <c r="F251" s="79">
        <v>6.15</v>
      </c>
      <c r="G251" s="79">
        <v>4.8899999999999997</v>
      </c>
      <c r="H251" s="79">
        <v>4.16</v>
      </c>
      <c r="I251" s="79">
        <v>3.47</v>
      </c>
      <c r="J251" s="79">
        <v>2.92</v>
      </c>
      <c r="K251" s="79">
        <v>2.4300000000000002</v>
      </c>
      <c r="L251" s="79">
        <v>40</v>
      </c>
      <c r="M251" s="79">
        <v>40</v>
      </c>
      <c r="N251" s="79">
        <v>46</v>
      </c>
      <c r="O251" s="78">
        <v>0.61527777777777781</v>
      </c>
    </row>
    <row r="252" spans="1:15" x14ac:dyDescent="0.25">
      <c r="A252" s="79">
        <v>3343</v>
      </c>
      <c r="B252" s="28">
        <v>4</v>
      </c>
      <c r="C252" s="79">
        <v>36607</v>
      </c>
      <c r="D252" s="79">
        <v>10.98</v>
      </c>
      <c r="E252" s="79">
        <v>8.11</v>
      </c>
      <c r="F252" s="79">
        <v>9</v>
      </c>
      <c r="G252" s="79">
        <v>7.35</v>
      </c>
      <c r="H252" s="79">
        <v>6.16</v>
      </c>
      <c r="I252" s="79">
        <v>5.14</v>
      </c>
      <c r="J252" s="79">
        <v>4.3099999999999996</v>
      </c>
      <c r="K252" s="79">
        <v>3.6</v>
      </c>
      <c r="L252" s="79">
        <v>40</v>
      </c>
      <c r="M252" s="79">
        <v>40</v>
      </c>
      <c r="N252" s="79">
        <v>46</v>
      </c>
      <c r="O252" s="78">
        <v>0.61541666666666661</v>
      </c>
    </row>
    <row r="253" spans="1:15" x14ac:dyDescent="0.25">
      <c r="A253" s="76" t="s">
        <v>160</v>
      </c>
      <c r="C253" s="1" t="s">
        <v>57</v>
      </c>
      <c r="D253" s="77">
        <v>0.61597222222222225</v>
      </c>
      <c r="E253" s="76" t="s">
        <v>159</v>
      </c>
    </row>
    <row r="254" spans="1:15" x14ac:dyDescent="0.25">
      <c r="A254" s="79">
        <v>3346</v>
      </c>
      <c r="B254" s="28">
        <v>1</v>
      </c>
      <c r="C254" s="79">
        <v>36259</v>
      </c>
      <c r="D254" s="79">
        <v>10.86</v>
      </c>
      <c r="E254" s="79">
        <v>8.83</v>
      </c>
      <c r="F254" s="79">
        <v>8.17</v>
      </c>
      <c r="G254" s="79">
        <v>6.76</v>
      </c>
      <c r="H254" s="79">
        <v>5.71</v>
      </c>
      <c r="I254" s="79">
        <v>4.8</v>
      </c>
      <c r="J254" s="79">
        <v>4.05</v>
      </c>
      <c r="K254" s="79">
        <v>3.44</v>
      </c>
      <c r="L254" s="79">
        <v>40</v>
      </c>
      <c r="M254" s="79">
        <v>40</v>
      </c>
      <c r="N254" s="79">
        <v>47</v>
      </c>
      <c r="O254" s="78">
        <v>0.61653935185185182</v>
      </c>
    </row>
    <row r="255" spans="1:15" x14ac:dyDescent="0.25">
      <c r="A255" s="79">
        <v>3346</v>
      </c>
      <c r="B255" s="28">
        <v>2</v>
      </c>
      <c r="C255" s="79">
        <v>12606</v>
      </c>
      <c r="D255" s="79">
        <v>3.67</v>
      </c>
      <c r="E255" s="79">
        <v>2.95</v>
      </c>
      <c r="F255" s="79">
        <v>2.72</v>
      </c>
      <c r="G255" s="79">
        <v>2.2400000000000002</v>
      </c>
      <c r="H255" s="79">
        <v>1.91</v>
      </c>
      <c r="I255" s="79">
        <v>1.63</v>
      </c>
      <c r="J255" s="79">
        <v>1.39</v>
      </c>
      <c r="K255" s="79">
        <v>1.22</v>
      </c>
      <c r="L255" s="79">
        <v>40</v>
      </c>
      <c r="M255" s="79">
        <v>40</v>
      </c>
      <c r="N255" s="79">
        <v>47</v>
      </c>
      <c r="O255" s="78">
        <v>0.61665509259259255</v>
      </c>
    </row>
    <row r="256" spans="1:15" x14ac:dyDescent="0.25">
      <c r="A256" s="79">
        <v>3346</v>
      </c>
      <c r="B256" s="28">
        <v>3</v>
      </c>
      <c r="C256" s="79">
        <v>24240</v>
      </c>
      <c r="D256" s="79">
        <v>7.22</v>
      </c>
      <c r="E256" s="79">
        <v>5.74</v>
      </c>
      <c r="F256" s="79">
        <v>5.45</v>
      </c>
      <c r="G256" s="79">
        <v>4.45</v>
      </c>
      <c r="H256" s="79">
        <v>3.8</v>
      </c>
      <c r="I256" s="79">
        <v>3.23</v>
      </c>
      <c r="J256" s="79">
        <v>2.75</v>
      </c>
      <c r="K256" s="79">
        <v>2.34</v>
      </c>
      <c r="L256" s="79">
        <v>40</v>
      </c>
      <c r="M256" s="79">
        <v>40</v>
      </c>
      <c r="N256" s="79">
        <v>47</v>
      </c>
      <c r="O256" s="78">
        <v>0.61675925925925923</v>
      </c>
    </row>
    <row r="257" spans="1:15" x14ac:dyDescent="0.25">
      <c r="A257" s="79">
        <v>3346</v>
      </c>
      <c r="B257" s="28">
        <v>4</v>
      </c>
      <c r="C257" s="79">
        <v>36555</v>
      </c>
      <c r="D257" s="79">
        <v>10.67</v>
      </c>
      <c r="E257" s="79">
        <v>8.6300000000000008</v>
      </c>
      <c r="F257" s="79">
        <v>8.24</v>
      </c>
      <c r="G257" s="79">
        <v>6.81</v>
      </c>
      <c r="H257" s="79">
        <v>5.72</v>
      </c>
      <c r="I257" s="79">
        <v>4.83</v>
      </c>
      <c r="J257" s="79">
        <v>4.08</v>
      </c>
      <c r="K257" s="79">
        <v>3.48</v>
      </c>
      <c r="L257" s="79">
        <v>40</v>
      </c>
      <c r="M257" s="79">
        <v>40</v>
      </c>
      <c r="N257" s="79">
        <v>47</v>
      </c>
      <c r="O257" s="78">
        <v>0.61689814814814814</v>
      </c>
    </row>
    <row r="258" spans="1:15" x14ac:dyDescent="0.25">
      <c r="A258" s="76" t="s">
        <v>158</v>
      </c>
      <c r="C258" s="1" t="s">
        <v>57</v>
      </c>
      <c r="D258" s="77">
        <v>0.61767361111111108</v>
      </c>
      <c r="E258" s="76" t="s">
        <v>157</v>
      </c>
    </row>
    <row r="259" spans="1:15" x14ac:dyDescent="0.25">
      <c r="A259" s="79">
        <v>3903</v>
      </c>
      <c r="B259" s="28">
        <v>1</v>
      </c>
      <c r="C259" s="79">
        <v>36121</v>
      </c>
      <c r="D259" s="79">
        <v>10.61</v>
      </c>
      <c r="E259" s="79">
        <v>8.56</v>
      </c>
      <c r="F259" s="79">
        <v>8.82</v>
      </c>
      <c r="G259" s="79">
        <v>7.25</v>
      </c>
      <c r="H259" s="79">
        <v>6.06</v>
      </c>
      <c r="I259" s="79">
        <v>5.0199999999999996</v>
      </c>
      <c r="J259" s="79">
        <v>4.18</v>
      </c>
      <c r="K259" s="79">
        <v>3.46</v>
      </c>
      <c r="L259" s="79">
        <v>40</v>
      </c>
      <c r="M259" s="79">
        <v>40</v>
      </c>
      <c r="N259" s="79">
        <v>48</v>
      </c>
      <c r="O259" s="78">
        <v>0.62108796296296298</v>
      </c>
    </row>
    <row r="260" spans="1:15" x14ac:dyDescent="0.25">
      <c r="A260" s="79">
        <v>3903</v>
      </c>
      <c r="B260" s="28">
        <v>2</v>
      </c>
      <c r="C260" s="79">
        <v>12601</v>
      </c>
      <c r="D260" s="79">
        <v>3.65</v>
      </c>
      <c r="E260" s="79">
        <v>2.79</v>
      </c>
      <c r="F260" s="79">
        <v>3</v>
      </c>
      <c r="G260" s="79">
        <v>2.4300000000000002</v>
      </c>
      <c r="H260" s="79">
        <v>2.0299999999999998</v>
      </c>
      <c r="I260" s="79">
        <v>1.69</v>
      </c>
      <c r="J260" s="79">
        <v>1.41</v>
      </c>
      <c r="K260" s="79">
        <v>1.21</v>
      </c>
      <c r="L260" s="79">
        <v>40</v>
      </c>
      <c r="M260" s="79">
        <v>40</v>
      </c>
      <c r="N260" s="79">
        <v>48</v>
      </c>
      <c r="O260" s="78">
        <v>0.6212037037037037</v>
      </c>
    </row>
    <row r="261" spans="1:15" x14ac:dyDescent="0.25">
      <c r="A261" s="79">
        <v>3903</v>
      </c>
      <c r="B261" s="28">
        <v>3</v>
      </c>
      <c r="C261" s="79">
        <v>24244</v>
      </c>
      <c r="D261" s="79">
        <v>7.01</v>
      </c>
      <c r="E261" s="79">
        <v>5.52</v>
      </c>
      <c r="F261" s="79">
        <v>5.88</v>
      </c>
      <c r="G261" s="79">
        <v>4.71</v>
      </c>
      <c r="H261" s="79">
        <v>3.99</v>
      </c>
      <c r="I261" s="79">
        <v>3.33</v>
      </c>
      <c r="J261" s="79">
        <v>2.78</v>
      </c>
      <c r="K261" s="79">
        <v>2.35</v>
      </c>
      <c r="L261" s="79">
        <v>40</v>
      </c>
      <c r="M261" s="79">
        <v>40</v>
      </c>
      <c r="N261" s="79">
        <v>48</v>
      </c>
      <c r="O261" s="78">
        <v>0.62130787037037039</v>
      </c>
    </row>
    <row r="262" spans="1:15" x14ac:dyDescent="0.25">
      <c r="A262" s="79">
        <v>3903</v>
      </c>
      <c r="B262" s="28">
        <v>4</v>
      </c>
      <c r="C262" s="79">
        <v>36726</v>
      </c>
      <c r="D262" s="79">
        <v>10.33</v>
      </c>
      <c r="E262" s="79">
        <v>8.34</v>
      </c>
      <c r="F262" s="79">
        <v>8.6199999999999992</v>
      </c>
      <c r="G262" s="79">
        <v>7.07</v>
      </c>
      <c r="H262" s="79">
        <v>5.93</v>
      </c>
      <c r="I262" s="79">
        <v>4.95</v>
      </c>
      <c r="J262" s="79">
        <v>4.1500000000000004</v>
      </c>
      <c r="K262" s="79">
        <v>3.47</v>
      </c>
      <c r="L262" s="79">
        <v>40</v>
      </c>
      <c r="M262" s="79">
        <v>40</v>
      </c>
      <c r="N262" s="79">
        <v>48</v>
      </c>
      <c r="O262" s="78">
        <v>0.62145833333333333</v>
      </c>
    </row>
    <row r="263" spans="1:15" x14ac:dyDescent="0.25">
      <c r="A263" s="76" t="s">
        <v>156</v>
      </c>
      <c r="C263" s="1" t="s">
        <v>57</v>
      </c>
      <c r="D263" s="77">
        <v>0.62232638888888892</v>
      </c>
      <c r="E263" s="76" t="s">
        <v>155</v>
      </c>
    </row>
    <row r="264" spans="1:15" x14ac:dyDescent="0.25">
      <c r="A264" s="79">
        <v>3905</v>
      </c>
      <c r="B264" s="28">
        <v>1</v>
      </c>
      <c r="C264" s="79">
        <v>36382</v>
      </c>
      <c r="D264" s="79">
        <v>10.77</v>
      </c>
      <c r="E264" s="79">
        <v>8.73</v>
      </c>
      <c r="F264" s="79">
        <v>8.36</v>
      </c>
      <c r="G264" s="79">
        <v>6.81</v>
      </c>
      <c r="H264" s="79">
        <v>5.68</v>
      </c>
      <c r="I264" s="79">
        <v>4.7300000000000004</v>
      </c>
      <c r="J264" s="79">
        <v>3.96</v>
      </c>
      <c r="K264" s="79">
        <v>3.32</v>
      </c>
      <c r="L264" s="79">
        <v>39</v>
      </c>
      <c r="M264" s="79">
        <v>40</v>
      </c>
      <c r="N264" s="79">
        <v>49</v>
      </c>
      <c r="O264" s="78">
        <v>0.62288194444444445</v>
      </c>
    </row>
    <row r="265" spans="1:15" x14ac:dyDescent="0.25">
      <c r="A265" s="79">
        <v>3905</v>
      </c>
      <c r="B265" s="28">
        <v>2</v>
      </c>
      <c r="C265" s="79">
        <v>12593</v>
      </c>
      <c r="D265" s="79">
        <v>3.69</v>
      </c>
      <c r="E265" s="79">
        <v>2.98</v>
      </c>
      <c r="F265" s="79">
        <v>2.79</v>
      </c>
      <c r="G265" s="79">
        <v>2.25</v>
      </c>
      <c r="H265" s="79">
        <v>1.9</v>
      </c>
      <c r="I265" s="79">
        <v>1.6</v>
      </c>
      <c r="J265" s="79">
        <v>1.34</v>
      </c>
      <c r="K265" s="79">
        <v>1.1499999999999999</v>
      </c>
      <c r="L265" s="79">
        <v>39</v>
      </c>
      <c r="M265" s="79">
        <v>40</v>
      </c>
      <c r="N265" s="79">
        <v>49</v>
      </c>
      <c r="O265" s="78">
        <v>0.62299768518518517</v>
      </c>
    </row>
    <row r="266" spans="1:15" x14ac:dyDescent="0.25">
      <c r="A266" s="79">
        <v>3905</v>
      </c>
      <c r="B266" s="28">
        <v>3</v>
      </c>
      <c r="C266" s="79">
        <v>24226</v>
      </c>
      <c r="D266" s="79">
        <v>7.26</v>
      </c>
      <c r="E266" s="79">
        <v>5.76</v>
      </c>
      <c r="F266" s="79">
        <v>5.66</v>
      </c>
      <c r="G266" s="79">
        <v>4.53</v>
      </c>
      <c r="H266" s="79">
        <v>3.82</v>
      </c>
      <c r="I266" s="79">
        <v>3.21</v>
      </c>
      <c r="J266" s="79">
        <v>2.69</v>
      </c>
      <c r="K266" s="79">
        <v>2.25</v>
      </c>
      <c r="L266" s="79">
        <v>39</v>
      </c>
      <c r="M266" s="79">
        <v>40</v>
      </c>
      <c r="N266" s="79">
        <v>49</v>
      </c>
      <c r="O266" s="78">
        <v>0.62310185185185185</v>
      </c>
    </row>
    <row r="267" spans="1:15" x14ac:dyDescent="0.25">
      <c r="A267" s="79">
        <v>3905</v>
      </c>
      <c r="B267" s="28">
        <v>4</v>
      </c>
      <c r="C267" s="79">
        <v>36601</v>
      </c>
      <c r="D267" s="79">
        <v>10.7</v>
      </c>
      <c r="E267" s="79">
        <v>8.6199999999999992</v>
      </c>
      <c r="F267" s="79">
        <v>8.4700000000000006</v>
      </c>
      <c r="G267" s="79">
        <v>6.89</v>
      </c>
      <c r="H267" s="79">
        <v>5.75</v>
      </c>
      <c r="I267" s="79">
        <v>4.79</v>
      </c>
      <c r="J267" s="79">
        <v>4.01</v>
      </c>
      <c r="K267" s="79">
        <v>3.36</v>
      </c>
      <c r="L267" s="79">
        <v>39</v>
      </c>
      <c r="M267" s="79">
        <v>40</v>
      </c>
      <c r="N267" s="79">
        <v>49</v>
      </c>
      <c r="O267" s="78">
        <v>0.6232523148148148</v>
      </c>
    </row>
    <row r="268" spans="1:15" x14ac:dyDescent="0.25">
      <c r="A268" s="76" t="s">
        <v>154</v>
      </c>
      <c r="C268" s="1" t="s">
        <v>57</v>
      </c>
      <c r="D268" s="77">
        <v>0.62380787037037033</v>
      </c>
      <c r="E268" s="76" t="s">
        <v>153</v>
      </c>
    </row>
    <row r="269" spans="1:15" x14ac:dyDescent="0.25">
      <c r="A269" s="79">
        <v>5067</v>
      </c>
      <c r="B269" s="28">
        <v>1</v>
      </c>
      <c r="C269" s="79">
        <v>36121</v>
      </c>
      <c r="D269" s="79">
        <v>10.69</v>
      </c>
      <c r="E269" s="79">
        <v>8.4</v>
      </c>
      <c r="F269" s="79">
        <v>8.8000000000000007</v>
      </c>
      <c r="G269" s="79">
        <v>7.22</v>
      </c>
      <c r="H269" s="79">
        <v>6</v>
      </c>
      <c r="I269" s="79">
        <v>4.97</v>
      </c>
      <c r="J269" s="79">
        <v>4.0999999999999996</v>
      </c>
      <c r="K269" s="79">
        <v>3.41</v>
      </c>
      <c r="L269" s="79">
        <v>39</v>
      </c>
      <c r="M269" s="79">
        <v>40</v>
      </c>
      <c r="N269" s="79">
        <v>50</v>
      </c>
      <c r="O269" s="78">
        <v>0.62689814814814815</v>
      </c>
    </row>
    <row r="270" spans="1:15" x14ac:dyDescent="0.25">
      <c r="A270" s="79">
        <v>5067</v>
      </c>
      <c r="B270" s="28">
        <v>2</v>
      </c>
      <c r="C270" s="79">
        <v>12684</v>
      </c>
      <c r="D270" s="79">
        <v>3.64</v>
      </c>
      <c r="E270" s="79">
        <v>2.72</v>
      </c>
      <c r="F270" s="79">
        <v>3.01</v>
      </c>
      <c r="G270" s="79">
        <v>2.42</v>
      </c>
      <c r="H270" s="79">
        <v>2</v>
      </c>
      <c r="I270" s="79">
        <v>1.68</v>
      </c>
      <c r="J270" s="79">
        <v>1.39</v>
      </c>
      <c r="K270" s="79">
        <v>1.2</v>
      </c>
      <c r="L270" s="79">
        <v>39</v>
      </c>
      <c r="M270" s="79">
        <v>40</v>
      </c>
      <c r="N270" s="79">
        <v>50</v>
      </c>
      <c r="O270" s="78">
        <v>0.62702546296296291</v>
      </c>
    </row>
    <row r="271" spans="1:15" x14ac:dyDescent="0.25">
      <c r="A271" s="79">
        <v>5067</v>
      </c>
      <c r="B271" s="28">
        <v>3</v>
      </c>
      <c r="C271" s="79">
        <v>24216</v>
      </c>
      <c r="D271" s="79">
        <v>7.03</v>
      </c>
      <c r="E271" s="79">
        <v>5.42</v>
      </c>
      <c r="F271" s="79">
        <v>5.85</v>
      </c>
      <c r="G271" s="79">
        <v>4.6900000000000004</v>
      </c>
      <c r="H271" s="79">
        <v>3.9</v>
      </c>
      <c r="I271" s="79">
        <v>3.3</v>
      </c>
      <c r="J271" s="79">
        <v>2.73</v>
      </c>
      <c r="K271" s="79">
        <v>2.31</v>
      </c>
      <c r="L271" s="79">
        <v>39</v>
      </c>
      <c r="M271" s="79">
        <v>40</v>
      </c>
      <c r="N271" s="79">
        <v>50</v>
      </c>
      <c r="O271" s="78">
        <v>0.62711805555555555</v>
      </c>
    </row>
    <row r="272" spans="1:15" x14ac:dyDescent="0.25">
      <c r="A272" s="79">
        <v>5067</v>
      </c>
      <c r="B272" s="28">
        <v>4</v>
      </c>
      <c r="C272" s="79">
        <v>36579</v>
      </c>
      <c r="D272" s="79">
        <v>10.4</v>
      </c>
      <c r="E272" s="79">
        <v>8.18</v>
      </c>
      <c r="F272" s="79">
        <v>8.6</v>
      </c>
      <c r="G272" s="79">
        <v>7.01</v>
      </c>
      <c r="H272" s="79">
        <v>5.84</v>
      </c>
      <c r="I272" s="79">
        <v>4.87</v>
      </c>
      <c r="J272" s="79">
        <v>4.0599999999999996</v>
      </c>
      <c r="K272" s="79">
        <v>3.39</v>
      </c>
      <c r="L272" s="79">
        <v>39</v>
      </c>
      <c r="M272" s="79">
        <v>40</v>
      </c>
      <c r="N272" s="79">
        <v>50</v>
      </c>
      <c r="O272" s="78">
        <v>0.6272685185185185</v>
      </c>
    </row>
    <row r="273" spans="1:15" x14ac:dyDescent="0.25">
      <c r="A273" s="76" t="s">
        <v>152</v>
      </c>
      <c r="C273" s="1" t="s">
        <v>57</v>
      </c>
      <c r="D273" s="77">
        <v>0.6278125</v>
      </c>
      <c r="E273" s="76" t="s">
        <v>151</v>
      </c>
    </row>
    <row r="274" spans="1:15" x14ac:dyDescent="0.25">
      <c r="A274" s="79">
        <v>5070</v>
      </c>
      <c r="B274" s="28">
        <v>1</v>
      </c>
      <c r="C274" s="79">
        <v>36427</v>
      </c>
      <c r="D274" s="79">
        <v>10.76</v>
      </c>
      <c r="E274" s="79">
        <v>8.67</v>
      </c>
      <c r="F274" s="79">
        <v>8.16</v>
      </c>
      <c r="G274" s="79">
        <v>6.65</v>
      </c>
      <c r="H274" s="79">
        <v>5.58</v>
      </c>
      <c r="I274" s="79">
        <v>4.59</v>
      </c>
      <c r="J274" s="79">
        <v>3.85</v>
      </c>
      <c r="K274" s="79">
        <v>3.27</v>
      </c>
      <c r="L274" s="79">
        <v>39</v>
      </c>
      <c r="M274" s="79">
        <v>40</v>
      </c>
      <c r="N274" s="79">
        <v>51</v>
      </c>
      <c r="O274" s="78">
        <v>0.6283333333333333</v>
      </c>
    </row>
    <row r="275" spans="1:15" x14ac:dyDescent="0.25">
      <c r="A275" s="79">
        <v>5070</v>
      </c>
      <c r="B275" s="28">
        <v>2</v>
      </c>
      <c r="C275" s="79">
        <v>12584</v>
      </c>
      <c r="D275" s="79">
        <v>3.73</v>
      </c>
      <c r="E275" s="79">
        <v>2.99</v>
      </c>
      <c r="F275" s="79">
        <v>2.75</v>
      </c>
      <c r="G275" s="79">
        <v>2.21</v>
      </c>
      <c r="H275" s="79">
        <v>1.86</v>
      </c>
      <c r="I275" s="79">
        <v>1.58</v>
      </c>
      <c r="J275" s="79">
        <v>1.33</v>
      </c>
      <c r="K275" s="79">
        <v>1.1599999999999999</v>
      </c>
      <c r="L275" s="79">
        <v>39</v>
      </c>
      <c r="M275" s="79">
        <v>40</v>
      </c>
      <c r="N275" s="79">
        <v>51</v>
      </c>
      <c r="O275" s="78">
        <v>0.62844907407407413</v>
      </c>
    </row>
    <row r="276" spans="1:15" x14ac:dyDescent="0.25">
      <c r="A276" s="79">
        <v>5070</v>
      </c>
      <c r="B276" s="28">
        <v>3</v>
      </c>
      <c r="C276" s="79">
        <v>24222</v>
      </c>
      <c r="D276" s="79">
        <v>7.21</v>
      </c>
      <c r="E276" s="79">
        <v>5.78</v>
      </c>
      <c r="F276" s="79">
        <v>5.52</v>
      </c>
      <c r="G276" s="79">
        <v>4.42</v>
      </c>
      <c r="H276" s="79">
        <v>3.72</v>
      </c>
      <c r="I276" s="79">
        <v>3.12</v>
      </c>
      <c r="J276" s="79">
        <v>2.61</v>
      </c>
      <c r="K276" s="79">
        <v>2.23</v>
      </c>
      <c r="L276" s="79">
        <v>39</v>
      </c>
      <c r="M276" s="79">
        <v>40</v>
      </c>
      <c r="N276" s="79">
        <v>51</v>
      </c>
      <c r="O276" s="78">
        <v>0.62854166666666667</v>
      </c>
    </row>
    <row r="277" spans="1:15" x14ac:dyDescent="0.25">
      <c r="A277" s="79">
        <v>5070</v>
      </c>
      <c r="B277" s="28">
        <v>4</v>
      </c>
      <c r="C277" s="79">
        <v>36605</v>
      </c>
      <c r="D277" s="79">
        <v>10.7</v>
      </c>
      <c r="E277" s="79">
        <v>8.59</v>
      </c>
      <c r="F277" s="79">
        <v>8.25</v>
      </c>
      <c r="G277" s="79">
        <v>6.72</v>
      </c>
      <c r="H277" s="79">
        <v>5.61</v>
      </c>
      <c r="I277" s="79">
        <v>4.6399999999999997</v>
      </c>
      <c r="J277" s="79">
        <v>3.9</v>
      </c>
      <c r="K277" s="79">
        <v>3.32</v>
      </c>
      <c r="L277" s="79">
        <v>39</v>
      </c>
      <c r="M277" s="79">
        <v>40</v>
      </c>
      <c r="N277" s="79">
        <v>51</v>
      </c>
      <c r="O277" s="78">
        <v>0.62869212962962961</v>
      </c>
    </row>
    <row r="278" spans="1:15" x14ac:dyDescent="0.25">
      <c r="A278" s="76" t="s">
        <v>150</v>
      </c>
      <c r="C278" s="1" t="s">
        <v>57</v>
      </c>
      <c r="D278" s="77">
        <v>0.62921296296296292</v>
      </c>
      <c r="E278" s="76" t="s">
        <v>149</v>
      </c>
    </row>
    <row r="279" spans="1:15" x14ac:dyDescent="0.25">
      <c r="A279" s="79">
        <v>5653</v>
      </c>
      <c r="B279" s="28">
        <v>1</v>
      </c>
      <c r="C279" s="79">
        <v>36170</v>
      </c>
      <c r="D279" s="79">
        <v>11.65</v>
      </c>
      <c r="E279" s="79">
        <v>8.59</v>
      </c>
      <c r="F279" s="79">
        <v>9.52</v>
      </c>
      <c r="G279" s="79">
        <v>7.66</v>
      </c>
      <c r="H279" s="79">
        <v>6.3</v>
      </c>
      <c r="I279" s="79">
        <v>5.17</v>
      </c>
      <c r="J279" s="79">
        <v>4.28</v>
      </c>
      <c r="K279" s="79">
        <v>3.49</v>
      </c>
      <c r="L279" s="79">
        <v>40</v>
      </c>
      <c r="M279" s="79">
        <v>40</v>
      </c>
      <c r="N279" s="79">
        <v>52</v>
      </c>
      <c r="O279" s="78">
        <v>0.63130787037037039</v>
      </c>
    </row>
    <row r="280" spans="1:15" x14ac:dyDescent="0.25">
      <c r="A280" s="79">
        <v>5653</v>
      </c>
      <c r="B280" s="28">
        <v>2</v>
      </c>
      <c r="C280" s="79">
        <v>12568</v>
      </c>
      <c r="D280" s="79">
        <v>3.82</v>
      </c>
      <c r="E280" s="79">
        <v>2.71</v>
      </c>
      <c r="F280" s="79">
        <v>3.15</v>
      </c>
      <c r="G280" s="79">
        <v>2.5099999999999998</v>
      </c>
      <c r="H280" s="79">
        <v>2.1</v>
      </c>
      <c r="I280" s="79">
        <v>1.75</v>
      </c>
      <c r="J280" s="79">
        <v>1.46</v>
      </c>
      <c r="K280" s="79">
        <v>1.23</v>
      </c>
      <c r="L280" s="79">
        <v>40</v>
      </c>
      <c r="M280" s="79">
        <v>40</v>
      </c>
      <c r="N280" s="79">
        <v>52</v>
      </c>
      <c r="O280" s="78">
        <v>0.63142361111111112</v>
      </c>
    </row>
    <row r="281" spans="1:15" x14ac:dyDescent="0.25">
      <c r="A281" s="79">
        <v>5653</v>
      </c>
      <c r="B281" s="28">
        <v>3</v>
      </c>
      <c r="C281" s="79">
        <v>24234</v>
      </c>
      <c r="D281" s="79">
        <v>7.51</v>
      </c>
      <c r="E281" s="79">
        <v>5.43</v>
      </c>
      <c r="F281" s="79">
        <v>6.21</v>
      </c>
      <c r="G281" s="79">
        <v>4.91</v>
      </c>
      <c r="H281" s="79">
        <v>4.1100000000000003</v>
      </c>
      <c r="I281" s="79">
        <v>3.43</v>
      </c>
      <c r="J281" s="79">
        <v>2.86</v>
      </c>
      <c r="K281" s="79">
        <v>2.37</v>
      </c>
      <c r="L281" s="79">
        <v>40</v>
      </c>
      <c r="M281" s="79">
        <v>40</v>
      </c>
      <c r="N281" s="79">
        <v>52</v>
      </c>
      <c r="O281" s="78">
        <v>0.6315277777777778</v>
      </c>
    </row>
    <row r="282" spans="1:15" x14ac:dyDescent="0.25">
      <c r="A282" s="79">
        <v>5653</v>
      </c>
      <c r="B282" s="28">
        <v>4</v>
      </c>
      <c r="C282" s="79">
        <v>36673</v>
      </c>
      <c r="D282" s="79">
        <v>11.21</v>
      </c>
      <c r="E282" s="79">
        <v>8.34</v>
      </c>
      <c r="F282" s="79">
        <v>9.19</v>
      </c>
      <c r="G282" s="79">
        <v>7.42</v>
      </c>
      <c r="H282" s="79">
        <v>6.14</v>
      </c>
      <c r="I282" s="79">
        <v>5.05</v>
      </c>
      <c r="J282" s="79">
        <v>4.2300000000000004</v>
      </c>
      <c r="K282" s="79">
        <v>3.48</v>
      </c>
      <c r="L282" s="79">
        <v>40</v>
      </c>
      <c r="M282" s="79">
        <v>40</v>
      </c>
      <c r="N282" s="79">
        <v>52</v>
      </c>
      <c r="O282" s="78">
        <v>0.63166666666666671</v>
      </c>
    </row>
    <row r="283" spans="1:15" x14ac:dyDescent="0.25">
      <c r="A283" s="76" t="s">
        <v>148</v>
      </c>
      <c r="C283" s="1" t="s">
        <v>57</v>
      </c>
      <c r="D283" s="77">
        <v>0.63222222222222224</v>
      </c>
      <c r="E283" s="76" t="s">
        <v>147</v>
      </c>
    </row>
    <row r="284" spans="1:15" x14ac:dyDescent="0.25">
      <c r="A284" s="79">
        <v>5658</v>
      </c>
      <c r="B284" s="28">
        <v>1</v>
      </c>
      <c r="C284" s="79">
        <v>36210</v>
      </c>
      <c r="D284" s="79">
        <v>11.23</v>
      </c>
      <c r="E284" s="79">
        <v>9.0500000000000007</v>
      </c>
      <c r="F284" s="79">
        <v>8.2100000000000009</v>
      </c>
      <c r="G284" s="79">
        <v>6.79</v>
      </c>
      <c r="H284" s="79">
        <v>5.7</v>
      </c>
      <c r="I284" s="79">
        <v>4.76</v>
      </c>
      <c r="J284" s="79">
        <v>3.95</v>
      </c>
      <c r="K284" s="79">
        <v>3.39</v>
      </c>
      <c r="L284" s="79">
        <v>40</v>
      </c>
      <c r="M284" s="79">
        <v>40</v>
      </c>
      <c r="N284" s="79">
        <v>53</v>
      </c>
      <c r="O284" s="78">
        <v>0.63275462962962969</v>
      </c>
    </row>
    <row r="285" spans="1:15" x14ac:dyDescent="0.25">
      <c r="A285" s="79">
        <v>5658</v>
      </c>
      <c r="B285" s="28">
        <v>2</v>
      </c>
      <c r="C285" s="79">
        <v>12575</v>
      </c>
      <c r="D285" s="79">
        <v>3.65</v>
      </c>
      <c r="E285" s="79">
        <v>2.94</v>
      </c>
      <c r="F285" s="79">
        <v>2.82</v>
      </c>
      <c r="G285" s="79">
        <v>2.29</v>
      </c>
      <c r="H285" s="79">
        <v>1.93</v>
      </c>
      <c r="I285" s="79">
        <v>1.66</v>
      </c>
      <c r="J285" s="79">
        <v>1.39</v>
      </c>
      <c r="K285" s="79">
        <v>1.22</v>
      </c>
      <c r="L285" s="79">
        <v>40</v>
      </c>
      <c r="M285" s="79">
        <v>40</v>
      </c>
      <c r="N285" s="79">
        <v>53</v>
      </c>
      <c r="O285" s="78">
        <v>0.63287037037037031</v>
      </c>
    </row>
    <row r="286" spans="1:15" x14ac:dyDescent="0.25">
      <c r="A286" s="79">
        <v>5658</v>
      </c>
      <c r="B286" s="28">
        <v>3</v>
      </c>
      <c r="C286" s="79">
        <v>24267</v>
      </c>
      <c r="D286" s="79">
        <v>7.36</v>
      </c>
      <c r="E286" s="79">
        <v>5.88</v>
      </c>
      <c r="F286" s="79">
        <v>5.59</v>
      </c>
      <c r="G286" s="79">
        <v>4.5599999999999996</v>
      </c>
      <c r="H286" s="79">
        <v>3.84</v>
      </c>
      <c r="I286" s="79">
        <v>3.26</v>
      </c>
      <c r="J286" s="79">
        <v>2.73</v>
      </c>
      <c r="K286" s="79">
        <v>2.35</v>
      </c>
      <c r="L286" s="79">
        <v>40</v>
      </c>
      <c r="M286" s="79">
        <v>40</v>
      </c>
      <c r="N286" s="79">
        <v>53</v>
      </c>
      <c r="O286" s="78">
        <v>0.6329745370370371</v>
      </c>
    </row>
    <row r="287" spans="1:15" x14ac:dyDescent="0.25">
      <c r="A287" s="79">
        <v>5658</v>
      </c>
      <c r="B287" s="28">
        <v>4</v>
      </c>
      <c r="C287" s="79">
        <v>36583</v>
      </c>
      <c r="D287" s="79">
        <v>11.06</v>
      </c>
      <c r="E287" s="79">
        <v>8.9</v>
      </c>
      <c r="F287" s="79">
        <v>8.3800000000000008</v>
      </c>
      <c r="G287" s="79">
        <v>6.88</v>
      </c>
      <c r="H287" s="79">
        <v>5.75</v>
      </c>
      <c r="I287" s="79">
        <v>4.82</v>
      </c>
      <c r="J287" s="79">
        <v>4.01</v>
      </c>
      <c r="K287" s="79">
        <v>3.44</v>
      </c>
      <c r="L287" s="79">
        <v>40</v>
      </c>
      <c r="M287" s="79">
        <v>40</v>
      </c>
      <c r="N287" s="79">
        <v>53</v>
      </c>
      <c r="O287" s="78">
        <v>0.6331134259259259</v>
      </c>
    </row>
    <row r="288" spans="1:15" x14ac:dyDescent="0.25">
      <c r="A288" s="76" t="s">
        <v>146</v>
      </c>
      <c r="C288" s="1" t="s">
        <v>57</v>
      </c>
      <c r="D288" s="77">
        <v>0.63365740740740739</v>
      </c>
      <c r="E288" s="76" t="s">
        <v>145</v>
      </c>
    </row>
    <row r="289" spans="1:15" x14ac:dyDescent="0.25">
      <c r="A289" s="79">
        <v>6709</v>
      </c>
      <c r="B289" s="28">
        <v>1</v>
      </c>
      <c r="C289" s="79">
        <v>36378</v>
      </c>
      <c r="D289" s="79">
        <v>8.07</v>
      </c>
      <c r="E289" s="79">
        <v>7.29</v>
      </c>
      <c r="F289" s="79">
        <v>7.3</v>
      </c>
      <c r="G289" s="79">
        <v>6.42</v>
      </c>
      <c r="H289" s="79">
        <v>5.6</v>
      </c>
      <c r="I289" s="79">
        <v>4.78</v>
      </c>
      <c r="J289" s="79">
        <v>4.0599999999999996</v>
      </c>
      <c r="K289" s="79">
        <v>3.38</v>
      </c>
      <c r="L289" s="79">
        <v>40</v>
      </c>
      <c r="M289" s="79">
        <v>41</v>
      </c>
      <c r="N289" s="79">
        <v>54</v>
      </c>
      <c r="O289" s="78">
        <v>0.63538194444444451</v>
      </c>
    </row>
    <row r="290" spans="1:15" x14ac:dyDescent="0.25">
      <c r="A290" s="79">
        <v>6709</v>
      </c>
      <c r="B290" s="28">
        <v>2</v>
      </c>
      <c r="C290" s="79">
        <v>12628</v>
      </c>
      <c r="D290" s="79">
        <v>2.5299999999999998</v>
      </c>
      <c r="E290" s="79">
        <v>2.2599999999999998</v>
      </c>
      <c r="F290" s="79">
        <v>2.31</v>
      </c>
      <c r="G290" s="79">
        <v>2.0099999999999998</v>
      </c>
      <c r="H290" s="79">
        <v>1.78</v>
      </c>
      <c r="I290" s="79">
        <v>1.54</v>
      </c>
      <c r="J290" s="79">
        <v>1.33</v>
      </c>
      <c r="K290" s="79">
        <v>1.1599999999999999</v>
      </c>
      <c r="L290" s="79">
        <v>40</v>
      </c>
      <c r="M290" s="79">
        <v>41</v>
      </c>
      <c r="N290" s="79">
        <v>54</v>
      </c>
      <c r="O290" s="78">
        <v>0.63549768518518512</v>
      </c>
    </row>
    <row r="291" spans="1:15" x14ac:dyDescent="0.25">
      <c r="A291" s="79">
        <v>6709</v>
      </c>
      <c r="B291" s="28">
        <v>3</v>
      </c>
      <c r="C291" s="79">
        <v>24309</v>
      </c>
      <c r="D291" s="79">
        <v>5.13</v>
      </c>
      <c r="E291" s="79">
        <v>4.59</v>
      </c>
      <c r="F291" s="79">
        <v>4.74</v>
      </c>
      <c r="G291" s="79">
        <v>4.07</v>
      </c>
      <c r="H291" s="79">
        <v>3.61</v>
      </c>
      <c r="I291" s="79">
        <v>3.11</v>
      </c>
      <c r="J291" s="79">
        <v>2.63</v>
      </c>
      <c r="K291" s="79">
        <v>2.25</v>
      </c>
      <c r="L291" s="79">
        <v>40</v>
      </c>
      <c r="M291" s="79">
        <v>41</v>
      </c>
      <c r="N291" s="79">
        <v>54</v>
      </c>
      <c r="O291" s="78">
        <v>0.63559027777777777</v>
      </c>
    </row>
    <row r="292" spans="1:15" x14ac:dyDescent="0.25">
      <c r="A292" s="79">
        <v>6709</v>
      </c>
      <c r="B292" s="28">
        <v>4</v>
      </c>
      <c r="C292" s="79">
        <v>36837</v>
      </c>
      <c r="D292" s="79">
        <v>7.79</v>
      </c>
      <c r="E292" s="79">
        <v>6.98</v>
      </c>
      <c r="F292" s="79">
        <v>7.03</v>
      </c>
      <c r="G292" s="79">
        <v>6.15</v>
      </c>
      <c r="H292" s="79">
        <v>5.39</v>
      </c>
      <c r="I292" s="79">
        <v>4.62</v>
      </c>
      <c r="J292" s="79">
        <v>3.95</v>
      </c>
      <c r="K292" s="79">
        <v>3.33</v>
      </c>
      <c r="L292" s="79">
        <v>40</v>
      </c>
      <c r="M292" s="79">
        <v>41</v>
      </c>
      <c r="N292" s="79">
        <v>54</v>
      </c>
      <c r="O292" s="78">
        <v>0.63572916666666668</v>
      </c>
    </row>
    <row r="293" spans="1:15" x14ac:dyDescent="0.25">
      <c r="A293" s="76" t="s">
        <v>144</v>
      </c>
      <c r="C293" s="1" t="s">
        <v>57</v>
      </c>
      <c r="D293" s="77">
        <v>0.63624999999999998</v>
      </c>
      <c r="E293" s="76" t="s">
        <v>143</v>
      </c>
    </row>
    <row r="294" spans="1:15" x14ac:dyDescent="0.25">
      <c r="A294" s="79">
        <v>6727</v>
      </c>
      <c r="B294" s="28">
        <v>1</v>
      </c>
      <c r="C294" s="79">
        <v>36286</v>
      </c>
      <c r="D294" s="79">
        <v>10.97</v>
      </c>
      <c r="E294" s="79">
        <v>9.7799999999999994</v>
      </c>
      <c r="F294" s="79">
        <v>8.99</v>
      </c>
      <c r="G294" s="79">
        <v>7.28</v>
      </c>
      <c r="H294" s="79">
        <v>6</v>
      </c>
      <c r="I294" s="79">
        <v>4.8499999999999996</v>
      </c>
      <c r="J294" s="79">
        <v>3.91</v>
      </c>
      <c r="K294" s="79">
        <v>3.17</v>
      </c>
      <c r="L294" s="79">
        <v>40</v>
      </c>
      <c r="M294" s="79">
        <v>40</v>
      </c>
      <c r="N294" s="79">
        <v>55</v>
      </c>
      <c r="O294" s="78">
        <v>0.63685185185185189</v>
      </c>
    </row>
    <row r="295" spans="1:15" x14ac:dyDescent="0.25">
      <c r="A295" s="79">
        <v>6727</v>
      </c>
      <c r="B295" s="28">
        <v>2</v>
      </c>
      <c r="C295" s="79">
        <v>12593</v>
      </c>
      <c r="D295" s="79">
        <v>3.59</v>
      </c>
      <c r="E295" s="79">
        <v>3.17</v>
      </c>
      <c r="F295" s="79">
        <v>2.96</v>
      </c>
      <c r="G295" s="79">
        <v>2.38</v>
      </c>
      <c r="H295" s="79">
        <v>1.98</v>
      </c>
      <c r="I295" s="79">
        <v>1.64</v>
      </c>
      <c r="J295" s="79">
        <v>1.35</v>
      </c>
      <c r="K295" s="79">
        <v>1.1499999999999999</v>
      </c>
      <c r="L295" s="79">
        <v>40</v>
      </c>
      <c r="M295" s="79">
        <v>40</v>
      </c>
      <c r="N295" s="79">
        <v>55</v>
      </c>
      <c r="O295" s="78">
        <v>0.63696759259259261</v>
      </c>
    </row>
    <row r="296" spans="1:15" x14ac:dyDescent="0.25">
      <c r="A296" s="79">
        <v>6727</v>
      </c>
      <c r="B296" s="28">
        <v>3</v>
      </c>
      <c r="C296" s="79">
        <v>24184</v>
      </c>
      <c r="D296" s="79">
        <v>7.14</v>
      </c>
      <c r="E296" s="79">
        <v>6.29</v>
      </c>
      <c r="F296" s="79">
        <v>5.88</v>
      </c>
      <c r="G296" s="79">
        <v>4.6900000000000004</v>
      </c>
      <c r="H296" s="79">
        <v>3.92</v>
      </c>
      <c r="I296" s="79">
        <v>3.26</v>
      </c>
      <c r="J296" s="79">
        <v>2.67</v>
      </c>
      <c r="K296" s="79">
        <v>2.23</v>
      </c>
      <c r="L296" s="79">
        <v>40</v>
      </c>
      <c r="M296" s="79">
        <v>40</v>
      </c>
      <c r="N296" s="79">
        <v>55</v>
      </c>
      <c r="O296" s="78">
        <v>0.63706018518518526</v>
      </c>
    </row>
    <row r="297" spans="1:15" x14ac:dyDescent="0.25">
      <c r="A297" s="79">
        <v>6727</v>
      </c>
      <c r="B297" s="28">
        <v>4</v>
      </c>
      <c r="C297" s="79">
        <v>36515</v>
      </c>
      <c r="D297" s="79">
        <v>10.54</v>
      </c>
      <c r="E297" s="79">
        <v>9.31</v>
      </c>
      <c r="F297" s="79">
        <v>8.68</v>
      </c>
      <c r="G297" s="79">
        <v>7.03</v>
      </c>
      <c r="H297" s="79">
        <v>5.85</v>
      </c>
      <c r="I297" s="79">
        <v>4.8</v>
      </c>
      <c r="J297" s="79">
        <v>3.95</v>
      </c>
      <c r="K297" s="79">
        <v>3.26</v>
      </c>
      <c r="L297" s="79">
        <v>40</v>
      </c>
      <c r="M297" s="79">
        <v>40</v>
      </c>
      <c r="N297" s="79">
        <v>55</v>
      </c>
      <c r="O297" s="78">
        <v>0.63721064814814821</v>
      </c>
    </row>
    <row r="298" spans="1:15" x14ac:dyDescent="0.25">
      <c r="A298" s="76" t="s">
        <v>142</v>
      </c>
      <c r="C298" s="1" t="s">
        <v>57</v>
      </c>
      <c r="D298" s="77">
        <v>0.63778935185185182</v>
      </c>
      <c r="E298" s="76" t="s">
        <v>141</v>
      </c>
    </row>
    <row r="299" spans="1:15" x14ac:dyDescent="0.25">
      <c r="A299" s="79">
        <v>6729</v>
      </c>
      <c r="B299" s="28">
        <v>1</v>
      </c>
      <c r="C299" s="79">
        <v>36258</v>
      </c>
      <c r="D299" s="79">
        <v>10.44</v>
      </c>
      <c r="E299" s="79">
        <v>8.65</v>
      </c>
      <c r="F299" s="79">
        <v>9.4499999999999993</v>
      </c>
      <c r="G299" s="79">
        <v>7.5</v>
      </c>
      <c r="H299" s="79">
        <v>6.14</v>
      </c>
      <c r="I299" s="79">
        <v>4.9800000000000004</v>
      </c>
      <c r="J299" s="79">
        <v>4.08</v>
      </c>
      <c r="K299" s="79">
        <v>3.34</v>
      </c>
      <c r="L299" s="79">
        <v>40</v>
      </c>
      <c r="M299" s="79">
        <v>41</v>
      </c>
      <c r="N299" s="79">
        <v>56</v>
      </c>
      <c r="O299" s="78">
        <v>0.63832175925925927</v>
      </c>
    </row>
    <row r="300" spans="1:15" x14ac:dyDescent="0.25">
      <c r="A300" s="79">
        <v>6729</v>
      </c>
      <c r="B300" s="28">
        <v>2</v>
      </c>
      <c r="C300" s="79">
        <v>12600</v>
      </c>
      <c r="D300" s="79">
        <v>3.61</v>
      </c>
      <c r="E300" s="79">
        <v>2.93</v>
      </c>
      <c r="F300" s="79">
        <v>3.27</v>
      </c>
      <c r="G300" s="79">
        <v>2.54</v>
      </c>
      <c r="H300" s="79">
        <v>2.0699999999999998</v>
      </c>
      <c r="I300" s="79">
        <v>1.7</v>
      </c>
      <c r="J300" s="79">
        <v>1.41</v>
      </c>
      <c r="K300" s="79">
        <v>1.18</v>
      </c>
      <c r="L300" s="79">
        <v>40</v>
      </c>
      <c r="M300" s="79">
        <v>41</v>
      </c>
      <c r="N300" s="79">
        <v>56</v>
      </c>
      <c r="O300" s="78">
        <v>0.63842592592592595</v>
      </c>
    </row>
    <row r="301" spans="1:15" x14ac:dyDescent="0.25">
      <c r="A301" s="79">
        <v>6729</v>
      </c>
      <c r="B301" s="28">
        <v>3</v>
      </c>
      <c r="C301" s="79">
        <v>24195</v>
      </c>
      <c r="D301" s="79">
        <v>7.08</v>
      </c>
      <c r="E301" s="79">
        <v>5.81</v>
      </c>
      <c r="F301" s="79">
        <v>6.52</v>
      </c>
      <c r="G301" s="79">
        <v>5.09</v>
      </c>
      <c r="H301" s="79">
        <v>4.1399999999999997</v>
      </c>
      <c r="I301" s="79">
        <v>3.4</v>
      </c>
      <c r="J301" s="79">
        <v>2.79</v>
      </c>
      <c r="K301" s="79">
        <v>2.29</v>
      </c>
      <c r="L301" s="79">
        <v>40</v>
      </c>
      <c r="M301" s="79">
        <v>41</v>
      </c>
      <c r="N301" s="79">
        <v>56</v>
      </c>
      <c r="O301" s="78">
        <v>0.63851851851851849</v>
      </c>
    </row>
    <row r="302" spans="1:15" x14ac:dyDescent="0.25">
      <c r="A302" s="79">
        <v>6729</v>
      </c>
      <c r="B302" s="28">
        <v>4</v>
      </c>
      <c r="C302" s="79">
        <v>36535</v>
      </c>
      <c r="D302" s="79">
        <v>10.42</v>
      </c>
      <c r="E302" s="79">
        <v>8.61</v>
      </c>
      <c r="F302" s="79">
        <v>9.4600000000000009</v>
      </c>
      <c r="G302" s="79">
        <v>7.51</v>
      </c>
      <c r="H302" s="79">
        <v>6.13</v>
      </c>
      <c r="I302" s="79">
        <v>4.9800000000000004</v>
      </c>
      <c r="J302" s="79">
        <v>4.09</v>
      </c>
      <c r="K302" s="79">
        <v>3.36</v>
      </c>
      <c r="L302" s="79">
        <v>40</v>
      </c>
      <c r="M302" s="79">
        <v>41</v>
      </c>
      <c r="N302" s="79">
        <v>56</v>
      </c>
      <c r="O302" s="78">
        <v>0.63866898148148155</v>
      </c>
    </row>
    <row r="303" spans="1:15" x14ac:dyDescent="0.25">
      <c r="A303" s="76" t="s">
        <v>140</v>
      </c>
      <c r="C303" s="1" t="s">
        <v>57</v>
      </c>
      <c r="D303" s="77">
        <v>0.63947916666666671</v>
      </c>
      <c r="E303" s="76" t="s">
        <v>139</v>
      </c>
    </row>
    <row r="304" spans="1:15" x14ac:dyDescent="0.25">
      <c r="A304" s="79">
        <v>6747</v>
      </c>
      <c r="B304" s="28">
        <v>1</v>
      </c>
      <c r="C304" s="79">
        <v>36409</v>
      </c>
      <c r="D304" s="79">
        <v>8.51</v>
      </c>
      <c r="E304" s="79">
        <v>7.89</v>
      </c>
      <c r="F304" s="79">
        <v>7.72</v>
      </c>
      <c r="G304" s="79">
        <v>6.75</v>
      </c>
      <c r="H304" s="79">
        <v>5.81</v>
      </c>
      <c r="I304" s="79">
        <v>4.9400000000000004</v>
      </c>
      <c r="J304" s="79">
        <v>4.0999999999999996</v>
      </c>
      <c r="K304" s="79">
        <v>3.31</v>
      </c>
      <c r="L304" s="79">
        <v>40</v>
      </c>
      <c r="M304" s="79">
        <v>41</v>
      </c>
      <c r="N304" s="79">
        <v>57</v>
      </c>
      <c r="O304" s="78">
        <v>0.6401041666666667</v>
      </c>
    </row>
    <row r="305" spans="1:15" x14ac:dyDescent="0.25">
      <c r="A305" s="79">
        <v>6747</v>
      </c>
      <c r="B305" s="28">
        <v>2</v>
      </c>
      <c r="C305" s="79">
        <v>12636</v>
      </c>
      <c r="D305" s="79">
        <v>2.73</v>
      </c>
      <c r="E305" s="79">
        <v>2.5</v>
      </c>
      <c r="F305" s="79">
        <v>2.4500000000000002</v>
      </c>
      <c r="G305" s="79">
        <v>2.15</v>
      </c>
      <c r="H305" s="79">
        <v>1.87</v>
      </c>
      <c r="I305" s="79">
        <v>1.62</v>
      </c>
      <c r="J305" s="79">
        <v>1.38</v>
      </c>
      <c r="K305" s="79">
        <v>1.18</v>
      </c>
      <c r="L305" s="79">
        <v>40</v>
      </c>
      <c r="M305" s="79">
        <v>41</v>
      </c>
      <c r="N305" s="79">
        <v>57</v>
      </c>
      <c r="O305" s="78">
        <v>0.64021990740740742</v>
      </c>
    </row>
    <row r="306" spans="1:15" x14ac:dyDescent="0.25">
      <c r="A306" s="79">
        <v>6747</v>
      </c>
      <c r="B306" s="28">
        <v>3</v>
      </c>
      <c r="C306" s="79">
        <v>24281</v>
      </c>
      <c r="D306" s="79">
        <v>5.46</v>
      </c>
      <c r="E306" s="79">
        <v>4.97</v>
      </c>
      <c r="F306" s="79">
        <v>4.99</v>
      </c>
      <c r="G306" s="79">
        <v>4.28</v>
      </c>
      <c r="H306" s="79">
        <v>3.76</v>
      </c>
      <c r="I306" s="79">
        <v>3.21</v>
      </c>
      <c r="J306" s="79">
        <v>2.74</v>
      </c>
      <c r="K306" s="79">
        <v>2.29</v>
      </c>
      <c r="L306" s="79">
        <v>40</v>
      </c>
      <c r="M306" s="79">
        <v>41</v>
      </c>
      <c r="N306" s="79">
        <v>57</v>
      </c>
      <c r="O306" s="78">
        <v>0.64031249999999995</v>
      </c>
    </row>
    <row r="307" spans="1:15" x14ac:dyDescent="0.25">
      <c r="A307" s="79">
        <v>6747</v>
      </c>
      <c r="B307" s="28">
        <v>4</v>
      </c>
      <c r="C307" s="79">
        <v>36698</v>
      </c>
      <c r="D307" s="79">
        <v>8.25</v>
      </c>
      <c r="E307" s="79">
        <v>7.59</v>
      </c>
      <c r="F307" s="79">
        <v>7.46</v>
      </c>
      <c r="G307" s="79">
        <v>6.5</v>
      </c>
      <c r="H307" s="79">
        <v>5.63</v>
      </c>
      <c r="I307" s="79">
        <v>4.82</v>
      </c>
      <c r="J307" s="79">
        <v>4.07</v>
      </c>
      <c r="K307" s="79">
        <v>3.37</v>
      </c>
      <c r="L307" s="79">
        <v>40</v>
      </c>
      <c r="M307" s="79">
        <v>41</v>
      </c>
      <c r="N307" s="79">
        <v>57</v>
      </c>
      <c r="O307" s="78">
        <v>0.64045138888888886</v>
      </c>
    </row>
    <row r="308" spans="1:15" x14ac:dyDescent="0.25">
      <c r="A308" s="76" t="s">
        <v>138</v>
      </c>
      <c r="C308" s="1" t="s">
        <v>57</v>
      </c>
      <c r="D308" s="77">
        <v>0.64094907407407409</v>
      </c>
      <c r="E308" s="76" t="s">
        <v>137</v>
      </c>
    </row>
    <row r="309" spans="1:15" x14ac:dyDescent="0.25">
      <c r="A309" s="79">
        <v>6765</v>
      </c>
      <c r="B309" s="28">
        <v>1</v>
      </c>
      <c r="C309" s="79">
        <v>35473</v>
      </c>
      <c r="D309" s="79">
        <v>23.42</v>
      </c>
      <c r="E309" s="79">
        <v>6.27</v>
      </c>
      <c r="F309" s="79">
        <v>18.41</v>
      </c>
      <c r="G309" s="79">
        <v>14.02</v>
      </c>
      <c r="H309" s="79">
        <v>10.86</v>
      </c>
      <c r="I309" s="79">
        <v>8.31</v>
      </c>
      <c r="J309" s="79">
        <v>6.38</v>
      </c>
      <c r="K309" s="79">
        <v>4.82</v>
      </c>
      <c r="L309" s="79">
        <v>40</v>
      </c>
      <c r="M309" s="79">
        <v>41</v>
      </c>
      <c r="N309" s="79">
        <v>58</v>
      </c>
      <c r="O309" s="78">
        <v>0.64170138888888884</v>
      </c>
    </row>
    <row r="310" spans="1:15" x14ac:dyDescent="0.25">
      <c r="A310" s="79">
        <v>6765</v>
      </c>
      <c r="B310" s="28">
        <v>2</v>
      </c>
      <c r="C310" s="79">
        <v>12396</v>
      </c>
      <c r="D310" s="79">
        <v>8.69</v>
      </c>
      <c r="E310" s="79">
        <v>2.0299999999999998</v>
      </c>
      <c r="F310" s="79">
        <v>6.75</v>
      </c>
      <c r="G310" s="79">
        <v>5.0999999999999996</v>
      </c>
      <c r="H310" s="79">
        <v>3.9</v>
      </c>
      <c r="I310" s="79">
        <v>3.01</v>
      </c>
      <c r="J310" s="79">
        <v>2.31</v>
      </c>
      <c r="K310" s="79">
        <v>1.81</v>
      </c>
      <c r="L310" s="79">
        <v>40</v>
      </c>
      <c r="M310" s="79">
        <v>41</v>
      </c>
      <c r="N310" s="79">
        <v>58</v>
      </c>
      <c r="O310" s="78">
        <v>0.64202546296296303</v>
      </c>
    </row>
    <row r="311" spans="1:15" x14ac:dyDescent="0.25">
      <c r="A311" s="79">
        <v>6765</v>
      </c>
      <c r="B311" s="28">
        <v>3</v>
      </c>
      <c r="C311" s="79">
        <v>23748</v>
      </c>
      <c r="D311" s="79">
        <v>15.95</v>
      </c>
      <c r="E311" s="79">
        <v>4.07</v>
      </c>
      <c r="F311" s="79">
        <v>12.5</v>
      </c>
      <c r="G311" s="79">
        <v>9.4</v>
      </c>
      <c r="H311" s="79">
        <v>7.3</v>
      </c>
      <c r="I311" s="79">
        <v>5.65</v>
      </c>
      <c r="J311" s="79">
        <v>4.3899999999999997</v>
      </c>
      <c r="K311" s="79">
        <v>3.38</v>
      </c>
      <c r="L311" s="79">
        <v>40</v>
      </c>
      <c r="M311" s="79">
        <v>41</v>
      </c>
      <c r="N311" s="79">
        <v>58</v>
      </c>
      <c r="O311" s="78">
        <v>0.64216435185185183</v>
      </c>
    </row>
    <row r="312" spans="1:15" x14ac:dyDescent="0.25">
      <c r="A312" s="79">
        <v>6765</v>
      </c>
      <c r="B312" s="28">
        <v>4</v>
      </c>
      <c r="C312" s="79">
        <v>36070</v>
      </c>
      <c r="D312" s="79">
        <v>22.56</v>
      </c>
      <c r="E312" s="79">
        <v>6.25</v>
      </c>
      <c r="F312" s="79">
        <v>17.64</v>
      </c>
      <c r="G312" s="79">
        <v>13.44</v>
      </c>
      <c r="H312" s="79">
        <v>10.45</v>
      </c>
      <c r="I312" s="79">
        <v>8.08</v>
      </c>
      <c r="J312" s="79">
        <v>6.33</v>
      </c>
      <c r="K312" s="79">
        <v>4.8899999999999997</v>
      </c>
      <c r="L312" s="79">
        <v>40</v>
      </c>
      <c r="M312" s="79">
        <v>41</v>
      </c>
      <c r="N312" s="79">
        <v>58</v>
      </c>
      <c r="O312" s="78">
        <v>0.64232638888888893</v>
      </c>
    </row>
    <row r="313" spans="1:15" x14ac:dyDescent="0.25">
      <c r="A313" s="76" t="s">
        <v>116</v>
      </c>
      <c r="C313" s="1" t="s">
        <v>57</v>
      </c>
      <c r="D313" s="77">
        <v>0.64285879629629628</v>
      </c>
      <c r="E313" s="76" t="s">
        <v>120</v>
      </c>
    </row>
    <row r="314" spans="1:15" x14ac:dyDescent="0.25">
      <c r="A314" s="79">
        <v>6767</v>
      </c>
      <c r="B314" s="28">
        <v>1</v>
      </c>
      <c r="C314" s="79">
        <v>35473</v>
      </c>
      <c r="D314" s="79">
        <v>15.32</v>
      </c>
      <c r="E314" s="79">
        <v>12.4</v>
      </c>
      <c r="F314" s="79">
        <v>6.42</v>
      </c>
      <c r="G314" s="79">
        <v>5.41</v>
      </c>
      <c r="H314" s="79">
        <v>4.63</v>
      </c>
      <c r="I314" s="79">
        <v>3.95</v>
      </c>
      <c r="J314" s="79">
        <v>3.41</v>
      </c>
      <c r="K314" s="79">
        <v>2.96</v>
      </c>
      <c r="L314" s="79">
        <v>40</v>
      </c>
      <c r="M314" s="79">
        <v>41</v>
      </c>
      <c r="N314" s="79">
        <v>59</v>
      </c>
      <c r="O314" s="78">
        <v>0.64341435185185192</v>
      </c>
    </row>
    <row r="315" spans="1:15" x14ac:dyDescent="0.25">
      <c r="A315" s="79">
        <v>6767</v>
      </c>
      <c r="B315" s="28">
        <v>2</v>
      </c>
      <c r="C315" s="79">
        <v>12547</v>
      </c>
      <c r="D315" s="79">
        <v>5.3</v>
      </c>
      <c r="E315" s="79">
        <v>4.3</v>
      </c>
      <c r="F315" s="79">
        <v>1.96</v>
      </c>
      <c r="G315" s="79">
        <v>1.71</v>
      </c>
      <c r="H315" s="79">
        <v>1.54</v>
      </c>
      <c r="I315" s="79">
        <v>1.37</v>
      </c>
      <c r="J315" s="79">
        <v>1.2</v>
      </c>
      <c r="K315" s="79">
        <v>1.05</v>
      </c>
      <c r="L315" s="79">
        <v>40</v>
      </c>
      <c r="M315" s="79">
        <v>41</v>
      </c>
      <c r="N315" s="79">
        <v>59</v>
      </c>
      <c r="O315" s="78">
        <v>0.64353009259259253</v>
      </c>
    </row>
    <row r="316" spans="1:15" x14ac:dyDescent="0.25">
      <c r="A316" s="79">
        <v>6767</v>
      </c>
      <c r="B316" s="28">
        <v>3</v>
      </c>
      <c r="C316" s="79">
        <v>23973</v>
      </c>
      <c r="D316" s="79">
        <v>10.130000000000001</v>
      </c>
      <c r="E316" s="79">
        <v>8.1199999999999992</v>
      </c>
      <c r="F316" s="79">
        <v>4.0199999999999996</v>
      </c>
      <c r="G316" s="79">
        <v>3.43</v>
      </c>
      <c r="H316" s="79">
        <v>3.05</v>
      </c>
      <c r="I316" s="79">
        <v>2.7</v>
      </c>
      <c r="J316" s="79">
        <v>2.36</v>
      </c>
      <c r="K316" s="79">
        <v>2.06</v>
      </c>
      <c r="L316" s="79">
        <v>40</v>
      </c>
      <c r="M316" s="79">
        <v>41</v>
      </c>
      <c r="N316" s="79">
        <v>59</v>
      </c>
      <c r="O316" s="78">
        <v>0.64363425925925932</v>
      </c>
    </row>
    <row r="317" spans="1:15" x14ac:dyDescent="0.25">
      <c r="A317" s="79">
        <v>6767</v>
      </c>
      <c r="B317" s="28">
        <v>4</v>
      </c>
      <c r="C317" s="79">
        <v>36361</v>
      </c>
      <c r="D317" s="79">
        <v>14.53</v>
      </c>
      <c r="E317" s="79">
        <v>11.75</v>
      </c>
      <c r="F317" s="79">
        <v>6.83</v>
      </c>
      <c r="G317" s="79">
        <v>5.72</v>
      </c>
      <c r="H317" s="79">
        <v>4.8899999999999997</v>
      </c>
      <c r="I317" s="79">
        <v>4.17</v>
      </c>
      <c r="J317" s="79">
        <v>3.6</v>
      </c>
      <c r="K317" s="79">
        <v>3.1</v>
      </c>
      <c r="L317" s="79">
        <v>40</v>
      </c>
      <c r="M317" s="79">
        <v>41</v>
      </c>
      <c r="N317" s="79">
        <v>59</v>
      </c>
      <c r="O317" s="78">
        <v>0.64377314814814812</v>
      </c>
    </row>
    <row r="318" spans="1:15" x14ac:dyDescent="0.25">
      <c r="A318" s="76" t="s">
        <v>136</v>
      </c>
      <c r="C318" s="1" t="s">
        <v>57</v>
      </c>
      <c r="D318" s="77">
        <v>0.64431712962962961</v>
      </c>
      <c r="E318" s="76" t="s">
        <v>119</v>
      </c>
    </row>
    <row r="319" spans="1:15" x14ac:dyDescent="0.25">
      <c r="A319" s="79">
        <v>6785</v>
      </c>
      <c r="B319" s="28">
        <v>1</v>
      </c>
      <c r="C319" s="79">
        <v>36401</v>
      </c>
      <c r="D319" s="79">
        <v>9.06</v>
      </c>
      <c r="E319" s="79">
        <v>8.2899999999999991</v>
      </c>
      <c r="F319" s="79">
        <v>8.31</v>
      </c>
      <c r="G319" s="79">
        <v>7.3</v>
      </c>
      <c r="H319" s="79">
        <v>6.46</v>
      </c>
      <c r="I319" s="79">
        <v>5.53</v>
      </c>
      <c r="J319" s="79">
        <v>4.76</v>
      </c>
      <c r="K319" s="79">
        <v>4.07</v>
      </c>
      <c r="L319" s="79">
        <v>40</v>
      </c>
      <c r="M319" s="79">
        <v>41</v>
      </c>
      <c r="N319" s="79">
        <v>60</v>
      </c>
      <c r="O319" s="78">
        <v>0.64493055555555556</v>
      </c>
    </row>
    <row r="320" spans="1:15" x14ac:dyDescent="0.25">
      <c r="A320" s="79">
        <v>6785</v>
      </c>
      <c r="B320" s="28">
        <v>2</v>
      </c>
      <c r="C320" s="79">
        <v>12665</v>
      </c>
      <c r="D320" s="79">
        <v>2.99</v>
      </c>
      <c r="E320" s="79">
        <v>2.69</v>
      </c>
      <c r="F320" s="79">
        <v>2.77</v>
      </c>
      <c r="G320" s="79">
        <v>2.42</v>
      </c>
      <c r="H320" s="79">
        <v>2.16</v>
      </c>
      <c r="I320" s="79">
        <v>1.89</v>
      </c>
      <c r="J320" s="79">
        <v>1.66</v>
      </c>
      <c r="K320" s="79">
        <v>1.46</v>
      </c>
      <c r="L320" s="79">
        <v>40</v>
      </c>
      <c r="M320" s="79">
        <v>41</v>
      </c>
      <c r="N320" s="79">
        <v>60</v>
      </c>
      <c r="O320" s="78">
        <v>0.64503472222222225</v>
      </c>
    </row>
    <row r="321" spans="1:15" x14ac:dyDescent="0.25">
      <c r="A321" s="79">
        <v>6785</v>
      </c>
      <c r="B321" s="28">
        <v>3</v>
      </c>
      <c r="C321" s="79">
        <v>24302</v>
      </c>
      <c r="D321" s="79">
        <v>5.92</v>
      </c>
      <c r="E321" s="79">
        <v>5.33</v>
      </c>
      <c r="F321" s="79">
        <v>5.47</v>
      </c>
      <c r="G321" s="79">
        <v>4.75</v>
      </c>
      <c r="H321" s="79">
        <v>4.26</v>
      </c>
      <c r="I321" s="79">
        <v>3.7</v>
      </c>
      <c r="J321" s="79">
        <v>3.24</v>
      </c>
      <c r="K321" s="79">
        <v>2.82</v>
      </c>
      <c r="L321" s="79">
        <v>40</v>
      </c>
      <c r="M321" s="79">
        <v>41</v>
      </c>
      <c r="N321" s="79">
        <v>60</v>
      </c>
      <c r="O321" s="78">
        <v>0.64513888888888882</v>
      </c>
    </row>
    <row r="322" spans="1:15" x14ac:dyDescent="0.25">
      <c r="A322" s="79">
        <v>6785</v>
      </c>
      <c r="B322" s="28">
        <v>4</v>
      </c>
      <c r="C322" s="79">
        <v>36825</v>
      </c>
      <c r="D322" s="79">
        <v>8.9499999999999993</v>
      </c>
      <c r="E322" s="79">
        <v>8.1</v>
      </c>
      <c r="F322" s="79">
        <v>8.19</v>
      </c>
      <c r="G322" s="79">
        <v>7.18</v>
      </c>
      <c r="H322" s="79">
        <v>6.4</v>
      </c>
      <c r="I322" s="79">
        <v>5.52</v>
      </c>
      <c r="J322" s="79">
        <v>4.83</v>
      </c>
      <c r="K322" s="79">
        <v>4.21</v>
      </c>
      <c r="L322" s="79">
        <v>40</v>
      </c>
      <c r="M322" s="79">
        <v>41</v>
      </c>
      <c r="N322" s="79">
        <v>60</v>
      </c>
      <c r="O322" s="78">
        <v>0.64527777777777773</v>
      </c>
    </row>
    <row r="323" spans="1:15" x14ac:dyDescent="0.25">
      <c r="A323" s="76" t="s">
        <v>135</v>
      </c>
      <c r="C323" s="1" t="s">
        <v>57</v>
      </c>
      <c r="D323" s="77">
        <v>0.64576388888888892</v>
      </c>
      <c r="E323" s="76" t="s">
        <v>134</v>
      </c>
    </row>
    <row r="324" spans="1:15" x14ac:dyDescent="0.25">
      <c r="A324" s="79">
        <v>6802</v>
      </c>
      <c r="B324" s="28">
        <v>1</v>
      </c>
      <c r="C324" s="79">
        <v>36069</v>
      </c>
      <c r="D324" s="79">
        <v>15.69</v>
      </c>
      <c r="E324" s="79">
        <v>7.36</v>
      </c>
      <c r="F324" s="79">
        <v>12.54</v>
      </c>
      <c r="G324" s="79">
        <v>10.01</v>
      </c>
      <c r="H324" s="79">
        <v>7.98</v>
      </c>
      <c r="I324" s="79">
        <v>6.48</v>
      </c>
      <c r="J324" s="79">
        <v>5.22</v>
      </c>
      <c r="K324" s="79">
        <v>4.1500000000000004</v>
      </c>
      <c r="L324" s="79">
        <v>40</v>
      </c>
      <c r="M324" s="79">
        <v>41</v>
      </c>
      <c r="N324" s="79">
        <v>61</v>
      </c>
      <c r="O324" s="78">
        <v>0.64640046296296294</v>
      </c>
    </row>
    <row r="325" spans="1:15" x14ac:dyDescent="0.25">
      <c r="A325" s="79">
        <v>6802</v>
      </c>
      <c r="B325" s="28">
        <v>2</v>
      </c>
      <c r="C325" s="79">
        <v>12496</v>
      </c>
      <c r="D325" s="79">
        <v>5.58</v>
      </c>
      <c r="E325" s="79">
        <v>2.2599999999999998</v>
      </c>
      <c r="F325" s="79">
        <v>4.42</v>
      </c>
      <c r="G325" s="79">
        <v>3.49</v>
      </c>
      <c r="H325" s="79">
        <v>2.79</v>
      </c>
      <c r="I325" s="79">
        <v>2.29</v>
      </c>
      <c r="J325" s="79">
        <v>1.85</v>
      </c>
      <c r="K325" s="79">
        <v>1.51</v>
      </c>
      <c r="L325" s="79">
        <v>40</v>
      </c>
      <c r="M325" s="79">
        <v>41</v>
      </c>
      <c r="N325" s="79">
        <v>61</v>
      </c>
      <c r="O325" s="78">
        <v>0.64667824074074076</v>
      </c>
    </row>
    <row r="326" spans="1:15" x14ac:dyDescent="0.25">
      <c r="A326" s="79">
        <v>6802</v>
      </c>
      <c r="B326" s="28">
        <v>3</v>
      </c>
      <c r="C326" s="79">
        <v>24134</v>
      </c>
      <c r="D326" s="79">
        <v>10.49</v>
      </c>
      <c r="E326" s="79">
        <v>4.54</v>
      </c>
      <c r="F326" s="79">
        <v>8.42</v>
      </c>
      <c r="G326" s="79">
        <v>6.64</v>
      </c>
      <c r="H326" s="79">
        <v>5.37</v>
      </c>
      <c r="I326" s="79">
        <v>4.42</v>
      </c>
      <c r="J326" s="79">
        <v>3.58</v>
      </c>
      <c r="K326" s="79">
        <v>2.89</v>
      </c>
      <c r="L326" s="79">
        <v>40</v>
      </c>
      <c r="M326" s="79">
        <v>41</v>
      </c>
      <c r="N326" s="79">
        <v>61</v>
      </c>
      <c r="O326" s="78">
        <v>0.64678240740740744</v>
      </c>
    </row>
    <row r="327" spans="1:15" x14ac:dyDescent="0.25">
      <c r="A327" s="79">
        <v>6802</v>
      </c>
      <c r="B327" s="28">
        <v>4</v>
      </c>
      <c r="C327" s="79">
        <v>36368</v>
      </c>
      <c r="D327" s="79">
        <v>15.01</v>
      </c>
      <c r="E327" s="79">
        <v>7.18</v>
      </c>
      <c r="F327" s="79">
        <v>12.08</v>
      </c>
      <c r="G327" s="79">
        <v>9.6199999999999992</v>
      </c>
      <c r="H327" s="79">
        <v>7.74</v>
      </c>
      <c r="I327" s="79">
        <v>6.35</v>
      </c>
      <c r="J327" s="79">
        <v>5.19</v>
      </c>
      <c r="K327" s="79">
        <v>4.18</v>
      </c>
      <c r="L327" s="79">
        <v>40</v>
      </c>
      <c r="M327" s="79">
        <v>41</v>
      </c>
      <c r="N327" s="79">
        <v>61</v>
      </c>
      <c r="O327" s="78">
        <v>0.64694444444444443</v>
      </c>
    </row>
    <row r="328" spans="1:15" x14ac:dyDescent="0.25">
      <c r="A328" s="76" t="s">
        <v>97</v>
      </c>
      <c r="C328" s="1" t="s">
        <v>57</v>
      </c>
      <c r="D328" s="77">
        <v>0.6474537037037037</v>
      </c>
      <c r="E328" s="76" t="s">
        <v>133</v>
      </c>
    </row>
    <row r="329" spans="1:15" x14ac:dyDescent="0.25">
      <c r="A329" s="79">
        <v>6805</v>
      </c>
      <c r="B329" s="28">
        <v>1</v>
      </c>
      <c r="C329" s="79">
        <v>36205</v>
      </c>
      <c r="D329" s="79">
        <v>16.760000000000002</v>
      </c>
      <c r="E329" s="79">
        <v>13.2</v>
      </c>
      <c r="F329" s="79">
        <v>7.06</v>
      </c>
      <c r="G329" s="79">
        <v>6.1</v>
      </c>
      <c r="H329" s="79">
        <v>5.22</v>
      </c>
      <c r="I329" s="79">
        <v>4.51</v>
      </c>
      <c r="J329" s="79">
        <v>3.82</v>
      </c>
      <c r="K329" s="79">
        <v>3.25</v>
      </c>
      <c r="L329" s="79">
        <v>40</v>
      </c>
      <c r="M329" s="79">
        <v>42</v>
      </c>
      <c r="N329" s="79">
        <v>62</v>
      </c>
      <c r="O329" s="78">
        <v>0.64798611111111104</v>
      </c>
    </row>
    <row r="330" spans="1:15" x14ac:dyDescent="0.25">
      <c r="A330" s="79">
        <v>6805</v>
      </c>
      <c r="B330" s="28">
        <v>2</v>
      </c>
      <c r="C330" s="79">
        <v>12541</v>
      </c>
      <c r="D330" s="79">
        <v>6.1</v>
      </c>
      <c r="E330" s="79">
        <v>4.7</v>
      </c>
      <c r="F330" s="79">
        <v>2.2200000000000002</v>
      </c>
      <c r="G330" s="79">
        <v>1.97</v>
      </c>
      <c r="H330" s="79">
        <v>1.74</v>
      </c>
      <c r="I330" s="79">
        <v>1.53</v>
      </c>
      <c r="J330" s="79">
        <v>1.29</v>
      </c>
      <c r="K330" s="79">
        <v>1.1299999999999999</v>
      </c>
      <c r="L330" s="79">
        <v>40</v>
      </c>
      <c r="M330" s="79">
        <v>42</v>
      </c>
      <c r="N330" s="79">
        <v>62</v>
      </c>
      <c r="O330" s="78">
        <v>0.64810185185185187</v>
      </c>
    </row>
    <row r="331" spans="1:15" x14ac:dyDescent="0.25">
      <c r="A331" s="79">
        <v>6805</v>
      </c>
      <c r="B331" s="28">
        <v>3</v>
      </c>
      <c r="C331" s="79">
        <v>24115</v>
      </c>
      <c r="D331" s="79">
        <v>11.32</v>
      </c>
      <c r="E331" s="79">
        <v>8.8000000000000007</v>
      </c>
      <c r="F331" s="79">
        <v>4.71</v>
      </c>
      <c r="G331" s="79">
        <v>4.01</v>
      </c>
      <c r="H331" s="79">
        <v>3.48</v>
      </c>
      <c r="I331" s="79">
        <v>3.07</v>
      </c>
      <c r="J331" s="79">
        <v>2.6</v>
      </c>
      <c r="K331" s="79">
        <v>2.2200000000000002</v>
      </c>
      <c r="L331" s="79">
        <v>40</v>
      </c>
      <c r="M331" s="79">
        <v>42</v>
      </c>
      <c r="N331" s="79">
        <v>62</v>
      </c>
      <c r="O331" s="78">
        <v>0.64819444444444441</v>
      </c>
    </row>
    <row r="332" spans="1:15" x14ac:dyDescent="0.25">
      <c r="A332" s="79">
        <v>6805</v>
      </c>
      <c r="B332" s="28">
        <v>4</v>
      </c>
      <c r="C332" s="79">
        <v>36325</v>
      </c>
      <c r="D332" s="79">
        <v>15.95</v>
      </c>
      <c r="E332" s="79">
        <v>12.51</v>
      </c>
      <c r="F332" s="79">
        <v>7.21</v>
      </c>
      <c r="G332" s="79">
        <v>6.19</v>
      </c>
      <c r="H332" s="79">
        <v>5.29</v>
      </c>
      <c r="I332" s="79">
        <v>4.58</v>
      </c>
      <c r="J332" s="79">
        <v>3.89</v>
      </c>
      <c r="K332" s="79">
        <v>3.31</v>
      </c>
      <c r="L332" s="79">
        <v>40</v>
      </c>
      <c r="M332" s="79">
        <v>42</v>
      </c>
      <c r="N332" s="79">
        <v>62</v>
      </c>
      <c r="O332" s="78">
        <v>0.64834490740740736</v>
      </c>
    </row>
    <row r="333" spans="1:15" x14ac:dyDescent="0.25">
      <c r="A333" s="76" t="s">
        <v>132</v>
      </c>
      <c r="C333" s="1" t="s">
        <v>57</v>
      </c>
      <c r="D333" s="77">
        <v>0.64880787037037035</v>
      </c>
      <c r="E333" s="76" t="s">
        <v>131</v>
      </c>
    </row>
    <row r="334" spans="1:15" x14ac:dyDescent="0.25">
      <c r="A334" s="79">
        <v>6822</v>
      </c>
      <c r="B334" s="28">
        <v>1</v>
      </c>
      <c r="C334" s="79">
        <v>36513</v>
      </c>
      <c r="D334" s="79">
        <v>8.42</v>
      </c>
      <c r="E334" s="79">
        <v>7.64</v>
      </c>
      <c r="F334" s="79">
        <v>7.75</v>
      </c>
      <c r="G334" s="79">
        <v>6.92</v>
      </c>
      <c r="H334" s="79">
        <v>6.13</v>
      </c>
      <c r="I334" s="79">
        <v>5.35</v>
      </c>
      <c r="J334" s="79">
        <v>4.68</v>
      </c>
      <c r="K334" s="79">
        <v>4.12</v>
      </c>
      <c r="L334" s="79">
        <v>40</v>
      </c>
      <c r="M334" s="79">
        <v>41</v>
      </c>
      <c r="N334" s="79">
        <v>63</v>
      </c>
      <c r="O334" s="78">
        <v>0.64935185185185185</v>
      </c>
    </row>
    <row r="335" spans="1:15" x14ac:dyDescent="0.25">
      <c r="A335" s="79">
        <v>6822</v>
      </c>
      <c r="B335" s="28">
        <v>2</v>
      </c>
      <c r="C335" s="79">
        <v>12696</v>
      </c>
      <c r="D335" s="79">
        <v>2.73</v>
      </c>
      <c r="E335" s="79">
        <v>2.4300000000000002</v>
      </c>
      <c r="F335" s="79">
        <v>2.54</v>
      </c>
      <c r="G335" s="79">
        <v>2.2400000000000002</v>
      </c>
      <c r="H335" s="79">
        <v>2.0299999999999998</v>
      </c>
      <c r="I335" s="79">
        <v>1.82</v>
      </c>
      <c r="J335" s="79">
        <v>1.63</v>
      </c>
      <c r="K335" s="79">
        <v>1.48</v>
      </c>
      <c r="L335" s="79">
        <v>40</v>
      </c>
      <c r="M335" s="79">
        <v>41</v>
      </c>
      <c r="N335" s="79">
        <v>63</v>
      </c>
      <c r="O335" s="78">
        <v>0.64946759259259257</v>
      </c>
    </row>
    <row r="336" spans="1:15" x14ac:dyDescent="0.25">
      <c r="A336" s="79">
        <v>6822</v>
      </c>
      <c r="B336" s="28">
        <v>3</v>
      </c>
      <c r="C336" s="79">
        <v>24333</v>
      </c>
      <c r="D336" s="79">
        <v>5.44</v>
      </c>
      <c r="E336" s="79">
        <v>4.9000000000000004</v>
      </c>
      <c r="F336" s="79">
        <v>5.1100000000000003</v>
      </c>
      <c r="G336" s="79">
        <v>4.47</v>
      </c>
      <c r="H336" s="79">
        <v>4.04</v>
      </c>
      <c r="I336" s="79">
        <v>3.6</v>
      </c>
      <c r="J336" s="79">
        <v>3.21</v>
      </c>
      <c r="K336" s="79">
        <v>2.9</v>
      </c>
      <c r="L336" s="79">
        <v>40</v>
      </c>
      <c r="M336" s="79">
        <v>41</v>
      </c>
      <c r="N336" s="79">
        <v>63</v>
      </c>
      <c r="O336" s="78">
        <v>0.64956018518518521</v>
      </c>
    </row>
    <row r="337" spans="1:15" x14ac:dyDescent="0.25">
      <c r="A337" s="79">
        <v>6822</v>
      </c>
      <c r="B337" s="28">
        <v>4</v>
      </c>
      <c r="C337" s="79">
        <v>36701</v>
      </c>
      <c r="D337" s="79">
        <v>8.1999999999999993</v>
      </c>
      <c r="E337" s="79">
        <v>7.39</v>
      </c>
      <c r="F337" s="79">
        <v>7.57</v>
      </c>
      <c r="G337" s="79">
        <v>6.73</v>
      </c>
      <c r="H337" s="79">
        <v>6</v>
      </c>
      <c r="I337" s="79">
        <v>5.32</v>
      </c>
      <c r="J337" s="79">
        <v>4.74</v>
      </c>
      <c r="K337" s="79">
        <v>4.2699999999999996</v>
      </c>
      <c r="L337" s="79">
        <v>40</v>
      </c>
      <c r="M337" s="79">
        <v>41</v>
      </c>
      <c r="N337" s="79">
        <v>63</v>
      </c>
      <c r="O337" s="78">
        <v>0.64968749999999997</v>
      </c>
    </row>
    <row r="338" spans="1:15" x14ac:dyDescent="0.25">
      <c r="A338" s="76" t="s">
        <v>130</v>
      </c>
      <c r="C338" s="1" t="s">
        <v>57</v>
      </c>
      <c r="D338" s="77">
        <v>0.65016203703703701</v>
      </c>
      <c r="E338" s="76" t="s">
        <v>129</v>
      </c>
    </row>
    <row r="339" spans="1:15" x14ac:dyDescent="0.25">
      <c r="A339" s="79">
        <v>6840</v>
      </c>
      <c r="B339" s="28">
        <v>1</v>
      </c>
      <c r="C339" s="79">
        <v>36400</v>
      </c>
      <c r="D339" s="79">
        <v>8.27</v>
      </c>
      <c r="E339" s="79">
        <v>7.52</v>
      </c>
      <c r="F339" s="79">
        <v>7.45</v>
      </c>
      <c r="G339" s="79">
        <v>6.55</v>
      </c>
      <c r="H339" s="79">
        <v>5.7</v>
      </c>
      <c r="I339" s="79">
        <v>4.87</v>
      </c>
      <c r="J339" s="79">
        <v>4.12</v>
      </c>
      <c r="K339" s="79">
        <v>3.47</v>
      </c>
      <c r="L339" s="79">
        <v>40</v>
      </c>
      <c r="M339" s="79">
        <v>41</v>
      </c>
      <c r="N339" s="79">
        <v>64</v>
      </c>
      <c r="O339" s="78">
        <v>0.65077546296296296</v>
      </c>
    </row>
    <row r="340" spans="1:15" x14ac:dyDescent="0.25">
      <c r="A340" s="79">
        <v>6840</v>
      </c>
      <c r="B340" s="28">
        <v>2</v>
      </c>
      <c r="C340" s="79">
        <v>12689</v>
      </c>
      <c r="D340" s="79">
        <v>2.71</v>
      </c>
      <c r="E340" s="79">
        <v>2.46</v>
      </c>
      <c r="F340" s="79">
        <v>2.4500000000000002</v>
      </c>
      <c r="G340" s="79">
        <v>2.15</v>
      </c>
      <c r="H340" s="79">
        <v>1.91</v>
      </c>
      <c r="I340" s="79">
        <v>1.66</v>
      </c>
      <c r="J340" s="79">
        <v>1.44</v>
      </c>
      <c r="K340" s="79">
        <v>1.25</v>
      </c>
      <c r="L340" s="79">
        <v>40</v>
      </c>
      <c r="M340" s="79">
        <v>41</v>
      </c>
      <c r="N340" s="79">
        <v>64</v>
      </c>
      <c r="O340" s="78">
        <v>0.65089120370370368</v>
      </c>
    </row>
    <row r="341" spans="1:15" x14ac:dyDescent="0.25">
      <c r="A341" s="79">
        <v>6840</v>
      </c>
      <c r="B341" s="28">
        <v>3</v>
      </c>
      <c r="C341" s="79">
        <v>24315</v>
      </c>
      <c r="D341" s="79">
        <v>5.38</v>
      </c>
      <c r="E341" s="79">
        <v>4.87</v>
      </c>
      <c r="F341" s="79">
        <v>4.91</v>
      </c>
      <c r="G341" s="79">
        <v>4.25</v>
      </c>
      <c r="H341" s="79">
        <v>3.79</v>
      </c>
      <c r="I341" s="79">
        <v>3.27</v>
      </c>
      <c r="J341" s="79">
        <v>2.81</v>
      </c>
      <c r="K341" s="79">
        <v>2.42</v>
      </c>
      <c r="L341" s="79">
        <v>40</v>
      </c>
      <c r="M341" s="79">
        <v>41</v>
      </c>
      <c r="N341" s="79">
        <v>64</v>
      </c>
      <c r="O341" s="78">
        <v>0.65099537037037036</v>
      </c>
    </row>
    <row r="342" spans="1:15" x14ac:dyDescent="0.25">
      <c r="A342" s="79">
        <v>6840</v>
      </c>
      <c r="B342" s="28">
        <v>4</v>
      </c>
      <c r="C342" s="79">
        <v>36884</v>
      </c>
      <c r="D342" s="79">
        <v>8.16</v>
      </c>
      <c r="E342" s="79">
        <v>7.36</v>
      </c>
      <c r="F342" s="79">
        <v>7.34</v>
      </c>
      <c r="G342" s="79">
        <v>6.45</v>
      </c>
      <c r="H342" s="79">
        <v>5.65</v>
      </c>
      <c r="I342" s="79">
        <v>4.88</v>
      </c>
      <c r="J342" s="79">
        <v>4.2</v>
      </c>
      <c r="K342" s="79">
        <v>3.59</v>
      </c>
      <c r="L342" s="79">
        <v>40</v>
      </c>
      <c r="M342" s="79">
        <v>41</v>
      </c>
      <c r="N342" s="79">
        <v>64</v>
      </c>
      <c r="O342" s="78">
        <v>0.65112268518518512</v>
      </c>
    </row>
    <row r="343" spans="1:15" x14ac:dyDescent="0.25">
      <c r="A343" s="76" t="s">
        <v>91</v>
      </c>
      <c r="C343" s="1" t="s">
        <v>57</v>
      </c>
      <c r="D343" s="77">
        <v>0.65164351851851854</v>
      </c>
      <c r="E343" s="76" t="s">
        <v>118</v>
      </c>
    </row>
    <row r="344" spans="1:15" x14ac:dyDescent="0.25">
      <c r="A344" s="79">
        <v>6842</v>
      </c>
      <c r="B344" s="28">
        <v>1</v>
      </c>
      <c r="C344" s="79">
        <v>36617</v>
      </c>
      <c r="D344" s="79">
        <v>8.0500000000000007</v>
      </c>
      <c r="E344" s="79">
        <v>7.27</v>
      </c>
      <c r="F344" s="79">
        <v>7.34</v>
      </c>
      <c r="G344" s="79">
        <v>6.4</v>
      </c>
      <c r="H344" s="79">
        <v>5.58</v>
      </c>
      <c r="I344" s="79">
        <v>4.84</v>
      </c>
      <c r="J344" s="79">
        <v>4.1399999999999997</v>
      </c>
      <c r="K344" s="79">
        <v>3.53</v>
      </c>
      <c r="L344" s="79">
        <v>40</v>
      </c>
      <c r="M344" s="79">
        <v>42</v>
      </c>
      <c r="N344" s="79">
        <v>65</v>
      </c>
      <c r="O344" s="78">
        <v>0.65212962962962961</v>
      </c>
    </row>
    <row r="345" spans="1:15" x14ac:dyDescent="0.25">
      <c r="A345" s="79">
        <v>6842</v>
      </c>
      <c r="B345" s="28">
        <v>2</v>
      </c>
      <c r="C345" s="79">
        <v>12710</v>
      </c>
      <c r="D345" s="79">
        <v>2.75</v>
      </c>
      <c r="E345" s="79">
        <v>2.46</v>
      </c>
      <c r="F345" s="79">
        <v>2.4900000000000002</v>
      </c>
      <c r="G345" s="79">
        <v>2.17</v>
      </c>
      <c r="H345" s="79">
        <v>1.95</v>
      </c>
      <c r="I345" s="79">
        <v>1.69</v>
      </c>
      <c r="J345" s="79">
        <v>1.46</v>
      </c>
      <c r="K345" s="79">
        <v>1.26</v>
      </c>
      <c r="L345" s="79">
        <v>40</v>
      </c>
      <c r="M345" s="79">
        <v>42</v>
      </c>
      <c r="N345" s="79">
        <v>65</v>
      </c>
      <c r="O345" s="78">
        <v>0.65224537037037034</v>
      </c>
    </row>
    <row r="346" spans="1:15" x14ac:dyDescent="0.25">
      <c r="A346" s="79">
        <v>6842</v>
      </c>
      <c r="B346" s="28">
        <v>3</v>
      </c>
      <c r="C346" s="79">
        <v>24266</v>
      </c>
      <c r="D346" s="79">
        <v>5.42</v>
      </c>
      <c r="E346" s="79">
        <v>4.83</v>
      </c>
      <c r="F346" s="79">
        <v>5.05</v>
      </c>
      <c r="G346" s="79">
        <v>4.28</v>
      </c>
      <c r="H346" s="79">
        <v>3.83</v>
      </c>
      <c r="I346" s="79">
        <v>3.31</v>
      </c>
      <c r="J346" s="79">
        <v>2.83</v>
      </c>
      <c r="K346" s="79">
        <v>2.4300000000000002</v>
      </c>
      <c r="L346" s="79">
        <v>40</v>
      </c>
      <c r="M346" s="79">
        <v>42</v>
      </c>
      <c r="N346" s="79">
        <v>65</v>
      </c>
      <c r="O346" s="78">
        <v>0.65233796296296298</v>
      </c>
    </row>
    <row r="347" spans="1:15" x14ac:dyDescent="0.25">
      <c r="A347" s="79">
        <v>6842</v>
      </c>
      <c r="B347" s="28">
        <v>4</v>
      </c>
      <c r="C347" s="79">
        <v>36822</v>
      </c>
      <c r="D347" s="79">
        <v>8.14</v>
      </c>
      <c r="E347" s="79">
        <v>7.31</v>
      </c>
      <c r="F347" s="79">
        <v>7.41</v>
      </c>
      <c r="G347" s="79">
        <v>6.47</v>
      </c>
      <c r="H347" s="79">
        <v>5.7</v>
      </c>
      <c r="I347" s="79">
        <v>4.91</v>
      </c>
      <c r="J347" s="79">
        <v>4.2</v>
      </c>
      <c r="K347" s="79">
        <v>3.59</v>
      </c>
      <c r="L347" s="79">
        <v>40</v>
      </c>
      <c r="M347" s="79">
        <v>42</v>
      </c>
      <c r="N347" s="79">
        <v>65</v>
      </c>
      <c r="O347" s="78">
        <v>0.65247685185185189</v>
      </c>
    </row>
    <row r="348" spans="1:15" x14ac:dyDescent="0.25">
      <c r="A348" s="76" t="s">
        <v>128</v>
      </c>
      <c r="C348" s="1" t="s">
        <v>57</v>
      </c>
      <c r="D348" s="77">
        <v>0.65293981481481478</v>
      </c>
      <c r="E348" s="76" t="s">
        <v>117</v>
      </c>
    </row>
    <row r="349" spans="1:15" x14ac:dyDescent="0.25">
      <c r="A349" s="79">
        <v>6860</v>
      </c>
      <c r="B349" s="28">
        <v>1</v>
      </c>
      <c r="C349" s="79">
        <v>36273</v>
      </c>
      <c r="D349" s="79">
        <v>8.06</v>
      </c>
      <c r="E349" s="79">
        <v>7.29</v>
      </c>
      <c r="F349" s="79">
        <v>7.32</v>
      </c>
      <c r="G349" s="79">
        <v>6.49</v>
      </c>
      <c r="H349" s="79">
        <v>5.7</v>
      </c>
      <c r="I349" s="79">
        <v>4.88</v>
      </c>
      <c r="J349" s="79">
        <v>4.1500000000000004</v>
      </c>
      <c r="K349" s="79">
        <v>3.49</v>
      </c>
      <c r="L349" s="79">
        <v>40</v>
      </c>
      <c r="M349" s="79">
        <v>41</v>
      </c>
      <c r="N349" s="79">
        <v>66</v>
      </c>
      <c r="O349" s="78">
        <v>0.65349537037037042</v>
      </c>
    </row>
    <row r="350" spans="1:15" x14ac:dyDescent="0.25">
      <c r="A350" s="79">
        <v>6860</v>
      </c>
      <c r="B350" s="28">
        <v>2</v>
      </c>
      <c r="C350" s="79">
        <v>12703</v>
      </c>
      <c r="D350" s="79">
        <v>2.66</v>
      </c>
      <c r="E350" s="79">
        <v>2.37</v>
      </c>
      <c r="F350" s="79">
        <v>2.44</v>
      </c>
      <c r="G350" s="79">
        <v>2.11</v>
      </c>
      <c r="H350" s="79">
        <v>1.87</v>
      </c>
      <c r="I350" s="79">
        <v>1.63</v>
      </c>
      <c r="J350" s="79">
        <v>1.4</v>
      </c>
      <c r="K350" s="79">
        <v>1.22</v>
      </c>
      <c r="L350" s="79">
        <v>40</v>
      </c>
      <c r="M350" s="79">
        <v>41</v>
      </c>
      <c r="N350" s="79">
        <v>66</v>
      </c>
      <c r="O350" s="78">
        <v>0.65359953703703699</v>
      </c>
    </row>
    <row r="351" spans="1:15" x14ac:dyDescent="0.25">
      <c r="A351" s="79">
        <v>6860</v>
      </c>
      <c r="B351" s="28">
        <v>3</v>
      </c>
      <c r="C351" s="79">
        <v>24316</v>
      </c>
      <c r="D351" s="79">
        <v>5.3</v>
      </c>
      <c r="E351" s="79">
        <v>4.76</v>
      </c>
      <c r="F351" s="79">
        <v>4.84</v>
      </c>
      <c r="G351" s="79">
        <v>4.21</v>
      </c>
      <c r="H351" s="79">
        <v>3.73</v>
      </c>
      <c r="I351" s="79">
        <v>3.25</v>
      </c>
      <c r="J351" s="79">
        <v>2.78</v>
      </c>
      <c r="K351" s="79">
        <v>2.39</v>
      </c>
      <c r="L351" s="79">
        <v>40</v>
      </c>
      <c r="M351" s="79">
        <v>41</v>
      </c>
      <c r="N351" s="79">
        <v>66</v>
      </c>
      <c r="O351" s="78">
        <v>0.65370370370370368</v>
      </c>
    </row>
    <row r="352" spans="1:15" x14ac:dyDescent="0.25">
      <c r="A352" s="79">
        <v>6860</v>
      </c>
      <c r="B352" s="28">
        <v>4</v>
      </c>
      <c r="C352" s="79">
        <v>36555</v>
      </c>
      <c r="D352" s="79">
        <v>7.91</v>
      </c>
      <c r="E352" s="79">
        <v>7.17</v>
      </c>
      <c r="F352" s="79">
        <v>7.23</v>
      </c>
      <c r="G352" s="79">
        <v>6.37</v>
      </c>
      <c r="H352" s="79">
        <v>5.58</v>
      </c>
      <c r="I352" s="79">
        <v>4.84</v>
      </c>
      <c r="J352" s="79">
        <v>4.16</v>
      </c>
      <c r="K352" s="79">
        <v>3.55</v>
      </c>
      <c r="L352" s="79">
        <v>40</v>
      </c>
      <c r="M352" s="79">
        <v>41</v>
      </c>
      <c r="N352" s="79">
        <v>66</v>
      </c>
      <c r="O352" s="78">
        <v>0.65383101851851855</v>
      </c>
    </row>
    <row r="353" spans="1:15" x14ac:dyDescent="0.25">
      <c r="A353" s="76" t="s">
        <v>89</v>
      </c>
      <c r="C353" s="1" t="s">
        <v>57</v>
      </c>
      <c r="D353" s="77">
        <v>0.65429398148148155</v>
      </c>
      <c r="E353" s="76" t="s">
        <v>127</v>
      </c>
    </row>
    <row r="354" spans="1:15" x14ac:dyDescent="0.25">
      <c r="A354" s="79">
        <v>6878</v>
      </c>
      <c r="B354" s="28">
        <v>1</v>
      </c>
      <c r="C354" s="79">
        <v>36307</v>
      </c>
      <c r="D354" s="79">
        <v>8.4499999999999993</v>
      </c>
      <c r="E354" s="79">
        <v>7.79</v>
      </c>
      <c r="F354" s="79">
        <v>7.57</v>
      </c>
      <c r="G354" s="79">
        <v>6.62</v>
      </c>
      <c r="H354" s="79">
        <v>5.72</v>
      </c>
      <c r="I354" s="79">
        <v>4.88</v>
      </c>
      <c r="J354" s="79">
        <v>4.16</v>
      </c>
      <c r="K354" s="79">
        <v>3.51</v>
      </c>
      <c r="L354" s="79">
        <v>40</v>
      </c>
      <c r="M354" s="79">
        <v>42</v>
      </c>
      <c r="N354" s="79">
        <v>67</v>
      </c>
      <c r="O354" s="78">
        <v>0.6548842592592593</v>
      </c>
    </row>
    <row r="355" spans="1:15" x14ac:dyDescent="0.25">
      <c r="A355" s="79">
        <v>6878</v>
      </c>
      <c r="B355" s="28">
        <v>2</v>
      </c>
      <c r="C355" s="79">
        <v>12727</v>
      </c>
      <c r="D355" s="79">
        <v>2.75</v>
      </c>
      <c r="E355" s="79">
        <v>2.5099999999999998</v>
      </c>
      <c r="F355" s="79">
        <v>2.52</v>
      </c>
      <c r="G355" s="79">
        <v>2.1800000000000002</v>
      </c>
      <c r="H355" s="79">
        <v>1.91</v>
      </c>
      <c r="I355" s="79">
        <v>1.66</v>
      </c>
      <c r="J355" s="79">
        <v>1.42</v>
      </c>
      <c r="K355" s="79">
        <v>1.23</v>
      </c>
      <c r="L355" s="79">
        <v>40</v>
      </c>
      <c r="M355" s="79">
        <v>42</v>
      </c>
      <c r="N355" s="79">
        <v>67</v>
      </c>
      <c r="O355" s="78">
        <v>0.65500000000000003</v>
      </c>
    </row>
    <row r="356" spans="1:15" x14ac:dyDescent="0.25">
      <c r="A356" s="79">
        <v>6878</v>
      </c>
      <c r="B356" s="28">
        <v>3</v>
      </c>
      <c r="C356" s="79">
        <v>24295</v>
      </c>
      <c r="D356" s="79">
        <v>5.51</v>
      </c>
      <c r="E356" s="79">
        <v>4.97</v>
      </c>
      <c r="F356" s="79">
        <v>4.96</v>
      </c>
      <c r="G356" s="79">
        <v>4.26</v>
      </c>
      <c r="H356" s="79">
        <v>3.75</v>
      </c>
      <c r="I356" s="79">
        <v>3.26</v>
      </c>
      <c r="J356" s="79">
        <v>2.8</v>
      </c>
      <c r="K356" s="79">
        <v>2.4</v>
      </c>
      <c r="L356" s="79">
        <v>40</v>
      </c>
      <c r="M356" s="79">
        <v>42</v>
      </c>
      <c r="N356" s="79">
        <v>67</v>
      </c>
      <c r="O356" s="78">
        <v>0.65509259259259256</v>
      </c>
    </row>
    <row r="357" spans="1:15" x14ac:dyDescent="0.25">
      <c r="A357" s="79">
        <v>6878</v>
      </c>
      <c r="B357" s="28">
        <v>4</v>
      </c>
      <c r="C357" s="79">
        <v>11583</v>
      </c>
      <c r="D357" s="79">
        <v>2.73</v>
      </c>
      <c r="E357" s="79">
        <v>2.48</v>
      </c>
      <c r="F357" s="79">
        <v>2.5</v>
      </c>
      <c r="G357" s="79">
        <v>2.12</v>
      </c>
      <c r="H357" s="79">
        <v>1.9</v>
      </c>
      <c r="I357" s="79">
        <v>1.65</v>
      </c>
      <c r="J357" s="79">
        <v>1.42</v>
      </c>
      <c r="K357" s="79">
        <v>1.21</v>
      </c>
      <c r="L357" s="79">
        <v>40</v>
      </c>
      <c r="M357" s="79">
        <v>42</v>
      </c>
      <c r="N357" s="79">
        <v>67</v>
      </c>
      <c r="O357" s="78">
        <v>0.65528935185185189</v>
      </c>
    </row>
    <row r="358" spans="1:15" x14ac:dyDescent="0.25">
      <c r="A358" s="76" t="s">
        <v>87</v>
      </c>
      <c r="C358" s="1" t="s">
        <v>57</v>
      </c>
      <c r="D358" s="77">
        <v>0.65614583333333332</v>
      </c>
      <c r="E358" s="76" t="s">
        <v>126</v>
      </c>
    </row>
    <row r="359" spans="1:15" x14ac:dyDescent="0.25">
      <c r="A359" s="79">
        <v>6878</v>
      </c>
      <c r="B359" s="28">
        <v>1</v>
      </c>
      <c r="C359" s="79">
        <v>36343</v>
      </c>
      <c r="D359" s="79">
        <v>8.16</v>
      </c>
      <c r="E359" s="79">
        <v>7.51</v>
      </c>
      <c r="F359" s="79">
        <v>7.33</v>
      </c>
      <c r="G359" s="79">
        <v>6.42</v>
      </c>
      <c r="H359" s="79">
        <v>5.59</v>
      </c>
      <c r="I359" s="79">
        <v>4.84</v>
      </c>
      <c r="J359" s="79">
        <v>4.16</v>
      </c>
      <c r="K359" s="79">
        <v>3.53</v>
      </c>
      <c r="L359" s="79">
        <v>40</v>
      </c>
      <c r="M359" s="79">
        <v>41</v>
      </c>
      <c r="N359" s="79">
        <v>68</v>
      </c>
      <c r="O359" s="78">
        <v>0.65659722222222217</v>
      </c>
    </row>
    <row r="360" spans="1:15" x14ac:dyDescent="0.25">
      <c r="A360" s="79">
        <v>6878</v>
      </c>
      <c r="B360" s="28">
        <v>2</v>
      </c>
      <c r="C360" s="79">
        <v>12662</v>
      </c>
      <c r="D360" s="79">
        <v>2.81</v>
      </c>
      <c r="E360" s="79">
        <v>2.5099999999999998</v>
      </c>
      <c r="F360" s="79">
        <v>2.5099999999999998</v>
      </c>
      <c r="G360" s="79">
        <v>2.17</v>
      </c>
      <c r="H360" s="79">
        <v>1.9</v>
      </c>
      <c r="I360" s="79">
        <v>1.66</v>
      </c>
      <c r="J360" s="79">
        <v>1.43</v>
      </c>
      <c r="K360" s="79">
        <v>1.23</v>
      </c>
      <c r="L360" s="79">
        <v>40</v>
      </c>
      <c r="M360" s="79">
        <v>41</v>
      </c>
      <c r="N360" s="79">
        <v>68</v>
      </c>
      <c r="O360" s="78">
        <v>0.656712962962963</v>
      </c>
    </row>
    <row r="361" spans="1:15" x14ac:dyDescent="0.25">
      <c r="A361" s="79">
        <v>6878</v>
      </c>
      <c r="B361" s="28">
        <v>3</v>
      </c>
      <c r="C361" s="79">
        <v>24198</v>
      </c>
      <c r="D361" s="79">
        <v>5.46</v>
      </c>
      <c r="E361" s="79">
        <v>4.95</v>
      </c>
      <c r="F361" s="79">
        <v>4.97</v>
      </c>
      <c r="G361" s="79">
        <v>4.26</v>
      </c>
      <c r="H361" s="79">
        <v>3.76</v>
      </c>
      <c r="I361" s="79">
        <v>3.25</v>
      </c>
      <c r="J361" s="79">
        <v>2.81</v>
      </c>
      <c r="K361" s="79">
        <v>2.39</v>
      </c>
      <c r="L361" s="79">
        <v>40</v>
      </c>
      <c r="M361" s="79">
        <v>41</v>
      </c>
      <c r="N361" s="79">
        <v>68</v>
      </c>
      <c r="O361" s="78">
        <v>0.65681712962962957</v>
      </c>
    </row>
    <row r="362" spans="1:15" x14ac:dyDescent="0.25">
      <c r="A362" s="79">
        <v>6878</v>
      </c>
      <c r="B362" s="28">
        <v>4</v>
      </c>
      <c r="C362" s="79">
        <v>36689</v>
      </c>
      <c r="D362" s="79">
        <v>8.27</v>
      </c>
      <c r="E362" s="79">
        <v>7.53</v>
      </c>
      <c r="F362" s="79">
        <v>7.38</v>
      </c>
      <c r="G362" s="79">
        <v>6.46</v>
      </c>
      <c r="H362" s="79">
        <v>5.63</v>
      </c>
      <c r="I362" s="79">
        <v>4.8600000000000003</v>
      </c>
      <c r="J362" s="79">
        <v>4.18</v>
      </c>
      <c r="K362" s="79">
        <v>3.57</v>
      </c>
      <c r="L362" s="79">
        <v>40</v>
      </c>
      <c r="M362" s="79">
        <v>41</v>
      </c>
      <c r="N362" s="79">
        <v>68</v>
      </c>
      <c r="O362" s="78">
        <v>0.65695601851851848</v>
      </c>
    </row>
    <row r="363" spans="1:15" x14ac:dyDescent="0.25">
      <c r="A363" s="76" t="s">
        <v>87</v>
      </c>
      <c r="C363" s="1" t="s">
        <v>57</v>
      </c>
      <c r="D363" s="77">
        <v>0.65741898148148148</v>
      </c>
      <c r="E363" s="76" t="s">
        <v>125</v>
      </c>
    </row>
    <row r="364" spans="1:15" x14ac:dyDescent="0.25">
      <c r="A364" s="79">
        <v>6880</v>
      </c>
      <c r="B364" s="28">
        <v>1</v>
      </c>
      <c r="C364" s="79">
        <v>36451</v>
      </c>
      <c r="D364" s="79">
        <v>8.32</v>
      </c>
      <c r="E364" s="79">
        <v>7.47</v>
      </c>
      <c r="F364" s="79">
        <v>7.46</v>
      </c>
      <c r="G364" s="79">
        <v>6.48</v>
      </c>
      <c r="H364" s="79">
        <v>5.63</v>
      </c>
      <c r="I364" s="79">
        <v>4.8499999999999996</v>
      </c>
      <c r="J364" s="79">
        <v>4.1500000000000004</v>
      </c>
      <c r="K364" s="79">
        <v>3.54</v>
      </c>
      <c r="L364" s="79">
        <v>40</v>
      </c>
      <c r="M364" s="79">
        <v>42</v>
      </c>
      <c r="N364" s="79">
        <v>69</v>
      </c>
      <c r="O364" s="78">
        <v>0.65791666666666659</v>
      </c>
    </row>
    <row r="365" spans="1:15" x14ac:dyDescent="0.25">
      <c r="A365" s="79">
        <v>6880</v>
      </c>
      <c r="B365" s="28">
        <v>2</v>
      </c>
      <c r="C365" s="79">
        <v>12651</v>
      </c>
      <c r="D365" s="79">
        <v>2.79</v>
      </c>
      <c r="E365" s="79">
        <v>2.4900000000000002</v>
      </c>
      <c r="F365" s="79">
        <v>2.5499999999999998</v>
      </c>
      <c r="G365" s="79">
        <v>2.17</v>
      </c>
      <c r="H365" s="79">
        <v>1.91</v>
      </c>
      <c r="I365" s="79">
        <v>1.66</v>
      </c>
      <c r="J365" s="79">
        <v>1.41</v>
      </c>
      <c r="K365" s="79">
        <v>1.24</v>
      </c>
      <c r="L365" s="79">
        <v>40</v>
      </c>
      <c r="M365" s="79">
        <v>42</v>
      </c>
      <c r="N365" s="79">
        <v>69</v>
      </c>
      <c r="O365" s="78">
        <v>0.65802083333333339</v>
      </c>
    </row>
    <row r="366" spans="1:15" x14ac:dyDescent="0.25">
      <c r="A366" s="79">
        <v>6880</v>
      </c>
      <c r="B366" s="28">
        <v>3</v>
      </c>
      <c r="C366" s="79">
        <v>24333</v>
      </c>
      <c r="D366" s="79">
        <v>5.62</v>
      </c>
      <c r="E366" s="79">
        <v>4.95</v>
      </c>
      <c r="F366" s="79">
        <v>5.07</v>
      </c>
      <c r="G366" s="79">
        <v>4.32</v>
      </c>
      <c r="H366" s="79">
        <v>3.78</v>
      </c>
      <c r="I366" s="79">
        <v>3.3</v>
      </c>
      <c r="J366" s="79">
        <v>2.82</v>
      </c>
      <c r="K366" s="79">
        <v>2.42</v>
      </c>
      <c r="L366" s="79">
        <v>40</v>
      </c>
      <c r="M366" s="79">
        <v>42</v>
      </c>
      <c r="N366" s="79">
        <v>69</v>
      </c>
      <c r="O366" s="78">
        <v>0.65812499999999996</v>
      </c>
    </row>
    <row r="367" spans="1:15" x14ac:dyDescent="0.25">
      <c r="A367" s="79">
        <v>6880</v>
      </c>
      <c r="B367" s="28">
        <v>4</v>
      </c>
      <c r="C367" s="79">
        <v>36824</v>
      </c>
      <c r="D367" s="79">
        <v>8.3699999999999992</v>
      </c>
      <c r="E367" s="79">
        <v>7.49</v>
      </c>
      <c r="F367" s="79">
        <v>7.54</v>
      </c>
      <c r="G367" s="79">
        <v>6.54</v>
      </c>
      <c r="H367" s="79">
        <v>5.66</v>
      </c>
      <c r="I367" s="79">
        <v>4.9000000000000004</v>
      </c>
      <c r="J367" s="79">
        <v>4.1900000000000004</v>
      </c>
      <c r="K367" s="79">
        <v>3.59</v>
      </c>
      <c r="L367" s="79">
        <v>40</v>
      </c>
      <c r="M367" s="79">
        <v>42</v>
      </c>
      <c r="N367" s="79">
        <v>69</v>
      </c>
      <c r="O367" s="78">
        <v>0.65826388888888887</v>
      </c>
    </row>
    <row r="368" spans="1:15" x14ac:dyDescent="0.25">
      <c r="A368" s="76" t="s">
        <v>124</v>
      </c>
      <c r="C368" s="1" t="s">
        <v>57</v>
      </c>
      <c r="D368" s="77">
        <v>0.65870370370370368</v>
      </c>
      <c r="E368" s="76" t="s">
        <v>123</v>
      </c>
    </row>
    <row r="369" spans="1:15" x14ac:dyDescent="0.25">
      <c r="A369" s="79">
        <v>6898</v>
      </c>
      <c r="B369" s="28">
        <v>1</v>
      </c>
      <c r="C369" s="79">
        <v>36295</v>
      </c>
      <c r="D369" s="79">
        <v>8.81</v>
      </c>
      <c r="E369" s="79">
        <v>8.1</v>
      </c>
      <c r="F369" s="79">
        <v>7.96</v>
      </c>
      <c r="G369" s="79">
        <v>6.95</v>
      </c>
      <c r="H369" s="79">
        <v>6.01</v>
      </c>
      <c r="I369" s="79">
        <v>5.12</v>
      </c>
      <c r="J369" s="79">
        <v>4.32</v>
      </c>
      <c r="K369" s="79">
        <v>3.6</v>
      </c>
      <c r="L369" s="79">
        <v>40</v>
      </c>
      <c r="M369" s="79">
        <v>41</v>
      </c>
      <c r="N369" s="79">
        <v>70</v>
      </c>
      <c r="O369" s="78">
        <v>0.65924768518518517</v>
      </c>
    </row>
    <row r="370" spans="1:15" x14ac:dyDescent="0.25">
      <c r="A370" s="79">
        <v>6898</v>
      </c>
      <c r="B370" s="28">
        <v>2</v>
      </c>
      <c r="C370" s="79">
        <v>12637</v>
      </c>
      <c r="D370" s="79">
        <v>2.83</v>
      </c>
      <c r="E370" s="79">
        <v>2.52</v>
      </c>
      <c r="F370" s="79">
        <v>2.58</v>
      </c>
      <c r="G370" s="79">
        <v>2.23</v>
      </c>
      <c r="H370" s="79">
        <v>1.97</v>
      </c>
      <c r="I370" s="79">
        <v>1.7</v>
      </c>
      <c r="J370" s="79">
        <v>1.46</v>
      </c>
      <c r="K370" s="79">
        <v>1.26</v>
      </c>
      <c r="L370" s="79">
        <v>40</v>
      </c>
      <c r="M370" s="79">
        <v>41</v>
      </c>
      <c r="N370" s="79">
        <v>70</v>
      </c>
      <c r="O370" s="78">
        <v>0.65936342592592589</v>
      </c>
    </row>
    <row r="371" spans="1:15" x14ac:dyDescent="0.25">
      <c r="A371" s="79">
        <v>6898</v>
      </c>
      <c r="B371" s="28">
        <v>3</v>
      </c>
      <c r="C371" s="79">
        <v>24275</v>
      </c>
      <c r="D371" s="79">
        <v>5.64</v>
      </c>
      <c r="E371" s="79">
        <v>5.03</v>
      </c>
      <c r="F371" s="79">
        <v>5.1100000000000003</v>
      </c>
      <c r="G371" s="79">
        <v>4.42</v>
      </c>
      <c r="H371" s="79">
        <v>3.9</v>
      </c>
      <c r="I371" s="79">
        <v>3.38</v>
      </c>
      <c r="J371" s="79">
        <v>2.88</v>
      </c>
      <c r="K371" s="79">
        <v>2.4500000000000002</v>
      </c>
      <c r="L371" s="79">
        <v>40</v>
      </c>
      <c r="M371" s="79">
        <v>41</v>
      </c>
      <c r="N371" s="79">
        <v>70</v>
      </c>
      <c r="O371" s="78">
        <v>0.65946759259259258</v>
      </c>
    </row>
    <row r="372" spans="1:15" x14ac:dyDescent="0.25">
      <c r="A372" s="79">
        <v>6898</v>
      </c>
      <c r="B372" s="28">
        <v>4</v>
      </c>
      <c r="C372" s="79">
        <v>36441</v>
      </c>
      <c r="D372" s="79">
        <v>8.5</v>
      </c>
      <c r="E372" s="79">
        <v>7.72</v>
      </c>
      <c r="F372" s="79">
        <v>7.66</v>
      </c>
      <c r="G372" s="79">
        <v>6.73</v>
      </c>
      <c r="H372" s="79">
        <v>5.86</v>
      </c>
      <c r="I372" s="79">
        <v>5.05</v>
      </c>
      <c r="J372" s="79">
        <v>4.3099999999999996</v>
      </c>
      <c r="K372" s="79">
        <v>3.65</v>
      </c>
      <c r="L372" s="79">
        <v>40</v>
      </c>
      <c r="M372" s="79">
        <v>41</v>
      </c>
      <c r="N372" s="79">
        <v>70</v>
      </c>
      <c r="O372" s="78">
        <v>0.65959490740740734</v>
      </c>
    </row>
    <row r="373" spans="1:15" x14ac:dyDescent="0.25">
      <c r="A373" s="76" t="s">
        <v>122</v>
      </c>
      <c r="C373" s="1" t="s">
        <v>57</v>
      </c>
      <c r="D373" s="77">
        <v>0.6601041666666666</v>
      </c>
      <c r="E373" s="76" t="s">
        <v>121</v>
      </c>
    </row>
    <row r="374" spans="1:15" x14ac:dyDescent="0.25">
      <c r="A374" s="79">
        <v>6762</v>
      </c>
      <c r="B374" s="28">
        <v>1</v>
      </c>
      <c r="C374" s="79">
        <v>35766</v>
      </c>
      <c r="D374" s="79">
        <v>23.96</v>
      </c>
      <c r="E374" s="79">
        <v>5.63</v>
      </c>
      <c r="F374" s="79">
        <v>19.010000000000002</v>
      </c>
      <c r="G374" s="79">
        <v>14.45</v>
      </c>
      <c r="H374" s="79">
        <v>11.15</v>
      </c>
      <c r="I374" s="79">
        <v>8.7100000000000009</v>
      </c>
      <c r="J374" s="79">
        <v>6.94</v>
      </c>
      <c r="K374" s="79">
        <v>5.55</v>
      </c>
      <c r="L374" s="79">
        <v>40</v>
      </c>
      <c r="M374" s="79">
        <v>41</v>
      </c>
      <c r="N374" s="79">
        <v>71</v>
      </c>
      <c r="O374" s="78">
        <v>0.66195601851851849</v>
      </c>
    </row>
    <row r="375" spans="1:15" x14ac:dyDescent="0.25">
      <c r="A375" s="79">
        <v>6762</v>
      </c>
      <c r="B375" s="28">
        <v>2</v>
      </c>
      <c r="C375" s="79">
        <v>12438</v>
      </c>
      <c r="D375" s="79">
        <v>11.12</v>
      </c>
      <c r="E375" s="79">
        <v>1.88</v>
      </c>
      <c r="F375" s="79">
        <v>8.4</v>
      </c>
      <c r="G375" s="79">
        <v>6.04</v>
      </c>
      <c r="H375" s="79">
        <v>4.37</v>
      </c>
      <c r="I375" s="79">
        <v>3.33</v>
      </c>
      <c r="J375" s="79">
        <v>2.57</v>
      </c>
      <c r="K375" s="79">
        <v>2.0699999999999998</v>
      </c>
      <c r="L375" s="79">
        <v>40</v>
      </c>
      <c r="M375" s="79">
        <v>41</v>
      </c>
      <c r="N375" s="79">
        <v>71</v>
      </c>
      <c r="O375" s="78">
        <v>0.6620949074074074</v>
      </c>
    </row>
    <row r="376" spans="1:15" x14ac:dyDescent="0.25">
      <c r="A376" s="79">
        <v>6762</v>
      </c>
      <c r="B376" s="28">
        <v>3</v>
      </c>
      <c r="C376" s="79">
        <v>24040</v>
      </c>
      <c r="D376" s="79">
        <v>17.18</v>
      </c>
      <c r="E376" s="79">
        <v>3.76</v>
      </c>
      <c r="F376" s="79">
        <v>13.44</v>
      </c>
      <c r="G376" s="79">
        <v>9.8699999999999992</v>
      </c>
      <c r="H376" s="79">
        <v>7.49</v>
      </c>
      <c r="I376" s="79">
        <v>5.81</v>
      </c>
      <c r="J376" s="79">
        <v>4.62</v>
      </c>
      <c r="K376" s="79">
        <v>3.73</v>
      </c>
      <c r="L376" s="79">
        <v>40</v>
      </c>
      <c r="M376" s="79">
        <v>41</v>
      </c>
      <c r="N376" s="79">
        <v>71</v>
      </c>
      <c r="O376" s="78">
        <v>0.66221064814814812</v>
      </c>
    </row>
    <row r="377" spans="1:15" x14ac:dyDescent="0.25">
      <c r="A377" s="79">
        <v>6762</v>
      </c>
      <c r="B377" s="28">
        <v>4</v>
      </c>
      <c r="C377" s="79">
        <v>36381</v>
      </c>
      <c r="D377" s="79">
        <v>22.85</v>
      </c>
      <c r="E377" s="79">
        <v>5.71</v>
      </c>
      <c r="F377" s="79">
        <v>18.03</v>
      </c>
      <c r="G377" s="79">
        <v>13.67</v>
      </c>
      <c r="H377" s="79">
        <v>10.53</v>
      </c>
      <c r="I377" s="79">
        <v>8.24</v>
      </c>
      <c r="J377" s="79">
        <v>6.62</v>
      </c>
      <c r="K377" s="79">
        <v>5.34</v>
      </c>
      <c r="L377" s="79">
        <v>40</v>
      </c>
      <c r="M377" s="79">
        <v>41</v>
      </c>
      <c r="N377" s="79">
        <v>71</v>
      </c>
      <c r="O377" s="78">
        <v>0.66237268518518522</v>
      </c>
    </row>
    <row r="378" spans="1:15" x14ac:dyDescent="0.25">
      <c r="A378" s="76" t="s">
        <v>103</v>
      </c>
      <c r="C378" s="1" t="s">
        <v>57</v>
      </c>
      <c r="D378" s="77">
        <v>0.66305555555555562</v>
      </c>
      <c r="E378" s="76" t="s">
        <v>120</v>
      </c>
      <c r="F378" s="76" t="s">
        <v>115</v>
      </c>
    </row>
    <row r="379" spans="1:15" x14ac:dyDescent="0.25">
      <c r="A379" s="79">
        <v>6765</v>
      </c>
      <c r="B379" s="28">
        <v>1</v>
      </c>
      <c r="C379" s="79">
        <v>35993</v>
      </c>
      <c r="D379" s="79">
        <v>20.56</v>
      </c>
      <c r="E379" s="79">
        <v>16.350000000000001</v>
      </c>
      <c r="F379" s="79">
        <v>8.34</v>
      </c>
      <c r="G379" s="79">
        <v>6.92</v>
      </c>
      <c r="H379" s="79">
        <v>5.77</v>
      </c>
      <c r="I379" s="79">
        <v>4.8499999999999996</v>
      </c>
      <c r="J379" s="79">
        <v>4.12</v>
      </c>
      <c r="K379" s="79">
        <v>3.6</v>
      </c>
      <c r="L379" s="79">
        <v>40</v>
      </c>
      <c r="M379" s="79">
        <v>41</v>
      </c>
      <c r="N379" s="79">
        <v>72</v>
      </c>
      <c r="O379" s="78">
        <v>0.66362268518518519</v>
      </c>
    </row>
    <row r="380" spans="1:15" x14ac:dyDescent="0.25">
      <c r="A380" s="79">
        <v>6765</v>
      </c>
      <c r="B380" s="28">
        <v>2</v>
      </c>
      <c r="C380" s="79">
        <v>12309</v>
      </c>
      <c r="D380" s="79">
        <v>8.27</v>
      </c>
      <c r="E380" s="79">
        <v>6.35</v>
      </c>
      <c r="F380" s="79">
        <v>2.2400000000000002</v>
      </c>
      <c r="G380" s="79">
        <v>1.91</v>
      </c>
      <c r="H380" s="79">
        <v>1.69</v>
      </c>
      <c r="I380" s="79">
        <v>1.5</v>
      </c>
      <c r="J380" s="79">
        <v>1.31</v>
      </c>
      <c r="K380" s="79">
        <v>1.2</v>
      </c>
      <c r="L380" s="79">
        <v>40</v>
      </c>
      <c r="M380" s="79">
        <v>41</v>
      </c>
      <c r="N380" s="79">
        <v>72</v>
      </c>
      <c r="O380" s="78">
        <v>0.66372685185185187</v>
      </c>
    </row>
    <row r="381" spans="1:15" x14ac:dyDescent="0.25">
      <c r="A381" s="79">
        <v>6765</v>
      </c>
      <c r="B381" s="28">
        <v>3</v>
      </c>
      <c r="C381" s="79">
        <v>24062</v>
      </c>
      <c r="D381" s="79">
        <v>13.77</v>
      </c>
      <c r="E381" s="79">
        <v>10.72</v>
      </c>
      <c r="F381" s="79">
        <v>5.36</v>
      </c>
      <c r="G381" s="79">
        <v>4.41</v>
      </c>
      <c r="H381" s="79">
        <v>3.75</v>
      </c>
      <c r="I381" s="79">
        <v>3.21</v>
      </c>
      <c r="J381" s="79">
        <v>2.75</v>
      </c>
      <c r="K381" s="79">
        <v>2.4300000000000002</v>
      </c>
      <c r="L381" s="79">
        <v>40</v>
      </c>
      <c r="M381" s="79">
        <v>41</v>
      </c>
      <c r="N381" s="79">
        <v>72</v>
      </c>
      <c r="O381" s="78">
        <v>0.66383101851851845</v>
      </c>
    </row>
    <row r="382" spans="1:15" x14ac:dyDescent="0.25">
      <c r="A382" s="79">
        <v>6765</v>
      </c>
      <c r="B382" s="28">
        <v>4</v>
      </c>
      <c r="C382" s="79">
        <v>36457</v>
      </c>
      <c r="D382" s="79">
        <v>18.68</v>
      </c>
      <c r="E382" s="79">
        <v>14.81</v>
      </c>
      <c r="F382" s="79">
        <v>8.5399999999999991</v>
      </c>
      <c r="G382" s="79">
        <v>7.06</v>
      </c>
      <c r="H382" s="79">
        <v>5.89</v>
      </c>
      <c r="I382" s="79">
        <v>4.96</v>
      </c>
      <c r="J382" s="79">
        <v>4.2</v>
      </c>
      <c r="K382" s="79">
        <v>3.67</v>
      </c>
      <c r="L382" s="79">
        <v>40</v>
      </c>
      <c r="M382" s="79">
        <v>41</v>
      </c>
      <c r="N382" s="79">
        <v>72</v>
      </c>
      <c r="O382" s="78">
        <v>0.66396990740740736</v>
      </c>
    </row>
    <row r="383" spans="1:15" x14ac:dyDescent="0.25">
      <c r="A383" s="76" t="s">
        <v>116</v>
      </c>
      <c r="C383" s="1" t="s">
        <v>57</v>
      </c>
      <c r="D383" s="77">
        <v>0.66447916666666662</v>
      </c>
      <c r="E383" s="76" t="s">
        <v>119</v>
      </c>
      <c r="F383" s="76" t="s">
        <v>115</v>
      </c>
    </row>
    <row r="384" spans="1:15" x14ac:dyDescent="0.25">
      <c r="A384" s="79">
        <v>6838</v>
      </c>
      <c r="B384" s="28">
        <v>1</v>
      </c>
      <c r="C384" s="79">
        <v>36496</v>
      </c>
      <c r="D384" s="79">
        <v>9.42</v>
      </c>
      <c r="E384" s="79">
        <v>8.59</v>
      </c>
      <c r="F384" s="79">
        <v>8.5399999999999991</v>
      </c>
      <c r="G384" s="79">
        <v>7.31</v>
      </c>
      <c r="H384" s="79">
        <v>6.23</v>
      </c>
      <c r="I384" s="79">
        <v>5.31</v>
      </c>
      <c r="J384" s="79">
        <v>4.49</v>
      </c>
      <c r="K384" s="79">
        <v>3.79</v>
      </c>
      <c r="L384" s="79">
        <v>40</v>
      </c>
      <c r="M384" s="79">
        <v>42</v>
      </c>
      <c r="N384" s="79">
        <v>73</v>
      </c>
      <c r="O384" s="78">
        <v>0.66530092592592593</v>
      </c>
    </row>
    <row r="385" spans="1:15" x14ac:dyDescent="0.25">
      <c r="A385" s="79">
        <v>6838</v>
      </c>
      <c r="B385" s="28">
        <v>2</v>
      </c>
      <c r="C385" s="79">
        <v>12530</v>
      </c>
      <c r="D385" s="79">
        <v>3.03</v>
      </c>
      <c r="E385" s="79">
        <v>2.72</v>
      </c>
      <c r="F385" s="79">
        <v>2.74</v>
      </c>
      <c r="G385" s="79">
        <v>2.33</v>
      </c>
      <c r="H385" s="79">
        <v>2</v>
      </c>
      <c r="I385" s="79">
        <v>1.72</v>
      </c>
      <c r="J385" s="79">
        <v>1.47</v>
      </c>
      <c r="K385" s="79">
        <v>1.27</v>
      </c>
      <c r="L385" s="79">
        <v>40</v>
      </c>
      <c r="M385" s="79">
        <v>42</v>
      </c>
      <c r="N385" s="79">
        <v>73</v>
      </c>
      <c r="O385" s="78">
        <v>0.66540509259259262</v>
      </c>
    </row>
    <row r="386" spans="1:15" x14ac:dyDescent="0.25">
      <c r="A386" s="79">
        <v>6838</v>
      </c>
      <c r="B386" s="28">
        <v>3</v>
      </c>
      <c r="C386" s="79">
        <v>24249</v>
      </c>
      <c r="D386" s="79">
        <v>6.04</v>
      </c>
      <c r="E386" s="79">
        <v>5.42</v>
      </c>
      <c r="F386" s="79">
        <v>5.44</v>
      </c>
      <c r="G386" s="79">
        <v>4.59</v>
      </c>
      <c r="H386" s="79">
        <v>3.97</v>
      </c>
      <c r="I386" s="79">
        <v>3.4</v>
      </c>
      <c r="J386" s="79">
        <v>2.9</v>
      </c>
      <c r="K386" s="79">
        <v>2.48</v>
      </c>
      <c r="L386" s="79">
        <v>40</v>
      </c>
      <c r="M386" s="79">
        <v>42</v>
      </c>
      <c r="N386" s="79">
        <v>73</v>
      </c>
      <c r="O386" s="78">
        <v>0.66550925925925919</v>
      </c>
    </row>
    <row r="387" spans="1:15" x14ac:dyDescent="0.25">
      <c r="A387" s="79">
        <v>6838</v>
      </c>
      <c r="B387" s="28">
        <v>4</v>
      </c>
      <c r="C387" s="79">
        <v>36783</v>
      </c>
      <c r="D387" s="79">
        <v>9.06</v>
      </c>
      <c r="E387" s="79">
        <v>8.16</v>
      </c>
      <c r="F387" s="79">
        <v>8.16</v>
      </c>
      <c r="G387" s="79">
        <v>6.97</v>
      </c>
      <c r="H387" s="79">
        <v>5.97</v>
      </c>
      <c r="I387" s="79">
        <v>5.0999999999999996</v>
      </c>
      <c r="J387" s="79">
        <v>4.3499999999999996</v>
      </c>
      <c r="K387" s="79">
        <v>3.69</v>
      </c>
      <c r="L387" s="79">
        <v>40</v>
      </c>
      <c r="M387" s="79">
        <v>42</v>
      </c>
      <c r="N387" s="79">
        <v>73</v>
      </c>
      <c r="O387" s="78">
        <v>0.66563657407407406</v>
      </c>
    </row>
    <row r="388" spans="1:15" x14ac:dyDescent="0.25">
      <c r="A388" s="76" t="s">
        <v>93</v>
      </c>
      <c r="C388" s="1" t="s">
        <v>57</v>
      </c>
      <c r="D388" s="77">
        <v>0.6662731481481482</v>
      </c>
      <c r="E388" s="76" t="s">
        <v>118</v>
      </c>
      <c r="F388" s="76" t="s">
        <v>115</v>
      </c>
    </row>
    <row r="389" spans="1:15" x14ac:dyDescent="0.25">
      <c r="A389" s="79">
        <v>6840</v>
      </c>
      <c r="B389" s="28">
        <v>1</v>
      </c>
      <c r="C389" s="79">
        <v>36328</v>
      </c>
      <c r="D389" s="79">
        <v>9.15</v>
      </c>
      <c r="E389" s="79">
        <v>8.23</v>
      </c>
      <c r="F389" s="79">
        <v>8.23</v>
      </c>
      <c r="G389" s="79">
        <v>7.08</v>
      </c>
      <c r="H389" s="79">
        <v>6.04</v>
      </c>
      <c r="I389" s="79">
        <v>5.12</v>
      </c>
      <c r="J389" s="79">
        <v>4.34</v>
      </c>
      <c r="K389" s="79">
        <v>3.68</v>
      </c>
      <c r="L389" s="79">
        <v>40</v>
      </c>
      <c r="M389" s="79">
        <v>42</v>
      </c>
      <c r="N389" s="79">
        <v>74</v>
      </c>
      <c r="O389" s="78">
        <v>0.66680555555555554</v>
      </c>
    </row>
    <row r="390" spans="1:15" x14ac:dyDescent="0.25">
      <c r="A390" s="79">
        <v>6840</v>
      </c>
      <c r="B390" s="28">
        <v>2</v>
      </c>
      <c r="C390" s="79">
        <v>12524</v>
      </c>
      <c r="D390" s="79">
        <v>3.13</v>
      </c>
      <c r="E390" s="79">
        <v>2.77</v>
      </c>
      <c r="F390" s="79">
        <v>2.84</v>
      </c>
      <c r="G390" s="79">
        <v>2.38</v>
      </c>
      <c r="H390" s="79">
        <v>2.06</v>
      </c>
      <c r="I390" s="79">
        <v>1.76</v>
      </c>
      <c r="J390" s="79">
        <v>1.49</v>
      </c>
      <c r="K390" s="79">
        <v>1.29</v>
      </c>
      <c r="L390" s="79">
        <v>40</v>
      </c>
      <c r="M390" s="79">
        <v>42</v>
      </c>
      <c r="N390" s="79">
        <v>74</v>
      </c>
      <c r="O390" s="78">
        <v>0.66692129629629626</v>
      </c>
    </row>
    <row r="391" spans="1:15" x14ac:dyDescent="0.25">
      <c r="A391" s="79">
        <v>6840</v>
      </c>
      <c r="B391" s="28">
        <v>3</v>
      </c>
      <c r="C391" s="79">
        <v>24192</v>
      </c>
      <c r="D391" s="79">
        <v>6.16</v>
      </c>
      <c r="E391" s="79">
        <v>5.46</v>
      </c>
      <c r="F391" s="79">
        <v>5.62</v>
      </c>
      <c r="G391" s="79">
        <v>4.71</v>
      </c>
      <c r="H391" s="79">
        <v>4.07</v>
      </c>
      <c r="I391" s="79">
        <v>3.47</v>
      </c>
      <c r="J391" s="79">
        <v>2.93</v>
      </c>
      <c r="K391" s="79">
        <v>2.5</v>
      </c>
      <c r="L391" s="79">
        <v>40</v>
      </c>
      <c r="M391" s="79">
        <v>42</v>
      </c>
      <c r="N391" s="79">
        <v>74</v>
      </c>
      <c r="O391" s="78">
        <v>0.66701388888888891</v>
      </c>
    </row>
    <row r="392" spans="1:15" x14ac:dyDescent="0.25">
      <c r="A392" s="79">
        <v>6840</v>
      </c>
      <c r="B392" s="28">
        <v>4</v>
      </c>
      <c r="C392" s="79">
        <v>36621</v>
      </c>
      <c r="D392" s="79">
        <v>9.1999999999999993</v>
      </c>
      <c r="E392" s="79">
        <v>8.24</v>
      </c>
      <c r="F392" s="79">
        <v>8.34</v>
      </c>
      <c r="G392" s="79">
        <v>7.13</v>
      </c>
      <c r="H392" s="79">
        <v>6.1</v>
      </c>
      <c r="I392" s="79">
        <v>5.15</v>
      </c>
      <c r="J392" s="79">
        <v>4.3899999999999997</v>
      </c>
      <c r="K392" s="79">
        <v>3.73</v>
      </c>
      <c r="L392" s="79">
        <v>40</v>
      </c>
      <c r="M392" s="79">
        <v>42</v>
      </c>
      <c r="N392" s="79">
        <v>74</v>
      </c>
      <c r="O392" s="78">
        <v>0.66715277777777782</v>
      </c>
    </row>
    <row r="393" spans="1:15" x14ac:dyDescent="0.25">
      <c r="A393" s="76" t="s">
        <v>91</v>
      </c>
      <c r="C393" s="1" t="s">
        <v>57</v>
      </c>
      <c r="D393" s="77">
        <v>0.66790509259259256</v>
      </c>
      <c r="E393" s="76" t="s">
        <v>117</v>
      </c>
      <c r="F393" s="76" t="s">
        <v>115</v>
      </c>
    </row>
    <row r="394" spans="1:15" x14ac:dyDescent="0.25">
      <c r="A394" s="79">
        <v>6762</v>
      </c>
      <c r="B394" s="28">
        <v>1</v>
      </c>
      <c r="C394" s="79">
        <v>35812</v>
      </c>
      <c r="D394" s="79">
        <v>19.38</v>
      </c>
      <c r="E394" s="79">
        <v>5.63</v>
      </c>
      <c r="F394" s="79">
        <v>15.93</v>
      </c>
      <c r="G394" s="79">
        <v>12.89</v>
      </c>
      <c r="H394" s="79">
        <v>10.27</v>
      </c>
      <c r="I394" s="79">
        <v>8.17</v>
      </c>
      <c r="J394" s="79">
        <v>6.59</v>
      </c>
      <c r="K394" s="79">
        <v>5.4</v>
      </c>
      <c r="L394" s="79">
        <v>39</v>
      </c>
      <c r="M394" s="79">
        <v>41</v>
      </c>
      <c r="N394" s="79">
        <v>75</v>
      </c>
      <c r="O394" s="78">
        <v>0.66953703703703704</v>
      </c>
    </row>
    <row r="395" spans="1:15" x14ac:dyDescent="0.25">
      <c r="A395" s="79">
        <v>6762</v>
      </c>
      <c r="B395" s="28">
        <v>2</v>
      </c>
      <c r="C395" s="79">
        <v>12404</v>
      </c>
      <c r="D395" s="79">
        <v>7.76</v>
      </c>
      <c r="E395" s="79">
        <v>2.02</v>
      </c>
      <c r="F395" s="79">
        <v>6.3</v>
      </c>
      <c r="G395" s="79">
        <v>5</v>
      </c>
      <c r="H395" s="79">
        <v>3.92</v>
      </c>
      <c r="I395" s="79">
        <v>3.08</v>
      </c>
      <c r="J395" s="79">
        <v>2.4700000000000002</v>
      </c>
      <c r="K395" s="79">
        <v>2.0499999999999998</v>
      </c>
      <c r="L395" s="79">
        <v>39</v>
      </c>
      <c r="M395" s="79">
        <v>41</v>
      </c>
      <c r="N395" s="79">
        <v>75</v>
      </c>
      <c r="O395" s="78">
        <v>0.6696875000000001</v>
      </c>
    </row>
    <row r="396" spans="1:15" x14ac:dyDescent="0.25">
      <c r="A396" s="79">
        <v>6762</v>
      </c>
      <c r="B396" s="28">
        <v>3</v>
      </c>
      <c r="C396" s="79">
        <v>23918</v>
      </c>
      <c r="D396" s="79">
        <v>13.55</v>
      </c>
      <c r="E396" s="79">
        <v>3.85</v>
      </c>
      <c r="F396" s="79">
        <v>11.14</v>
      </c>
      <c r="G396" s="79">
        <v>8.86</v>
      </c>
      <c r="H396" s="79">
        <v>7.05</v>
      </c>
      <c r="I396" s="79">
        <v>5.58</v>
      </c>
      <c r="J396" s="79">
        <v>4.53</v>
      </c>
      <c r="K396" s="79">
        <v>3.74</v>
      </c>
      <c r="L396" s="79">
        <v>39</v>
      </c>
      <c r="M396" s="79">
        <v>41</v>
      </c>
      <c r="N396" s="79">
        <v>75</v>
      </c>
      <c r="O396" s="78">
        <v>0.66982638888888879</v>
      </c>
    </row>
    <row r="397" spans="1:15" x14ac:dyDescent="0.25">
      <c r="A397" s="79">
        <v>6762</v>
      </c>
      <c r="B397" s="28">
        <v>4</v>
      </c>
      <c r="C397" s="79">
        <v>36384</v>
      </c>
      <c r="D397" s="79">
        <v>19.059999999999999</v>
      </c>
      <c r="E397" s="79">
        <v>5.71</v>
      </c>
      <c r="F397" s="79">
        <v>15.63</v>
      </c>
      <c r="G397" s="79">
        <v>12.64</v>
      </c>
      <c r="H397" s="79">
        <v>10.02</v>
      </c>
      <c r="I397" s="79">
        <v>8</v>
      </c>
      <c r="J397" s="79">
        <v>6.49</v>
      </c>
      <c r="K397" s="79">
        <v>5.34</v>
      </c>
      <c r="L397" s="79">
        <v>39</v>
      </c>
      <c r="M397" s="79">
        <v>41</v>
      </c>
      <c r="N397" s="79">
        <v>75</v>
      </c>
      <c r="O397" s="78">
        <v>0.66997685185185185</v>
      </c>
    </row>
    <row r="398" spans="1:15" x14ac:dyDescent="0.25">
      <c r="A398" s="76" t="s">
        <v>103</v>
      </c>
      <c r="C398" s="1" t="s">
        <v>57</v>
      </c>
      <c r="D398" s="77">
        <v>0.67056712962962972</v>
      </c>
      <c r="E398" s="76" t="s">
        <v>104</v>
      </c>
      <c r="F398" s="76" t="s">
        <v>115</v>
      </c>
    </row>
    <row r="399" spans="1:15" x14ac:dyDescent="0.25">
      <c r="A399" s="79">
        <v>6765</v>
      </c>
      <c r="B399" s="28">
        <v>1</v>
      </c>
      <c r="C399" s="79">
        <v>35841</v>
      </c>
      <c r="D399" s="79">
        <v>20.2</v>
      </c>
      <c r="E399" s="79">
        <v>16.27</v>
      </c>
      <c r="F399" s="79">
        <v>8.57</v>
      </c>
      <c r="G399" s="79">
        <v>7.02</v>
      </c>
      <c r="H399" s="79">
        <v>5.85</v>
      </c>
      <c r="I399" s="79">
        <v>4.78</v>
      </c>
      <c r="J399" s="79">
        <v>4.05</v>
      </c>
      <c r="K399" s="79">
        <v>3.48</v>
      </c>
      <c r="L399" s="79">
        <v>39</v>
      </c>
      <c r="M399" s="79">
        <v>41</v>
      </c>
      <c r="N399" s="79">
        <v>76</v>
      </c>
      <c r="O399" s="78">
        <v>0.6710532407407408</v>
      </c>
    </row>
    <row r="400" spans="1:15" x14ac:dyDescent="0.25">
      <c r="A400" s="79">
        <v>6765</v>
      </c>
      <c r="B400" s="28">
        <v>2</v>
      </c>
      <c r="C400" s="79">
        <v>12345</v>
      </c>
      <c r="D400" s="79">
        <v>8.81</v>
      </c>
      <c r="E400" s="79">
        <v>6.99</v>
      </c>
      <c r="F400" s="79">
        <v>2.04</v>
      </c>
      <c r="G400" s="79">
        <v>1.73</v>
      </c>
      <c r="H400" s="79">
        <v>1.59</v>
      </c>
      <c r="I400" s="79">
        <v>1.43</v>
      </c>
      <c r="J400" s="79">
        <v>1.29</v>
      </c>
      <c r="K400" s="79">
        <v>1.17</v>
      </c>
      <c r="L400" s="79">
        <v>39</v>
      </c>
      <c r="M400" s="79">
        <v>41</v>
      </c>
      <c r="N400" s="79">
        <v>76</v>
      </c>
      <c r="O400" s="78">
        <v>0.67116898148148152</v>
      </c>
    </row>
    <row r="401" spans="1:15" x14ac:dyDescent="0.25">
      <c r="A401" s="79">
        <v>6765</v>
      </c>
      <c r="B401" s="28">
        <v>3</v>
      </c>
      <c r="C401" s="79">
        <v>23877</v>
      </c>
      <c r="D401" s="79">
        <v>14.51</v>
      </c>
      <c r="E401" s="79">
        <v>11.57</v>
      </c>
      <c r="F401" s="79">
        <v>5.24</v>
      </c>
      <c r="G401" s="79">
        <v>4.21</v>
      </c>
      <c r="H401" s="79">
        <v>3.57</v>
      </c>
      <c r="I401" s="79">
        <v>2.99</v>
      </c>
      <c r="J401" s="79">
        <v>2.57</v>
      </c>
      <c r="K401" s="79">
        <v>2.2799999999999998</v>
      </c>
      <c r="L401" s="79">
        <v>39</v>
      </c>
      <c r="M401" s="79">
        <v>41</v>
      </c>
      <c r="N401" s="79">
        <v>76</v>
      </c>
      <c r="O401" s="78">
        <v>0.6712731481481482</v>
      </c>
    </row>
    <row r="402" spans="1:15" x14ac:dyDescent="0.25">
      <c r="A402" s="79">
        <v>6765</v>
      </c>
      <c r="B402" s="28">
        <v>4</v>
      </c>
      <c r="C402" s="79">
        <v>36476</v>
      </c>
      <c r="D402" s="79">
        <v>19.57</v>
      </c>
      <c r="E402" s="79">
        <v>15.75</v>
      </c>
      <c r="F402" s="79">
        <v>8.52</v>
      </c>
      <c r="G402" s="79">
        <v>6.96</v>
      </c>
      <c r="H402" s="79">
        <v>5.81</v>
      </c>
      <c r="I402" s="79">
        <v>4.79</v>
      </c>
      <c r="J402" s="79">
        <v>4.07</v>
      </c>
      <c r="K402" s="79">
        <v>3.53</v>
      </c>
      <c r="L402" s="79">
        <v>39</v>
      </c>
      <c r="M402" s="79">
        <v>41</v>
      </c>
      <c r="N402" s="79">
        <v>76</v>
      </c>
      <c r="O402" s="78">
        <v>0.671412037037037</v>
      </c>
    </row>
    <row r="403" spans="1:15" x14ac:dyDescent="0.25">
      <c r="A403" s="76" t="s">
        <v>116</v>
      </c>
      <c r="C403" s="1" t="s">
        <v>57</v>
      </c>
      <c r="D403" s="77">
        <v>0.67189814814814808</v>
      </c>
      <c r="E403" s="76" t="s">
        <v>102</v>
      </c>
      <c r="F403" s="76" t="s">
        <v>115</v>
      </c>
    </row>
    <row r="404" spans="1:15" x14ac:dyDescent="0.25">
      <c r="A404" s="79">
        <v>6838</v>
      </c>
      <c r="B404" s="28">
        <v>1</v>
      </c>
      <c r="C404" s="79">
        <v>36141</v>
      </c>
      <c r="D404" s="79">
        <v>9.11</v>
      </c>
      <c r="E404" s="79">
        <v>8.2799999999999994</v>
      </c>
      <c r="F404" s="79">
        <v>8.19</v>
      </c>
      <c r="G404" s="79">
        <v>7.09</v>
      </c>
      <c r="H404" s="79">
        <v>6.04</v>
      </c>
      <c r="I404" s="79">
        <v>5.0999999999999996</v>
      </c>
      <c r="J404" s="79">
        <v>4.32</v>
      </c>
      <c r="K404" s="79">
        <v>3.68</v>
      </c>
      <c r="L404" s="79">
        <v>39</v>
      </c>
      <c r="M404" s="79">
        <v>42</v>
      </c>
      <c r="N404" s="79">
        <v>77</v>
      </c>
      <c r="O404" s="78">
        <v>0.67267361111111112</v>
      </c>
    </row>
    <row r="405" spans="1:15" x14ac:dyDescent="0.25">
      <c r="A405" s="79">
        <v>6838</v>
      </c>
      <c r="B405" s="28">
        <v>2</v>
      </c>
      <c r="C405" s="79">
        <v>12597</v>
      </c>
      <c r="D405" s="79">
        <v>3.1</v>
      </c>
      <c r="E405" s="79">
        <v>2.82</v>
      </c>
      <c r="F405" s="79">
        <v>2.83</v>
      </c>
      <c r="G405" s="79">
        <v>2.4</v>
      </c>
      <c r="H405" s="79">
        <v>2.09</v>
      </c>
      <c r="I405" s="79">
        <v>1.76</v>
      </c>
      <c r="J405" s="79">
        <v>1.5</v>
      </c>
      <c r="K405" s="79">
        <v>1.29</v>
      </c>
      <c r="L405" s="79">
        <v>39</v>
      </c>
      <c r="M405" s="79">
        <v>42</v>
      </c>
      <c r="N405" s="79">
        <v>77</v>
      </c>
      <c r="O405" s="78">
        <v>0.67278935185185185</v>
      </c>
    </row>
    <row r="406" spans="1:15" x14ac:dyDescent="0.25">
      <c r="A406" s="79">
        <v>6838</v>
      </c>
      <c r="B406" s="28">
        <v>3</v>
      </c>
      <c r="C406" s="79">
        <v>24226</v>
      </c>
      <c r="D406" s="79">
        <v>6.09</v>
      </c>
      <c r="E406" s="79">
        <v>5.49</v>
      </c>
      <c r="F406" s="79">
        <v>5.51</v>
      </c>
      <c r="G406" s="79">
        <v>4.67</v>
      </c>
      <c r="H406" s="79">
        <v>4.04</v>
      </c>
      <c r="I406" s="79">
        <v>3.4</v>
      </c>
      <c r="J406" s="79">
        <v>2.9</v>
      </c>
      <c r="K406" s="79">
        <v>2.48</v>
      </c>
      <c r="L406" s="79">
        <v>39</v>
      </c>
      <c r="M406" s="79">
        <v>42</v>
      </c>
      <c r="N406" s="79">
        <v>77</v>
      </c>
      <c r="O406" s="78">
        <v>0.67288194444444438</v>
      </c>
    </row>
    <row r="407" spans="1:15" x14ac:dyDescent="0.25">
      <c r="A407" s="79">
        <v>6838</v>
      </c>
      <c r="B407" s="28">
        <v>4</v>
      </c>
      <c r="C407" s="79">
        <v>36697</v>
      </c>
      <c r="D407" s="79">
        <v>9.09</v>
      </c>
      <c r="E407" s="79">
        <v>8.24</v>
      </c>
      <c r="F407" s="79">
        <v>8.1999999999999993</v>
      </c>
      <c r="G407" s="79">
        <v>7.08</v>
      </c>
      <c r="H407" s="79">
        <v>6.04</v>
      </c>
      <c r="I407" s="79">
        <v>5.09</v>
      </c>
      <c r="J407" s="79">
        <v>4.34</v>
      </c>
      <c r="K407" s="79">
        <v>3.7</v>
      </c>
      <c r="L407" s="79">
        <v>39</v>
      </c>
      <c r="M407" s="79">
        <v>42</v>
      </c>
      <c r="N407" s="79">
        <v>77</v>
      </c>
      <c r="O407" s="78">
        <v>0.67302083333333329</v>
      </c>
    </row>
    <row r="408" spans="1:15" x14ac:dyDescent="0.25">
      <c r="A408" s="76" t="s">
        <v>93</v>
      </c>
      <c r="C408" s="1" t="s">
        <v>57</v>
      </c>
      <c r="D408" s="77">
        <v>0.6740046296296297</v>
      </c>
      <c r="E408" s="76" t="s">
        <v>92</v>
      </c>
      <c r="F408" s="76" t="s">
        <v>115</v>
      </c>
    </row>
    <row r="409" spans="1:15" x14ac:dyDescent="0.25">
      <c r="A409" s="79">
        <v>6840</v>
      </c>
      <c r="B409" s="28">
        <v>1</v>
      </c>
      <c r="C409" s="79">
        <v>36121</v>
      </c>
      <c r="D409" s="79">
        <v>9.07</v>
      </c>
      <c r="E409" s="79">
        <v>8.16</v>
      </c>
      <c r="F409" s="79">
        <v>8.23</v>
      </c>
      <c r="G409" s="79">
        <v>7.14</v>
      </c>
      <c r="H409" s="79">
        <v>6.16</v>
      </c>
      <c r="I409" s="79">
        <v>5.15</v>
      </c>
      <c r="J409" s="79">
        <v>4.3600000000000003</v>
      </c>
      <c r="K409" s="79">
        <v>3.67</v>
      </c>
      <c r="L409" s="79">
        <v>39</v>
      </c>
      <c r="M409" s="79">
        <v>42</v>
      </c>
      <c r="N409" s="79">
        <v>78</v>
      </c>
      <c r="O409" s="78">
        <v>0.67456018518518512</v>
      </c>
    </row>
    <row r="410" spans="1:15" x14ac:dyDescent="0.25">
      <c r="A410" s="79">
        <v>6840</v>
      </c>
      <c r="B410" s="28">
        <v>2</v>
      </c>
      <c r="C410" s="79">
        <v>12569</v>
      </c>
      <c r="D410" s="79">
        <v>3.2</v>
      </c>
      <c r="E410" s="79">
        <v>2.85</v>
      </c>
      <c r="F410" s="79">
        <v>2.92</v>
      </c>
      <c r="G410" s="79">
        <v>2.46</v>
      </c>
      <c r="H410" s="79">
        <v>2.13</v>
      </c>
      <c r="I410" s="79">
        <v>1.81</v>
      </c>
      <c r="J410" s="79">
        <v>1.52</v>
      </c>
      <c r="K410" s="79">
        <v>1.31</v>
      </c>
      <c r="L410" s="79">
        <v>39</v>
      </c>
      <c r="M410" s="79">
        <v>42</v>
      </c>
      <c r="N410" s="79">
        <v>78</v>
      </c>
      <c r="O410" s="78">
        <v>0.67467592592592596</v>
      </c>
    </row>
    <row r="411" spans="1:15" x14ac:dyDescent="0.25">
      <c r="A411" s="79">
        <v>6840</v>
      </c>
      <c r="B411" s="28">
        <v>3</v>
      </c>
      <c r="C411" s="79">
        <v>24088</v>
      </c>
      <c r="D411" s="79">
        <v>6.16</v>
      </c>
      <c r="E411" s="79">
        <v>5.49</v>
      </c>
      <c r="F411" s="79">
        <v>5.65</v>
      </c>
      <c r="G411" s="79">
        <v>4.79</v>
      </c>
      <c r="H411" s="79">
        <v>4.1500000000000004</v>
      </c>
      <c r="I411" s="79">
        <v>3.51</v>
      </c>
      <c r="J411" s="79">
        <v>2.96</v>
      </c>
      <c r="K411" s="79">
        <v>2.5099999999999998</v>
      </c>
      <c r="L411" s="79">
        <v>39</v>
      </c>
      <c r="M411" s="79">
        <v>42</v>
      </c>
      <c r="N411" s="79">
        <v>78</v>
      </c>
      <c r="O411" s="78">
        <v>0.67478009259259253</v>
      </c>
    </row>
    <row r="412" spans="1:15" x14ac:dyDescent="0.25">
      <c r="A412" s="79">
        <v>6840</v>
      </c>
      <c r="B412" s="28">
        <v>4</v>
      </c>
      <c r="C412" s="79">
        <v>36570</v>
      </c>
      <c r="D412" s="79">
        <v>9.15</v>
      </c>
      <c r="E412" s="79">
        <v>8.23</v>
      </c>
      <c r="F412" s="79">
        <v>8.35</v>
      </c>
      <c r="G412" s="79">
        <v>7.22</v>
      </c>
      <c r="H412" s="79">
        <v>6.19</v>
      </c>
      <c r="I412" s="79">
        <v>5.19</v>
      </c>
      <c r="J412" s="79">
        <v>4.3899999999999997</v>
      </c>
      <c r="K412" s="79">
        <v>3.72</v>
      </c>
      <c r="L412" s="79">
        <v>39</v>
      </c>
      <c r="M412" s="79">
        <v>42</v>
      </c>
      <c r="N412" s="79">
        <v>78</v>
      </c>
      <c r="O412" s="78">
        <v>0.67491898148148144</v>
      </c>
    </row>
    <row r="413" spans="1:15" x14ac:dyDescent="0.25">
      <c r="A413" s="76" t="s">
        <v>91</v>
      </c>
      <c r="C413" s="1" t="s">
        <v>57</v>
      </c>
      <c r="D413" s="77">
        <v>0.67553240740740739</v>
      </c>
      <c r="E413" s="76" t="s">
        <v>86</v>
      </c>
      <c r="F413" s="76" t="s">
        <v>115</v>
      </c>
    </row>
    <row r="414" spans="1:15" x14ac:dyDescent="0.25">
      <c r="A414" s="79">
        <v>6705</v>
      </c>
      <c r="B414" s="28">
        <v>1</v>
      </c>
      <c r="C414" s="79">
        <v>36189</v>
      </c>
      <c r="D414" s="79">
        <v>7.79</v>
      </c>
      <c r="E414" s="79">
        <v>7.05</v>
      </c>
      <c r="F414" s="79">
        <v>7.03</v>
      </c>
      <c r="G414" s="79">
        <v>6.12</v>
      </c>
      <c r="H414" s="79">
        <v>5.3</v>
      </c>
      <c r="I414" s="79">
        <v>4.4800000000000004</v>
      </c>
      <c r="J414" s="79">
        <v>3.76</v>
      </c>
      <c r="K414" s="79">
        <v>3.16</v>
      </c>
      <c r="L414" s="79">
        <v>39</v>
      </c>
      <c r="M414" s="79">
        <v>41</v>
      </c>
      <c r="N414" s="79">
        <v>79</v>
      </c>
      <c r="O414" s="78">
        <v>0.67710648148148145</v>
      </c>
    </row>
    <row r="415" spans="1:15" x14ac:dyDescent="0.25">
      <c r="A415" s="79">
        <v>6705</v>
      </c>
      <c r="B415" s="28">
        <v>2</v>
      </c>
      <c r="C415" s="79">
        <v>12696</v>
      </c>
      <c r="D415" s="79">
        <v>2.4900000000000002</v>
      </c>
      <c r="E415" s="79">
        <v>2.2200000000000002</v>
      </c>
      <c r="F415" s="79">
        <v>2.2599999999999998</v>
      </c>
      <c r="G415" s="79">
        <v>1.95</v>
      </c>
      <c r="H415" s="79">
        <v>1.7</v>
      </c>
      <c r="I415" s="79">
        <v>1.47</v>
      </c>
      <c r="J415" s="79">
        <v>1.25</v>
      </c>
      <c r="K415" s="79">
        <v>1.1000000000000001</v>
      </c>
      <c r="L415" s="79">
        <v>39</v>
      </c>
      <c r="M415" s="79">
        <v>41</v>
      </c>
      <c r="N415" s="79">
        <v>79</v>
      </c>
      <c r="O415" s="78">
        <v>0.67721064814814813</v>
      </c>
    </row>
    <row r="416" spans="1:15" x14ac:dyDescent="0.25">
      <c r="A416" s="79">
        <v>6705</v>
      </c>
      <c r="B416" s="28">
        <v>3</v>
      </c>
      <c r="C416" s="79">
        <v>24321</v>
      </c>
      <c r="D416" s="79">
        <v>4.95</v>
      </c>
      <c r="E416" s="79">
        <v>4.41</v>
      </c>
      <c r="F416" s="79">
        <v>4.54</v>
      </c>
      <c r="G416" s="79">
        <v>3.85</v>
      </c>
      <c r="H416" s="79">
        <v>3.39</v>
      </c>
      <c r="I416" s="79">
        <v>2.9</v>
      </c>
      <c r="J416" s="79">
        <v>2.4500000000000002</v>
      </c>
      <c r="K416" s="79">
        <v>2.11</v>
      </c>
      <c r="L416" s="79">
        <v>39</v>
      </c>
      <c r="M416" s="79">
        <v>41</v>
      </c>
      <c r="N416" s="79">
        <v>79</v>
      </c>
      <c r="O416" s="78">
        <v>0.67731481481481481</v>
      </c>
    </row>
    <row r="417" spans="1:15" x14ac:dyDescent="0.25">
      <c r="A417" s="79">
        <v>6705</v>
      </c>
      <c r="B417" s="28">
        <v>4</v>
      </c>
      <c r="C417" s="79">
        <v>36645</v>
      </c>
      <c r="D417" s="79">
        <v>7.55</v>
      </c>
      <c r="E417" s="79">
        <v>6.74</v>
      </c>
      <c r="F417" s="79">
        <v>6.79</v>
      </c>
      <c r="G417" s="79">
        <v>5.89</v>
      </c>
      <c r="H417" s="79">
        <v>5.09</v>
      </c>
      <c r="I417" s="79">
        <v>4.34</v>
      </c>
      <c r="J417" s="79">
        <v>3.67</v>
      </c>
      <c r="K417" s="79">
        <v>3.12</v>
      </c>
      <c r="L417" s="79">
        <v>39</v>
      </c>
      <c r="M417" s="79">
        <v>41</v>
      </c>
      <c r="N417" s="79">
        <v>79</v>
      </c>
      <c r="O417" s="78">
        <v>0.67745370370370372</v>
      </c>
    </row>
    <row r="418" spans="1:15" x14ac:dyDescent="0.25">
      <c r="A418" s="76" t="s">
        <v>114</v>
      </c>
      <c r="C418" s="1" t="s">
        <v>57</v>
      </c>
      <c r="D418" s="77">
        <v>0.67802083333333341</v>
      </c>
      <c r="E418" s="76" t="s">
        <v>113</v>
      </c>
    </row>
    <row r="419" spans="1:15" x14ac:dyDescent="0.25">
      <c r="A419" s="79">
        <v>6722</v>
      </c>
      <c r="B419" s="28">
        <v>1</v>
      </c>
      <c r="C419" s="79">
        <v>36177</v>
      </c>
      <c r="D419" s="79">
        <v>9.2899999999999991</v>
      </c>
      <c r="E419" s="79">
        <v>8.39</v>
      </c>
      <c r="F419" s="79">
        <v>7.96</v>
      </c>
      <c r="G419" s="79">
        <v>6.64</v>
      </c>
      <c r="H419" s="79">
        <v>5.56</v>
      </c>
      <c r="I419" s="79">
        <v>4.57</v>
      </c>
      <c r="J419" s="79">
        <v>3.76</v>
      </c>
      <c r="K419" s="79">
        <v>3.12</v>
      </c>
      <c r="L419" s="79">
        <v>39</v>
      </c>
      <c r="M419" s="79">
        <v>40</v>
      </c>
      <c r="N419" s="79">
        <v>80</v>
      </c>
      <c r="O419" s="78">
        <v>0.67859953703703713</v>
      </c>
    </row>
    <row r="420" spans="1:15" x14ac:dyDescent="0.25">
      <c r="A420" s="79">
        <v>6722</v>
      </c>
      <c r="B420" s="28">
        <v>2</v>
      </c>
      <c r="C420" s="79">
        <v>12548</v>
      </c>
      <c r="D420" s="79">
        <v>3.07</v>
      </c>
      <c r="E420" s="79">
        <v>2.77</v>
      </c>
      <c r="F420" s="79">
        <v>2.6</v>
      </c>
      <c r="G420" s="79">
        <v>2.15</v>
      </c>
      <c r="H420" s="79">
        <v>1.82</v>
      </c>
      <c r="I420" s="79">
        <v>1.54</v>
      </c>
      <c r="J420" s="79">
        <v>1.28</v>
      </c>
      <c r="K420" s="79">
        <v>1.1100000000000001</v>
      </c>
      <c r="L420" s="79">
        <v>39</v>
      </c>
      <c r="M420" s="79">
        <v>40</v>
      </c>
      <c r="N420" s="79">
        <v>80</v>
      </c>
      <c r="O420" s="78">
        <v>0.67871527777777774</v>
      </c>
    </row>
    <row r="421" spans="1:15" x14ac:dyDescent="0.25">
      <c r="A421" s="79">
        <v>6722</v>
      </c>
      <c r="B421" s="28">
        <v>3</v>
      </c>
      <c r="C421" s="79">
        <v>24131</v>
      </c>
      <c r="D421" s="79">
        <v>6.01</v>
      </c>
      <c r="E421" s="79">
        <v>5.38</v>
      </c>
      <c r="F421" s="79">
        <v>5.19</v>
      </c>
      <c r="G421" s="79">
        <v>4.22</v>
      </c>
      <c r="H421" s="79">
        <v>3.61</v>
      </c>
      <c r="I421" s="79">
        <v>3.03</v>
      </c>
      <c r="J421" s="79">
        <v>2.52</v>
      </c>
      <c r="K421" s="79">
        <v>2.14</v>
      </c>
      <c r="L421" s="79">
        <v>39</v>
      </c>
      <c r="M421" s="79">
        <v>40</v>
      </c>
      <c r="N421" s="79">
        <v>80</v>
      </c>
      <c r="O421" s="78">
        <v>0.67880787037037038</v>
      </c>
    </row>
    <row r="422" spans="1:15" x14ac:dyDescent="0.25">
      <c r="A422" s="79">
        <v>6722</v>
      </c>
      <c r="B422" s="28">
        <v>4</v>
      </c>
      <c r="C422" s="79">
        <v>36517</v>
      </c>
      <c r="D422" s="79">
        <v>8.9600000000000009</v>
      </c>
      <c r="E422" s="79">
        <v>8.07</v>
      </c>
      <c r="F422" s="79">
        <v>7.7</v>
      </c>
      <c r="G422" s="79">
        <v>6.43</v>
      </c>
      <c r="H422" s="79">
        <v>5.41</v>
      </c>
      <c r="I422" s="79">
        <v>4.54</v>
      </c>
      <c r="J422" s="79">
        <v>3.79</v>
      </c>
      <c r="K422" s="79">
        <v>3.19</v>
      </c>
      <c r="L422" s="79">
        <v>39</v>
      </c>
      <c r="M422" s="79">
        <v>40</v>
      </c>
      <c r="N422" s="79">
        <v>80</v>
      </c>
      <c r="O422" s="78">
        <v>0.67894675925925929</v>
      </c>
    </row>
    <row r="423" spans="1:15" x14ac:dyDescent="0.25">
      <c r="A423" s="76" t="s">
        <v>112</v>
      </c>
      <c r="C423" s="1" t="s">
        <v>57</v>
      </c>
      <c r="D423" s="77">
        <v>0.67950231481481482</v>
      </c>
      <c r="E423" s="76" t="s">
        <v>111</v>
      </c>
    </row>
    <row r="424" spans="1:15" x14ac:dyDescent="0.25">
      <c r="A424" s="79">
        <v>6725</v>
      </c>
      <c r="B424" s="28">
        <v>1</v>
      </c>
      <c r="C424" s="79">
        <v>36339</v>
      </c>
      <c r="D424" s="79">
        <v>8.98</v>
      </c>
      <c r="E424" s="79">
        <v>7.61</v>
      </c>
      <c r="F424" s="79">
        <v>8.11</v>
      </c>
      <c r="G424" s="79">
        <v>6.65</v>
      </c>
      <c r="H424" s="79">
        <v>5.5</v>
      </c>
      <c r="I424" s="79">
        <v>4.5999999999999996</v>
      </c>
      <c r="J424" s="79">
        <v>3.81</v>
      </c>
      <c r="K424" s="79">
        <v>3.17</v>
      </c>
      <c r="L424" s="79">
        <v>39</v>
      </c>
      <c r="M424" s="79">
        <v>41</v>
      </c>
      <c r="N424" s="79">
        <v>81</v>
      </c>
      <c r="O424" s="78">
        <v>0.68006944444444439</v>
      </c>
    </row>
    <row r="425" spans="1:15" x14ac:dyDescent="0.25">
      <c r="A425" s="79">
        <v>6725</v>
      </c>
      <c r="B425" s="28">
        <v>2</v>
      </c>
      <c r="C425" s="79">
        <v>12561</v>
      </c>
      <c r="D425" s="79">
        <v>3.14</v>
      </c>
      <c r="E425" s="79">
        <v>2.58</v>
      </c>
      <c r="F425" s="79">
        <v>2.84</v>
      </c>
      <c r="G425" s="79">
        <v>2.2599999999999998</v>
      </c>
      <c r="H425" s="79">
        <v>1.88</v>
      </c>
      <c r="I425" s="79">
        <v>1.57</v>
      </c>
      <c r="J425" s="79">
        <v>1.32</v>
      </c>
      <c r="K425" s="79">
        <v>1.1200000000000001</v>
      </c>
      <c r="L425" s="79">
        <v>39</v>
      </c>
      <c r="M425" s="79">
        <v>41</v>
      </c>
      <c r="N425" s="79">
        <v>81</v>
      </c>
      <c r="O425" s="78">
        <v>0.68017361111111108</v>
      </c>
    </row>
    <row r="426" spans="1:15" x14ac:dyDescent="0.25">
      <c r="A426" s="79">
        <v>6725</v>
      </c>
      <c r="B426" s="28">
        <v>3</v>
      </c>
      <c r="C426" s="79">
        <v>24183</v>
      </c>
      <c r="D426" s="79">
        <v>6.09</v>
      </c>
      <c r="E426" s="79">
        <v>5.1100000000000003</v>
      </c>
      <c r="F426" s="79">
        <v>5.59</v>
      </c>
      <c r="G426" s="79">
        <v>4.4800000000000004</v>
      </c>
      <c r="H426" s="79">
        <v>3.71</v>
      </c>
      <c r="I426" s="79">
        <v>3.12</v>
      </c>
      <c r="J426" s="79">
        <v>2.59</v>
      </c>
      <c r="K426" s="79">
        <v>2.16</v>
      </c>
      <c r="L426" s="79">
        <v>39</v>
      </c>
      <c r="M426" s="79">
        <v>41</v>
      </c>
      <c r="N426" s="79">
        <v>81</v>
      </c>
      <c r="O426" s="78">
        <v>0.68027777777777787</v>
      </c>
    </row>
    <row r="427" spans="1:15" x14ac:dyDescent="0.25">
      <c r="A427" s="79">
        <v>6725</v>
      </c>
      <c r="B427" s="28">
        <v>4</v>
      </c>
      <c r="C427" s="79">
        <v>36579</v>
      </c>
      <c r="D427" s="79">
        <v>9.0299999999999994</v>
      </c>
      <c r="E427" s="79">
        <v>7.68</v>
      </c>
      <c r="F427" s="79">
        <v>8.23</v>
      </c>
      <c r="G427" s="79">
        <v>6.74</v>
      </c>
      <c r="H427" s="79">
        <v>5.57</v>
      </c>
      <c r="I427" s="79">
        <v>4.67</v>
      </c>
      <c r="J427" s="79">
        <v>3.88</v>
      </c>
      <c r="K427" s="79">
        <v>3.24</v>
      </c>
      <c r="L427" s="79">
        <v>39</v>
      </c>
      <c r="M427" s="79">
        <v>41</v>
      </c>
      <c r="N427" s="79">
        <v>81</v>
      </c>
      <c r="O427" s="78">
        <v>0.68041666666666656</v>
      </c>
    </row>
    <row r="428" spans="1:15" x14ac:dyDescent="0.25">
      <c r="A428" s="76" t="s">
        <v>110</v>
      </c>
      <c r="B428" s="4" t="s">
        <v>109</v>
      </c>
      <c r="C428" s="1" t="s">
        <v>57</v>
      </c>
      <c r="D428" s="77">
        <v>0.68093750000000008</v>
      </c>
      <c r="E428" s="76" t="s">
        <v>108</v>
      </c>
    </row>
    <row r="429" spans="1:15" x14ac:dyDescent="0.25">
      <c r="A429" s="79">
        <v>6742</v>
      </c>
      <c r="B429" s="28">
        <v>1</v>
      </c>
      <c r="C429" s="79">
        <v>36302</v>
      </c>
      <c r="D429" s="79">
        <v>8.0399999999999991</v>
      </c>
      <c r="E429" s="79">
        <v>7.26</v>
      </c>
      <c r="F429" s="79">
        <v>7.21</v>
      </c>
      <c r="G429" s="79">
        <v>6.29</v>
      </c>
      <c r="H429" s="79">
        <v>5.41</v>
      </c>
      <c r="I429" s="79">
        <v>4.58</v>
      </c>
      <c r="J429" s="79">
        <v>3.82</v>
      </c>
      <c r="K429" s="79">
        <v>3.13</v>
      </c>
      <c r="L429" s="79">
        <v>39</v>
      </c>
      <c r="M429" s="79">
        <v>41</v>
      </c>
      <c r="N429" s="79">
        <v>82</v>
      </c>
      <c r="O429" s="78">
        <v>0.68155092592592592</v>
      </c>
    </row>
    <row r="430" spans="1:15" x14ac:dyDescent="0.25">
      <c r="A430" s="79">
        <v>6742</v>
      </c>
      <c r="B430" s="28">
        <v>2</v>
      </c>
      <c r="C430" s="79">
        <v>12545</v>
      </c>
      <c r="D430" s="79">
        <v>2.5499999999999998</v>
      </c>
      <c r="E430" s="79">
        <v>2.25</v>
      </c>
      <c r="F430" s="79">
        <v>2.2799999999999998</v>
      </c>
      <c r="G430" s="79">
        <v>1.97</v>
      </c>
      <c r="H430" s="79">
        <v>1.73</v>
      </c>
      <c r="I430" s="79">
        <v>1.48</v>
      </c>
      <c r="J430" s="79">
        <v>1.28</v>
      </c>
      <c r="K430" s="79">
        <v>1.1100000000000001</v>
      </c>
      <c r="L430" s="79">
        <v>39</v>
      </c>
      <c r="M430" s="79">
        <v>41</v>
      </c>
      <c r="N430" s="79">
        <v>82</v>
      </c>
      <c r="O430" s="78">
        <v>0.68166666666666664</v>
      </c>
    </row>
    <row r="431" spans="1:15" x14ac:dyDescent="0.25">
      <c r="A431" s="79">
        <v>6742</v>
      </c>
      <c r="B431" s="28">
        <v>3</v>
      </c>
      <c r="C431" s="79">
        <v>24220</v>
      </c>
      <c r="D431" s="79">
        <v>5.08</v>
      </c>
      <c r="E431" s="79">
        <v>4.55</v>
      </c>
      <c r="F431" s="79">
        <v>4.63</v>
      </c>
      <c r="G431" s="79">
        <v>3.94</v>
      </c>
      <c r="H431" s="79">
        <v>3.47</v>
      </c>
      <c r="I431" s="79">
        <v>2.96</v>
      </c>
      <c r="J431" s="79">
        <v>2.52</v>
      </c>
      <c r="K431" s="79">
        <v>2.14</v>
      </c>
      <c r="L431" s="79">
        <v>39</v>
      </c>
      <c r="M431" s="79">
        <v>41</v>
      </c>
      <c r="N431" s="79">
        <v>82</v>
      </c>
      <c r="O431" s="78">
        <v>0.68175925925925929</v>
      </c>
    </row>
    <row r="432" spans="1:15" x14ac:dyDescent="0.25">
      <c r="A432" s="79">
        <v>6742</v>
      </c>
      <c r="B432" s="28">
        <v>4</v>
      </c>
      <c r="C432" s="79">
        <v>36554</v>
      </c>
      <c r="D432" s="79">
        <v>7.75</v>
      </c>
      <c r="E432" s="79">
        <v>6.95</v>
      </c>
      <c r="F432" s="79">
        <v>6.97</v>
      </c>
      <c r="G432" s="79">
        <v>6.06</v>
      </c>
      <c r="H432" s="79">
        <v>5.24</v>
      </c>
      <c r="I432" s="79">
        <v>4.4800000000000004</v>
      </c>
      <c r="J432" s="79">
        <v>3.81</v>
      </c>
      <c r="K432" s="79">
        <v>3.19</v>
      </c>
      <c r="L432" s="79">
        <v>39</v>
      </c>
      <c r="M432" s="79">
        <v>41</v>
      </c>
      <c r="N432" s="79">
        <v>82</v>
      </c>
      <c r="O432" s="78">
        <v>0.6818981481481482</v>
      </c>
    </row>
    <row r="433" spans="1:15" x14ac:dyDescent="0.25">
      <c r="A433" s="76" t="s">
        <v>107</v>
      </c>
      <c r="C433" s="1" t="s">
        <v>57</v>
      </c>
      <c r="D433" s="77">
        <v>0.68239583333333342</v>
      </c>
      <c r="E433" s="76" t="s">
        <v>106</v>
      </c>
    </row>
    <row r="434" spans="1:15" x14ac:dyDescent="0.25">
      <c r="A434" s="79">
        <v>6760</v>
      </c>
      <c r="B434" s="28">
        <v>1</v>
      </c>
      <c r="C434" s="79">
        <v>35997</v>
      </c>
      <c r="D434" s="79">
        <v>17.149999999999999</v>
      </c>
      <c r="E434" s="79">
        <v>6.31</v>
      </c>
      <c r="F434" s="79">
        <v>13.48</v>
      </c>
      <c r="G434" s="79">
        <v>10.38</v>
      </c>
      <c r="H434" s="79">
        <v>8.0299999999999994</v>
      </c>
      <c r="I434" s="79">
        <v>6.34</v>
      </c>
      <c r="J434" s="79">
        <v>4.99</v>
      </c>
      <c r="K434" s="79">
        <v>3.96</v>
      </c>
      <c r="L434" s="79">
        <v>39</v>
      </c>
      <c r="M434" s="79">
        <v>-185</v>
      </c>
      <c r="N434" s="79">
        <v>83</v>
      </c>
      <c r="O434" s="78">
        <v>0.68305555555555564</v>
      </c>
    </row>
    <row r="435" spans="1:15" x14ac:dyDescent="0.25">
      <c r="A435" s="79">
        <v>6760</v>
      </c>
      <c r="B435" s="28">
        <v>2</v>
      </c>
      <c r="C435" s="79">
        <v>12388</v>
      </c>
      <c r="D435" s="79">
        <v>5.87</v>
      </c>
      <c r="E435" s="79">
        <v>2.14</v>
      </c>
      <c r="F435" s="79">
        <v>4.5999999999999996</v>
      </c>
      <c r="G435" s="79">
        <v>3.45</v>
      </c>
      <c r="H435" s="79">
        <v>2.68</v>
      </c>
      <c r="I435" s="79">
        <v>2.17</v>
      </c>
      <c r="J435" s="79">
        <v>1.74</v>
      </c>
      <c r="K435" s="79">
        <v>1.41</v>
      </c>
      <c r="L435" s="79">
        <v>39</v>
      </c>
      <c r="M435" s="79">
        <v>-185</v>
      </c>
      <c r="N435" s="79">
        <v>83</v>
      </c>
      <c r="O435" s="78">
        <v>0.6831828703703704</v>
      </c>
    </row>
    <row r="436" spans="1:15" x14ac:dyDescent="0.25">
      <c r="A436" s="79">
        <v>6760</v>
      </c>
      <c r="B436" s="28">
        <v>3</v>
      </c>
      <c r="C436" s="79">
        <v>23882</v>
      </c>
      <c r="D436" s="79">
        <v>11.1</v>
      </c>
      <c r="E436" s="79">
        <v>4.1399999999999997</v>
      </c>
      <c r="F436" s="79">
        <v>8.67</v>
      </c>
      <c r="G436" s="79">
        <v>6.59</v>
      </c>
      <c r="H436" s="79">
        <v>5.16</v>
      </c>
      <c r="I436" s="79">
        <v>4.16</v>
      </c>
      <c r="J436" s="79">
        <v>3.33</v>
      </c>
      <c r="K436" s="79">
        <v>2.7</v>
      </c>
      <c r="L436" s="79">
        <v>39</v>
      </c>
      <c r="M436" s="79">
        <v>-185</v>
      </c>
      <c r="N436" s="79">
        <v>83</v>
      </c>
      <c r="O436" s="78">
        <v>0.68333333333333324</v>
      </c>
    </row>
    <row r="437" spans="1:15" x14ac:dyDescent="0.25">
      <c r="A437" s="79">
        <v>6760</v>
      </c>
      <c r="B437" s="28">
        <v>4</v>
      </c>
      <c r="C437" s="79">
        <v>36274</v>
      </c>
      <c r="D437" s="79">
        <v>16.21</v>
      </c>
      <c r="E437" s="79">
        <v>6.13</v>
      </c>
      <c r="F437" s="79">
        <v>12.68</v>
      </c>
      <c r="G437" s="79">
        <v>9.77</v>
      </c>
      <c r="H437" s="79">
        <v>7.61</v>
      </c>
      <c r="I437" s="79">
        <v>6.12</v>
      </c>
      <c r="J437" s="79">
        <v>4.92</v>
      </c>
      <c r="K437" s="79">
        <v>3.99</v>
      </c>
      <c r="L437" s="79">
        <v>39</v>
      </c>
      <c r="M437" s="79">
        <v>-185</v>
      </c>
      <c r="N437" s="79">
        <v>83</v>
      </c>
      <c r="O437" s="78">
        <v>0.68349537037037045</v>
      </c>
    </row>
    <row r="438" spans="1:15" x14ac:dyDescent="0.25">
      <c r="A438" s="76" t="s">
        <v>105</v>
      </c>
      <c r="C438" s="1" t="s">
        <v>57</v>
      </c>
      <c r="D438" s="77">
        <v>0.68407407407407417</v>
      </c>
      <c r="E438" s="76" t="s">
        <v>104</v>
      </c>
    </row>
    <row r="439" spans="1:15" x14ac:dyDescent="0.25">
      <c r="A439" s="79">
        <v>6762</v>
      </c>
      <c r="B439" s="28">
        <v>1</v>
      </c>
      <c r="C439" s="79">
        <v>36090</v>
      </c>
      <c r="D439" s="79">
        <v>14.23</v>
      </c>
      <c r="E439" s="79">
        <v>11.36</v>
      </c>
      <c r="F439" s="79">
        <v>5.09</v>
      </c>
      <c r="G439" s="79">
        <v>4.5</v>
      </c>
      <c r="H439" s="79">
        <v>4.0599999999999996</v>
      </c>
      <c r="I439" s="79">
        <v>3.58</v>
      </c>
      <c r="J439" s="79">
        <v>3.15</v>
      </c>
      <c r="K439" s="79">
        <v>2.79</v>
      </c>
      <c r="L439" s="79">
        <v>39</v>
      </c>
      <c r="M439" s="79">
        <v>-414</v>
      </c>
      <c r="N439" s="79">
        <v>84</v>
      </c>
      <c r="O439" s="78">
        <v>0.68467592592592597</v>
      </c>
    </row>
    <row r="440" spans="1:15" x14ac:dyDescent="0.25">
      <c r="A440" s="79">
        <v>6762</v>
      </c>
      <c r="B440" s="28">
        <v>2</v>
      </c>
      <c r="C440" s="79">
        <v>12441</v>
      </c>
      <c r="D440" s="79">
        <v>4.6399999999999997</v>
      </c>
      <c r="E440" s="79">
        <v>3.68</v>
      </c>
      <c r="F440" s="79">
        <v>1.95</v>
      </c>
      <c r="G440" s="79">
        <v>1.7</v>
      </c>
      <c r="H440" s="79">
        <v>1.52</v>
      </c>
      <c r="I440" s="79">
        <v>1.34</v>
      </c>
      <c r="J440" s="79">
        <v>1.1499999999999999</v>
      </c>
      <c r="K440" s="79">
        <v>1.01</v>
      </c>
      <c r="L440" s="79">
        <v>39</v>
      </c>
      <c r="M440" s="79">
        <v>-414</v>
      </c>
      <c r="N440" s="79">
        <v>84</v>
      </c>
      <c r="O440" s="78">
        <v>0.68479166666666658</v>
      </c>
    </row>
    <row r="441" spans="1:15" x14ac:dyDescent="0.25">
      <c r="A441" s="79">
        <v>6762</v>
      </c>
      <c r="B441" s="28">
        <v>3</v>
      </c>
      <c r="C441" s="79">
        <v>24013</v>
      </c>
      <c r="D441" s="79">
        <v>8.99</v>
      </c>
      <c r="E441" s="79">
        <v>7.13</v>
      </c>
      <c r="F441" s="79">
        <v>3.64</v>
      </c>
      <c r="G441" s="79">
        <v>3.15</v>
      </c>
      <c r="H441" s="79">
        <v>2.86</v>
      </c>
      <c r="I441" s="79">
        <v>2.5099999999999998</v>
      </c>
      <c r="J441" s="79">
        <v>2.21</v>
      </c>
      <c r="K441" s="79">
        <v>1.94</v>
      </c>
      <c r="L441" s="79">
        <v>39</v>
      </c>
      <c r="M441" s="79">
        <v>-414</v>
      </c>
      <c r="N441" s="79">
        <v>84</v>
      </c>
      <c r="O441" s="78">
        <v>0.68488425925925922</v>
      </c>
    </row>
    <row r="442" spans="1:15" x14ac:dyDescent="0.25">
      <c r="A442" s="79">
        <v>6762</v>
      </c>
      <c r="B442" s="28">
        <v>4</v>
      </c>
      <c r="C442" s="79">
        <v>36281</v>
      </c>
      <c r="D442" s="79">
        <v>13.22</v>
      </c>
      <c r="E442" s="79">
        <v>10.53</v>
      </c>
      <c r="F442" s="79">
        <v>5.3</v>
      </c>
      <c r="G442" s="79">
        <v>4.67</v>
      </c>
      <c r="H442" s="79">
        <v>4.2300000000000004</v>
      </c>
      <c r="I442" s="79">
        <v>3.69</v>
      </c>
      <c r="J442" s="79">
        <v>3.25</v>
      </c>
      <c r="K442" s="79">
        <v>2.87</v>
      </c>
      <c r="L442" s="79">
        <v>39</v>
      </c>
      <c r="M442" s="79">
        <v>-414</v>
      </c>
      <c r="N442" s="79">
        <v>84</v>
      </c>
      <c r="O442" s="78">
        <v>0.68502314814814813</v>
      </c>
    </row>
    <row r="443" spans="1:15" x14ac:dyDescent="0.25">
      <c r="A443" s="76" t="s">
        <v>103</v>
      </c>
      <c r="C443" s="1" t="s">
        <v>57</v>
      </c>
      <c r="D443" s="77">
        <v>0.68590277777777775</v>
      </c>
      <c r="E443" s="76" t="s">
        <v>102</v>
      </c>
    </row>
    <row r="444" spans="1:15" x14ac:dyDescent="0.25">
      <c r="A444" s="79">
        <v>6780</v>
      </c>
      <c r="B444" s="28">
        <v>1</v>
      </c>
      <c r="C444" s="79">
        <v>36556</v>
      </c>
      <c r="D444" s="79">
        <v>8.16</v>
      </c>
      <c r="E444" s="79">
        <v>7.46</v>
      </c>
      <c r="F444" s="79">
        <v>7.41</v>
      </c>
      <c r="G444" s="79">
        <v>6.44</v>
      </c>
      <c r="H444" s="79">
        <v>5.58</v>
      </c>
      <c r="I444" s="79">
        <v>4.76</v>
      </c>
      <c r="J444" s="79">
        <v>4.09</v>
      </c>
      <c r="K444" s="79">
        <v>3.46</v>
      </c>
      <c r="L444" s="79">
        <v>39</v>
      </c>
      <c r="M444" s="79">
        <v>41</v>
      </c>
      <c r="N444" s="79">
        <v>85</v>
      </c>
      <c r="O444" s="78">
        <v>0.68650462962962966</v>
      </c>
    </row>
    <row r="445" spans="1:15" x14ac:dyDescent="0.25">
      <c r="A445" s="79">
        <v>6780</v>
      </c>
      <c r="B445" s="28">
        <v>2</v>
      </c>
      <c r="C445" s="79">
        <v>12569</v>
      </c>
      <c r="D445" s="79">
        <v>2.6</v>
      </c>
      <c r="E445" s="79">
        <v>2.33</v>
      </c>
      <c r="F445" s="79">
        <v>2.37</v>
      </c>
      <c r="G445" s="79">
        <v>2.02</v>
      </c>
      <c r="H445" s="79">
        <v>1.8</v>
      </c>
      <c r="I445" s="79">
        <v>1.58</v>
      </c>
      <c r="J445" s="79">
        <v>1.39</v>
      </c>
      <c r="K445" s="79">
        <v>1.24</v>
      </c>
      <c r="L445" s="79">
        <v>39</v>
      </c>
      <c r="M445" s="79">
        <v>41</v>
      </c>
      <c r="N445" s="79">
        <v>85</v>
      </c>
      <c r="O445" s="78">
        <v>0.68662037037037038</v>
      </c>
    </row>
    <row r="446" spans="1:15" x14ac:dyDescent="0.25">
      <c r="A446" s="79">
        <v>6780</v>
      </c>
      <c r="B446" s="28">
        <v>3</v>
      </c>
      <c r="C446" s="79">
        <v>24061</v>
      </c>
      <c r="D446" s="79">
        <v>5.16</v>
      </c>
      <c r="E446" s="79">
        <v>4.6500000000000004</v>
      </c>
      <c r="F446" s="79">
        <v>4.7</v>
      </c>
      <c r="G446" s="79">
        <v>4.03</v>
      </c>
      <c r="H446" s="79">
        <v>3.56</v>
      </c>
      <c r="I446" s="79">
        <v>3.12</v>
      </c>
      <c r="J446" s="79">
        <v>2.73</v>
      </c>
      <c r="K446" s="79">
        <v>2.4</v>
      </c>
      <c r="L446" s="79">
        <v>39</v>
      </c>
      <c r="M446" s="79">
        <v>41</v>
      </c>
      <c r="N446" s="79">
        <v>85</v>
      </c>
      <c r="O446" s="78">
        <v>0.68672453703703706</v>
      </c>
    </row>
    <row r="447" spans="1:15" x14ac:dyDescent="0.25">
      <c r="A447" s="79">
        <v>6780</v>
      </c>
      <c r="B447" s="28">
        <v>4</v>
      </c>
      <c r="C447" s="79">
        <v>36520</v>
      </c>
      <c r="D447" s="79">
        <v>7.85</v>
      </c>
      <c r="E447" s="79">
        <v>7.12</v>
      </c>
      <c r="F447" s="79">
        <v>7.13</v>
      </c>
      <c r="G447" s="79">
        <v>6.19</v>
      </c>
      <c r="H447" s="79">
        <v>5.39</v>
      </c>
      <c r="I447" s="79">
        <v>4.6900000000000004</v>
      </c>
      <c r="J447" s="79">
        <v>4.1100000000000003</v>
      </c>
      <c r="K447" s="79">
        <v>3.57</v>
      </c>
      <c r="L447" s="79">
        <v>39</v>
      </c>
      <c r="M447" s="79">
        <v>41</v>
      </c>
      <c r="N447" s="79">
        <v>85</v>
      </c>
      <c r="O447" s="78">
        <v>0.68686342592592586</v>
      </c>
    </row>
    <row r="448" spans="1:15" x14ac:dyDescent="0.25">
      <c r="A448" s="76" t="s">
        <v>101</v>
      </c>
      <c r="C448" s="1" t="s">
        <v>57</v>
      </c>
      <c r="D448" s="77">
        <v>0.68733796296296301</v>
      </c>
      <c r="E448" s="76" t="s">
        <v>100</v>
      </c>
    </row>
    <row r="449" spans="1:15" x14ac:dyDescent="0.25">
      <c r="A449" s="79">
        <v>6798</v>
      </c>
      <c r="B449" s="28">
        <v>1</v>
      </c>
      <c r="C449" s="79">
        <v>36138</v>
      </c>
      <c r="D449" s="79">
        <v>14.19</v>
      </c>
      <c r="E449" s="79">
        <v>7.74</v>
      </c>
      <c r="F449" s="79">
        <v>11.33</v>
      </c>
      <c r="G449" s="79">
        <v>8.94</v>
      </c>
      <c r="H449" s="79">
        <v>7.15</v>
      </c>
      <c r="I449" s="79">
        <v>5.7</v>
      </c>
      <c r="J449" s="79">
        <v>4.4800000000000004</v>
      </c>
      <c r="K449" s="79">
        <v>3.57</v>
      </c>
      <c r="L449" s="79">
        <v>39</v>
      </c>
      <c r="M449" s="79">
        <v>-257</v>
      </c>
      <c r="N449" s="79">
        <v>86</v>
      </c>
      <c r="O449" s="78">
        <v>0.6881828703703704</v>
      </c>
    </row>
    <row r="450" spans="1:15" x14ac:dyDescent="0.25">
      <c r="A450" s="79">
        <v>6798</v>
      </c>
      <c r="B450" s="28">
        <v>2</v>
      </c>
      <c r="C450" s="79">
        <v>12459</v>
      </c>
      <c r="D450" s="79">
        <v>5.35</v>
      </c>
      <c r="E450" s="79">
        <v>2.16</v>
      </c>
      <c r="F450" s="79">
        <v>4.2300000000000004</v>
      </c>
      <c r="G450" s="79">
        <v>3.25</v>
      </c>
      <c r="H450" s="79">
        <v>2.58</v>
      </c>
      <c r="I450" s="79">
        <v>2.09</v>
      </c>
      <c r="J450" s="79">
        <v>1.65</v>
      </c>
      <c r="K450" s="79">
        <v>1.35</v>
      </c>
      <c r="L450" s="79">
        <v>39</v>
      </c>
      <c r="M450" s="79">
        <v>-257</v>
      </c>
      <c r="N450" s="79">
        <v>86</v>
      </c>
      <c r="O450" s="78">
        <v>0.6883217592592592</v>
      </c>
    </row>
    <row r="451" spans="1:15" x14ac:dyDescent="0.25">
      <c r="A451" s="79">
        <v>6798</v>
      </c>
      <c r="B451" s="28">
        <v>3</v>
      </c>
      <c r="C451" s="79">
        <v>23926</v>
      </c>
      <c r="D451" s="79">
        <v>9.6</v>
      </c>
      <c r="E451" s="79">
        <v>4.63</v>
      </c>
      <c r="F451" s="79">
        <v>7.69</v>
      </c>
      <c r="G451" s="79">
        <v>5.97</v>
      </c>
      <c r="H451" s="79">
        <v>4.8099999999999996</v>
      </c>
      <c r="I451" s="79">
        <v>3.88</v>
      </c>
      <c r="J451" s="79">
        <v>3.09</v>
      </c>
      <c r="K451" s="79">
        <v>2.5099999999999998</v>
      </c>
      <c r="L451" s="79">
        <v>39</v>
      </c>
      <c r="M451" s="79">
        <v>-257</v>
      </c>
      <c r="N451" s="79">
        <v>86</v>
      </c>
      <c r="O451" s="78">
        <v>0.68847222222222226</v>
      </c>
    </row>
    <row r="452" spans="1:15" x14ac:dyDescent="0.25">
      <c r="A452" s="79">
        <v>6798</v>
      </c>
      <c r="B452" s="28">
        <v>4</v>
      </c>
      <c r="C452" s="79">
        <v>36353</v>
      </c>
      <c r="D452" s="79">
        <v>13.71</v>
      </c>
      <c r="E452" s="79">
        <v>7.5</v>
      </c>
      <c r="F452" s="79">
        <v>10.94</v>
      </c>
      <c r="G452" s="79">
        <v>8.67</v>
      </c>
      <c r="H452" s="79">
        <v>7</v>
      </c>
      <c r="I452" s="79">
        <v>5.63</v>
      </c>
      <c r="J452" s="79">
        <v>4.51</v>
      </c>
      <c r="K452" s="79">
        <v>3.65</v>
      </c>
      <c r="L452" s="79">
        <v>39</v>
      </c>
      <c r="M452" s="79">
        <v>-257</v>
      </c>
      <c r="N452" s="79">
        <v>86</v>
      </c>
      <c r="O452" s="78">
        <v>0.68863425925925925</v>
      </c>
    </row>
    <row r="453" spans="1:15" x14ac:dyDescent="0.25">
      <c r="A453" s="76" t="s">
        <v>99</v>
      </c>
      <c r="C453" s="1" t="s">
        <v>57</v>
      </c>
      <c r="D453" s="77">
        <v>0.68913194444444448</v>
      </c>
      <c r="E453" s="76" t="s">
        <v>98</v>
      </c>
    </row>
    <row r="454" spans="1:15" x14ac:dyDescent="0.25">
      <c r="A454" s="79">
        <v>6800</v>
      </c>
      <c r="B454" s="28">
        <v>1</v>
      </c>
      <c r="C454" s="79">
        <v>35991</v>
      </c>
      <c r="D454" s="79">
        <v>13.22</v>
      </c>
      <c r="E454" s="79">
        <v>10.48</v>
      </c>
      <c r="F454" s="79">
        <v>8.09</v>
      </c>
      <c r="G454" s="79">
        <v>6.63</v>
      </c>
      <c r="H454" s="79">
        <v>5.5</v>
      </c>
      <c r="I454" s="79">
        <v>4.55</v>
      </c>
      <c r="J454" s="79">
        <v>3.77</v>
      </c>
      <c r="K454" s="79">
        <v>3.18</v>
      </c>
      <c r="L454" s="79">
        <v>39</v>
      </c>
      <c r="M454" s="79">
        <v>-533</v>
      </c>
      <c r="N454" s="79">
        <v>87</v>
      </c>
      <c r="O454" s="78">
        <v>0.68981481481481488</v>
      </c>
    </row>
    <row r="455" spans="1:15" x14ac:dyDescent="0.25">
      <c r="A455" s="79">
        <v>6800</v>
      </c>
      <c r="B455" s="28">
        <v>2</v>
      </c>
      <c r="C455" s="79">
        <v>12535</v>
      </c>
      <c r="D455" s="79">
        <v>4.74</v>
      </c>
      <c r="E455" s="79">
        <v>3.66</v>
      </c>
      <c r="F455" s="79">
        <v>2.56</v>
      </c>
      <c r="G455" s="79">
        <v>2.13</v>
      </c>
      <c r="H455" s="79">
        <v>1.81</v>
      </c>
      <c r="I455" s="79">
        <v>1.52</v>
      </c>
      <c r="J455" s="79">
        <v>1.28</v>
      </c>
      <c r="K455" s="79">
        <v>1.0900000000000001</v>
      </c>
      <c r="L455" s="79">
        <v>39</v>
      </c>
      <c r="M455" s="79">
        <v>-533</v>
      </c>
      <c r="N455" s="79">
        <v>87</v>
      </c>
      <c r="O455" s="78">
        <v>0.6899305555555556</v>
      </c>
    </row>
    <row r="456" spans="1:15" x14ac:dyDescent="0.25">
      <c r="A456" s="79">
        <v>6800</v>
      </c>
      <c r="B456" s="28">
        <v>3</v>
      </c>
      <c r="C456" s="79">
        <v>24114</v>
      </c>
      <c r="D456" s="79">
        <v>8.74</v>
      </c>
      <c r="E456" s="79">
        <v>6.87</v>
      </c>
      <c r="F456" s="79">
        <v>5.51</v>
      </c>
      <c r="G456" s="79">
        <v>4.4400000000000004</v>
      </c>
      <c r="H456" s="79">
        <v>3.71</v>
      </c>
      <c r="I456" s="79">
        <v>3.09</v>
      </c>
      <c r="J456" s="79">
        <v>2.57</v>
      </c>
      <c r="K456" s="79">
        <v>2.16</v>
      </c>
      <c r="L456" s="79">
        <v>39</v>
      </c>
      <c r="M456" s="79">
        <v>-533</v>
      </c>
      <c r="N456" s="79">
        <v>87</v>
      </c>
      <c r="O456" s="78">
        <v>0.69003472222222229</v>
      </c>
    </row>
    <row r="457" spans="1:15" x14ac:dyDescent="0.25">
      <c r="A457" s="79">
        <v>6800</v>
      </c>
      <c r="B457" s="28">
        <v>4</v>
      </c>
      <c r="C457" s="79">
        <v>36455</v>
      </c>
      <c r="D457" s="79">
        <v>12.7</v>
      </c>
      <c r="E457" s="79">
        <v>10.07</v>
      </c>
      <c r="F457" s="79">
        <v>8.39</v>
      </c>
      <c r="G457" s="79">
        <v>6.87</v>
      </c>
      <c r="H457" s="79">
        <v>5.68</v>
      </c>
      <c r="I457" s="79">
        <v>4.68</v>
      </c>
      <c r="J457" s="79">
        <v>3.88</v>
      </c>
      <c r="K457" s="79">
        <v>3.27</v>
      </c>
      <c r="L457" s="79">
        <v>39</v>
      </c>
      <c r="M457" s="79">
        <v>-533</v>
      </c>
      <c r="N457" s="79">
        <v>87</v>
      </c>
      <c r="O457" s="78">
        <v>0.69017361111111108</v>
      </c>
    </row>
    <row r="458" spans="1:15" x14ac:dyDescent="0.25">
      <c r="A458" s="76" t="s">
        <v>97</v>
      </c>
      <c r="C458" s="1" t="s">
        <v>57</v>
      </c>
      <c r="D458" s="77">
        <v>0.69064814814814823</v>
      </c>
      <c r="E458" s="76" t="s">
        <v>96</v>
      </c>
    </row>
    <row r="459" spans="1:15" x14ac:dyDescent="0.25">
      <c r="A459" s="79">
        <v>6820</v>
      </c>
      <c r="B459" s="28">
        <v>1</v>
      </c>
      <c r="C459" s="79">
        <v>36151</v>
      </c>
      <c r="D459" s="79">
        <v>7.81</v>
      </c>
      <c r="E459" s="79">
        <v>7.03</v>
      </c>
      <c r="F459" s="79">
        <v>7.12</v>
      </c>
      <c r="G459" s="79">
        <v>6.32</v>
      </c>
      <c r="H459" s="79">
        <v>5.58</v>
      </c>
      <c r="I459" s="79">
        <v>4.82</v>
      </c>
      <c r="J459" s="79">
        <v>4.16</v>
      </c>
      <c r="K459" s="79">
        <v>3.59</v>
      </c>
      <c r="L459" s="79">
        <v>39</v>
      </c>
      <c r="M459" s="79">
        <v>-417</v>
      </c>
      <c r="N459" s="79">
        <v>88</v>
      </c>
      <c r="O459" s="78">
        <v>0.69141203703703702</v>
      </c>
    </row>
    <row r="460" spans="1:15" x14ac:dyDescent="0.25">
      <c r="A460" s="79">
        <v>6820</v>
      </c>
      <c r="B460" s="28">
        <v>2</v>
      </c>
      <c r="C460" s="79">
        <v>12613</v>
      </c>
      <c r="D460" s="79">
        <v>2.5299999999999998</v>
      </c>
      <c r="E460" s="79">
        <v>2.23</v>
      </c>
      <c r="F460" s="79">
        <v>2.31</v>
      </c>
      <c r="G460" s="79">
        <v>2.04</v>
      </c>
      <c r="H460" s="79">
        <v>1.83</v>
      </c>
      <c r="I460" s="79">
        <v>1.61</v>
      </c>
      <c r="J460" s="79">
        <v>1.44</v>
      </c>
      <c r="K460" s="79">
        <v>1.3</v>
      </c>
      <c r="L460" s="79">
        <v>39</v>
      </c>
      <c r="M460" s="79">
        <v>-417</v>
      </c>
      <c r="N460" s="79">
        <v>88</v>
      </c>
      <c r="O460" s="78">
        <v>0.69152777777777785</v>
      </c>
    </row>
    <row r="461" spans="1:15" x14ac:dyDescent="0.25">
      <c r="A461" s="79">
        <v>6820</v>
      </c>
      <c r="B461" s="28">
        <v>3</v>
      </c>
      <c r="C461" s="79">
        <v>24296</v>
      </c>
      <c r="D461" s="79">
        <v>4.9800000000000004</v>
      </c>
      <c r="E461" s="79">
        <v>4.4800000000000004</v>
      </c>
      <c r="F461" s="79">
        <v>4.68</v>
      </c>
      <c r="G461" s="79">
        <v>4.05</v>
      </c>
      <c r="H461" s="79">
        <v>3.67</v>
      </c>
      <c r="I461" s="79">
        <v>3.21</v>
      </c>
      <c r="J461" s="79">
        <v>2.83</v>
      </c>
      <c r="K461" s="79">
        <v>2.52</v>
      </c>
      <c r="L461" s="79">
        <v>39</v>
      </c>
      <c r="M461" s="79">
        <v>-417</v>
      </c>
      <c r="N461" s="79">
        <v>88</v>
      </c>
      <c r="O461" s="78">
        <v>0.69162037037037039</v>
      </c>
    </row>
    <row r="462" spans="1:15" x14ac:dyDescent="0.25">
      <c r="A462" s="79">
        <v>6820</v>
      </c>
      <c r="B462" s="28">
        <v>4</v>
      </c>
      <c r="C462" s="79">
        <v>36786</v>
      </c>
      <c r="D462" s="79">
        <v>7.59</v>
      </c>
      <c r="E462" s="79">
        <v>6.82</v>
      </c>
      <c r="F462" s="79">
        <v>6.99</v>
      </c>
      <c r="G462" s="79">
        <v>6.15</v>
      </c>
      <c r="H462" s="79">
        <v>5.5</v>
      </c>
      <c r="I462" s="79">
        <v>4.79</v>
      </c>
      <c r="J462" s="79">
        <v>4.21</v>
      </c>
      <c r="K462" s="79">
        <v>3.7</v>
      </c>
      <c r="L462" s="79">
        <v>39</v>
      </c>
      <c r="M462" s="79">
        <v>-417</v>
      </c>
      <c r="N462" s="79">
        <v>88</v>
      </c>
      <c r="O462" s="78">
        <v>0.6917592592592593</v>
      </c>
    </row>
    <row r="463" spans="1:15" x14ac:dyDescent="0.25">
      <c r="A463" s="76" t="s">
        <v>95</v>
      </c>
      <c r="C463" s="1" t="s">
        <v>57</v>
      </c>
      <c r="D463" s="77">
        <v>0.69219907407407411</v>
      </c>
      <c r="E463" s="76" t="s">
        <v>94</v>
      </c>
    </row>
    <row r="464" spans="1:15" x14ac:dyDescent="0.25">
      <c r="A464" s="79">
        <v>6838</v>
      </c>
      <c r="B464" s="28">
        <v>1</v>
      </c>
      <c r="C464" s="79">
        <v>36284</v>
      </c>
      <c r="D464" s="79">
        <v>8.31</v>
      </c>
      <c r="E464" s="79">
        <v>7.6</v>
      </c>
      <c r="F464" s="79">
        <v>7.38</v>
      </c>
      <c r="G464" s="79">
        <v>6.36</v>
      </c>
      <c r="H464" s="79">
        <v>5.5</v>
      </c>
      <c r="I464" s="79">
        <v>4.63</v>
      </c>
      <c r="J464" s="79">
        <v>3.89</v>
      </c>
      <c r="K464" s="79">
        <v>3.24</v>
      </c>
      <c r="L464" s="79">
        <v>39</v>
      </c>
      <c r="M464" s="79">
        <v>-656</v>
      </c>
      <c r="N464" s="79">
        <v>89</v>
      </c>
      <c r="O464" s="78">
        <v>0.69287037037037036</v>
      </c>
    </row>
    <row r="465" spans="1:15" x14ac:dyDescent="0.25">
      <c r="A465" s="79">
        <v>6838</v>
      </c>
      <c r="B465" s="28">
        <v>2</v>
      </c>
      <c r="C465" s="79">
        <v>12531</v>
      </c>
      <c r="D465" s="79">
        <v>2.76</v>
      </c>
      <c r="E465" s="79">
        <v>2.5</v>
      </c>
      <c r="F465" s="79">
        <v>2.46</v>
      </c>
      <c r="G465" s="79">
        <v>2.09</v>
      </c>
      <c r="H465" s="79">
        <v>1.83</v>
      </c>
      <c r="I465" s="79">
        <v>1.57</v>
      </c>
      <c r="J465" s="79">
        <v>1.34</v>
      </c>
      <c r="K465" s="79">
        <v>1.1599999999999999</v>
      </c>
      <c r="L465" s="79">
        <v>39</v>
      </c>
      <c r="M465" s="79">
        <v>-656</v>
      </c>
      <c r="N465" s="79">
        <v>89</v>
      </c>
      <c r="O465" s="78">
        <v>0.69298611111111119</v>
      </c>
    </row>
    <row r="466" spans="1:15" x14ac:dyDescent="0.25">
      <c r="A466" s="79">
        <v>6838</v>
      </c>
      <c r="B466" s="28">
        <v>3</v>
      </c>
      <c r="C466" s="79">
        <v>24095</v>
      </c>
      <c r="D466" s="79">
        <v>5.45</v>
      </c>
      <c r="E466" s="79">
        <v>4.96</v>
      </c>
      <c r="F466" s="79">
        <v>4.92</v>
      </c>
      <c r="G466" s="79">
        <v>4.1100000000000003</v>
      </c>
      <c r="H466" s="79">
        <v>3.6</v>
      </c>
      <c r="I466" s="79">
        <v>3.08</v>
      </c>
      <c r="J466" s="79">
        <v>2.62</v>
      </c>
      <c r="K466" s="79">
        <v>2.25</v>
      </c>
      <c r="L466" s="79">
        <v>39</v>
      </c>
      <c r="M466" s="79">
        <v>-656</v>
      </c>
      <c r="N466" s="79">
        <v>89</v>
      </c>
      <c r="O466" s="78">
        <v>0.69309027777777776</v>
      </c>
    </row>
    <row r="467" spans="1:15" x14ac:dyDescent="0.25">
      <c r="A467" s="79">
        <v>6838</v>
      </c>
      <c r="B467" s="28">
        <v>4</v>
      </c>
      <c r="C467" s="79">
        <v>36457</v>
      </c>
      <c r="D467" s="79">
        <v>8.17</v>
      </c>
      <c r="E467" s="79">
        <v>7.43</v>
      </c>
      <c r="F467" s="79">
        <v>7.27</v>
      </c>
      <c r="G467" s="79">
        <v>6.26</v>
      </c>
      <c r="H467" s="79">
        <v>5.4</v>
      </c>
      <c r="I467" s="79">
        <v>4.5999999999999996</v>
      </c>
      <c r="J467" s="79">
        <v>3.91</v>
      </c>
      <c r="K467" s="79">
        <v>3.3</v>
      </c>
      <c r="L467" s="79">
        <v>39</v>
      </c>
      <c r="M467" s="79">
        <v>-656</v>
      </c>
      <c r="N467" s="79">
        <v>89</v>
      </c>
      <c r="O467" s="78">
        <v>0.69322916666666667</v>
      </c>
    </row>
    <row r="468" spans="1:15" x14ac:dyDescent="0.25">
      <c r="A468" s="76" t="s">
        <v>93</v>
      </c>
      <c r="C468" s="1" t="s">
        <v>57</v>
      </c>
      <c r="D468" s="77">
        <v>0.6937037037037036</v>
      </c>
      <c r="E468" s="76" t="s">
        <v>92</v>
      </c>
    </row>
    <row r="469" spans="1:15" x14ac:dyDescent="0.25">
      <c r="A469" s="79">
        <v>6840</v>
      </c>
      <c r="B469" s="28">
        <v>1</v>
      </c>
      <c r="C469" s="79">
        <v>36198</v>
      </c>
      <c r="D469" s="79">
        <v>8.2200000000000006</v>
      </c>
      <c r="E469" s="79">
        <v>7.4</v>
      </c>
      <c r="F469" s="79">
        <v>7.42</v>
      </c>
      <c r="G469" s="79">
        <v>6.37</v>
      </c>
      <c r="H469" s="79">
        <v>5.44</v>
      </c>
      <c r="I469" s="79">
        <v>4.6100000000000003</v>
      </c>
      <c r="J469" s="79">
        <v>3.92</v>
      </c>
      <c r="K469" s="79">
        <v>3.28</v>
      </c>
      <c r="L469" s="79">
        <v>39</v>
      </c>
      <c r="M469" s="79">
        <v>-627</v>
      </c>
      <c r="N469" s="79">
        <v>90</v>
      </c>
      <c r="O469" s="78">
        <v>0.69429398148148147</v>
      </c>
    </row>
    <row r="470" spans="1:15" x14ac:dyDescent="0.25">
      <c r="A470" s="79">
        <v>6840</v>
      </c>
      <c r="B470" s="28">
        <v>2</v>
      </c>
      <c r="C470" s="79">
        <v>12482</v>
      </c>
      <c r="D470" s="79">
        <v>2.79</v>
      </c>
      <c r="E470" s="79">
        <v>2.4900000000000002</v>
      </c>
      <c r="F470" s="79">
        <v>2.54</v>
      </c>
      <c r="G470" s="79">
        <v>2.14</v>
      </c>
      <c r="H470" s="79">
        <v>1.84</v>
      </c>
      <c r="I470" s="79">
        <v>1.58</v>
      </c>
      <c r="J470" s="79">
        <v>1.35</v>
      </c>
      <c r="K470" s="79">
        <v>1.1599999999999999</v>
      </c>
      <c r="L470" s="79">
        <v>39</v>
      </c>
      <c r="M470" s="79">
        <v>-627</v>
      </c>
      <c r="N470" s="79">
        <v>90</v>
      </c>
      <c r="O470" s="78">
        <v>0.69439814814814815</v>
      </c>
    </row>
    <row r="471" spans="1:15" x14ac:dyDescent="0.25">
      <c r="A471" s="79">
        <v>6840</v>
      </c>
      <c r="B471" s="28">
        <v>3</v>
      </c>
      <c r="C471" s="79">
        <v>24057</v>
      </c>
      <c r="D471" s="79">
        <v>5.55</v>
      </c>
      <c r="E471" s="79">
        <v>4.92</v>
      </c>
      <c r="F471" s="79">
        <v>5.04</v>
      </c>
      <c r="G471" s="79">
        <v>4.22</v>
      </c>
      <c r="H471" s="79">
        <v>3.65</v>
      </c>
      <c r="I471" s="79">
        <v>3.11</v>
      </c>
      <c r="J471" s="79">
        <v>2.64</v>
      </c>
      <c r="K471" s="79">
        <v>2.23</v>
      </c>
      <c r="L471" s="79">
        <v>39</v>
      </c>
      <c r="M471" s="79">
        <v>-627</v>
      </c>
      <c r="N471" s="79">
        <v>90</v>
      </c>
      <c r="O471" s="78">
        <v>0.69450231481481473</v>
      </c>
    </row>
    <row r="472" spans="1:15" x14ac:dyDescent="0.25">
      <c r="A472" s="79">
        <v>6840</v>
      </c>
      <c r="B472" s="28">
        <v>4</v>
      </c>
      <c r="C472" s="79">
        <v>36550</v>
      </c>
      <c r="D472" s="79">
        <v>8.31</v>
      </c>
      <c r="E472" s="79">
        <v>7.42</v>
      </c>
      <c r="F472" s="79">
        <v>7.5</v>
      </c>
      <c r="G472" s="79">
        <v>6.41</v>
      </c>
      <c r="H472" s="79">
        <v>5.48</v>
      </c>
      <c r="I472" s="79">
        <v>4.6500000000000004</v>
      </c>
      <c r="J472" s="79">
        <v>3.95</v>
      </c>
      <c r="K472" s="79">
        <v>3.33</v>
      </c>
      <c r="L472" s="79">
        <v>39</v>
      </c>
      <c r="M472" s="79">
        <v>-627</v>
      </c>
      <c r="N472" s="79">
        <v>90</v>
      </c>
      <c r="O472" s="78">
        <v>0.69464120370370364</v>
      </c>
    </row>
    <row r="473" spans="1:15" x14ac:dyDescent="0.25">
      <c r="A473" s="76" t="s">
        <v>91</v>
      </c>
      <c r="C473" s="1" t="s">
        <v>57</v>
      </c>
      <c r="D473" s="77">
        <v>0.69545138888888891</v>
      </c>
      <c r="E473" s="76" t="s">
        <v>90</v>
      </c>
    </row>
    <row r="474" spans="1:15" x14ac:dyDescent="0.25">
      <c r="A474" s="79">
        <v>6858</v>
      </c>
      <c r="B474" s="28">
        <v>1</v>
      </c>
      <c r="C474" s="79">
        <v>36148</v>
      </c>
      <c r="D474" s="79">
        <v>8.32</v>
      </c>
      <c r="E474" s="79">
        <v>7.52</v>
      </c>
      <c r="F474" s="79">
        <v>7.59</v>
      </c>
      <c r="G474" s="79">
        <v>6.62</v>
      </c>
      <c r="H474" s="79">
        <v>5.72</v>
      </c>
      <c r="I474" s="79">
        <v>4.84</v>
      </c>
      <c r="J474" s="79">
        <v>4.08</v>
      </c>
      <c r="K474" s="79">
        <v>3.35</v>
      </c>
      <c r="L474" s="79">
        <v>38</v>
      </c>
      <c r="M474" s="79">
        <v>-236</v>
      </c>
      <c r="N474" s="79">
        <v>91</v>
      </c>
      <c r="O474" s="78">
        <v>0.6960763888888889</v>
      </c>
    </row>
    <row r="475" spans="1:15" x14ac:dyDescent="0.25">
      <c r="A475" s="79">
        <v>6858</v>
      </c>
      <c r="B475" s="28">
        <v>2</v>
      </c>
      <c r="C475" s="79">
        <v>12532</v>
      </c>
      <c r="D475" s="79">
        <v>2.81</v>
      </c>
      <c r="E475" s="79">
        <v>2.46</v>
      </c>
      <c r="F475" s="79">
        <v>2.54</v>
      </c>
      <c r="G475" s="79">
        <v>2.2000000000000002</v>
      </c>
      <c r="H475" s="79">
        <v>1.93</v>
      </c>
      <c r="I475" s="79">
        <v>1.63</v>
      </c>
      <c r="J475" s="79">
        <v>1.38</v>
      </c>
      <c r="K475" s="79">
        <v>1.17</v>
      </c>
      <c r="L475" s="79">
        <v>38</v>
      </c>
      <c r="M475" s="79">
        <v>-236</v>
      </c>
      <c r="N475" s="79">
        <v>91</v>
      </c>
      <c r="O475" s="78">
        <v>0.69618055555555547</v>
      </c>
    </row>
    <row r="476" spans="1:15" x14ac:dyDescent="0.25">
      <c r="A476" s="79">
        <v>6858</v>
      </c>
      <c r="B476" s="28">
        <v>3</v>
      </c>
      <c r="C476" s="79">
        <v>24048</v>
      </c>
      <c r="D476" s="79">
        <v>5.49</v>
      </c>
      <c r="E476" s="79">
        <v>4.9000000000000004</v>
      </c>
      <c r="F476" s="79">
        <v>5.05</v>
      </c>
      <c r="G476" s="79">
        <v>4.32</v>
      </c>
      <c r="H476" s="79">
        <v>3.81</v>
      </c>
      <c r="I476" s="79">
        <v>3.23</v>
      </c>
      <c r="J476" s="79">
        <v>2.73</v>
      </c>
      <c r="K476" s="79">
        <v>2.2799999999999998</v>
      </c>
      <c r="L476" s="79">
        <v>38</v>
      </c>
      <c r="M476" s="79">
        <v>-236</v>
      </c>
      <c r="N476" s="79">
        <v>91</v>
      </c>
      <c r="O476" s="78">
        <v>0.69628472222222226</v>
      </c>
    </row>
    <row r="477" spans="1:15" x14ac:dyDescent="0.25">
      <c r="A477" s="79">
        <v>6858</v>
      </c>
      <c r="B477" s="28">
        <v>4</v>
      </c>
      <c r="C477" s="79">
        <v>36512</v>
      </c>
      <c r="D477" s="79">
        <v>8.25</v>
      </c>
      <c r="E477" s="79">
        <v>7.42</v>
      </c>
      <c r="F477" s="79">
        <v>7.52</v>
      </c>
      <c r="G477" s="79">
        <v>6.56</v>
      </c>
      <c r="H477" s="79">
        <v>5.68</v>
      </c>
      <c r="I477" s="79">
        <v>4.8099999999999996</v>
      </c>
      <c r="J477" s="79">
        <v>4.09</v>
      </c>
      <c r="K477" s="79">
        <v>3.38</v>
      </c>
      <c r="L477" s="79">
        <v>38</v>
      </c>
      <c r="M477" s="79">
        <v>-236</v>
      </c>
      <c r="N477" s="79">
        <v>91</v>
      </c>
      <c r="O477" s="78">
        <v>0.69642361111111117</v>
      </c>
    </row>
    <row r="478" spans="1:15" x14ac:dyDescent="0.25">
      <c r="A478" s="76" t="s">
        <v>89</v>
      </c>
      <c r="C478" s="1" t="s">
        <v>57</v>
      </c>
      <c r="D478" s="77">
        <v>0.69685185185185183</v>
      </c>
      <c r="E478" s="76" t="s">
        <v>88</v>
      </c>
    </row>
    <row r="479" spans="1:15" x14ac:dyDescent="0.25">
      <c r="A479" s="79">
        <v>6878</v>
      </c>
      <c r="B479" s="28">
        <v>1</v>
      </c>
      <c r="C479" s="79">
        <v>36415</v>
      </c>
      <c r="D479" s="79">
        <v>8.64</v>
      </c>
      <c r="E479" s="79">
        <v>7.78</v>
      </c>
      <c r="F479" s="79">
        <v>7.79</v>
      </c>
      <c r="G479" s="79">
        <v>6.72</v>
      </c>
      <c r="H479" s="79">
        <v>5.83</v>
      </c>
      <c r="I479" s="79">
        <v>4.87</v>
      </c>
      <c r="J479" s="79">
        <v>4.0999999999999996</v>
      </c>
      <c r="K479" s="79">
        <v>3.44</v>
      </c>
      <c r="L479" s="79">
        <v>38</v>
      </c>
      <c r="M479" s="79">
        <v>-404</v>
      </c>
      <c r="N479" s="79">
        <v>92</v>
      </c>
      <c r="O479" s="78">
        <v>0.6974999999999999</v>
      </c>
    </row>
    <row r="480" spans="1:15" x14ac:dyDescent="0.25">
      <c r="A480" s="79">
        <v>6878</v>
      </c>
      <c r="B480" s="28">
        <v>2</v>
      </c>
      <c r="C480" s="79">
        <v>12597</v>
      </c>
      <c r="D480" s="79">
        <v>2.84</v>
      </c>
      <c r="E480" s="79">
        <v>2.54</v>
      </c>
      <c r="F480" s="79">
        <v>2.57</v>
      </c>
      <c r="G480" s="79">
        <v>2.19</v>
      </c>
      <c r="H480" s="79">
        <v>1.9</v>
      </c>
      <c r="I480" s="79">
        <v>1.62</v>
      </c>
      <c r="J480" s="79">
        <v>1.38</v>
      </c>
      <c r="K480" s="79">
        <v>1.19</v>
      </c>
      <c r="L480" s="79">
        <v>38</v>
      </c>
      <c r="M480" s="79">
        <v>-404</v>
      </c>
      <c r="N480" s="79">
        <v>92</v>
      </c>
      <c r="O480" s="78">
        <v>0.69761574074074073</v>
      </c>
    </row>
    <row r="481" spans="1:15" x14ac:dyDescent="0.25">
      <c r="A481" s="79">
        <v>6878</v>
      </c>
      <c r="B481" s="28">
        <v>3</v>
      </c>
      <c r="C481" s="79">
        <v>24253</v>
      </c>
      <c r="D481" s="79">
        <v>5.65</v>
      </c>
      <c r="E481" s="79">
        <v>5.03</v>
      </c>
      <c r="F481" s="79">
        <v>5.14</v>
      </c>
      <c r="G481" s="79">
        <v>4.33</v>
      </c>
      <c r="H481" s="79">
        <v>3.78</v>
      </c>
      <c r="I481" s="79">
        <v>3.2</v>
      </c>
      <c r="J481" s="79">
        <v>2.71</v>
      </c>
      <c r="K481" s="79">
        <v>2.33</v>
      </c>
      <c r="L481" s="79">
        <v>38</v>
      </c>
      <c r="M481" s="79">
        <v>-404</v>
      </c>
      <c r="N481" s="79">
        <v>92</v>
      </c>
      <c r="O481" s="78">
        <v>0.6977199074074073</v>
      </c>
    </row>
    <row r="482" spans="1:15" x14ac:dyDescent="0.25">
      <c r="A482" s="79">
        <v>6878</v>
      </c>
      <c r="B482" s="28">
        <v>4</v>
      </c>
      <c r="C482" s="79">
        <v>36635</v>
      </c>
      <c r="D482" s="79">
        <v>8.51</v>
      </c>
      <c r="E482" s="79">
        <v>7.6</v>
      </c>
      <c r="F482" s="79">
        <v>7.65</v>
      </c>
      <c r="G482" s="79">
        <v>6.59</v>
      </c>
      <c r="H482" s="79">
        <v>5.74</v>
      </c>
      <c r="I482" s="79">
        <v>4.82</v>
      </c>
      <c r="J482" s="79">
        <v>4.09</v>
      </c>
      <c r="K482" s="79">
        <v>3.46</v>
      </c>
      <c r="L482" s="79">
        <v>38</v>
      </c>
      <c r="M482" s="79">
        <v>-404</v>
      </c>
      <c r="N482" s="79">
        <v>92</v>
      </c>
      <c r="O482" s="78">
        <v>0.69785879629629621</v>
      </c>
    </row>
    <row r="483" spans="1:15" x14ac:dyDescent="0.25">
      <c r="A483" s="76" t="s">
        <v>87</v>
      </c>
      <c r="C483" s="1" t="s">
        <v>57</v>
      </c>
      <c r="D483" s="77">
        <v>0.69832175925925932</v>
      </c>
      <c r="E483" s="76" t="s">
        <v>86</v>
      </c>
    </row>
    <row r="484" spans="1:15" x14ac:dyDescent="0.25">
      <c r="A484" s="79">
        <v>6880</v>
      </c>
      <c r="B484" s="28">
        <v>1</v>
      </c>
      <c r="C484" s="79">
        <v>36312</v>
      </c>
      <c r="D484" s="79">
        <v>8.3800000000000008</v>
      </c>
      <c r="E484" s="79">
        <v>7.5</v>
      </c>
      <c r="F484" s="79">
        <v>7.61</v>
      </c>
      <c r="G484" s="79">
        <v>6.59</v>
      </c>
      <c r="H484" s="79">
        <v>5.64</v>
      </c>
      <c r="I484" s="79">
        <v>4.8099999999999996</v>
      </c>
      <c r="J484" s="79">
        <v>4.0599999999999996</v>
      </c>
      <c r="K484" s="79">
        <v>3.42</v>
      </c>
      <c r="L484" s="79">
        <v>38</v>
      </c>
      <c r="M484" s="79">
        <v>-314</v>
      </c>
      <c r="N484" s="79">
        <v>93</v>
      </c>
      <c r="O484" s="78">
        <v>0.69883101851851848</v>
      </c>
    </row>
    <row r="485" spans="1:15" x14ac:dyDescent="0.25">
      <c r="A485" s="79">
        <v>6880</v>
      </c>
      <c r="B485" s="28">
        <v>2</v>
      </c>
      <c r="C485" s="79">
        <v>12516</v>
      </c>
      <c r="D485" s="79">
        <v>2.82</v>
      </c>
      <c r="E485" s="79">
        <v>2.52</v>
      </c>
      <c r="F485" s="79">
        <v>2.57</v>
      </c>
      <c r="G485" s="79">
        <v>2.2000000000000002</v>
      </c>
      <c r="H485" s="79">
        <v>1.92</v>
      </c>
      <c r="I485" s="79">
        <v>1.62</v>
      </c>
      <c r="J485" s="79">
        <v>1.39</v>
      </c>
      <c r="K485" s="79">
        <v>1.2</v>
      </c>
      <c r="L485" s="79">
        <v>38</v>
      </c>
      <c r="M485" s="79">
        <v>-314</v>
      </c>
      <c r="N485" s="79">
        <v>93</v>
      </c>
      <c r="O485" s="78">
        <v>0.69894675925925931</v>
      </c>
    </row>
    <row r="486" spans="1:15" x14ac:dyDescent="0.25">
      <c r="A486" s="79">
        <v>6880</v>
      </c>
      <c r="B486" s="28">
        <v>3</v>
      </c>
      <c r="C486" s="79">
        <v>24143</v>
      </c>
      <c r="D486" s="79">
        <v>5.61</v>
      </c>
      <c r="E486" s="79">
        <v>4.97</v>
      </c>
      <c r="F486" s="79">
        <v>5.15</v>
      </c>
      <c r="G486" s="79">
        <v>4.3499999999999996</v>
      </c>
      <c r="H486" s="79">
        <v>3.79</v>
      </c>
      <c r="I486" s="79">
        <v>3.23</v>
      </c>
      <c r="J486" s="79">
        <v>2.74</v>
      </c>
      <c r="K486" s="79">
        <v>2.3199999999999998</v>
      </c>
      <c r="L486" s="79">
        <v>38</v>
      </c>
      <c r="M486" s="79">
        <v>-314</v>
      </c>
      <c r="N486" s="79">
        <v>93</v>
      </c>
      <c r="O486" s="78">
        <v>0.69903935185185195</v>
      </c>
    </row>
    <row r="487" spans="1:15" x14ac:dyDescent="0.25">
      <c r="A487" s="79">
        <v>6880</v>
      </c>
      <c r="B487" s="28">
        <v>4</v>
      </c>
      <c r="C487" s="79">
        <v>36588</v>
      </c>
      <c r="D487" s="79">
        <v>8.4700000000000006</v>
      </c>
      <c r="E487" s="79">
        <v>7.53</v>
      </c>
      <c r="F487" s="79">
        <v>7.69</v>
      </c>
      <c r="G487" s="79">
        <v>6.63</v>
      </c>
      <c r="H487" s="79">
        <v>5.7</v>
      </c>
      <c r="I487" s="79">
        <v>4.8600000000000003</v>
      </c>
      <c r="J487" s="79">
        <v>4.0999999999999996</v>
      </c>
      <c r="K487" s="79">
        <v>3.45</v>
      </c>
      <c r="L487" s="79">
        <v>38</v>
      </c>
      <c r="M487" s="79">
        <v>-314</v>
      </c>
      <c r="N487" s="79">
        <v>93</v>
      </c>
      <c r="O487" s="78">
        <v>0.69917824074074064</v>
      </c>
    </row>
    <row r="488" spans="1:15" x14ac:dyDescent="0.25">
      <c r="A488" s="76" t="s">
        <v>85</v>
      </c>
      <c r="C488" s="1" t="s">
        <v>57</v>
      </c>
      <c r="D488" s="77">
        <v>0.69967592592592587</v>
      </c>
      <c r="E488" s="76" t="s">
        <v>84</v>
      </c>
    </row>
    <row r="489" spans="1:15" x14ac:dyDescent="0.25">
      <c r="A489" s="79">
        <v>6900</v>
      </c>
      <c r="B489" s="28">
        <v>1</v>
      </c>
      <c r="C489" s="79">
        <v>35982</v>
      </c>
      <c r="D489" s="79">
        <v>8.69</v>
      </c>
      <c r="E489" s="79">
        <v>7.9</v>
      </c>
      <c r="F489" s="79">
        <v>7.89</v>
      </c>
      <c r="G489" s="79">
        <v>6.82</v>
      </c>
      <c r="H489" s="79">
        <v>5.91</v>
      </c>
      <c r="I489" s="79">
        <v>4.97</v>
      </c>
      <c r="J489" s="79">
        <v>4.1500000000000004</v>
      </c>
      <c r="K489" s="79">
        <v>3.42</v>
      </c>
      <c r="L489" s="79">
        <v>38</v>
      </c>
      <c r="M489" s="79">
        <v>-478</v>
      </c>
      <c r="N489" s="79">
        <v>94</v>
      </c>
      <c r="O489" s="78">
        <v>0.70068287037037036</v>
      </c>
    </row>
    <row r="490" spans="1:15" x14ac:dyDescent="0.25">
      <c r="A490" s="79">
        <v>6900</v>
      </c>
      <c r="B490" s="28">
        <v>2</v>
      </c>
      <c r="C490" s="79">
        <v>12518</v>
      </c>
      <c r="D490" s="79">
        <v>2.88</v>
      </c>
      <c r="E490" s="79">
        <v>2.57</v>
      </c>
      <c r="F490" s="79">
        <v>2.59</v>
      </c>
      <c r="G490" s="79">
        <v>2.23</v>
      </c>
      <c r="H490" s="79">
        <v>1.94</v>
      </c>
      <c r="I490" s="79">
        <v>1.66</v>
      </c>
      <c r="J490" s="79">
        <v>1.4</v>
      </c>
      <c r="K490" s="79">
        <v>1.2</v>
      </c>
      <c r="L490" s="79">
        <v>38</v>
      </c>
      <c r="M490" s="79">
        <v>-478</v>
      </c>
      <c r="N490" s="79">
        <v>94</v>
      </c>
      <c r="O490" s="78">
        <v>0.70079861111111119</v>
      </c>
    </row>
    <row r="491" spans="1:15" x14ac:dyDescent="0.25">
      <c r="A491" s="79">
        <v>6900</v>
      </c>
      <c r="B491" s="28">
        <v>3</v>
      </c>
      <c r="C491" s="79">
        <v>24079</v>
      </c>
      <c r="D491" s="79">
        <v>5.66</v>
      </c>
      <c r="E491" s="79">
        <v>5.1100000000000003</v>
      </c>
      <c r="F491" s="79">
        <v>5.14</v>
      </c>
      <c r="G491" s="79">
        <v>4.38</v>
      </c>
      <c r="H491" s="79">
        <v>3.82</v>
      </c>
      <c r="I491" s="79">
        <v>3.24</v>
      </c>
      <c r="J491" s="79">
        <v>2.75</v>
      </c>
      <c r="K491" s="79">
        <v>2.31</v>
      </c>
      <c r="L491" s="79">
        <v>38</v>
      </c>
      <c r="M491" s="79">
        <v>-478</v>
      </c>
      <c r="N491" s="79">
        <v>94</v>
      </c>
      <c r="O491" s="78">
        <v>0.70090277777777776</v>
      </c>
    </row>
    <row r="492" spans="1:15" x14ac:dyDescent="0.25">
      <c r="A492" s="79">
        <v>6900</v>
      </c>
      <c r="B492" s="28">
        <v>4</v>
      </c>
      <c r="C492" s="79">
        <v>36440</v>
      </c>
      <c r="D492" s="79">
        <v>8.5500000000000007</v>
      </c>
      <c r="E492" s="79">
        <v>7.7</v>
      </c>
      <c r="F492" s="79">
        <v>7.74</v>
      </c>
      <c r="G492" s="79">
        <v>6.7</v>
      </c>
      <c r="H492" s="79">
        <v>5.77</v>
      </c>
      <c r="I492" s="79">
        <v>4.91</v>
      </c>
      <c r="J492" s="79">
        <v>4.13</v>
      </c>
      <c r="K492" s="79">
        <v>3.44</v>
      </c>
      <c r="L492" s="79">
        <v>38</v>
      </c>
      <c r="M492" s="79">
        <v>-478</v>
      </c>
      <c r="N492" s="79">
        <v>94</v>
      </c>
      <c r="O492" s="78">
        <v>0.70106481481481486</v>
      </c>
    </row>
    <row r="493" spans="1:15" x14ac:dyDescent="0.25">
      <c r="A493" s="76" t="s">
        <v>83</v>
      </c>
      <c r="C493" s="1" t="s">
        <v>57</v>
      </c>
      <c r="D493" s="77">
        <v>0.7015393518518519</v>
      </c>
      <c r="E493" s="76" t="s">
        <v>82</v>
      </c>
    </row>
    <row r="494" spans="1:15" x14ac:dyDescent="0.25">
      <c r="A494" s="326" t="s">
        <v>81</v>
      </c>
      <c r="B494" s="326"/>
      <c r="C494" s="326"/>
      <c r="D494" s="326"/>
      <c r="E494" s="326"/>
      <c r="F494" s="326"/>
      <c r="G494" s="326"/>
      <c r="H494" s="326"/>
      <c r="I494" s="326"/>
      <c r="J494" s="326"/>
      <c r="K494" s="326"/>
      <c r="L494" s="326"/>
      <c r="M494" s="326"/>
      <c r="N494" s="326"/>
      <c r="O494" s="326"/>
    </row>
    <row r="495" spans="1:15" x14ac:dyDescent="0.25">
      <c r="A495" s="79">
        <v>641</v>
      </c>
      <c r="B495" s="28">
        <v>1</v>
      </c>
      <c r="C495" s="79">
        <v>35752</v>
      </c>
      <c r="D495" s="79">
        <v>10.050000000000001</v>
      </c>
      <c r="E495" s="79">
        <v>8.5399999999999991</v>
      </c>
      <c r="F495" s="79">
        <v>8.18</v>
      </c>
      <c r="G495" s="79">
        <v>6.58</v>
      </c>
      <c r="H495" s="79">
        <v>5.39</v>
      </c>
      <c r="I495" s="79">
        <v>4.37</v>
      </c>
      <c r="J495" s="79">
        <v>3.61</v>
      </c>
      <c r="K495" s="79">
        <v>3</v>
      </c>
      <c r="L495" s="79">
        <v>33</v>
      </c>
      <c r="M495" s="79">
        <v>35</v>
      </c>
      <c r="N495" s="79">
        <v>1</v>
      </c>
      <c r="O495" s="78">
        <v>0.38192129629629629</v>
      </c>
    </row>
    <row r="496" spans="1:15" x14ac:dyDescent="0.25">
      <c r="A496" s="79">
        <v>641</v>
      </c>
      <c r="B496" s="28">
        <v>2</v>
      </c>
      <c r="C496" s="79">
        <v>12676</v>
      </c>
      <c r="D496" s="79">
        <v>3.57</v>
      </c>
      <c r="E496" s="79">
        <v>2.84</v>
      </c>
      <c r="F496" s="79">
        <v>2.9</v>
      </c>
      <c r="G496" s="79">
        <v>2.2599999999999998</v>
      </c>
      <c r="H496" s="79">
        <v>1.87</v>
      </c>
      <c r="I496" s="79">
        <v>1.55</v>
      </c>
      <c r="J496" s="79">
        <v>1.3</v>
      </c>
      <c r="K496" s="79">
        <v>1.1000000000000001</v>
      </c>
      <c r="L496" s="79">
        <v>33</v>
      </c>
      <c r="M496" s="79">
        <v>35</v>
      </c>
      <c r="N496" s="79">
        <v>1</v>
      </c>
      <c r="O496" s="78">
        <v>0.38208333333333333</v>
      </c>
    </row>
    <row r="497" spans="1:15" x14ac:dyDescent="0.25">
      <c r="A497" s="79">
        <v>641</v>
      </c>
      <c r="B497" s="28">
        <v>3</v>
      </c>
      <c r="C497" s="79">
        <v>24640</v>
      </c>
      <c r="D497" s="79">
        <v>6.85</v>
      </c>
      <c r="E497" s="79">
        <v>5.63</v>
      </c>
      <c r="F497" s="79">
        <v>5.55</v>
      </c>
      <c r="G497" s="79">
        <v>4.4000000000000004</v>
      </c>
      <c r="H497" s="79">
        <v>3.63</v>
      </c>
      <c r="I497" s="79">
        <v>3.01</v>
      </c>
      <c r="J497" s="79">
        <v>2.5099999999999998</v>
      </c>
      <c r="K497" s="79">
        <v>2.11</v>
      </c>
      <c r="L497" s="79">
        <v>33</v>
      </c>
      <c r="M497" s="79">
        <v>35</v>
      </c>
      <c r="N497" s="79">
        <v>1</v>
      </c>
      <c r="O497" s="78">
        <v>0.38222222222222224</v>
      </c>
    </row>
    <row r="498" spans="1:15" x14ac:dyDescent="0.25">
      <c r="A498" s="79">
        <v>641</v>
      </c>
      <c r="B498" s="28">
        <v>4</v>
      </c>
      <c r="C498" s="79">
        <v>37009</v>
      </c>
      <c r="D498" s="79">
        <v>10.050000000000001</v>
      </c>
      <c r="E498" s="79">
        <v>8.4600000000000009</v>
      </c>
      <c r="F498" s="79">
        <v>8.16</v>
      </c>
      <c r="G498" s="79">
        <v>6.57</v>
      </c>
      <c r="H498" s="79">
        <v>5.41</v>
      </c>
      <c r="I498" s="79">
        <v>4.4400000000000004</v>
      </c>
      <c r="J498" s="79">
        <v>3.71</v>
      </c>
      <c r="K498" s="79">
        <v>3.09</v>
      </c>
      <c r="L498" s="79">
        <v>33</v>
      </c>
      <c r="M498" s="79">
        <v>35</v>
      </c>
      <c r="N498" s="79">
        <v>1</v>
      </c>
      <c r="O498" s="78">
        <v>0.38245370370370368</v>
      </c>
    </row>
    <row r="499" spans="1:15" x14ac:dyDescent="0.25">
      <c r="A499" s="76" t="s">
        <v>80</v>
      </c>
      <c r="C499" s="1" t="s">
        <v>57</v>
      </c>
      <c r="D499" s="77">
        <v>0.38362268518518516</v>
      </c>
      <c r="E499" s="76" t="s">
        <v>79</v>
      </c>
    </row>
    <row r="500" spans="1:15" x14ac:dyDescent="0.25">
      <c r="A500" s="79">
        <v>648</v>
      </c>
      <c r="B500" s="28">
        <v>1</v>
      </c>
      <c r="C500" s="79">
        <v>36515</v>
      </c>
      <c r="D500" s="79">
        <v>9.94</v>
      </c>
      <c r="E500" s="79">
        <v>7.95</v>
      </c>
      <c r="F500" s="79">
        <v>8.68</v>
      </c>
      <c r="G500" s="79">
        <v>6.82</v>
      </c>
      <c r="H500" s="79">
        <v>5.51</v>
      </c>
      <c r="I500" s="79">
        <v>4.51</v>
      </c>
      <c r="J500" s="79">
        <v>3.69</v>
      </c>
      <c r="K500" s="79">
        <v>3.1</v>
      </c>
      <c r="L500" s="79">
        <v>33</v>
      </c>
      <c r="M500" s="79">
        <v>36</v>
      </c>
      <c r="N500" s="79">
        <v>2</v>
      </c>
      <c r="O500" s="78">
        <v>0.38490740740740742</v>
      </c>
    </row>
    <row r="501" spans="1:15" x14ac:dyDescent="0.25">
      <c r="A501" s="79">
        <v>648</v>
      </c>
      <c r="B501" s="28">
        <v>2</v>
      </c>
      <c r="C501" s="79">
        <v>12633</v>
      </c>
      <c r="D501" s="79">
        <v>3.47</v>
      </c>
      <c r="E501" s="79">
        <v>2.75</v>
      </c>
      <c r="F501" s="79">
        <v>3.06</v>
      </c>
      <c r="G501" s="79">
        <v>2.35</v>
      </c>
      <c r="H501" s="79">
        <v>1.9</v>
      </c>
      <c r="I501" s="79">
        <v>1.56</v>
      </c>
      <c r="J501" s="79">
        <v>1.29</v>
      </c>
      <c r="K501" s="79">
        <v>1.1200000000000001</v>
      </c>
      <c r="L501" s="79">
        <v>33</v>
      </c>
      <c r="M501" s="79">
        <v>36</v>
      </c>
      <c r="N501" s="79">
        <v>2</v>
      </c>
      <c r="O501" s="78">
        <v>0.38506944444444446</v>
      </c>
    </row>
    <row r="502" spans="1:15" x14ac:dyDescent="0.25">
      <c r="A502" s="79">
        <v>648</v>
      </c>
      <c r="B502" s="28">
        <v>3</v>
      </c>
      <c r="C502" s="79">
        <v>24625</v>
      </c>
      <c r="D502" s="79">
        <v>6.8</v>
      </c>
      <c r="E502" s="79">
        <v>5.37</v>
      </c>
      <c r="F502" s="79">
        <v>5.98</v>
      </c>
      <c r="G502" s="79">
        <v>4.58</v>
      </c>
      <c r="H502" s="79">
        <v>3.73</v>
      </c>
      <c r="I502" s="79">
        <v>3.07</v>
      </c>
      <c r="J502" s="79">
        <v>2.52</v>
      </c>
      <c r="K502" s="79">
        <v>2.16</v>
      </c>
      <c r="L502" s="79">
        <v>33</v>
      </c>
      <c r="M502" s="79">
        <v>36</v>
      </c>
      <c r="N502" s="79">
        <v>2</v>
      </c>
      <c r="O502" s="78">
        <v>0.38520833333333332</v>
      </c>
    </row>
    <row r="503" spans="1:15" x14ac:dyDescent="0.25">
      <c r="A503" s="79">
        <v>648</v>
      </c>
      <c r="B503" s="28">
        <v>4</v>
      </c>
      <c r="C503" s="79">
        <v>37275</v>
      </c>
      <c r="D503" s="79">
        <v>10.02</v>
      </c>
      <c r="E503" s="79">
        <v>8.0299999999999994</v>
      </c>
      <c r="F503" s="79">
        <v>8.7899999999999991</v>
      </c>
      <c r="G503" s="79">
        <v>6.9</v>
      </c>
      <c r="H503" s="79">
        <v>5.58</v>
      </c>
      <c r="I503" s="79">
        <v>4.57</v>
      </c>
      <c r="J503" s="79">
        <v>3.77</v>
      </c>
      <c r="K503" s="79">
        <v>3.17</v>
      </c>
      <c r="L503" s="79">
        <v>33</v>
      </c>
      <c r="M503" s="79">
        <v>36</v>
      </c>
      <c r="N503" s="79">
        <v>2</v>
      </c>
      <c r="O503" s="78">
        <v>0.38543981481481482</v>
      </c>
    </row>
    <row r="504" spans="1:15" x14ac:dyDescent="0.25">
      <c r="A504" s="76" t="s">
        <v>78</v>
      </c>
      <c r="C504" s="1" t="s">
        <v>57</v>
      </c>
      <c r="D504" s="77">
        <v>0.38809027777777777</v>
      </c>
      <c r="E504" s="76" t="s">
        <v>77</v>
      </c>
    </row>
    <row r="505" spans="1:15" x14ac:dyDescent="0.25">
      <c r="A505" s="79">
        <v>1478</v>
      </c>
      <c r="B505" s="28">
        <v>1</v>
      </c>
      <c r="C505" s="79">
        <v>36448</v>
      </c>
      <c r="D505" s="79">
        <v>12.4</v>
      </c>
      <c r="E505" s="79">
        <v>9.34</v>
      </c>
      <c r="F505" s="79">
        <v>10.02</v>
      </c>
      <c r="G505" s="79">
        <v>8.02</v>
      </c>
      <c r="H505" s="79">
        <v>6.49</v>
      </c>
      <c r="I505" s="79">
        <v>5.29</v>
      </c>
      <c r="J505" s="79">
        <v>4.24</v>
      </c>
      <c r="K505" s="79">
        <v>3.42</v>
      </c>
      <c r="L505" s="79">
        <v>34</v>
      </c>
      <c r="M505" s="79">
        <v>36</v>
      </c>
      <c r="N505" s="79">
        <v>3</v>
      </c>
      <c r="O505" s="78">
        <v>0.39824074074074073</v>
      </c>
    </row>
    <row r="506" spans="1:15" x14ac:dyDescent="0.25">
      <c r="A506" s="79">
        <v>1478</v>
      </c>
      <c r="B506" s="28">
        <v>2</v>
      </c>
      <c r="C506" s="79">
        <v>12601</v>
      </c>
      <c r="D506" s="79">
        <v>4.62</v>
      </c>
      <c r="E506" s="79">
        <v>2.88</v>
      </c>
      <c r="F506" s="79">
        <v>3.71</v>
      </c>
      <c r="G506" s="79">
        <v>2.88</v>
      </c>
      <c r="H506" s="79">
        <v>2.2999999999999998</v>
      </c>
      <c r="I506" s="79">
        <v>1.9</v>
      </c>
      <c r="J506" s="79">
        <v>1.53</v>
      </c>
      <c r="K506" s="79">
        <v>1.26</v>
      </c>
      <c r="L506" s="79">
        <v>34</v>
      </c>
      <c r="M506" s="79">
        <v>36</v>
      </c>
      <c r="N506" s="79">
        <v>3</v>
      </c>
      <c r="O506" s="78">
        <v>0.39839120370370368</v>
      </c>
    </row>
    <row r="507" spans="1:15" x14ac:dyDescent="0.25">
      <c r="A507" s="79">
        <v>1478</v>
      </c>
      <c r="B507" s="28">
        <v>3</v>
      </c>
      <c r="C507" s="79">
        <v>24428</v>
      </c>
      <c r="D507" s="79">
        <v>8.4</v>
      </c>
      <c r="E507" s="79">
        <v>5.95</v>
      </c>
      <c r="F507" s="79">
        <v>6.79</v>
      </c>
      <c r="G507" s="79">
        <v>5.3</v>
      </c>
      <c r="H507" s="79">
        <v>4.32</v>
      </c>
      <c r="I507" s="79">
        <v>3.56</v>
      </c>
      <c r="J507" s="79">
        <v>2.9</v>
      </c>
      <c r="K507" s="79">
        <v>2.38</v>
      </c>
      <c r="L507" s="79">
        <v>34</v>
      </c>
      <c r="M507" s="79">
        <v>36</v>
      </c>
      <c r="N507" s="79">
        <v>3</v>
      </c>
      <c r="O507" s="78">
        <v>0.39853009259259259</v>
      </c>
    </row>
    <row r="508" spans="1:15" x14ac:dyDescent="0.25">
      <c r="A508" s="79">
        <v>1478</v>
      </c>
      <c r="B508" s="28">
        <v>4</v>
      </c>
      <c r="C508" s="79">
        <v>36739</v>
      </c>
      <c r="D508" s="79">
        <v>11.86</v>
      </c>
      <c r="E508" s="79">
        <v>8.9</v>
      </c>
      <c r="F508" s="79">
        <v>9.64</v>
      </c>
      <c r="G508" s="79">
        <v>7.67</v>
      </c>
      <c r="H508" s="79">
        <v>6.22</v>
      </c>
      <c r="I508" s="79">
        <v>5.14</v>
      </c>
      <c r="J508" s="79">
        <v>4.18</v>
      </c>
      <c r="K508" s="79">
        <v>3.42</v>
      </c>
      <c r="L508" s="79">
        <v>34</v>
      </c>
      <c r="M508" s="79">
        <v>36</v>
      </c>
      <c r="N508" s="79">
        <v>3</v>
      </c>
      <c r="O508" s="78">
        <v>0.39874999999999999</v>
      </c>
    </row>
    <row r="509" spans="1:15" x14ac:dyDescent="0.25">
      <c r="A509" s="76" t="s">
        <v>76</v>
      </c>
      <c r="C509" s="1" t="s">
        <v>57</v>
      </c>
      <c r="D509" s="77">
        <v>0.40008101851851857</v>
      </c>
      <c r="E509" s="76" t="s">
        <v>75</v>
      </c>
    </row>
    <row r="510" spans="1:15" x14ac:dyDescent="0.25">
      <c r="A510" s="79">
        <v>1480</v>
      </c>
      <c r="B510" s="28">
        <v>1</v>
      </c>
      <c r="C510" s="79">
        <v>36798</v>
      </c>
      <c r="D510" s="79">
        <v>12.18</v>
      </c>
      <c r="E510" s="79">
        <v>9.6300000000000008</v>
      </c>
      <c r="F510" s="79">
        <v>9.0299999999999994</v>
      </c>
      <c r="G510" s="79">
        <v>7.21</v>
      </c>
      <c r="H510" s="79">
        <v>5.86</v>
      </c>
      <c r="I510" s="79">
        <v>4.7699999999999996</v>
      </c>
      <c r="J510" s="79">
        <v>3.95</v>
      </c>
      <c r="K510" s="79">
        <v>3.27</v>
      </c>
      <c r="L510" s="79">
        <v>34</v>
      </c>
      <c r="M510" s="79">
        <v>36</v>
      </c>
      <c r="N510" s="79">
        <v>4</v>
      </c>
      <c r="O510" s="78">
        <v>0.40120370370370373</v>
      </c>
    </row>
    <row r="511" spans="1:15" x14ac:dyDescent="0.25">
      <c r="A511" s="79">
        <v>1480</v>
      </c>
      <c r="B511" s="28">
        <v>2</v>
      </c>
      <c r="C511" s="79">
        <v>12575</v>
      </c>
      <c r="D511" s="79">
        <v>4.47</v>
      </c>
      <c r="E511" s="79">
        <v>3.48</v>
      </c>
      <c r="F511" s="79">
        <v>3.07</v>
      </c>
      <c r="G511" s="79">
        <v>2.4300000000000002</v>
      </c>
      <c r="H511" s="79">
        <v>2.0099999999999998</v>
      </c>
      <c r="I511" s="79">
        <v>1.66</v>
      </c>
      <c r="J511" s="79">
        <v>1.4</v>
      </c>
      <c r="K511" s="79">
        <v>1.18</v>
      </c>
      <c r="L511" s="79">
        <v>34</v>
      </c>
      <c r="M511" s="79">
        <v>36</v>
      </c>
      <c r="N511" s="79">
        <v>4</v>
      </c>
      <c r="O511" s="78">
        <v>0.40135416666666668</v>
      </c>
    </row>
    <row r="512" spans="1:15" x14ac:dyDescent="0.25">
      <c r="A512" s="79">
        <v>1480</v>
      </c>
      <c r="B512" s="28">
        <v>3</v>
      </c>
      <c r="C512" s="79">
        <v>24580</v>
      </c>
      <c r="D512" s="79">
        <v>8.35</v>
      </c>
      <c r="E512" s="79">
        <v>6.51</v>
      </c>
      <c r="F512" s="79">
        <v>6.27</v>
      </c>
      <c r="G512" s="79">
        <v>4.9000000000000004</v>
      </c>
      <c r="H512" s="79">
        <v>4.0199999999999996</v>
      </c>
      <c r="I512" s="79">
        <v>3.29</v>
      </c>
      <c r="J512" s="79">
        <v>2.74</v>
      </c>
      <c r="K512" s="79">
        <v>2.27</v>
      </c>
      <c r="L512" s="79">
        <v>34</v>
      </c>
      <c r="M512" s="79">
        <v>36</v>
      </c>
      <c r="N512" s="79">
        <v>4</v>
      </c>
      <c r="O512" s="78">
        <v>0.40148148148148149</v>
      </c>
    </row>
    <row r="513" spans="1:15" x14ac:dyDescent="0.25">
      <c r="A513" s="79">
        <v>1480</v>
      </c>
      <c r="B513" s="28">
        <v>4</v>
      </c>
      <c r="C513" s="79">
        <v>37064</v>
      </c>
      <c r="D513" s="79">
        <v>11.89</v>
      </c>
      <c r="E513" s="79">
        <v>9.3800000000000008</v>
      </c>
      <c r="F513" s="79">
        <v>9.27</v>
      </c>
      <c r="G513" s="79">
        <v>7.38</v>
      </c>
      <c r="H513" s="79">
        <v>5.96</v>
      </c>
      <c r="I513" s="79">
        <v>4.8499999999999996</v>
      </c>
      <c r="J513" s="79">
        <v>4.0199999999999996</v>
      </c>
      <c r="K513" s="79">
        <v>3.33</v>
      </c>
      <c r="L513" s="79">
        <v>34</v>
      </c>
      <c r="M513" s="79">
        <v>36</v>
      </c>
      <c r="N513" s="79">
        <v>4</v>
      </c>
      <c r="O513" s="78">
        <v>0.4017013888888889</v>
      </c>
    </row>
    <row r="514" spans="1:15" x14ac:dyDescent="0.25">
      <c r="A514" s="76" t="s">
        <v>74</v>
      </c>
      <c r="C514" s="1" t="s">
        <v>57</v>
      </c>
      <c r="D514" s="77">
        <v>0.40288194444444447</v>
      </c>
      <c r="E514" s="76" t="s">
        <v>73</v>
      </c>
    </row>
    <row r="515" spans="1:15" x14ac:dyDescent="0.25">
      <c r="A515" s="79">
        <v>1964</v>
      </c>
      <c r="B515" s="28">
        <v>1</v>
      </c>
      <c r="C515" s="79">
        <v>36545</v>
      </c>
      <c r="D515" s="79">
        <v>12.22</v>
      </c>
      <c r="E515" s="79">
        <v>9.6</v>
      </c>
      <c r="F515" s="79">
        <v>9.9499999999999993</v>
      </c>
      <c r="G515" s="79">
        <v>8.02</v>
      </c>
      <c r="H515" s="79">
        <v>6.52</v>
      </c>
      <c r="I515" s="79">
        <v>5.3</v>
      </c>
      <c r="J515" s="79">
        <v>4.33</v>
      </c>
      <c r="K515" s="79">
        <v>3.54</v>
      </c>
      <c r="L515" s="79">
        <v>27</v>
      </c>
      <c r="M515" s="79">
        <v>36</v>
      </c>
      <c r="N515" s="79">
        <v>5</v>
      </c>
      <c r="O515" s="78">
        <v>0.40517361111111111</v>
      </c>
    </row>
    <row r="516" spans="1:15" x14ac:dyDescent="0.25">
      <c r="A516" s="79">
        <v>1964</v>
      </c>
      <c r="B516" s="28">
        <v>2</v>
      </c>
      <c r="C516" s="79">
        <v>12593</v>
      </c>
      <c r="D516" s="79">
        <v>4.24</v>
      </c>
      <c r="E516" s="79">
        <v>3.06</v>
      </c>
      <c r="F516" s="79">
        <v>3.46</v>
      </c>
      <c r="G516" s="79">
        <v>2.75</v>
      </c>
      <c r="H516" s="79">
        <v>2.27</v>
      </c>
      <c r="I516" s="79">
        <v>1.88</v>
      </c>
      <c r="J516" s="79">
        <v>1.55</v>
      </c>
      <c r="K516" s="79">
        <v>1.28</v>
      </c>
      <c r="L516" s="79">
        <v>27</v>
      </c>
      <c r="M516" s="79">
        <v>36</v>
      </c>
      <c r="N516" s="79">
        <v>5</v>
      </c>
      <c r="O516" s="78">
        <v>0.40532407407407406</v>
      </c>
    </row>
    <row r="517" spans="1:15" x14ac:dyDescent="0.25">
      <c r="A517" s="79">
        <v>1964</v>
      </c>
      <c r="B517" s="28">
        <v>3</v>
      </c>
      <c r="C517" s="79">
        <v>24532</v>
      </c>
      <c r="D517" s="79">
        <v>8.02</v>
      </c>
      <c r="E517" s="79">
        <v>6.12</v>
      </c>
      <c r="F517" s="79">
        <v>6.58</v>
      </c>
      <c r="G517" s="79">
        <v>5.21</v>
      </c>
      <c r="H517" s="79">
        <v>4.29</v>
      </c>
      <c r="I517" s="79">
        <v>3.57</v>
      </c>
      <c r="J517" s="79">
        <v>2.96</v>
      </c>
      <c r="K517" s="79">
        <v>2.4300000000000002</v>
      </c>
      <c r="L517" s="79">
        <v>27</v>
      </c>
      <c r="M517" s="79">
        <v>36</v>
      </c>
      <c r="N517" s="79">
        <v>5</v>
      </c>
      <c r="O517" s="78">
        <v>0.40545138888888888</v>
      </c>
    </row>
    <row r="518" spans="1:15" x14ac:dyDescent="0.25">
      <c r="A518" s="79">
        <v>1964</v>
      </c>
      <c r="B518" s="28">
        <v>4</v>
      </c>
      <c r="C518" s="79">
        <v>37007</v>
      </c>
      <c r="D518" s="79">
        <v>11.68</v>
      </c>
      <c r="E518" s="79">
        <v>9.15</v>
      </c>
      <c r="F518" s="79">
        <v>9.56</v>
      </c>
      <c r="G518" s="79">
        <v>7.68</v>
      </c>
      <c r="H518" s="79">
        <v>6.26</v>
      </c>
      <c r="I518" s="79">
        <v>5.2</v>
      </c>
      <c r="J518" s="79">
        <v>4.28</v>
      </c>
      <c r="K518" s="79">
        <v>3.54</v>
      </c>
      <c r="L518" s="79">
        <v>27</v>
      </c>
      <c r="M518" s="79">
        <v>36</v>
      </c>
      <c r="N518" s="79">
        <v>5</v>
      </c>
      <c r="O518" s="78">
        <v>0.40564814814814815</v>
      </c>
    </row>
    <row r="519" spans="1:15" x14ac:dyDescent="0.25">
      <c r="A519" s="76" t="s">
        <v>72</v>
      </c>
      <c r="C519" s="1" t="s">
        <v>57</v>
      </c>
      <c r="D519" s="77">
        <v>0.40660879629629632</v>
      </c>
      <c r="E519" s="76" t="s">
        <v>71</v>
      </c>
    </row>
    <row r="520" spans="1:15" x14ac:dyDescent="0.25">
      <c r="A520" s="79">
        <v>1968</v>
      </c>
      <c r="B520" s="28">
        <v>1</v>
      </c>
      <c r="C520" s="79">
        <v>36550</v>
      </c>
      <c r="D520" s="79">
        <v>11.4</v>
      </c>
      <c r="E520" s="79">
        <v>9.17</v>
      </c>
      <c r="F520" s="79">
        <v>9.59</v>
      </c>
      <c r="G520" s="79">
        <v>7.73</v>
      </c>
      <c r="H520" s="79">
        <v>6.27</v>
      </c>
      <c r="I520" s="79">
        <v>5.12</v>
      </c>
      <c r="J520" s="79">
        <v>4.2699999999999996</v>
      </c>
      <c r="K520" s="79">
        <v>3.59</v>
      </c>
      <c r="L520" s="79">
        <v>34</v>
      </c>
      <c r="M520" s="79">
        <v>-216</v>
      </c>
      <c r="N520" s="79">
        <v>7</v>
      </c>
      <c r="O520" s="78">
        <v>0.40789351851851857</v>
      </c>
    </row>
    <row r="521" spans="1:15" x14ac:dyDescent="0.25">
      <c r="A521" s="79">
        <v>1968</v>
      </c>
      <c r="B521" s="28">
        <v>2</v>
      </c>
      <c r="C521" s="79">
        <v>12552</v>
      </c>
      <c r="D521" s="79">
        <v>4.0199999999999996</v>
      </c>
      <c r="E521" s="79">
        <v>3.21</v>
      </c>
      <c r="F521" s="79">
        <v>3.35</v>
      </c>
      <c r="G521" s="79">
        <v>2.67</v>
      </c>
      <c r="H521" s="79">
        <v>2.2200000000000002</v>
      </c>
      <c r="I521" s="79">
        <v>1.81</v>
      </c>
      <c r="J521" s="79">
        <v>1.54</v>
      </c>
      <c r="K521" s="79">
        <v>1.29</v>
      </c>
      <c r="L521" s="79">
        <v>34</v>
      </c>
      <c r="M521" s="79">
        <v>-216</v>
      </c>
      <c r="N521" s="79">
        <v>7</v>
      </c>
      <c r="O521" s="78">
        <v>0.40803240740740737</v>
      </c>
    </row>
    <row r="522" spans="1:15" x14ac:dyDescent="0.25">
      <c r="A522" s="79">
        <v>1968</v>
      </c>
      <c r="B522" s="28">
        <v>3</v>
      </c>
      <c r="C522" s="79">
        <v>24485</v>
      </c>
      <c r="D522" s="79">
        <v>7.73</v>
      </c>
      <c r="E522" s="79">
        <v>6.2</v>
      </c>
      <c r="F522" s="79">
        <v>6.58</v>
      </c>
      <c r="G522" s="79">
        <v>5.23</v>
      </c>
      <c r="H522" s="79">
        <v>4.3099999999999996</v>
      </c>
      <c r="I522" s="79">
        <v>3.53</v>
      </c>
      <c r="J522" s="79">
        <v>2.96</v>
      </c>
      <c r="K522" s="79">
        <v>2.4900000000000002</v>
      </c>
      <c r="L522" s="79">
        <v>34</v>
      </c>
      <c r="M522" s="79">
        <v>-216</v>
      </c>
      <c r="N522" s="79">
        <v>7</v>
      </c>
      <c r="O522" s="78">
        <v>0.40814814814814815</v>
      </c>
    </row>
    <row r="523" spans="1:15" x14ac:dyDescent="0.25">
      <c r="A523" s="79">
        <v>1968</v>
      </c>
      <c r="B523" s="28">
        <v>4</v>
      </c>
      <c r="C523" s="79">
        <v>36973</v>
      </c>
      <c r="D523" s="79">
        <v>11.29</v>
      </c>
      <c r="E523" s="79">
        <v>9.09</v>
      </c>
      <c r="F523" s="79">
        <v>9.73</v>
      </c>
      <c r="G523" s="79">
        <v>7.81</v>
      </c>
      <c r="H523" s="79">
        <v>6.32</v>
      </c>
      <c r="I523" s="79">
        <v>5.2</v>
      </c>
      <c r="J523" s="79">
        <v>4.34</v>
      </c>
      <c r="K523" s="79">
        <v>3.66</v>
      </c>
      <c r="L523" s="79">
        <v>34</v>
      </c>
      <c r="M523" s="79">
        <v>-216</v>
      </c>
      <c r="N523" s="79">
        <v>7</v>
      </c>
      <c r="O523" s="78">
        <v>0.40834490740740742</v>
      </c>
    </row>
    <row r="524" spans="1:15" x14ac:dyDescent="0.25">
      <c r="A524" s="76" t="s">
        <v>70</v>
      </c>
      <c r="C524" s="1" t="s">
        <v>57</v>
      </c>
      <c r="D524" s="77">
        <v>0.40931712962962963</v>
      </c>
      <c r="E524" s="76" t="s">
        <v>69</v>
      </c>
    </row>
    <row r="525" spans="1:15" x14ac:dyDescent="0.25">
      <c r="A525" s="79">
        <v>2494</v>
      </c>
      <c r="B525" s="28">
        <v>1</v>
      </c>
      <c r="C525" s="79">
        <v>36620</v>
      </c>
      <c r="D525" s="79">
        <v>9.33</v>
      </c>
      <c r="E525" s="79">
        <v>8.52</v>
      </c>
      <c r="F525" s="79">
        <v>7.99</v>
      </c>
      <c r="G525" s="79">
        <v>6.71</v>
      </c>
      <c r="H525" s="79">
        <v>5.65</v>
      </c>
      <c r="I525" s="79">
        <v>4.8</v>
      </c>
      <c r="J525" s="79">
        <v>4.12</v>
      </c>
      <c r="K525" s="79">
        <v>3.5</v>
      </c>
      <c r="L525" s="79">
        <v>35</v>
      </c>
      <c r="M525" s="79">
        <v>37</v>
      </c>
      <c r="N525" s="79">
        <v>8</v>
      </c>
      <c r="O525" s="78">
        <v>0.41206018518518522</v>
      </c>
    </row>
    <row r="526" spans="1:15" x14ac:dyDescent="0.25">
      <c r="A526" s="79">
        <v>2494</v>
      </c>
      <c r="B526" s="28">
        <v>2</v>
      </c>
      <c r="C526" s="79">
        <v>12544</v>
      </c>
      <c r="D526" s="79">
        <v>3.12</v>
      </c>
      <c r="E526" s="79">
        <v>2.85</v>
      </c>
      <c r="F526" s="79">
        <v>2.68</v>
      </c>
      <c r="G526" s="79">
        <v>2.2200000000000002</v>
      </c>
      <c r="H526" s="79">
        <v>1.91</v>
      </c>
      <c r="I526" s="79">
        <v>1.63</v>
      </c>
      <c r="J526" s="79">
        <v>1.42</v>
      </c>
      <c r="K526" s="79">
        <v>1.22</v>
      </c>
      <c r="L526" s="79">
        <v>35</v>
      </c>
      <c r="M526" s="79">
        <v>37</v>
      </c>
      <c r="N526" s="79">
        <v>8</v>
      </c>
      <c r="O526" s="78">
        <v>0.41218749999999998</v>
      </c>
    </row>
    <row r="527" spans="1:15" x14ac:dyDescent="0.25">
      <c r="A527" s="79">
        <v>2494</v>
      </c>
      <c r="B527" s="28">
        <v>3</v>
      </c>
      <c r="C527" s="79">
        <v>24481</v>
      </c>
      <c r="D527" s="79">
        <v>6.14</v>
      </c>
      <c r="E527" s="79">
        <v>5.58</v>
      </c>
      <c r="F527" s="79">
        <v>5.25</v>
      </c>
      <c r="G527" s="79">
        <v>4.32</v>
      </c>
      <c r="H527" s="79">
        <v>3.71</v>
      </c>
      <c r="I527" s="79">
        <v>3.17</v>
      </c>
      <c r="J527" s="79">
        <v>2.73</v>
      </c>
      <c r="K527" s="79">
        <v>2.34</v>
      </c>
      <c r="L527" s="79">
        <v>35</v>
      </c>
      <c r="M527" s="79">
        <v>37</v>
      </c>
      <c r="N527" s="79">
        <v>8</v>
      </c>
      <c r="O527" s="78">
        <v>0.4123148148148148</v>
      </c>
    </row>
    <row r="528" spans="1:15" x14ac:dyDescent="0.25">
      <c r="A528" s="79">
        <v>2494</v>
      </c>
      <c r="B528" s="28">
        <v>4</v>
      </c>
      <c r="C528" s="79">
        <v>36986</v>
      </c>
      <c r="D528" s="79">
        <v>9.1</v>
      </c>
      <c r="E528" s="79">
        <v>8.27</v>
      </c>
      <c r="F528" s="79">
        <v>7.81</v>
      </c>
      <c r="G528" s="79">
        <v>6.55</v>
      </c>
      <c r="H528" s="79">
        <v>5.54</v>
      </c>
      <c r="I528" s="79">
        <v>4.7300000000000004</v>
      </c>
      <c r="J528" s="79">
        <v>4.07</v>
      </c>
      <c r="K528" s="79">
        <v>3.48</v>
      </c>
      <c r="L528" s="79">
        <v>35</v>
      </c>
      <c r="M528" s="79">
        <v>37</v>
      </c>
      <c r="N528" s="79">
        <v>8</v>
      </c>
      <c r="O528" s="78">
        <v>0.41250000000000003</v>
      </c>
    </row>
    <row r="529" spans="1:15" x14ac:dyDescent="0.25">
      <c r="A529" s="76" t="s">
        <v>68</v>
      </c>
      <c r="C529" s="1" t="s">
        <v>57</v>
      </c>
      <c r="D529" s="77">
        <v>0.41334490740740742</v>
      </c>
      <c r="E529" s="76" t="s">
        <v>67</v>
      </c>
    </row>
    <row r="530" spans="1:15" x14ac:dyDescent="0.25">
      <c r="A530" s="79">
        <v>2496</v>
      </c>
      <c r="B530" s="28">
        <v>1</v>
      </c>
      <c r="C530" s="79">
        <v>36676</v>
      </c>
      <c r="D530" s="79">
        <v>9.08</v>
      </c>
      <c r="E530" s="79">
        <v>7.64</v>
      </c>
      <c r="F530" s="79">
        <v>8.2799999999999994</v>
      </c>
      <c r="G530" s="79">
        <v>6.81</v>
      </c>
      <c r="H530" s="79">
        <v>5.63</v>
      </c>
      <c r="I530" s="79">
        <v>4.75</v>
      </c>
      <c r="J530" s="79">
        <v>4.0199999999999996</v>
      </c>
      <c r="K530" s="79">
        <v>3.42</v>
      </c>
      <c r="L530" s="79">
        <v>35</v>
      </c>
      <c r="M530" s="79">
        <v>37</v>
      </c>
      <c r="N530" s="79">
        <v>9</v>
      </c>
      <c r="O530" s="78">
        <v>0.41408564814814813</v>
      </c>
    </row>
    <row r="531" spans="1:15" x14ac:dyDescent="0.25">
      <c r="A531" s="79">
        <v>2496</v>
      </c>
      <c r="B531" s="28">
        <v>2</v>
      </c>
      <c r="C531" s="79">
        <v>12601</v>
      </c>
      <c r="D531" s="79">
        <v>3.17</v>
      </c>
      <c r="E531" s="79">
        <v>2.64</v>
      </c>
      <c r="F531" s="79">
        <v>2.9</v>
      </c>
      <c r="G531" s="79">
        <v>2.35</v>
      </c>
      <c r="H531" s="79">
        <v>1.96</v>
      </c>
      <c r="I531" s="79">
        <v>1.67</v>
      </c>
      <c r="J531" s="79">
        <v>1.42</v>
      </c>
      <c r="K531" s="79">
        <v>1.22</v>
      </c>
      <c r="L531" s="79">
        <v>35</v>
      </c>
      <c r="M531" s="79">
        <v>37</v>
      </c>
      <c r="N531" s="79">
        <v>9</v>
      </c>
      <c r="O531" s="78">
        <v>0.41422453703703704</v>
      </c>
    </row>
    <row r="532" spans="1:15" x14ac:dyDescent="0.25">
      <c r="A532" s="79">
        <v>2496</v>
      </c>
      <c r="B532" s="28">
        <v>3</v>
      </c>
      <c r="C532" s="79">
        <v>24513</v>
      </c>
      <c r="D532" s="79">
        <v>6.23</v>
      </c>
      <c r="E532" s="79">
        <v>5.2</v>
      </c>
      <c r="F532" s="79">
        <v>5.73</v>
      </c>
      <c r="G532" s="79">
        <v>4.5999999999999996</v>
      </c>
      <c r="H532" s="79">
        <v>3.83</v>
      </c>
      <c r="I532" s="79">
        <v>3.26</v>
      </c>
      <c r="J532" s="79">
        <v>2.77</v>
      </c>
      <c r="K532" s="79">
        <v>2.35</v>
      </c>
      <c r="L532" s="79">
        <v>35</v>
      </c>
      <c r="M532" s="79">
        <v>37</v>
      </c>
      <c r="N532" s="79">
        <v>9</v>
      </c>
      <c r="O532" s="78">
        <v>0.41434027777777777</v>
      </c>
    </row>
    <row r="533" spans="1:15" x14ac:dyDescent="0.25">
      <c r="A533" s="79">
        <v>2496</v>
      </c>
      <c r="B533" s="28">
        <v>4</v>
      </c>
      <c r="C533" s="79">
        <v>37057</v>
      </c>
      <c r="D533" s="79">
        <v>9.1199999999999992</v>
      </c>
      <c r="E533" s="79">
        <v>7.64</v>
      </c>
      <c r="F533" s="79">
        <v>8.32</v>
      </c>
      <c r="G533" s="79">
        <v>6.83</v>
      </c>
      <c r="H533" s="79">
        <v>5.64</v>
      </c>
      <c r="I533" s="79">
        <v>4.7699999999999996</v>
      </c>
      <c r="J533" s="79">
        <v>4.05</v>
      </c>
      <c r="K533" s="79">
        <v>3.44</v>
      </c>
      <c r="L533" s="79">
        <v>35</v>
      </c>
      <c r="M533" s="79">
        <v>37</v>
      </c>
      <c r="N533" s="79">
        <v>9</v>
      </c>
      <c r="O533" s="78">
        <v>0.4145138888888889</v>
      </c>
    </row>
    <row r="534" spans="1:15" x14ac:dyDescent="0.25">
      <c r="A534" s="76" t="s">
        <v>66</v>
      </c>
      <c r="C534" s="1" t="s">
        <v>57</v>
      </c>
      <c r="D534" s="77">
        <v>0.41546296296296298</v>
      </c>
      <c r="E534" s="76" t="s">
        <v>65</v>
      </c>
    </row>
    <row r="535" spans="1:15" x14ac:dyDescent="0.25">
      <c r="A535" s="79">
        <v>2940</v>
      </c>
      <c r="B535" s="28">
        <v>1</v>
      </c>
      <c r="C535" s="79">
        <v>36634</v>
      </c>
      <c r="D535" s="79">
        <v>9.9600000000000009</v>
      </c>
      <c r="E535" s="79">
        <v>8.58</v>
      </c>
      <c r="F535" s="79">
        <v>8.18</v>
      </c>
      <c r="G535" s="79">
        <v>6.69</v>
      </c>
      <c r="H535" s="79">
        <v>5.47</v>
      </c>
      <c r="I535" s="79">
        <v>4.58</v>
      </c>
      <c r="J535" s="79">
        <v>3.9</v>
      </c>
      <c r="K535" s="79">
        <v>3.29</v>
      </c>
      <c r="L535" s="79">
        <v>35</v>
      </c>
      <c r="M535" s="79">
        <v>37</v>
      </c>
      <c r="N535" s="79">
        <v>10</v>
      </c>
      <c r="O535" s="78">
        <v>0.41954861111111108</v>
      </c>
    </row>
    <row r="536" spans="1:15" x14ac:dyDescent="0.25">
      <c r="A536" s="79">
        <v>2940</v>
      </c>
      <c r="B536" s="28">
        <v>2</v>
      </c>
      <c r="C536" s="79">
        <v>12621</v>
      </c>
      <c r="D536" s="79">
        <v>3.4</v>
      </c>
      <c r="E536" s="79">
        <v>2.81</v>
      </c>
      <c r="F536" s="79">
        <v>2.8</v>
      </c>
      <c r="G536" s="79">
        <v>2.25</v>
      </c>
      <c r="H536" s="79">
        <v>1.86</v>
      </c>
      <c r="I536" s="79">
        <v>1.58</v>
      </c>
      <c r="J536" s="79">
        <v>1.37</v>
      </c>
      <c r="K536" s="79">
        <v>1.17</v>
      </c>
      <c r="L536" s="79">
        <v>35</v>
      </c>
      <c r="M536" s="79">
        <v>37</v>
      </c>
      <c r="N536" s="79">
        <v>10</v>
      </c>
      <c r="O536" s="78">
        <v>0.41967592592592595</v>
      </c>
    </row>
    <row r="537" spans="1:15" x14ac:dyDescent="0.25">
      <c r="A537" s="79">
        <v>2940</v>
      </c>
      <c r="B537" s="28">
        <v>3</v>
      </c>
      <c r="C537" s="79">
        <v>24528</v>
      </c>
      <c r="D537" s="79">
        <v>6.62</v>
      </c>
      <c r="E537" s="79">
        <v>5.55</v>
      </c>
      <c r="F537" s="79">
        <v>5.47</v>
      </c>
      <c r="G537" s="79">
        <v>4.37</v>
      </c>
      <c r="H537" s="79">
        <v>3.62</v>
      </c>
      <c r="I537" s="79">
        <v>3.07</v>
      </c>
      <c r="J537" s="79">
        <v>2.62</v>
      </c>
      <c r="K537" s="79">
        <v>2.25</v>
      </c>
      <c r="L537" s="79">
        <v>35</v>
      </c>
      <c r="M537" s="79">
        <v>37</v>
      </c>
      <c r="N537" s="79">
        <v>10</v>
      </c>
      <c r="O537" s="78">
        <v>0.41979166666666662</v>
      </c>
    </row>
    <row r="538" spans="1:15" x14ac:dyDescent="0.25">
      <c r="A538" s="79">
        <v>2940</v>
      </c>
      <c r="B538" s="28">
        <v>4</v>
      </c>
      <c r="C538" s="79">
        <v>37006</v>
      </c>
      <c r="D538" s="79">
        <v>9.7100000000000009</v>
      </c>
      <c r="E538" s="79">
        <v>8.2899999999999991</v>
      </c>
      <c r="F538" s="79">
        <v>7.99</v>
      </c>
      <c r="G538" s="79">
        <v>6.54</v>
      </c>
      <c r="H538" s="79">
        <v>5.36</v>
      </c>
      <c r="I538" s="79">
        <v>4.5199999999999996</v>
      </c>
      <c r="J538" s="79">
        <v>3.88</v>
      </c>
      <c r="K538" s="79">
        <v>3.29</v>
      </c>
      <c r="L538" s="79">
        <v>35</v>
      </c>
      <c r="M538" s="79">
        <v>37</v>
      </c>
      <c r="N538" s="79">
        <v>10</v>
      </c>
      <c r="O538" s="78">
        <v>0.41997685185185185</v>
      </c>
    </row>
    <row r="539" spans="1:15" x14ac:dyDescent="0.25">
      <c r="A539" s="76" t="s">
        <v>64</v>
      </c>
      <c r="C539" s="1" t="s">
        <v>57</v>
      </c>
      <c r="D539" s="77">
        <v>0.42086805555555556</v>
      </c>
      <c r="E539" s="76" t="s">
        <v>63</v>
      </c>
    </row>
    <row r="540" spans="1:15" x14ac:dyDescent="0.25">
      <c r="A540" s="79">
        <v>2942</v>
      </c>
      <c r="B540" s="28">
        <v>1</v>
      </c>
      <c r="C540" s="79">
        <v>36814</v>
      </c>
      <c r="D540" s="79">
        <v>9.6999999999999993</v>
      </c>
      <c r="E540" s="79">
        <v>7.94</v>
      </c>
      <c r="F540" s="79">
        <v>8.49</v>
      </c>
      <c r="G540" s="79">
        <v>6.79</v>
      </c>
      <c r="H540" s="79">
        <v>5.55</v>
      </c>
      <c r="I540" s="79">
        <v>4.58</v>
      </c>
      <c r="J540" s="79">
        <v>3.81</v>
      </c>
      <c r="K540" s="79">
        <v>3.27</v>
      </c>
      <c r="L540" s="79">
        <v>35</v>
      </c>
      <c r="M540" s="79">
        <v>37</v>
      </c>
      <c r="N540" s="79">
        <v>11</v>
      </c>
      <c r="O540" s="78">
        <v>0.42171296296296296</v>
      </c>
    </row>
    <row r="541" spans="1:15" x14ac:dyDescent="0.25">
      <c r="A541" s="79">
        <v>2942</v>
      </c>
      <c r="B541" s="28">
        <v>2</v>
      </c>
      <c r="C541" s="79">
        <v>12625</v>
      </c>
      <c r="D541" s="79">
        <v>3.38</v>
      </c>
      <c r="E541" s="79">
        <v>2.72</v>
      </c>
      <c r="F541" s="79">
        <v>2.99</v>
      </c>
      <c r="G541" s="79">
        <v>2.33</v>
      </c>
      <c r="H541" s="79">
        <v>1.87</v>
      </c>
      <c r="I541" s="79">
        <v>1.6</v>
      </c>
      <c r="J541" s="79">
        <v>1.34</v>
      </c>
      <c r="K541" s="79">
        <v>1.17</v>
      </c>
      <c r="L541" s="79">
        <v>35</v>
      </c>
      <c r="M541" s="79">
        <v>37</v>
      </c>
      <c r="N541" s="79">
        <v>11</v>
      </c>
      <c r="O541" s="78">
        <v>0.42184027777777783</v>
      </c>
    </row>
    <row r="542" spans="1:15" x14ac:dyDescent="0.25">
      <c r="A542" s="79">
        <v>2942</v>
      </c>
      <c r="B542" s="28">
        <v>3</v>
      </c>
      <c r="C542" s="79">
        <v>24577</v>
      </c>
      <c r="D542" s="79">
        <v>6.6</v>
      </c>
      <c r="E542" s="79">
        <v>5.34</v>
      </c>
      <c r="F542" s="79">
        <v>5.85</v>
      </c>
      <c r="G542" s="79">
        <v>4.53</v>
      </c>
      <c r="H542" s="79">
        <v>3.7</v>
      </c>
      <c r="I542" s="79">
        <v>3.1</v>
      </c>
      <c r="J542" s="79">
        <v>2.6</v>
      </c>
      <c r="K542" s="79">
        <v>2.2400000000000002</v>
      </c>
      <c r="L542" s="79">
        <v>35</v>
      </c>
      <c r="M542" s="79">
        <v>37</v>
      </c>
      <c r="N542" s="79">
        <v>11</v>
      </c>
      <c r="O542" s="78">
        <v>0.42195601851851849</v>
      </c>
    </row>
    <row r="543" spans="1:15" x14ac:dyDescent="0.25">
      <c r="A543" s="79">
        <v>2942</v>
      </c>
      <c r="B543" s="28">
        <v>4</v>
      </c>
      <c r="C543" s="79">
        <v>37088</v>
      </c>
      <c r="D543" s="79">
        <v>9.68</v>
      </c>
      <c r="E543" s="79">
        <v>7.92</v>
      </c>
      <c r="F543" s="79">
        <v>8.5500000000000007</v>
      </c>
      <c r="G543" s="79">
        <v>6.8</v>
      </c>
      <c r="H543" s="79">
        <v>5.55</v>
      </c>
      <c r="I543" s="79">
        <v>4.6100000000000003</v>
      </c>
      <c r="J543" s="79">
        <v>3.84</v>
      </c>
      <c r="K543" s="79">
        <v>3.28</v>
      </c>
      <c r="L543" s="79">
        <v>35</v>
      </c>
      <c r="M543" s="79">
        <v>37</v>
      </c>
      <c r="N543" s="79">
        <v>11</v>
      </c>
      <c r="O543" s="78">
        <v>0.42212962962962958</v>
      </c>
    </row>
    <row r="544" spans="1:15" x14ac:dyDescent="0.25">
      <c r="A544" s="76" t="s">
        <v>62</v>
      </c>
      <c r="C544" s="1" t="s">
        <v>57</v>
      </c>
      <c r="D544" s="77">
        <v>0.4236226851851852</v>
      </c>
      <c r="E544" s="76" t="s">
        <v>61</v>
      </c>
    </row>
    <row r="545" spans="1:15" x14ac:dyDescent="0.25">
      <c r="A545" s="79">
        <v>3428</v>
      </c>
      <c r="B545" s="28">
        <v>1</v>
      </c>
      <c r="C545" s="79">
        <v>36405</v>
      </c>
      <c r="D545" s="79">
        <v>11.25</v>
      </c>
      <c r="E545" s="79">
        <v>9.39</v>
      </c>
      <c r="F545" s="79">
        <v>9.26</v>
      </c>
      <c r="G545" s="79">
        <v>7.52</v>
      </c>
      <c r="H545" s="79">
        <v>6.17</v>
      </c>
      <c r="I545" s="79">
        <v>5.07</v>
      </c>
      <c r="J545" s="79">
        <v>4.12</v>
      </c>
      <c r="K545" s="79">
        <v>3.41</v>
      </c>
      <c r="L545" s="79">
        <v>36</v>
      </c>
      <c r="M545" s="79">
        <v>37</v>
      </c>
      <c r="N545" s="79">
        <v>12</v>
      </c>
      <c r="O545" s="78">
        <v>0.42531249999999998</v>
      </c>
    </row>
    <row r="546" spans="1:15" x14ac:dyDescent="0.25">
      <c r="A546" s="79">
        <v>3428</v>
      </c>
      <c r="B546" s="28">
        <v>2</v>
      </c>
      <c r="C546" s="79">
        <v>12604</v>
      </c>
      <c r="D546" s="79">
        <v>3.76</v>
      </c>
      <c r="E546" s="79">
        <v>2.99</v>
      </c>
      <c r="F546" s="79">
        <v>3.09</v>
      </c>
      <c r="G546" s="79">
        <v>2.5</v>
      </c>
      <c r="H546" s="79">
        <v>2.0499999999999998</v>
      </c>
      <c r="I546" s="79">
        <v>1.74</v>
      </c>
      <c r="J546" s="79">
        <v>1.43</v>
      </c>
      <c r="K546" s="79">
        <v>1.21</v>
      </c>
      <c r="L546" s="79">
        <v>36</v>
      </c>
      <c r="M546" s="79">
        <v>37</v>
      </c>
      <c r="N546" s="79">
        <v>12</v>
      </c>
      <c r="O546" s="78">
        <v>0.4254398148148148</v>
      </c>
    </row>
    <row r="547" spans="1:15" x14ac:dyDescent="0.25">
      <c r="A547" s="79">
        <v>3428</v>
      </c>
      <c r="B547" s="28">
        <v>3</v>
      </c>
      <c r="C547" s="79">
        <v>24367</v>
      </c>
      <c r="D547" s="79">
        <v>7.36</v>
      </c>
      <c r="E547" s="79">
        <v>5.93</v>
      </c>
      <c r="F547" s="79">
        <v>6.08</v>
      </c>
      <c r="G547" s="79">
        <v>4.8600000000000003</v>
      </c>
      <c r="H547" s="79">
        <v>4.03</v>
      </c>
      <c r="I547" s="79">
        <v>3.38</v>
      </c>
      <c r="J547" s="79">
        <v>2.78</v>
      </c>
      <c r="K547" s="79">
        <v>2.3199999999999998</v>
      </c>
      <c r="L547" s="79">
        <v>36</v>
      </c>
      <c r="M547" s="79">
        <v>37</v>
      </c>
      <c r="N547" s="79">
        <v>12</v>
      </c>
      <c r="O547" s="78">
        <v>0.42555555555555552</v>
      </c>
    </row>
    <row r="548" spans="1:15" x14ac:dyDescent="0.25">
      <c r="A548" s="79">
        <v>3428</v>
      </c>
      <c r="B548" s="28">
        <v>4</v>
      </c>
      <c r="C548" s="79">
        <v>36859</v>
      </c>
      <c r="D548" s="79">
        <v>10.87</v>
      </c>
      <c r="E548" s="79">
        <v>8.99</v>
      </c>
      <c r="F548" s="79">
        <v>8.9600000000000009</v>
      </c>
      <c r="G548" s="79">
        <v>7.27</v>
      </c>
      <c r="H548" s="79">
        <v>5.98</v>
      </c>
      <c r="I548" s="79">
        <v>4.96</v>
      </c>
      <c r="J548" s="79">
        <v>4.07</v>
      </c>
      <c r="K548" s="79">
        <v>3.39</v>
      </c>
      <c r="L548" s="79">
        <v>36</v>
      </c>
      <c r="M548" s="79">
        <v>37</v>
      </c>
      <c r="N548" s="79">
        <v>12</v>
      </c>
      <c r="O548" s="78">
        <v>0.42572916666666666</v>
      </c>
    </row>
    <row r="549" spans="1:15" x14ac:dyDescent="0.25">
      <c r="A549" s="76" t="s">
        <v>60</v>
      </c>
      <c r="C549" s="1" t="s">
        <v>57</v>
      </c>
      <c r="D549" s="77">
        <v>0.4268865740740741</v>
      </c>
      <c r="E549" s="76" t="s">
        <v>59</v>
      </c>
    </row>
    <row r="550" spans="1:15" x14ac:dyDescent="0.25">
      <c r="A550" s="79">
        <v>3430</v>
      </c>
      <c r="B550" s="28">
        <v>1</v>
      </c>
      <c r="C550" s="79">
        <v>36353</v>
      </c>
      <c r="D550" s="79">
        <v>10.6</v>
      </c>
      <c r="E550" s="79">
        <v>8.59</v>
      </c>
      <c r="F550" s="79">
        <v>9.17</v>
      </c>
      <c r="G550" s="79">
        <v>7.33</v>
      </c>
      <c r="H550" s="79">
        <v>5.97</v>
      </c>
      <c r="I550" s="79">
        <v>4.84</v>
      </c>
      <c r="J550" s="79">
        <v>3.99</v>
      </c>
      <c r="K550" s="79">
        <v>3.3</v>
      </c>
      <c r="L550" s="79">
        <v>36</v>
      </c>
      <c r="M550" s="79">
        <v>37</v>
      </c>
      <c r="N550" s="79">
        <v>13</v>
      </c>
      <c r="O550" s="78">
        <v>0.42777777777777781</v>
      </c>
    </row>
    <row r="551" spans="1:15" x14ac:dyDescent="0.25">
      <c r="A551" s="79">
        <v>3430</v>
      </c>
      <c r="B551" s="28">
        <v>2</v>
      </c>
      <c r="C551" s="79">
        <v>12539</v>
      </c>
      <c r="D551" s="79">
        <v>3.63</v>
      </c>
      <c r="E551" s="79">
        <v>2.91</v>
      </c>
      <c r="F551" s="79">
        <v>3.15</v>
      </c>
      <c r="G551" s="79">
        <v>2.48</v>
      </c>
      <c r="H551" s="79">
        <v>2.04</v>
      </c>
      <c r="I551" s="79">
        <v>1.7</v>
      </c>
      <c r="J551" s="79">
        <v>1.41</v>
      </c>
      <c r="K551" s="79">
        <v>1.19</v>
      </c>
      <c r="L551" s="79">
        <v>36</v>
      </c>
      <c r="M551" s="79">
        <v>37</v>
      </c>
      <c r="N551" s="79">
        <v>13</v>
      </c>
      <c r="O551" s="78">
        <v>0.42790509259259263</v>
      </c>
    </row>
    <row r="552" spans="1:15" x14ac:dyDescent="0.25">
      <c r="A552" s="79">
        <v>3430</v>
      </c>
      <c r="B552" s="28">
        <v>3</v>
      </c>
      <c r="C552" s="79">
        <v>24430</v>
      </c>
      <c r="D552" s="79">
        <v>7.17</v>
      </c>
      <c r="E552" s="79">
        <v>5.73</v>
      </c>
      <c r="F552" s="79">
        <v>6.27</v>
      </c>
      <c r="G552" s="79">
        <v>4.9000000000000004</v>
      </c>
      <c r="H552" s="79">
        <v>4.05</v>
      </c>
      <c r="I552" s="79">
        <v>3.31</v>
      </c>
      <c r="J552" s="79">
        <v>2.75</v>
      </c>
      <c r="K552" s="79">
        <v>2.29</v>
      </c>
      <c r="L552" s="79">
        <v>36</v>
      </c>
      <c r="M552" s="79">
        <v>37</v>
      </c>
      <c r="N552" s="79">
        <v>13</v>
      </c>
      <c r="O552" s="78">
        <v>0.42802083333333335</v>
      </c>
    </row>
    <row r="553" spans="1:15" x14ac:dyDescent="0.25">
      <c r="A553" s="79">
        <v>3430</v>
      </c>
      <c r="B553" s="28">
        <v>4</v>
      </c>
      <c r="C553" s="79">
        <v>36665</v>
      </c>
      <c r="D553" s="79">
        <v>10.62</v>
      </c>
      <c r="E553" s="79">
        <v>8.58</v>
      </c>
      <c r="F553" s="79">
        <v>9.25</v>
      </c>
      <c r="G553" s="79">
        <v>7.35</v>
      </c>
      <c r="H553" s="79">
        <v>5.99</v>
      </c>
      <c r="I553" s="79">
        <v>4.87</v>
      </c>
      <c r="J553" s="79">
        <v>4.05</v>
      </c>
      <c r="K553" s="79">
        <v>3.35</v>
      </c>
      <c r="L553" s="79">
        <v>36</v>
      </c>
      <c r="M553" s="79">
        <v>37</v>
      </c>
      <c r="N553" s="79">
        <v>13</v>
      </c>
      <c r="O553" s="78">
        <v>0.42818287037037034</v>
      </c>
    </row>
    <row r="554" spans="1:15" x14ac:dyDescent="0.25">
      <c r="A554" s="76" t="s">
        <v>58</v>
      </c>
      <c r="C554" s="1" t="s">
        <v>57</v>
      </c>
      <c r="D554" s="77">
        <v>0.42905092592592592</v>
      </c>
      <c r="E554" s="76" t="s">
        <v>56</v>
      </c>
    </row>
  </sheetData>
  <mergeCells count="2">
    <mergeCell ref="B1:G1"/>
    <mergeCell ref="A494:O494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4"/>
  <sheetViews>
    <sheetView showGridLines="0" zoomScaleNormal="100" workbookViewId="0">
      <selection activeCell="G15" sqref="G15"/>
    </sheetView>
  </sheetViews>
  <sheetFormatPr defaultRowHeight="15" x14ac:dyDescent="0.25"/>
  <cols>
    <col min="1" max="1" width="19" style="1" bestFit="1" customWidth="1"/>
    <col min="2" max="2" width="15.28515625" style="1" bestFit="1" customWidth="1"/>
    <col min="3" max="3" width="8" style="1" bestFit="1" customWidth="1"/>
    <col min="4" max="5" width="9.140625" style="1"/>
    <col min="6" max="6" width="9.7109375" style="1" bestFit="1" customWidth="1"/>
    <col min="7" max="9" width="9.140625" style="1"/>
    <col min="10" max="11" width="5" style="1" bestFit="1" customWidth="1"/>
    <col min="12" max="12" width="3.7109375" style="1" bestFit="1" customWidth="1"/>
    <col min="13" max="13" width="5.28515625" style="1" bestFit="1" customWidth="1"/>
    <col min="14" max="14" width="6.7109375" style="1" bestFit="1" customWidth="1"/>
    <col min="15" max="15" width="7.85546875" style="1" bestFit="1" customWidth="1"/>
    <col min="16" max="16384" width="9.140625" style="1"/>
  </cols>
  <sheetData>
    <row r="1" spans="1:10" x14ac:dyDescent="0.25">
      <c r="A1" s="81" t="s">
        <v>278</v>
      </c>
      <c r="B1" s="325" t="s">
        <v>362</v>
      </c>
      <c r="C1" s="325"/>
      <c r="D1" s="325"/>
      <c r="E1" s="325"/>
      <c r="F1" s="325"/>
      <c r="G1" s="325"/>
      <c r="H1" s="325"/>
    </row>
    <row r="2" spans="1:10" x14ac:dyDescent="0.25">
      <c r="A2" s="81" t="s">
        <v>276</v>
      </c>
      <c r="B2" s="4" t="s">
        <v>275</v>
      </c>
      <c r="C2" s="4"/>
      <c r="D2" s="4"/>
      <c r="E2" s="4"/>
      <c r="F2" s="4"/>
      <c r="G2" s="4"/>
      <c r="H2" s="4"/>
    </row>
    <row r="3" spans="1:10" x14ac:dyDescent="0.25">
      <c r="A3" s="81" t="s">
        <v>274</v>
      </c>
      <c r="B3" s="4" t="s">
        <v>273</v>
      </c>
      <c r="C3" s="4"/>
      <c r="D3" s="4"/>
      <c r="E3" s="4"/>
      <c r="F3" s="4"/>
      <c r="G3" s="4"/>
      <c r="H3" s="4"/>
    </row>
    <row r="4" spans="1:10" x14ac:dyDescent="0.25">
      <c r="A4" s="81" t="s">
        <v>272</v>
      </c>
      <c r="B4" s="4"/>
      <c r="C4" s="4"/>
      <c r="D4" s="4"/>
      <c r="E4" s="4"/>
      <c r="F4" s="4"/>
      <c r="G4" s="4"/>
      <c r="H4" s="4"/>
    </row>
    <row r="5" spans="1:10" x14ac:dyDescent="0.25">
      <c r="A5" s="81"/>
      <c r="B5" s="4"/>
      <c r="C5" s="4"/>
      <c r="D5" s="4"/>
      <c r="E5" s="4"/>
      <c r="F5" s="4"/>
      <c r="G5" s="4"/>
      <c r="H5" s="4"/>
    </row>
    <row r="6" spans="1:10" x14ac:dyDescent="0.25">
      <c r="A6" s="81" t="s">
        <v>271</v>
      </c>
      <c r="B6" s="90">
        <v>43158</v>
      </c>
      <c r="C6" s="4"/>
      <c r="D6" s="4"/>
      <c r="E6" s="4"/>
      <c r="F6" s="4"/>
      <c r="G6" s="4"/>
      <c r="H6" s="4"/>
    </row>
    <row r="7" spans="1:10" x14ac:dyDescent="0.25">
      <c r="A7" s="81" t="s">
        <v>270</v>
      </c>
      <c r="B7" s="4" t="s">
        <v>269</v>
      </c>
      <c r="C7" s="4"/>
      <c r="D7" s="4"/>
      <c r="E7" s="4"/>
      <c r="F7" s="4"/>
      <c r="G7" s="4"/>
      <c r="H7" s="4"/>
    </row>
    <row r="8" spans="1:10" x14ac:dyDescent="0.25">
      <c r="A8" s="81" t="s">
        <v>268</v>
      </c>
      <c r="B8" s="4" t="s">
        <v>267</v>
      </c>
      <c r="C8" s="4"/>
      <c r="D8" s="4"/>
      <c r="E8" s="4"/>
      <c r="F8" s="4"/>
      <c r="G8" s="4"/>
      <c r="H8" s="4"/>
    </row>
    <row r="9" spans="1:10" x14ac:dyDescent="0.25">
      <c r="A9" s="81" t="s">
        <v>266</v>
      </c>
      <c r="B9" s="4" t="s">
        <v>265</v>
      </c>
      <c r="C9" s="4"/>
      <c r="D9" s="4"/>
      <c r="E9" s="4"/>
      <c r="F9" s="4"/>
      <c r="G9" s="4"/>
      <c r="H9" s="4"/>
    </row>
    <row r="10" spans="1:10" x14ac:dyDescent="0.25">
      <c r="A10" s="81" t="s">
        <v>264</v>
      </c>
      <c r="B10" s="4" t="s">
        <v>263</v>
      </c>
      <c r="C10" s="4"/>
      <c r="D10" s="4"/>
      <c r="E10" s="4"/>
      <c r="F10" s="4"/>
      <c r="G10" s="4"/>
      <c r="H10" s="4"/>
    </row>
    <row r="11" spans="1:10" x14ac:dyDescent="0.25">
      <c r="A11" s="81" t="s">
        <v>262</v>
      </c>
      <c r="B11" s="4">
        <v>3123</v>
      </c>
      <c r="C11" s="4"/>
      <c r="D11" s="4"/>
      <c r="E11" s="4"/>
      <c r="F11" s="4"/>
      <c r="G11" s="4"/>
      <c r="H11" s="4"/>
    </row>
    <row r="12" spans="1:10" x14ac:dyDescent="0.25">
      <c r="A12" s="81" t="s">
        <v>261</v>
      </c>
      <c r="B12" s="4">
        <v>1111</v>
      </c>
      <c r="C12" s="4"/>
      <c r="D12" s="4"/>
      <c r="E12" s="4"/>
      <c r="F12" s="4"/>
      <c r="G12" s="4"/>
      <c r="H12" s="4"/>
    </row>
    <row r="13" spans="1:10" x14ac:dyDescent="0.25">
      <c r="A13" s="81" t="s">
        <v>260</v>
      </c>
      <c r="B13" s="4" t="s">
        <v>259</v>
      </c>
      <c r="C13" s="4"/>
      <c r="D13" s="4"/>
      <c r="E13" s="4"/>
      <c r="F13" s="4"/>
      <c r="G13" s="4"/>
      <c r="H13" s="4"/>
    </row>
    <row r="14" spans="1:10" x14ac:dyDescent="0.25">
      <c r="A14" s="81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</row>
    <row r="15" spans="1:10" x14ac:dyDescent="0.25">
      <c r="A15" s="81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</row>
    <row r="16" spans="1:10" x14ac:dyDescent="0.25">
      <c r="A16" s="81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</row>
    <row r="17" spans="1:15" x14ac:dyDescent="0.25">
      <c r="A17" s="81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</row>
    <row r="18" spans="1:15" x14ac:dyDescent="0.25">
      <c r="A18" s="81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</row>
    <row r="20" spans="1:15" x14ac:dyDescent="0.25">
      <c r="A20" s="1" t="s">
        <v>249</v>
      </c>
      <c r="B20" s="4" t="s">
        <v>247</v>
      </c>
    </row>
    <row r="21" spans="1:15" x14ac:dyDescent="0.25">
      <c r="A21" s="1" t="s">
        <v>248</v>
      </c>
      <c r="B21" s="4" t="s">
        <v>247</v>
      </c>
    </row>
    <row r="23" spans="1:15" x14ac:dyDescent="0.25">
      <c r="A23" s="89" t="s">
        <v>246</v>
      </c>
      <c r="B23" s="89" t="s">
        <v>245</v>
      </c>
      <c r="C23" s="89" t="s">
        <v>244</v>
      </c>
      <c r="D23" s="89" t="s">
        <v>243</v>
      </c>
      <c r="E23" s="89" t="s">
        <v>242</v>
      </c>
      <c r="F23" s="89" t="s">
        <v>241</v>
      </c>
      <c r="G23" s="89" t="s">
        <v>240</v>
      </c>
      <c r="H23" s="89" t="s">
        <v>239</v>
      </c>
      <c r="I23" s="89" t="s">
        <v>238</v>
      </c>
      <c r="J23" s="89" t="s">
        <v>237</v>
      </c>
      <c r="K23" s="89" t="s">
        <v>236</v>
      </c>
      <c r="L23" s="89" t="s">
        <v>235</v>
      </c>
      <c r="M23" s="89" t="s">
        <v>234</v>
      </c>
      <c r="N23" s="89" t="s">
        <v>233</v>
      </c>
      <c r="O23" s="89" t="s">
        <v>232</v>
      </c>
    </row>
    <row r="24" spans="1:15" x14ac:dyDescent="0.25">
      <c r="A24" s="88" t="s">
        <v>109</v>
      </c>
      <c r="B24" s="88" t="s">
        <v>231</v>
      </c>
      <c r="C24" s="88" t="s">
        <v>230</v>
      </c>
      <c r="D24" s="88" t="s">
        <v>229</v>
      </c>
      <c r="E24" s="88" t="s">
        <v>229</v>
      </c>
      <c r="F24" s="88" t="s">
        <v>229</v>
      </c>
      <c r="G24" s="88" t="s">
        <v>229</v>
      </c>
      <c r="H24" s="88" t="s">
        <v>229</v>
      </c>
      <c r="I24" s="88" t="s">
        <v>229</v>
      </c>
      <c r="J24" s="88" t="s">
        <v>229</v>
      </c>
      <c r="K24" s="88" t="s">
        <v>229</v>
      </c>
      <c r="L24" s="88" t="s">
        <v>228</v>
      </c>
      <c r="M24" s="88" t="s">
        <v>228</v>
      </c>
      <c r="N24" s="94"/>
      <c r="O24" s="94"/>
    </row>
    <row r="25" spans="1:15" x14ac:dyDescent="0.25">
      <c r="A25" s="79">
        <v>3126</v>
      </c>
      <c r="B25" s="28">
        <v>1</v>
      </c>
      <c r="C25" s="79">
        <v>35455</v>
      </c>
      <c r="D25" s="79">
        <v>8.0299999999999994</v>
      </c>
      <c r="E25" s="79">
        <v>7.29</v>
      </c>
      <c r="F25" s="79">
        <v>7.32</v>
      </c>
      <c r="G25" s="79">
        <v>6.43</v>
      </c>
      <c r="H25" s="79">
        <v>5.65</v>
      </c>
      <c r="I25" s="79">
        <v>4.8099999999999996</v>
      </c>
      <c r="J25" s="79">
        <v>4.08</v>
      </c>
      <c r="K25" s="79">
        <v>3.45</v>
      </c>
      <c r="L25" s="79">
        <v>47</v>
      </c>
      <c r="M25" s="79">
        <v>47</v>
      </c>
      <c r="N25" s="79">
        <v>1</v>
      </c>
      <c r="O25" s="78">
        <v>0.39141203703703703</v>
      </c>
    </row>
    <row r="26" spans="1:15" x14ac:dyDescent="0.25">
      <c r="A26" s="79">
        <v>3126</v>
      </c>
      <c r="B26" s="28">
        <v>2</v>
      </c>
      <c r="C26" s="79">
        <v>12458</v>
      </c>
      <c r="D26" s="79">
        <v>2.61</v>
      </c>
      <c r="E26" s="79">
        <v>2.34</v>
      </c>
      <c r="F26" s="79">
        <v>2.39</v>
      </c>
      <c r="G26" s="79">
        <v>2.0699999999999998</v>
      </c>
      <c r="H26" s="79">
        <v>1.83</v>
      </c>
      <c r="I26" s="79">
        <v>1.6</v>
      </c>
      <c r="J26" s="79">
        <v>1.38</v>
      </c>
      <c r="K26" s="79">
        <v>1.23</v>
      </c>
      <c r="L26" s="79">
        <v>47</v>
      </c>
      <c r="M26" s="79">
        <v>47</v>
      </c>
      <c r="N26" s="79">
        <v>1</v>
      </c>
      <c r="O26" s="78">
        <v>0.3915393518518519</v>
      </c>
    </row>
    <row r="27" spans="1:15" x14ac:dyDescent="0.25">
      <c r="A27" s="79">
        <v>3126</v>
      </c>
      <c r="B27" s="28">
        <v>3</v>
      </c>
      <c r="C27" s="79">
        <v>24147</v>
      </c>
      <c r="D27" s="79">
        <v>5.29</v>
      </c>
      <c r="E27" s="79">
        <v>4.75</v>
      </c>
      <c r="F27" s="79">
        <v>4.8600000000000003</v>
      </c>
      <c r="G27" s="79">
        <v>4.2</v>
      </c>
      <c r="H27" s="79">
        <v>3.74</v>
      </c>
      <c r="I27" s="79">
        <v>3.21</v>
      </c>
      <c r="J27" s="79">
        <v>2.76</v>
      </c>
      <c r="K27" s="79">
        <v>2.39</v>
      </c>
      <c r="L27" s="79">
        <v>47</v>
      </c>
      <c r="M27" s="79">
        <v>47</v>
      </c>
      <c r="N27" s="79">
        <v>1</v>
      </c>
      <c r="O27" s="78">
        <v>0.39165509259259257</v>
      </c>
    </row>
    <row r="28" spans="1:15" x14ac:dyDescent="0.25">
      <c r="A28" s="79">
        <v>3126</v>
      </c>
      <c r="B28" s="28">
        <v>4</v>
      </c>
      <c r="C28" s="79">
        <v>36529</v>
      </c>
      <c r="D28" s="79">
        <v>8.0500000000000007</v>
      </c>
      <c r="E28" s="79">
        <v>7.3</v>
      </c>
      <c r="F28" s="79">
        <v>7.34</v>
      </c>
      <c r="G28" s="79">
        <v>6.41</v>
      </c>
      <c r="H28" s="79">
        <v>5.62</v>
      </c>
      <c r="I28" s="79">
        <v>4.83</v>
      </c>
      <c r="J28" s="79">
        <v>4.13</v>
      </c>
      <c r="K28" s="79">
        <v>3.51</v>
      </c>
      <c r="L28" s="79">
        <v>47</v>
      </c>
      <c r="M28" s="79">
        <v>47</v>
      </c>
      <c r="N28" s="79">
        <v>1</v>
      </c>
      <c r="O28" s="78">
        <v>0.39181712962962961</v>
      </c>
    </row>
    <row r="29" spans="1:15" x14ac:dyDescent="0.25">
      <c r="A29" s="76" t="s">
        <v>352</v>
      </c>
      <c r="B29" s="4"/>
      <c r="C29" s="1" t="s">
        <v>57</v>
      </c>
      <c r="D29" s="77">
        <v>0.3926736111111111</v>
      </c>
      <c r="E29" s="76" t="s">
        <v>227</v>
      </c>
    </row>
    <row r="30" spans="1:15" x14ac:dyDescent="0.25">
      <c r="A30" s="79">
        <v>3144</v>
      </c>
      <c r="B30" s="28">
        <v>1</v>
      </c>
      <c r="C30" s="79">
        <v>36068</v>
      </c>
      <c r="D30" s="79">
        <v>12.74</v>
      </c>
      <c r="E30" s="79">
        <v>11.51</v>
      </c>
      <c r="F30" s="79">
        <v>10.42</v>
      </c>
      <c r="G30" s="79">
        <v>8.3699999999999992</v>
      </c>
      <c r="H30" s="79">
        <v>6.84</v>
      </c>
      <c r="I30" s="79">
        <v>5.53</v>
      </c>
      <c r="J30" s="79">
        <v>4.4400000000000004</v>
      </c>
      <c r="K30" s="79">
        <v>3.58</v>
      </c>
      <c r="L30" s="79">
        <v>47</v>
      </c>
      <c r="M30" s="79">
        <v>47</v>
      </c>
      <c r="N30" s="79">
        <v>2</v>
      </c>
      <c r="O30" s="78">
        <v>0.39491898148148147</v>
      </c>
    </row>
    <row r="31" spans="1:15" x14ac:dyDescent="0.25">
      <c r="A31" s="79">
        <v>3144</v>
      </c>
      <c r="B31" s="28">
        <v>2</v>
      </c>
      <c r="C31" s="79">
        <v>12427</v>
      </c>
      <c r="D31" s="79">
        <v>4.3899999999999997</v>
      </c>
      <c r="E31" s="79">
        <v>3.94</v>
      </c>
      <c r="F31" s="79">
        <v>3.59</v>
      </c>
      <c r="G31" s="79">
        <v>2.83</v>
      </c>
      <c r="H31" s="79">
        <v>2.3199999999999998</v>
      </c>
      <c r="I31" s="79">
        <v>1.91</v>
      </c>
      <c r="J31" s="79">
        <v>1.57</v>
      </c>
      <c r="K31" s="79">
        <v>1.32</v>
      </c>
      <c r="L31" s="79">
        <v>47</v>
      </c>
      <c r="M31" s="79">
        <v>47</v>
      </c>
      <c r="N31" s="79">
        <v>2</v>
      </c>
      <c r="O31" s="78">
        <v>0.39504629629629634</v>
      </c>
    </row>
    <row r="32" spans="1:15" x14ac:dyDescent="0.25">
      <c r="A32" s="79">
        <v>3144</v>
      </c>
      <c r="B32" s="28">
        <v>3</v>
      </c>
      <c r="C32" s="79">
        <v>24072</v>
      </c>
      <c r="D32" s="79">
        <v>8.6300000000000008</v>
      </c>
      <c r="E32" s="79">
        <v>7.66</v>
      </c>
      <c r="F32" s="79">
        <v>7.06</v>
      </c>
      <c r="G32" s="79">
        <v>5.55</v>
      </c>
      <c r="H32" s="79">
        <v>4.5599999999999996</v>
      </c>
      <c r="I32" s="79">
        <v>3.76</v>
      </c>
      <c r="J32" s="79">
        <v>3.06</v>
      </c>
      <c r="K32" s="79">
        <v>2.52</v>
      </c>
      <c r="L32" s="79">
        <v>47</v>
      </c>
      <c r="M32" s="79">
        <v>47</v>
      </c>
      <c r="N32" s="79">
        <v>2</v>
      </c>
      <c r="O32" s="78">
        <v>0.39515046296296297</v>
      </c>
    </row>
    <row r="33" spans="1:15" x14ac:dyDescent="0.25">
      <c r="A33" s="79">
        <v>3144</v>
      </c>
      <c r="B33" s="28">
        <v>4</v>
      </c>
      <c r="C33" s="79">
        <v>36448</v>
      </c>
      <c r="D33" s="79">
        <v>12.58</v>
      </c>
      <c r="E33" s="79">
        <v>11.28</v>
      </c>
      <c r="F33" s="79">
        <v>10.27</v>
      </c>
      <c r="G33" s="79">
        <v>8.25</v>
      </c>
      <c r="H33" s="79">
        <v>6.74</v>
      </c>
      <c r="I33" s="79">
        <v>5.52</v>
      </c>
      <c r="J33" s="79">
        <v>4.5</v>
      </c>
      <c r="K33" s="79">
        <v>3.66</v>
      </c>
      <c r="L33" s="79">
        <v>47</v>
      </c>
      <c r="M33" s="79">
        <v>47</v>
      </c>
      <c r="N33" s="79">
        <v>2</v>
      </c>
      <c r="O33" s="78">
        <v>0.39531250000000001</v>
      </c>
    </row>
    <row r="34" spans="1:15" x14ac:dyDescent="0.25">
      <c r="A34" s="76" t="s">
        <v>361</v>
      </c>
      <c r="B34" s="4"/>
      <c r="C34" s="1" t="s">
        <v>57</v>
      </c>
      <c r="D34" s="77">
        <v>0.39589120370370368</v>
      </c>
      <c r="E34" s="76" t="s">
        <v>226</v>
      </c>
    </row>
    <row r="35" spans="1:15" x14ac:dyDescent="0.25">
      <c r="A35" s="79">
        <v>3146</v>
      </c>
      <c r="B35" s="28">
        <v>1</v>
      </c>
      <c r="C35" s="79">
        <v>35967</v>
      </c>
      <c r="D35" s="79">
        <v>12.37</v>
      </c>
      <c r="E35" s="79">
        <v>9.93</v>
      </c>
      <c r="F35" s="79">
        <v>11.33</v>
      </c>
      <c r="G35" s="79">
        <v>8.94</v>
      </c>
      <c r="H35" s="79">
        <v>7.21</v>
      </c>
      <c r="I35" s="79">
        <v>5.77</v>
      </c>
      <c r="J35" s="79">
        <v>4.6900000000000004</v>
      </c>
      <c r="K35" s="79">
        <v>3.8</v>
      </c>
      <c r="L35" s="79">
        <v>47</v>
      </c>
      <c r="M35" s="79">
        <v>47</v>
      </c>
      <c r="N35" s="79">
        <v>3</v>
      </c>
      <c r="O35" s="78">
        <v>0.39665509259259263</v>
      </c>
    </row>
    <row r="36" spans="1:15" x14ac:dyDescent="0.25">
      <c r="A36" s="79">
        <v>3146</v>
      </c>
      <c r="B36" s="28">
        <v>2</v>
      </c>
      <c r="C36" s="79">
        <v>12381</v>
      </c>
      <c r="D36" s="79">
        <v>4.3899999999999997</v>
      </c>
      <c r="E36" s="79">
        <v>3.5</v>
      </c>
      <c r="F36" s="79">
        <v>4.04</v>
      </c>
      <c r="G36" s="79">
        <v>3.14</v>
      </c>
      <c r="H36" s="79">
        <v>2.5299999999999998</v>
      </c>
      <c r="I36" s="79">
        <v>2.04</v>
      </c>
      <c r="J36" s="79">
        <v>1.66</v>
      </c>
      <c r="K36" s="79">
        <v>1.39</v>
      </c>
      <c r="L36" s="79">
        <v>47</v>
      </c>
      <c r="M36" s="79">
        <v>47</v>
      </c>
      <c r="N36" s="79">
        <v>3</v>
      </c>
      <c r="O36" s="78">
        <v>0.39677083333333335</v>
      </c>
    </row>
    <row r="37" spans="1:15" x14ac:dyDescent="0.25">
      <c r="A37" s="79">
        <v>3146</v>
      </c>
      <c r="B37" s="28">
        <v>3</v>
      </c>
      <c r="C37" s="79">
        <v>23886</v>
      </c>
      <c r="D37" s="79">
        <v>8.5</v>
      </c>
      <c r="E37" s="79">
        <v>6.8</v>
      </c>
      <c r="F37" s="79">
        <v>7.85</v>
      </c>
      <c r="G37" s="79">
        <v>6.1</v>
      </c>
      <c r="H37" s="79">
        <v>4.97</v>
      </c>
      <c r="I37" s="79">
        <v>3.98</v>
      </c>
      <c r="J37" s="79">
        <v>3.21</v>
      </c>
      <c r="K37" s="79">
        <v>2.63</v>
      </c>
      <c r="L37" s="79">
        <v>47</v>
      </c>
      <c r="M37" s="79">
        <v>47</v>
      </c>
      <c r="N37" s="79">
        <v>3</v>
      </c>
      <c r="O37" s="78">
        <v>0.39688657407407407</v>
      </c>
    </row>
    <row r="38" spans="1:15" x14ac:dyDescent="0.25">
      <c r="A38" s="79">
        <v>3146</v>
      </c>
      <c r="B38" s="28">
        <v>4</v>
      </c>
      <c r="C38" s="79">
        <v>36226</v>
      </c>
      <c r="D38" s="79">
        <v>12.51</v>
      </c>
      <c r="E38" s="79">
        <v>10.029999999999999</v>
      </c>
      <c r="F38" s="79">
        <v>11.5</v>
      </c>
      <c r="G38" s="79">
        <v>9.0299999999999994</v>
      </c>
      <c r="H38" s="79">
        <v>7.29</v>
      </c>
      <c r="I38" s="79">
        <v>5.84</v>
      </c>
      <c r="J38" s="79">
        <v>4.74</v>
      </c>
      <c r="K38" s="79">
        <v>3.83</v>
      </c>
      <c r="L38" s="79">
        <v>47</v>
      </c>
      <c r="M38" s="79">
        <v>47</v>
      </c>
      <c r="N38" s="79">
        <v>3</v>
      </c>
      <c r="O38" s="78">
        <v>0.39703703703703702</v>
      </c>
    </row>
    <row r="39" spans="1:15" x14ac:dyDescent="0.25">
      <c r="A39" s="76" t="s">
        <v>350</v>
      </c>
      <c r="B39" s="4"/>
      <c r="C39" s="1" t="s">
        <v>57</v>
      </c>
      <c r="D39" s="77">
        <v>0.39855324074074078</v>
      </c>
      <c r="E39" s="76" t="s">
        <v>224</v>
      </c>
    </row>
    <row r="40" spans="1:15" x14ac:dyDescent="0.25">
      <c r="A40" s="79">
        <v>3164</v>
      </c>
      <c r="B40" s="28">
        <v>1</v>
      </c>
      <c r="C40" s="79">
        <v>35943</v>
      </c>
      <c r="D40" s="79">
        <v>9.01</v>
      </c>
      <c r="E40" s="79">
        <v>8.4</v>
      </c>
      <c r="F40" s="79">
        <v>8.1</v>
      </c>
      <c r="G40" s="79">
        <v>6.96</v>
      </c>
      <c r="H40" s="79">
        <v>6.01</v>
      </c>
      <c r="I40" s="79">
        <v>5.0599999999999996</v>
      </c>
      <c r="J40" s="79">
        <v>4.18</v>
      </c>
      <c r="K40" s="79">
        <v>3.41</v>
      </c>
      <c r="L40" s="79">
        <v>48</v>
      </c>
      <c r="M40" s="79">
        <v>47</v>
      </c>
      <c r="N40" s="79">
        <v>4</v>
      </c>
      <c r="O40" s="78">
        <v>0.39928240740740745</v>
      </c>
    </row>
    <row r="41" spans="1:15" x14ac:dyDescent="0.25">
      <c r="A41" s="79">
        <v>3164</v>
      </c>
      <c r="B41" s="28">
        <v>2</v>
      </c>
      <c r="C41" s="79">
        <v>12551</v>
      </c>
      <c r="D41" s="79">
        <v>2.85</v>
      </c>
      <c r="E41" s="79">
        <v>2.62</v>
      </c>
      <c r="F41" s="79">
        <v>2.58</v>
      </c>
      <c r="G41" s="79">
        <v>2.21</v>
      </c>
      <c r="H41" s="79">
        <v>1.94</v>
      </c>
      <c r="I41" s="79">
        <v>1.68</v>
      </c>
      <c r="J41" s="79">
        <v>1.43</v>
      </c>
      <c r="K41" s="79">
        <v>1.23</v>
      </c>
      <c r="L41" s="79">
        <v>48</v>
      </c>
      <c r="M41" s="79">
        <v>47</v>
      </c>
      <c r="N41" s="79">
        <v>4</v>
      </c>
      <c r="O41" s="78">
        <v>0.39939814814814811</v>
      </c>
    </row>
    <row r="42" spans="1:15" x14ac:dyDescent="0.25">
      <c r="A42" s="79">
        <v>3164</v>
      </c>
      <c r="B42" s="28">
        <v>3</v>
      </c>
      <c r="C42" s="79">
        <v>24226</v>
      </c>
      <c r="D42" s="79">
        <v>5.73</v>
      </c>
      <c r="E42" s="79">
        <v>5.33</v>
      </c>
      <c r="F42" s="79">
        <v>5.2</v>
      </c>
      <c r="G42" s="79">
        <v>4.43</v>
      </c>
      <c r="H42" s="79">
        <v>3.91</v>
      </c>
      <c r="I42" s="79">
        <v>3.34</v>
      </c>
      <c r="J42" s="79">
        <v>2.82</v>
      </c>
      <c r="K42" s="79">
        <v>2.37</v>
      </c>
      <c r="L42" s="79">
        <v>48</v>
      </c>
      <c r="M42" s="79">
        <v>47</v>
      </c>
      <c r="N42" s="79">
        <v>4</v>
      </c>
      <c r="O42" s="78">
        <v>0.39950231481481485</v>
      </c>
    </row>
    <row r="43" spans="1:15" x14ac:dyDescent="0.25">
      <c r="A43" s="79">
        <v>3164</v>
      </c>
      <c r="B43" s="28">
        <v>4</v>
      </c>
      <c r="C43" s="79">
        <v>36577</v>
      </c>
      <c r="D43" s="79">
        <v>8.76</v>
      </c>
      <c r="E43" s="79">
        <v>8.1199999999999992</v>
      </c>
      <c r="F43" s="79">
        <v>7.89</v>
      </c>
      <c r="G43" s="79">
        <v>6.76</v>
      </c>
      <c r="H43" s="79">
        <v>5.89</v>
      </c>
      <c r="I43" s="79">
        <v>5.01</v>
      </c>
      <c r="J43" s="79">
        <v>4.21</v>
      </c>
      <c r="K43" s="79">
        <v>3.49</v>
      </c>
      <c r="L43" s="79">
        <v>48</v>
      </c>
      <c r="M43" s="79">
        <v>47</v>
      </c>
      <c r="N43" s="79">
        <v>4</v>
      </c>
      <c r="O43" s="78">
        <v>0.3996527777777778</v>
      </c>
    </row>
    <row r="44" spans="1:15" x14ac:dyDescent="0.25">
      <c r="A44" s="76" t="s">
        <v>349</v>
      </c>
      <c r="B44" s="4"/>
      <c r="C44" s="1" t="s">
        <v>57</v>
      </c>
      <c r="D44" s="77">
        <v>0.40028935185185183</v>
      </c>
      <c r="E44" s="76" t="s">
        <v>222</v>
      </c>
    </row>
    <row r="45" spans="1:15" x14ac:dyDescent="0.25">
      <c r="A45" s="79">
        <v>3182</v>
      </c>
      <c r="B45" s="28">
        <v>1</v>
      </c>
      <c r="C45" s="79">
        <v>35349</v>
      </c>
      <c r="D45" s="79">
        <v>19.36</v>
      </c>
      <c r="E45" s="79">
        <v>6.5</v>
      </c>
      <c r="F45" s="79">
        <v>15.71</v>
      </c>
      <c r="G45" s="79">
        <v>12.39</v>
      </c>
      <c r="H45" s="79">
        <v>9.7899999999999991</v>
      </c>
      <c r="I45" s="79">
        <v>7.67</v>
      </c>
      <c r="J45" s="79">
        <v>5.97</v>
      </c>
      <c r="K45" s="79">
        <v>4.62</v>
      </c>
      <c r="L45" s="79">
        <v>48</v>
      </c>
      <c r="M45" s="79">
        <v>47</v>
      </c>
      <c r="N45" s="79">
        <v>5</v>
      </c>
      <c r="O45" s="78">
        <v>0.40119212962962963</v>
      </c>
    </row>
    <row r="46" spans="1:15" x14ac:dyDescent="0.25">
      <c r="A46" s="79">
        <v>3182</v>
      </c>
      <c r="B46" s="28">
        <v>2</v>
      </c>
      <c r="C46" s="79">
        <v>12284</v>
      </c>
      <c r="D46" s="79">
        <v>7.31</v>
      </c>
      <c r="E46" s="79">
        <v>1.9</v>
      </c>
      <c r="F46" s="79">
        <v>5.82</v>
      </c>
      <c r="G46" s="79">
        <v>4.59</v>
      </c>
      <c r="H46" s="79">
        <v>3.57</v>
      </c>
      <c r="I46" s="79">
        <v>2.82</v>
      </c>
      <c r="J46" s="79">
        <v>2.2200000000000002</v>
      </c>
      <c r="K46" s="79">
        <v>1.78</v>
      </c>
      <c r="L46" s="79">
        <v>48</v>
      </c>
      <c r="M46" s="79">
        <v>47</v>
      </c>
      <c r="N46" s="79">
        <v>5</v>
      </c>
      <c r="O46" s="78">
        <v>0.40136574074074072</v>
      </c>
    </row>
    <row r="47" spans="1:15" x14ac:dyDescent="0.25">
      <c r="A47" s="79">
        <v>3182</v>
      </c>
      <c r="B47" s="28">
        <v>3</v>
      </c>
      <c r="C47" s="79">
        <v>23656</v>
      </c>
      <c r="D47" s="79">
        <v>13.31</v>
      </c>
      <c r="E47" s="79">
        <v>4.01</v>
      </c>
      <c r="F47" s="79">
        <v>10.81</v>
      </c>
      <c r="G47" s="79">
        <v>8.3699999999999992</v>
      </c>
      <c r="H47" s="79">
        <v>6.62</v>
      </c>
      <c r="I47" s="79">
        <v>5.24</v>
      </c>
      <c r="J47" s="79">
        <v>4.1399999999999997</v>
      </c>
      <c r="K47" s="79">
        <v>3.28</v>
      </c>
      <c r="L47" s="79">
        <v>48</v>
      </c>
      <c r="M47" s="79">
        <v>47</v>
      </c>
      <c r="N47" s="79">
        <v>5</v>
      </c>
      <c r="O47" s="78">
        <v>0.40149305555555559</v>
      </c>
    </row>
    <row r="48" spans="1:15" x14ac:dyDescent="0.25">
      <c r="A48" s="79">
        <v>3182</v>
      </c>
      <c r="B48" s="28">
        <v>4</v>
      </c>
      <c r="C48" s="79">
        <v>35865</v>
      </c>
      <c r="D48" s="79">
        <v>18.86</v>
      </c>
      <c r="E48" s="79">
        <v>6.36</v>
      </c>
      <c r="F48" s="79">
        <v>15.31</v>
      </c>
      <c r="G48" s="79">
        <v>12.02</v>
      </c>
      <c r="H48" s="79">
        <v>9.5399999999999991</v>
      </c>
      <c r="I48" s="79">
        <v>7.53</v>
      </c>
      <c r="J48" s="79">
        <v>5.96</v>
      </c>
      <c r="K48" s="79">
        <v>4.71</v>
      </c>
      <c r="L48" s="79">
        <v>48</v>
      </c>
      <c r="M48" s="79">
        <v>47</v>
      </c>
      <c r="N48" s="79">
        <v>5</v>
      </c>
      <c r="O48" s="78">
        <v>0.40166666666666667</v>
      </c>
    </row>
    <row r="49" spans="1:15" x14ac:dyDescent="0.25">
      <c r="A49" s="76" t="s">
        <v>348</v>
      </c>
      <c r="B49" s="4"/>
      <c r="C49" s="1" t="s">
        <v>57</v>
      </c>
      <c r="D49" s="77">
        <v>0.40212962962962967</v>
      </c>
      <c r="E49" s="76" t="s">
        <v>205</v>
      </c>
    </row>
    <row r="50" spans="1:15" x14ac:dyDescent="0.25">
      <c r="A50" s="79">
        <v>3184</v>
      </c>
      <c r="B50" s="28">
        <v>1</v>
      </c>
      <c r="C50" s="79">
        <v>35522</v>
      </c>
      <c r="D50" s="79">
        <v>18.64</v>
      </c>
      <c r="E50" s="79">
        <v>14.94</v>
      </c>
      <c r="F50" s="79">
        <v>5.76</v>
      </c>
      <c r="G50" s="79">
        <v>4.92</v>
      </c>
      <c r="H50" s="79">
        <v>4.33</v>
      </c>
      <c r="I50" s="79">
        <v>3.71</v>
      </c>
      <c r="J50" s="79">
        <v>3.21</v>
      </c>
      <c r="K50" s="79">
        <v>2.85</v>
      </c>
      <c r="L50" s="79">
        <v>48</v>
      </c>
      <c r="M50" s="79">
        <v>47</v>
      </c>
      <c r="N50" s="79">
        <v>6</v>
      </c>
      <c r="O50" s="78">
        <v>0.40728009259259257</v>
      </c>
    </row>
    <row r="51" spans="1:15" x14ac:dyDescent="0.25">
      <c r="A51" s="79">
        <v>3184</v>
      </c>
      <c r="B51" s="28">
        <v>2</v>
      </c>
      <c r="C51" s="79">
        <v>12322</v>
      </c>
      <c r="D51" s="79">
        <v>6.84</v>
      </c>
      <c r="E51" s="79">
        <v>5.36</v>
      </c>
      <c r="F51" s="79">
        <v>1.94</v>
      </c>
      <c r="G51" s="79">
        <v>1.67</v>
      </c>
      <c r="H51" s="79">
        <v>1.48</v>
      </c>
      <c r="I51" s="79">
        <v>1.29</v>
      </c>
      <c r="J51" s="79">
        <v>1.1499999999999999</v>
      </c>
      <c r="K51" s="79">
        <v>1.01</v>
      </c>
      <c r="L51" s="79">
        <v>48</v>
      </c>
      <c r="M51" s="79">
        <v>47</v>
      </c>
      <c r="N51" s="79">
        <v>6</v>
      </c>
      <c r="O51" s="78">
        <v>0.40739583333333335</v>
      </c>
    </row>
    <row r="52" spans="1:15" x14ac:dyDescent="0.25">
      <c r="A52" s="79">
        <v>3184</v>
      </c>
      <c r="B52" s="28">
        <v>3</v>
      </c>
      <c r="C52" s="79">
        <v>23809</v>
      </c>
      <c r="D52" s="79">
        <v>12.81</v>
      </c>
      <c r="E52" s="79">
        <v>10.11</v>
      </c>
      <c r="F52" s="79">
        <v>3.79</v>
      </c>
      <c r="G52" s="79">
        <v>3.2</v>
      </c>
      <c r="H52" s="79">
        <v>2.87</v>
      </c>
      <c r="I52" s="79">
        <v>2.5099999999999998</v>
      </c>
      <c r="J52" s="79">
        <v>2.2000000000000002</v>
      </c>
      <c r="K52" s="79">
        <v>1.95</v>
      </c>
      <c r="L52" s="79">
        <v>48</v>
      </c>
      <c r="M52" s="79">
        <v>47</v>
      </c>
      <c r="N52" s="79">
        <v>6</v>
      </c>
      <c r="O52" s="78">
        <v>0.40749999999999997</v>
      </c>
    </row>
    <row r="53" spans="1:15" x14ac:dyDescent="0.25">
      <c r="A53" s="79">
        <v>3184</v>
      </c>
      <c r="B53" s="28">
        <v>4</v>
      </c>
      <c r="C53" s="79">
        <v>36038</v>
      </c>
      <c r="D53" s="79">
        <v>18.23</v>
      </c>
      <c r="E53" s="79">
        <v>14.55</v>
      </c>
      <c r="F53" s="79">
        <v>5.87</v>
      </c>
      <c r="G53" s="79">
        <v>5.03</v>
      </c>
      <c r="H53" s="79">
        <v>4.41</v>
      </c>
      <c r="I53" s="79">
        <v>3.81</v>
      </c>
      <c r="J53" s="79">
        <v>3.27</v>
      </c>
      <c r="K53" s="79">
        <v>2.9</v>
      </c>
      <c r="L53" s="79">
        <v>48</v>
      </c>
      <c r="M53" s="79">
        <v>47</v>
      </c>
      <c r="N53" s="79">
        <v>6</v>
      </c>
      <c r="O53" s="78">
        <v>0.40766203703703702</v>
      </c>
    </row>
    <row r="54" spans="1:15" x14ac:dyDescent="0.25">
      <c r="A54" s="76" t="s">
        <v>347</v>
      </c>
      <c r="B54" s="4"/>
      <c r="C54" s="1" t="s">
        <v>57</v>
      </c>
      <c r="D54" s="77">
        <v>0.40828703703703706</v>
      </c>
      <c r="E54" s="76" t="s">
        <v>204</v>
      </c>
    </row>
    <row r="55" spans="1:15" x14ac:dyDescent="0.25">
      <c r="A55" s="79">
        <v>3202</v>
      </c>
      <c r="B55" s="28">
        <v>1</v>
      </c>
      <c r="C55" s="79">
        <v>35962</v>
      </c>
      <c r="D55" s="79">
        <v>9.3699999999999992</v>
      </c>
      <c r="E55" s="79">
        <v>8.4600000000000009</v>
      </c>
      <c r="F55" s="79">
        <v>8.73</v>
      </c>
      <c r="G55" s="79">
        <v>7.77</v>
      </c>
      <c r="H55" s="79">
        <v>6.89</v>
      </c>
      <c r="I55" s="79">
        <v>6.04</v>
      </c>
      <c r="J55" s="79">
        <v>5.37</v>
      </c>
      <c r="K55" s="79">
        <v>4.8099999999999996</v>
      </c>
      <c r="L55" s="79">
        <v>48</v>
      </c>
      <c r="M55" s="79">
        <v>48</v>
      </c>
      <c r="N55" s="79">
        <v>7</v>
      </c>
      <c r="O55" s="78">
        <v>0.40902777777777777</v>
      </c>
    </row>
    <row r="56" spans="1:15" x14ac:dyDescent="0.25">
      <c r="A56" s="79">
        <v>3202</v>
      </c>
      <c r="B56" s="28">
        <v>2</v>
      </c>
      <c r="C56" s="79">
        <v>12324</v>
      </c>
      <c r="D56" s="79">
        <v>3</v>
      </c>
      <c r="E56" s="79">
        <v>2.66</v>
      </c>
      <c r="F56" s="79">
        <v>2.8</v>
      </c>
      <c r="G56" s="79">
        <v>2.52</v>
      </c>
      <c r="H56" s="79">
        <v>2.27</v>
      </c>
      <c r="I56" s="79">
        <v>2.02</v>
      </c>
      <c r="J56" s="79">
        <v>1.86</v>
      </c>
      <c r="K56" s="79">
        <v>1.72</v>
      </c>
      <c r="L56" s="79">
        <v>48</v>
      </c>
      <c r="M56" s="79">
        <v>48</v>
      </c>
      <c r="N56" s="79">
        <v>7</v>
      </c>
      <c r="O56" s="78">
        <v>0.40914351851851855</v>
      </c>
    </row>
    <row r="57" spans="1:15" x14ac:dyDescent="0.25">
      <c r="A57" s="79">
        <v>3202</v>
      </c>
      <c r="B57" s="28">
        <v>3</v>
      </c>
      <c r="C57" s="79">
        <v>23962</v>
      </c>
      <c r="D57" s="79">
        <v>6</v>
      </c>
      <c r="E57" s="79">
        <v>5.37</v>
      </c>
      <c r="F57" s="79">
        <v>5.67</v>
      </c>
      <c r="G57" s="79">
        <v>4.99</v>
      </c>
      <c r="H57" s="79">
        <v>4.55</v>
      </c>
      <c r="I57" s="79">
        <v>4.04</v>
      </c>
      <c r="J57" s="79">
        <v>3.68</v>
      </c>
      <c r="K57" s="79">
        <v>3.38</v>
      </c>
      <c r="L57" s="79">
        <v>48</v>
      </c>
      <c r="M57" s="79">
        <v>48</v>
      </c>
      <c r="N57" s="79">
        <v>7</v>
      </c>
      <c r="O57" s="78">
        <v>0.40924768518518517</v>
      </c>
    </row>
    <row r="58" spans="1:15" x14ac:dyDescent="0.25">
      <c r="A58" s="79">
        <v>3202</v>
      </c>
      <c r="B58" s="28">
        <v>4</v>
      </c>
      <c r="C58" s="79">
        <v>36326</v>
      </c>
      <c r="D58" s="79">
        <v>9.14</v>
      </c>
      <c r="E58" s="79">
        <v>8.23</v>
      </c>
      <c r="F58" s="79">
        <v>8.5500000000000007</v>
      </c>
      <c r="G58" s="79">
        <v>7.61</v>
      </c>
      <c r="H58" s="79">
        <v>6.8</v>
      </c>
      <c r="I58" s="79">
        <v>6.03</v>
      </c>
      <c r="J58" s="79">
        <v>5.44</v>
      </c>
      <c r="K58" s="79">
        <v>4.97</v>
      </c>
      <c r="L58" s="79">
        <v>48</v>
      </c>
      <c r="M58" s="79">
        <v>48</v>
      </c>
      <c r="N58" s="79">
        <v>7</v>
      </c>
      <c r="O58" s="78">
        <v>0.40939814814814812</v>
      </c>
    </row>
    <row r="59" spans="1:15" x14ac:dyDescent="0.25">
      <c r="A59" s="76" t="s">
        <v>360</v>
      </c>
      <c r="B59" s="4"/>
      <c r="C59" s="1" t="s">
        <v>57</v>
      </c>
      <c r="D59" s="77">
        <v>0.41013888888888889</v>
      </c>
      <c r="E59" s="76" t="s">
        <v>219</v>
      </c>
    </row>
    <row r="60" spans="1:15" x14ac:dyDescent="0.25">
      <c r="A60" s="79">
        <v>6423</v>
      </c>
      <c r="B60" s="28">
        <v>1</v>
      </c>
      <c r="C60" s="79">
        <v>36096</v>
      </c>
      <c r="D60" s="79">
        <v>8.98</v>
      </c>
      <c r="E60" s="79">
        <v>8.17</v>
      </c>
      <c r="F60" s="79">
        <v>8.08</v>
      </c>
      <c r="G60" s="79">
        <v>6.98</v>
      </c>
      <c r="H60" s="79">
        <v>6.04</v>
      </c>
      <c r="I60" s="79">
        <v>5.1100000000000003</v>
      </c>
      <c r="J60" s="79">
        <v>4.25</v>
      </c>
      <c r="K60" s="79">
        <v>3.5</v>
      </c>
      <c r="L60" s="79">
        <v>49</v>
      </c>
      <c r="M60" s="79">
        <v>48</v>
      </c>
      <c r="N60" s="79">
        <v>8</v>
      </c>
      <c r="O60" s="78">
        <v>0.4111805555555556</v>
      </c>
    </row>
    <row r="61" spans="1:15" x14ac:dyDescent="0.25">
      <c r="A61" s="79">
        <v>6423</v>
      </c>
      <c r="B61" s="28">
        <v>2</v>
      </c>
      <c r="C61" s="79">
        <v>12352</v>
      </c>
      <c r="D61" s="79">
        <v>2.9</v>
      </c>
      <c r="E61" s="79">
        <v>2.57</v>
      </c>
      <c r="F61" s="79">
        <v>2.63</v>
      </c>
      <c r="G61" s="79">
        <v>2.25</v>
      </c>
      <c r="H61" s="79">
        <v>1.96</v>
      </c>
      <c r="I61" s="79">
        <v>1.69</v>
      </c>
      <c r="J61" s="79">
        <v>1.44</v>
      </c>
      <c r="K61" s="79">
        <v>1.22</v>
      </c>
      <c r="L61" s="79">
        <v>49</v>
      </c>
      <c r="M61" s="79">
        <v>48</v>
      </c>
      <c r="N61" s="79">
        <v>8</v>
      </c>
      <c r="O61" s="78">
        <v>0.41129629629629627</v>
      </c>
    </row>
    <row r="62" spans="1:15" x14ac:dyDescent="0.25">
      <c r="A62" s="79">
        <v>6423</v>
      </c>
      <c r="B62" s="28">
        <v>3</v>
      </c>
      <c r="C62" s="79">
        <v>23985</v>
      </c>
      <c r="D62" s="79">
        <v>5.79</v>
      </c>
      <c r="E62" s="79">
        <v>5.2</v>
      </c>
      <c r="F62" s="79">
        <v>5.29</v>
      </c>
      <c r="G62" s="79">
        <v>4.49</v>
      </c>
      <c r="H62" s="79">
        <v>3.94</v>
      </c>
      <c r="I62" s="79">
        <v>3.38</v>
      </c>
      <c r="J62" s="79">
        <v>2.84</v>
      </c>
      <c r="K62" s="79">
        <v>2.37</v>
      </c>
      <c r="L62" s="79">
        <v>49</v>
      </c>
      <c r="M62" s="79">
        <v>48</v>
      </c>
      <c r="N62" s="79">
        <v>8</v>
      </c>
      <c r="O62" s="78">
        <v>0.41140046296296301</v>
      </c>
    </row>
    <row r="63" spans="1:15" x14ac:dyDescent="0.25">
      <c r="A63" s="79">
        <v>6423</v>
      </c>
      <c r="B63" s="28">
        <v>4</v>
      </c>
      <c r="C63" s="79">
        <v>36282</v>
      </c>
      <c r="D63" s="79">
        <v>8.7799999999999994</v>
      </c>
      <c r="E63" s="79">
        <v>7.92</v>
      </c>
      <c r="F63" s="79">
        <v>7.94</v>
      </c>
      <c r="G63" s="79">
        <v>6.82</v>
      </c>
      <c r="H63" s="79">
        <v>5.93</v>
      </c>
      <c r="I63" s="79">
        <v>5.0599999999999996</v>
      </c>
      <c r="J63" s="79">
        <v>4.25</v>
      </c>
      <c r="K63" s="79">
        <v>3.55</v>
      </c>
      <c r="L63" s="79">
        <v>49</v>
      </c>
      <c r="M63" s="79">
        <v>48</v>
      </c>
      <c r="N63" s="79">
        <v>8</v>
      </c>
      <c r="O63" s="78">
        <v>0.41153935185185181</v>
      </c>
    </row>
    <row r="64" spans="1:15" x14ac:dyDescent="0.25">
      <c r="A64" s="76" t="s">
        <v>344</v>
      </c>
      <c r="B64" s="4"/>
      <c r="C64" s="1" t="s">
        <v>57</v>
      </c>
      <c r="D64" s="77">
        <v>0.41506944444444444</v>
      </c>
      <c r="E64" s="76" t="s">
        <v>218</v>
      </c>
    </row>
    <row r="65" spans="1:15" x14ac:dyDescent="0.25">
      <c r="A65" s="79">
        <v>3224</v>
      </c>
      <c r="B65" s="28">
        <v>1</v>
      </c>
      <c r="C65" s="79">
        <v>35725</v>
      </c>
      <c r="D65" s="79">
        <v>8.67</v>
      </c>
      <c r="E65" s="79">
        <v>7.69</v>
      </c>
      <c r="F65" s="79">
        <v>7.93</v>
      </c>
      <c r="G65" s="79">
        <v>6.8</v>
      </c>
      <c r="H65" s="79">
        <v>5.85</v>
      </c>
      <c r="I65" s="79">
        <v>4.99</v>
      </c>
      <c r="J65" s="79">
        <v>4.2</v>
      </c>
      <c r="K65" s="79">
        <v>3.53</v>
      </c>
      <c r="L65" s="79">
        <v>49</v>
      </c>
      <c r="M65" s="79">
        <v>48</v>
      </c>
      <c r="N65" s="79">
        <v>1</v>
      </c>
      <c r="O65" s="78">
        <v>0.41570601851851857</v>
      </c>
    </row>
    <row r="66" spans="1:15" x14ac:dyDescent="0.25">
      <c r="A66" s="79">
        <v>3224</v>
      </c>
      <c r="B66" s="28">
        <v>2</v>
      </c>
      <c r="C66" s="79">
        <v>12419</v>
      </c>
      <c r="D66" s="79">
        <v>2.87</v>
      </c>
      <c r="E66" s="79">
        <v>2.5499999999999998</v>
      </c>
      <c r="F66" s="79">
        <v>2.66</v>
      </c>
      <c r="G66" s="79">
        <v>2.2799999999999998</v>
      </c>
      <c r="H66" s="79">
        <v>1.97</v>
      </c>
      <c r="I66" s="79">
        <v>1.7</v>
      </c>
      <c r="J66" s="79">
        <v>1.46</v>
      </c>
      <c r="K66" s="79">
        <v>1.25</v>
      </c>
      <c r="L66" s="79">
        <v>49</v>
      </c>
      <c r="M66" s="79">
        <v>48</v>
      </c>
      <c r="N66" s="79">
        <v>1</v>
      </c>
      <c r="O66" s="78">
        <v>0.41582175925925924</v>
      </c>
    </row>
    <row r="67" spans="1:15" x14ac:dyDescent="0.25">
      <c r="A67" s="79">
        <v>3224</v>
      </c>
      <c r="B67" s="28">
        <v>3</v>
      </c>
      <c r="C67" s="79">
        <v>24105</v>
      </c>
      <c r="D67" s="79">
        <v>5.77</v>
      </c>
      <c r="E67" s="79">
        <v>5.08</v>
      </c>
      <c r="F67" s="79">
        <v>5.34</v>
      </c>
      <c r="G67" s="79">
        <v>4.53</v>
      </c>
      <c r="H67" s="79">
        <v>3.94</v>
      </c>
      <c r="I67" s="79">
        <v>3.37</v>
      </c>
      <c r="J67" s="79">
        <v>2.86</v>
      </c>
      <c r="K67" s="79">
        <v>2.42</v>
      </c>
      <c r="L67" s="79">
        <v>49</v>
      </c>
      <c r="M67" s="79">
        <v>48</v>
      </c>
      <c r="N67" s="79">
        <v>1</v>
      </c>
      <c r="O67" s="78">
        <v>0.41592592592592598</v>
      </c>
    </row>
    <row r="68" spans="1:15" x14ac:dyDescent="0.25">
      <c r="A68" s="79">
        <v>3224</v>
      </c>
      <c r="B68" s="28">
        <v>4</v>
      </c>
      <c r="C68" s="79">
        <v>36422</v>
      </c>
      <c r="D68" s="79">
        <v>8.77</v>
      </c>
      <c r="E68" s="79">
        <v>7.79</v>
      </c>
      <c r="F68" s="79">
        <v>8.0399999999999991</v>
      </c>
      <c r="G68" s="79">
        <v>6.89</v>
      </c>
      <c r="H68" s="79">
        <v>5.93</v>
      </c>
      <c r="I68" s="79">
        <v>5.07</v>
      </c>
      <c r="J68" s="79">
        <v>4.2699999999999996</v>
      </c>
      <c r="K68" s="79">
        <v>3.59</v>
      </c>
      <c r="L68" s="79">
        <v>49</v>
      </c>
      <c r="M68" s="79">
        <v>48</v>
      </c>
      <c r="N68" s="79">
        <v>1</v>
      </c>
      <c r="O68" s="78">
        <v>0.41606481481481478</v>
      </c>
    </row>
    <row r="69" spans="1:15" x14ac:dyDescent="0.25">
      <c r="A69" s="76" t="s">
        <v>359</v>
      </c>
      <c r="B69" s="4"/>
      <c r="C69" s="1" t="s">
        <v>57</v>
      </c>
      <c r="D69" s="77">
        <v>0.41670138888888886</v>
      </c>
      <c r="E69" s="76" t="s">
        <v>216</v>
      </c>
    </row>
    <row r="70" spans="1:15" x14ac:dyDescent="0.25">
      <c r="A70" s="79">
        <v>3241</v>
      </c>
      <c r="B70" s="28">
        <v>1</v>
      </c>
      <c r="C70" s="79">
        <v>36030</v>
      </c>
      <c r="D70" s="79">
        <v>8.49</v>
      </c>
      <c r="E70" s="79">
        <v>7.71</v>
      </c>
      <c r="F70" s="79">
        <v>7.73</v>
      </c>
      <c r="G70" s="79">
        <v>6.77</v>
      </c>
      <c r="H70" s="79">
        <v>5.94</v>
      </c>
      <c r="I70" s="79">
        <v>5.01</v>
      </c>
      <c r="J70" s="79">
        <v>4.1900000000000004</v>
      </c>
      <c r="K70" s="79">
        <v>3.48</v>
      </c>
      <c r="L70" s="79">
        <v>49</v>
      </c>
      <c r="M70" s="79">
        <v>48</v>
      </c>
      <c r="N70" s="79">
        <v>2</v>
      </c>
      <c r="O70" s="78">
        <v>0.41789351851851847</v>
      </c>
    </row>
    <row r="71" spans="1:15" x14ac:dyDescent="0.25">
      <c r="A71" s="79">
        <v>3241</v>
      </c>
      <c r="B71" s="28">
        <v>2</v>
      </c>
      <c r="C71" s="79">
        <v>12372</v>
      </c>
      <c r="D71" s="79">
        <v>2.68</v>
      </c>
      <c r="E71" s="79">
        <v>2.41</v>
      </c>
      <c r="F71" s="79">
        <v>2.46</v>
      </c>
      <c r="G71" s="79">
        <v>2.14</v>
      </c>
      <c r="H71" s="79">
        <v>1.87</v>
      </c>
      <c r="I71" s="79">
        <v>1.63</v>
      </c>
      <c r="J71" s="79">
        <v>1.4</v>
      </c>
      <c r="K71" s="79">
        <v>1.23</v>
      </c>
      <c r="L71" s="79">
        <v>49</v>
      </c>
      <c r="M71" s="79">
        <v>48</v>
      </c>
      <c r="N71" s="79">
        <v>2</v>
      </c>
      <c r="O71" s="78">
        <v>0.41800925925925925</v>
      </c>
    </row>
    <row r="72" spans="1:15" x14ac:dyDescent="0.25">
      <c r="A72" s="79">
        <v>3241</v>
      </c>
      <c r="B72" s="28">
        <v>3</v>
      </c>
      <c r="C72" s="79">
        <v>23908</v>
      </c>
      <c r="D72" s="79">
        <v>5.4</v>
      </c>
      <c r="E72" s="79">
        <v>4.8899999999999997</v>
      </c>
      <c r="F72" s="79">
        <v>4.96</v>
      </c>
      <c r="G72" s="79">
        <v>4.3</v>
      </c>
      <c r="H72" s="79">
        <v>3.8</v>
      </c>
      <c r="I72" s="79">
        <v>3.25</v>
      </c>
      <c r="J72" s="79">
        <v>2.78</v>
      </c>
      <c r="K72" s="79">
        <v>2.39</v>
      </c>
      <c r="L72" s="79">
        <v>49</v>
      </c>
      <c r="M72" s="79">
        <v>48</v>
      </c>
      <c r="N72" s="79">
        <v>2</v>
      </c>
      <c r="O72" s="78">
        <v>0.41811342592592587</v>
      </c>
    </row>
    <row r="73" spans="1:15" x14ac:dyDescent="0.25">
      <c r="A73" s="79">
        <v>3241</v>
      </c>
      <c r="B73" s="28">
        <v>4</v>
      </c>
      <c r="C73" s="79">
        <v>36348</v>
      </c>
      <c r="D73" s="79">
        <v>8.1999999999999993</v>
      </c>
      <c r="E73" s="79">
        <v>7.42</v>
      </c>
      <c r="F73" s="79">
        <v>7.51</v>
      </c>
      <c r="G73" s="79">
        <v>6.55</v>
      </c>
      <c r="H73" s="79">
        <v>5.75</v>
      </c>
      <c r="I73" s="79">
        <v>4.91</v>
      </c>
      <c r="J73" s="79">
        <v>4.18</v>
      </c>
      <c r="K73" s="79">
        <v>3.53</v>
      </c>
      <c r="L73" s="79">
        <v>49</v>
      </c>
      <c r="M73" s="79">
        <v>48</v>
      </c>
      <c r="N73" s="79">
        <v>2</v>
      </c>
      <c r="O73" s="78">
        <v>0.41825231481481479</v>
      </c>
    </row>
    <row r="74" spans="1:15" x14ac:dyDescent="0.25">
      <c r="A74" s="76" t="s">
        <v>358</v>
      </c>
      <c r="B74" s="4"/>
      <c r="C74" s="1" t="s">
        <v>57</v>
      </c>
      <c r="D74" s="77">
        <v>0.41886574074074073</v>
      </c>
      <c r="E74" s="76" t="s">
        <v>214</v>
      </c>
    </row>
    <row r="75" spans="1:15" x14ac:dyDescent="0.25">
      <c r="A75" s="79">
        <v>3259</v>
      </c>
      <c r="B75" s="28">
        <v>1</v>
      </c>
      <c r="C75" s="79">
        <v>35671</v>
      </c>
      <c r="D75" s="79">
        <v>12.33</v>
      </c>
      <c r="E75" s="79">
        <v>10.7</v>
      </c>
      <c r="F75" s="79">
        <v>10.06</v>
      </c>
      <c r="G75" s="79">
        <v>8.0399999999999991</v>
      </c>
      <c r="H75" s="79">
        <v>6.51</v>
      </c>
      <c r="I75" s="79">
        <v>5.25</v>
      </c>
      <c r="J75" s="79">
        <v>4.2300000000000004</v>
      </c>
      <c r="K75" s="79">
        <v>3.42</v>
      </c>
      <c r="L75" s="79">
        <v>1</v>
      </c>
      <c r="M75" s="79">
        <v>48</v>
      </c>
      <c r="N75" s="79">
        <v>3</v>
      </c>
      <c r="O75" s="78">
        <v>0.42005787037037035</v>
      </c>
    </row>
    <row r="76" spans="1:15" x14ac:dyDescent="0.25">
      <c r="A76" s="79">
        <v>3259</v>
      </c>
      <c r="B76" s="28">
        <v>2</v>
      </c>
      <c r="C76" s="79">
        <v>12352</v>
      </c>
      <c r="D76" s="79">
        <v>4.28</v>
      </c>
      <c r="E76" s="79">
        <v>3.49</v>
      </c>
      <c r="F76" s="79">
        <v>3.5</v>
      </c>
      <c r="G76" s="79">
        <v>2.75</v>
      </c>
      <c r="H76" s="79">
        <v>2.2000000000000002</v>
      </c>
      <c r="I76" s="79">
        <v>1.82</v>
      </c>
      <c r="J76" s="79">
        <v>1.51</v>
      </c>
      <c r="K76" s="79">
        <v>1.24</v>
      </c>
      <c r="L76" s="79">
        <v>1</v>
      </c>
      <c r="M76" s="79">
        <v>48</v>
      </c>
      <c r="N76" s="79">
        <v>3</v>
      </c>
      <c r="O76" s="78">
        <v>0.42017361111111112</v>
      </c>
    </row>
    <row r="77" spans="1:15" x14ac:dyDescent="0.25">
      <c r="A77" s="79">
        <v>3259</v>
      </c>
      <c r="B77" s="28">
        <v>3</v>
      </c>
      <c r="C77" s="79">
        <v>23938</v>
      </c>
      <c r="D77" s="79">
        <v>8.18</v>
      </c>
      <c r="E77" s="79">
        <v>6.97</v>
      </c>
      <c r="F77" s="79">
        <v>6.74</v>
      </c>
      <c r="G77" s="79">
        <v>5.29</v>
      </c>
      <c r="H77" s="79">
        <v>4.33</v>
      </c>
      <c r="I77" s="79">
        <v>3.55</v>
      </c>
      <c r="J77" s="79">
        <v>2.91</v>
      </c>
      <c r="K77" s="79">
        <v>2.38</v>
      </c>
      <c r="L77" s="79">
        <v>1</v>
      </c>
      <c r="M77" s="79">
        <v>48</v>
      </c>
      <c r="N77" s="79">
        <v>3</v>
      </c>
      <c r="O77" s="78">
        <v>0.42027777777777775</v>
      </c>
    </row>
    <row r="78" spans="1:15" x14ac:dyDescent="0.25">
      <c r="A78" s="79">
        <v>3259</v>
      </c>
      <c r="B78" s="28">
        <v>4</v>
      </c>
      <c r="C78" s="79">
        <v>36239</v>
      </c>
      <c r="D78" s="79">
        <v>12.03</v>
      </c>
      <c r="E78" s="79">
        <v>10.38</v>
      </c>
      <c r="F78" s="79">
        <v>9.83</v>
      </c>
      <c r="G78" s="79">
        <v>7.89</v>
      </c>
      <c r="H78" s="79">
        <v>6.38</v>
      </c>
      <c r="I78" s="79">
        <v>5.24</v>
      </c>
      <c r="J78" s="79">
        <v>4.29</v>
      </c>
      <c r="K78" s="79">
        <v>3.5</v>
      </c>
      <c r="L78" s="79">
        <v>1</v>
      </c>
      <c r="M78" s="79">
        <v>48</v>
      </c>
      <c r="N78" s="79">
        <v>3</v>
      </c>
      <c r="O78" s="78">
        <v>0.42041666666666666</v>
      </c>
    </row>
    <row r="79" spans="1:15" x14ac:dyDescent="0.25">
      <c r="A79" s="76" t="s">
        <v>341</v>
      </c>
      <c r="B79" s="4"/>
      <c r="C79" s="1" t="s">
        <v>57</v>
      </c>
      <c r="D79" s="77">
        <v>0.42130787037037037</v>
      </c>
      <c r="E79" s="76" t="s">
        <v>203</v>
      </c>
    </row>
    <row r="80" spans="1:15" x14ac:dyDescent="0.25">
      <c r="A80" s="79">
        <v>3261</v>
      </c>
      <c r="B80" s="28">
        <v>1</v>
      </c>
      <c r="C80" s="79">
        <v>35882</v>
      </c>
      <c r="D80" s="79">
        <v>12.01</v>
      </c>
      <c r="E80" s="79">
        <v>9.7100000000000009</v>
      </c>
      <c r="F80" s="79">
        <v>10.210000000000001</v>
      </c>
      <c r="G80" s="79">
        <v>8.0500000000000007</v>
      </c>
      <c r="H80" s="79">
        <v>6.55</v>
      </c>
      <c r="I80" s="79">
        <v>5.23</v>
      </c>
      <c r="J80" s="79">
        <v>4.24</v>
      </c>
      <c r="K80" s="79">
        <v>3.47</v>
      </c>
      <c r="L80" s="79">
        <v>50</v>
      </c>
      <c r="M80" s="79">
        <v>49</v>
      </c>
      <c r="N80" s="79">
        <v>4</v>
      </c>
      <c r="O80" s="78">
        <v>0.42206018518518523</v>
      </c>
    </row>
    <row r="81" spans="1:15" x14ac:dyDescent="0.25">
      <c r="A81" s="79">
        <v>3261</v>
      </c>
      <c r="B81" s="28">
        <v>2</v>
      </c>
      <c r="C81" s="79">
        <v>12338</v>
      </c>
      <c r="D81" s="79">
        <v>4.28</v>
      </c>
      <c r="E81" s="79">
        <v>3.42</v>
      </c>
      <c r="F81" s="79">
        <v>3.43</v>
      </c>
      <c r="G81" s="79">
        <v>2.7</v>
      </c>
      <c r="H81" s="79">
        <v>2.2000000000000002</v>
      </c>
      <c r="I81" s="79">
        <v>1.78</v>
      </c>
      <c r="J81" s="79">
        <v>1.47</v>
      </c>
      <c r="K81" s="79">
        <v>1.23</v>
      </c>
      <c r="L81" s="79">
        <v>50</v>
      </c>
      <c r="M81" s="79">
        <v>49</v>
      </c>
      <c r="N81" s="79">
        <v>4</v>
      </c>
      <c r="O81" s="78">
        <v>0.4221759259259259</v>
      </c>
    </row>
    <row r="82" spans="1:15" x14ac:dyDescent="0.25">
      <c r="A82" s="79">
        <v>3261</v>
      </c>
      <c r="B82" s="28">
        <v>3</v>
      </c>
      <c r="C82" s="79">
        <v>23953</v>
      </c>
      <c r="D82" s="79">
        <v>8.25</v>
      </c>
      <c r="E82" s="79">
        <v>6.56</v>
      </c>
      <c r="F82" s="79">
        <v>6.98</v>
      </c>
      <c r="G82" s="79">
        <v>5.43</v>
      </c>
      <c r="H82" s="79">
        <v>4.43</v>
      </c>
      <c r="I82" s="79">
        <v>3.56</v>
      </c>
      <c r="J82" s="79">
        <v>2.9</v>
      </c>
      <c r="K82" s="79">
        <v>2.37</v>
      </c>
      <c r="L82" s="79">
        <v>50</v>
      </c>
      <c r="M82" s="79">
        <v>49</v>
      </c>
      <c r="N82" s="79">
        <v>4</v>
      </c>
      <c r="O82" s="78">
        <v>0.42226851851851849</v>
      </c>
    </row>
    <row r="83" spans="1:15" x14ac:dyDescent="0.25">
      <c r="A83" s="79">
        <v>3261</v>
      </c>
      <c r="B83" s="28">
        <v>4</v>
      </c>
      <c r="C83" s="79">
        <v>36107</v>
      </c>
      <c r="D83" s="79">
        <v>12.05</v>
      </c>
      <c r="E83" s="79">
        <v>9.7200000000000006</v>
      </c>
      <c r="F83" s="79">
        <v>10.3</v>
      </c>
      <c r="G83" s="79">
        <v>8.11</v>
      </c>
      <c r="H83" s="79">
        <v>6.6</v>
      </c>
      <c r="I83" s="79">
        <v>5.28</v>
      </c>
      <c r="J83" s="79">
        <v>4.29</v>
      </c>
      <c r="K83" s="79">
        <v>3.5</v>
      </c>
      <c r="L83" s="79">
        <v>50</v>
      </c>
      <c r="M83" s="79">
        <v>49</v>
      </c>
      <c r="N83" s="79">
        <v>4</v>
      </c>
      <c r="O83" s="78">
        <v>0.4224074074074074</v>
      </c>
    </row>
    <row r="84" spans="1:15" x14ac:dyDescent="0.25">
      <c r="A84" s="76" t="s">
        <v>353</v>
      </c>
      <c r="B84" s="4"/>
      <c r="C84" s="1" t="s">
        <v>57</v>
      </c>
      <c r="D84" s="77">
        <v>0.42329861111111117</v>
      </c>
      <c r="E84" s="76" t="s">
        <v>202</v>
      </c>
    </row>
    <row r="85" spans="1:15" x14ac:dyDescent="0.25">
      <c r="A85" s="79">
        <v>3279</v>
      </c>
      <c r="B85" s="28">
        <v>1</v>
      </c>
      <c r="C85" s="79">
        <v>36021</v>
      </c>
      <c r="D85" s="79">
        <v>8.32</v>
      </c>
      <c r="E85" s="79">
        <v>7.53</v>
      </c>
      <c r="F85" s="79">
        <v>7.56</v>
      </c>
      <c r="G85" s="79">
        <v>6.67</v>
      </c>
      <c r="H85" s="79">
        <v>5.84</v>
      </c>
      <c r="I85" s="79">
        <v>4.97</v>
      </c>
      <c r="J85" s="79">
        <v>4.17</v>
      </c>
      <c r="K85" s="79">
        <v>3.45</v>
      </c>
      <c r="L85" s="79">
        <v>50</v>
      </c>
      <c r="M85" s="79">
        <v>49</v>
      </c>
      <c r="N85" s="79">
        <v>5</v>
      </c>
      <c r="O85" s="78">
        <v>0.42410879629629633</v>
      </c>
    </row>
    <row r="86" spans="1:15" x14ac:dyDescent="0.25">
      <c r="A86" s="79">
        <v>3279</v>
      </c>
      <c r="B86" s="28">
        <v>2</v>
      </c>
      <c r="C86" s="79">
        <v>12454</v>
      </c>
      <c r="D86" s="79">
        <v>2.67</v>
      </c>
      <c r="E86" s="79">
        <v>2.4</v>
      </c>
      <c r="F86" s="79">
        <v>2.4300000000000002</v>
      </c>
      <c r="G86" s="79">
        <v>2.14</v>
      </c>
      <c r="H86" s="79">
        <v>1.89</v>
      </c>
      <c r="I86" s="79">
        <v>1.65</v>
      </c>
      <c r="J86" s="79">
        <v>1.44</v>
      </c>
      <c r="K86" s="79">
        <v>1.24</v>
      </c>
      <c r="L86" s="79">
        <v>50</v>
      </c>
      <c r="M86" s="79">
        <v>49</v>
      </c>
      <c r="N86" s="79">
        <v>5</v>
      </c>
      <c r="O86" s="78">
        <v>0.42421296296296296</v>
      </c>
    </row>
    <row r="87" spans="1:15" x14ac:dyDescent="0.25">
      <c r="A87" s="79">
        <v>3279</v>
      </c>
      <c r="B87" s="28">
        <v>3</v>
      </c>
      <c r="C87" s="79">
        <v>23995</v>
      </c>
      <c r="D87" s="79">
        <v>5.36</v>
      </c>
      <c r="E87" s="79">
        <v>4.8</v>
      </c>
      <c r="F87" s="79">
        <v>4.95</v>
      </c>
      <c r="G87" s="79">
        <v>4.29</v>
      </c>
      <c r="H87" s="79">
        <v>3.79</v>
      </c>
      <c r="I87" s="79">
        <v>3.3</v>
      </c>
      <c r="J87" s="79">
        <v>2.84</v>
      </c>
      <c r="K87" s="79">
        <v>2.4</v>
      </c>
      <c r="L87" s="79">
        <v>50</v>
      </c>
      <c r="M87" s="79">
        <v>49</v>
      </c>
      <c r="N87" s="79">
        <v>5</v>
      </c>
      <c r="O87" s="78">
        <v>0.42431712962962959</v>
      </c>
    </row>
    <row r="88" spans="1:15" x14ac:dyDescent="0.25">
      <c r="A88" s="79">
        <v>3279</v>
      </c>
      <c r="B88" s="28">
        <v>4</v>
      </c>
      <c r="C88" s="79">
        <v>36265</v>
      </c>
      <c r="D88" s="79">
        <v>8.15</v>
      </c>
      <c r="E88" s="79">
        <v>7.37</v>
      </c>
      <c r="F88" s="79">
        <v>7.44</v>
      </c>
      <c r="G88" s="79">
        <v>6.51</v>
      </c>
      <c r="H88" s="79">
        <v>5.75</v>
      </c>
      <c r="I88" s="79">
        <v>4.9400000000000004</v>
      </c>
      <c r="J88" s="79">
        <v>4.22</v>
      </c>
      <c r="K88" s="79">
        <v>3.54</v>
      </c>
      <c r="L88" s="79">
        <v>50</v>
      </c>
      <c r="M88" s="79">
        <v>49</v>
      </c>
      <c r="N88" s="79">
        <v>5</v>
      </c>
      <c r="O88" s="78">
        <v>0.4244560185185185</v>
      </c>
    </row>
    <row r="89" spans="1:15" x14ac:dyDescent="0.25">
      <c r="A89" s="76" t="s">
        <v>357</v>
      </c>
      <c r="B89" s="4"/>
      <c r="C89" s="1" t="s">
        <v>57</v>
      </c>
      <c r="D89" s="77">
        <v>0.42495370370370367</v>
      </c>
      <c r="E89" s="76" t="s">
        <v>211</v>
      </c>
    </row>
    <row r="90" spans="1:15" x14ac:dyDescent="0.25">
      <c r="A90" s="79">
        <v>3297</v>
      </c>
      <c r="B90" s="28">
        <v>1</v>
      </c>
      <c r="C90" s="79">
        <v>35768</v>
      </c>
      <c r="D90" s="79">
        <v>8.7100000000000009</v>
      </c>
      <c r="E90" s="79">
        <v>7.87</v>
      </c>
      <c r="F90" s="79">
        <v>7.75</v>
      </c>
      <c r="G90" s="79">
        <v>6.63</v>
      </c>
      <c r="H90" s="79">
        <v>5.73</v>
      </c>
      <c r="I90" s="79">
        <v>4.8499999999999996</v>
      </c>
      <c r="J90" s="79">
        <v>4.08</v>
      </c>
      <c r="K90" s="79">
        <v>3.4</v>
      </c>
      <c r="L90" s="79">
        <v>50</v>
      </c>
      <c r="M90" s="79">
        <v>48</v>
      </c>
      <c r="N90" s="79">
        <v>6</v>
      </c>
      <c r="O90" s="78">
        <v>0.42563657407407413</v>
      </c>
    </row>
    <row r="91" spans="1:15" x14ac:dyDescent="0.25">
      <c r="A91" s="79">
        <v>3297</v>
      </c>
      <c r="B91" s="28">
        <v>2</v>
      </c>
      <c r="C91" s="79">
        <v>12406</v>
      </c>
      <c r="D91" s="79">
        <v>2.81</v>
      </c>
      <c r="E91" s="79">
        <v>2.5299999999999998</v>
      </c>
      <c r="F91" s="79">
        <v>2.52</v>
      </c>
      <c r="G91" s="79">
        <v>2.17</v>
      </c>
      <c r="H91" s="79">
        <v>1.89</v>
      </c>
      <c r="I91" s="79">
        <v>1.64</v>
      </c>
      <c r="J91" s="79">
        <v>1.41</v>
      </c>
      <c r="K91" s="79">
        <v>1.21</v>
      </c>
      <c r="L91" s="79">
        <v>50</v>
      </c>
      <c r="M91" s="79">
        <v>48</v>
      </c>
      <c r="N91" s="79">
        <v>6</v>
      </c>
      <c r="O91" s="78">
        <v>0.42575231481481479</v>
      </c>
    </row>
    <row r="92" spans="1:15" x14ac:dyDescent="0.25">
      <c r="A92" s="79">
        <v>3297</v>
      </c>
      <c r="B92" s="28">
        <v>3</v>
      </c>
      <c r="C92" s="79">
        <v>23948</v>
      </c>
      <c r="D92" s="79">
        <v>5.59</v>
      </c>
      <c r="E92" s="79">
        <v>5.03</v>
      </c>
      <c r="F92" s="79">
        <v>5.0999999999999996</v>
      </c>
      <c r="G92" s="79">
        <v>4.3</v>
      </c>
      <c r="H92" s="79">
        <v>3.74</v>
      </c>
      <c r="I92" s="79">
        <v>3.21</v>
      </c>
      <c r="J92" s="79">
        <v>2.75</v>
      </c>
      <c r="K92" s="79">
        <v>2.35</v>
      </c>
      <c r="L92" s="79">
        <v>50</v>
      </c>
      <c r="M92" s="79">
        <v>48</v>
      </c>
      <c r="N92" s="79">
        <v>6</v>
      </c>
      <c r="O92" s="78">
        <v>0.42584490740740738</v>
      </c>
    </row>
    <row r="93" spans="1:15" x14ac:dyDescent="0.25">
      <c r="A93" s="79">
        <v>3297</v>
      </c>
      <c r="B93" s="28">
        <v>4</v>
      </c>
      <c r="C93" s="79">
        <v>36389</v>
      </c>
      <c r="D93" s="79">
        <v>8.51</v>
      </c>
      <c r="E93" s="79">
        <v>7.71</v>
      </c>
      <c r="F93" s="79">
        <v>7.64</v>
      </c>
      <c r="G93" s="79">
        <v>6.52</v>
      </c>
      <c r="H93" s="79">
        <v>5.65</v>
      </c>
      <c r="I93" s="79">
        <v>4.84</v>
      </c>
      <c r="J93" s="79">
        <v>4.1100000000000003</v>
      </c>
      <c r="K93" s="79">
        <v>3.48</v>
      </c>
      <c r="L93" s="79">
        <v>50</v>
      </c>
      <c r="M93" s="79">
        <v>48</v>
      </c>
      <c r="N93" s="79">
        <v>6</v>
      </c>
      <c r="O93" s="78">
        <v>0.42598379629629629</v>
      </c>
    </row>
    <row r="94" spans="1:15" x14ac:dyDescent="0.25">
      <c r="A94" s="76" t="s">
        <v>338</v>
      </c>
      <c r="B94" s="4"/>
      <c r="C94" s="1" t="s">
        <v>57</v>
      </c>
      <c r="D94" s="77">
        <v>0.42653935185185188</v>
      </c>
      <c r="E94" s="76" t="s">
        <v>210</v>
      </c>
    </row>
    <row r="95" spans="1:15" x14ac:dyDescent="0.25">
      <c r="A95" s="79">
        <v>3299</v>
      </c>
      <c r="B95" s="28">
        <v>1</v>
      </c>
      <c r="C95" s="79">
        <v>35953</v>
      </c>
      <c r="D95" s="79">
        <v>8.5500000000000007</v>
      </c>
      <c r="E95" s="79">
        <v>7.59</v>
      </c>
      <c r="F95" s="79">
        <v>7.71</v>
      </c>
      <c r="G95" s="79">
        <v>6.58</v>
      </c>
      <c r="H95" s="79">
        <v>5.67</v>
      </c>
      <c r="I95" s="79">
        <v>4.8</v>
      </c>
      <c r="J95" s="79">
        <v>4.07</v>
      </c>
      <c r="K95" s="79">
        <v>3.42</v>
      </c>
      <c r="L95" s="79">
        <v>50</v>
      </c>
      <c r="M95" s="79">
        <v>49</v>
      </c>
      <c r="N95" s="79">
        <v>7</v>
      </c>
      <c r="O95" s="78">
        <v>0.42715277777777777</v>
      </c>
    </row>
    <row r="96" spans="1:15" x14ac:dyDescent="0.25">
      <c r="A96" s="79">
        <v>3299</v>
      </c>
      <c r="B96" s="28">
        <v>2</v>
      </c>
      <c r="C96" s="79">
        <v>12443</v>
      </c>
      <c r="D96" s="79">
        <v>2.85</v>
      </c>
      <c r="E96" s="79">
        <v>2.5</v>
      </c>
      <c r="F96" s="79">
        <v>2.56</v>
      </c>
      <c r="G96" s="79">
        <v>2.21</v>
      </c>
      <c r="H96" s="79">
        <v>1.9</v>
      </c>
      <c r="I96" s="79">
        <v>1.64</v>
      </c>
      <c r="J96" s="79">
        <v>1.4</v>
      </c>
      <c r="K96" s="79">
        <v>1.22</v>
      </c>
      <c r="L96" s="79">
        <v>50</v>
      </c>
      <c r="M96" s="79">
        <v>49</v>
      </c>
      <c r="N96" s="79">
        <v>7</v>
      </c>
      <c r="O96" s="78">
        <v>0.42725694444444445</v>
      </c>
    </row>
    <row r="97" spans="1:16" x14ac:dyDescent="0.25">
      <c r="A97" s="79">
        <v>3299</v>
      </c>
      <c r="B97" s="28">
        <v>3</v>
      </c>
      <c r="C97" s="79">
        <v>23882</v>
      </c>
      <c r="D97" s="79">
        <v>5.63</v>
      </c>
      <c r="E97" s="79">
        <v>4.97</v>
      </c>
      <c r="F97" s="79">
        <v>5.15</v>
      </c>
      <c r="G97" s="79">
        <v>4.3600000000000003</v>
      </c>
      <c r="H97" s="79">
        <v>3.8</v>
      </c>
      <c r="I97" s="79">
        <v>3.22</v>
      </c>
      <c r="J97" s="79">
        <v>2.75</v>
      </c>
      <c r="K97" s="79">
        <v>2.35</v>
      </c>
      <c r="L97" s="79">
        <v>50</v>
      </c>
      <c r="M97" s="79">
        <v>49</v>
      </c>
      <c r="N97" s="79">
        <v>7</v>
      </c>
      <c r="O97" s="78">
        <v>0.42734953703703704</v>
      </c>
    </row>
    <row r="98" spans="1:16" x14ac:dyDescent="0.25">
      <c r="A98" s="79">
        <v>3299</v>
      </c>
      <c r="B98" s="28">
        <v>4</v>
      </c>
      <c r="C98" s="79">
        <v>36202</v>
      </c>
      <c r="D98" s="79">
        <v>8.61</v>
      </c>
      <c r="E98" s="79">
        <v>7.62</v>
      </c>
      <c r="F98" s="79">
        <v>7.79</v>
      </c>
      <c r="G98" s="79">
        <v>6.62</v>
      </c>
      <c r="H98" s="79">
        <v>5.71</v>
      </c>
      <c r="I98" s="79">
        <v>4.8600000000000003</v>
      </c>
      <c r="J98" s="79">
        <v>4.0999999999999996</v>
      </c>
      <c r="K98" s="79">
        <v>3.48</v>
      </c>
      <c r="L98" s="79">
        <v>50</v>
      </c>
      <c r="M98" s="79">
        <v>49</v>
      </c>
      <c r="N98" s="79">
        <v>7</v>
      </c>
      <c r="O98" s="78">
        <v>0.42748842592592595</v>
      </c>
    </row>
    <row r="99" spans="1:16" x14ac:dyDescent="0.25">
      <c r="A99" s="76" t="s">
        <v>356</v>
      </c>
      <c r="B99" s="4"/>
      <c r="C99" s="1" t="s">
        <v>57</v>
      </c>
      <c r="D99" s="77">
        <v>0.42806712962962962</v>
      </c>
      <c r="E99" s="76" t="s">
        <v>208</v>
      </c>
    </row>
    <row r="100" spans="1:16" x14ac:dyDescent="0.25">
      <c r="A100" s="79">
        <v>3317</v>
      </c>
      <c r="B100" s="28">
        <v>1</v>
      </c>
      <c r="C100" s="79">
        <v>36104</v>
      </c>
      <c r="D100" s="79">
        <v>8.7799999999999994</v>
      </c>
      <c r="E100" s="79">
        <v>8.0399999999999991</v>
      </c>
      <c r="F100" s="79">
        <v>7.97</v>
      </c>
      <c r="G100" s="79">
        <v>6.92</v>
      </c>
      <c r="H100" s="79">
        <v>5.99</v>
      </c>
      <c r="I100" s="79">
        <v>5.01</v>
      </c>
      <c r="J100" s="79">
        <v>4.2</v>
      </c>
      <c r="K100" s="79">
        <v>3.45</v>
      </c>
      <c r="L100" s="79">
        <v>50</v>
      </c>
      <c r="M100" s="79">
        <v>49</v>
      </c>
      <c r="N100" s="79">
        <v>8</v>
      </c>
      <c r="O100" s="78">
        <v>0.42878472222222225</v>
      </c>
      <c r="P100" s="91"/>
    </row>
    <row r="101" spans="1:16" x14ac:dyDescent="0.25">
      <c r="A101" s="79">
        <v>3317</v>
      </c>
      <c r="B101" s="28">
        <v>2</v>
      </c>
      <c r="C101" s="79">
        <v>12422</v>
      </c>
      <c r="D101" s="79">
        <v>2.79</v>
      </c>
      <c r="E101" s="79">
        <v>2.5499999999999998</v>
      </c>
      <c r="F101" s="79">
        <v>2.54</v>
      </c>
      <c r="G101" s="79">
        <v>2.2000000000000002</v>
      </c>
      <c r="H101" s="79">
        <v>1.92</v>
      </c>
      <c r="I101" s="79">
        <v>1.65</v>
      </c>
      <c r="J101" s="79">
        <v>1.43</v>
      </c>
      <c r="K101" s="79">
        <v>1.23</v>
      </c>
      <c r="L101" s="79">
        <v>50</v>
      </c>
      <c r="M101" s="79">
        <v>49</v>
      </c>
      <c r="N101" s="79">
        <v>8</v>
      </c>
      <c r="O101" s="78">
        <v>0.42890046296296297</v>
      </c>
      <c r="P101" s="91"/>
    </row>
    <row r="102" spans="1:16" x14ac:dyDescent="0.25">
      <c r="A102" s="79">
        <v>3317</v>
      </c>
      <c r="B102" s="28">
        <v>3</v>
      </c>
      <c r="C102" s="79">
        <v>23956</v>
      </c>
      <c r="D102" s="79">
        <v>5.59</v>
      </c>
      <c r="E102" s="79">
        <v>5.07</v>
      </c>
      <c r="F102" s="79">
        <v>5.12</v>
      </c>
      <c r="G102" s="79">
        <v>4.38</v>
      </c>
      <c r="H102" s="79">
        <v>3.82</v>
      </c>
      <c r="I102" s="79">
        <v>3.27</v>
      </c>
      <c r="J102" s="79">
        <v>2.78</v>
      </c>
      <c r="K102" s="79">
        <v>2.36</v>
      </c>
      <c r="L102" s="79">
        <v>50</v>
      </c>
      <c r="M102" s="79">
        <v>49</v>
      </c>
      <c r="N102" s="79">
        <v>8</v>
      </c>
      <c r="O102" s="78">
        <v>0.4289930555555555</v>
      </c>
      <c r="P102" s="91"/>
    </row>
    <row r="103" spans="1:16" x14ac:dyDescent="0.25">
      <c r="A103" s="79">
        <v>3317</v>
      </c>
      <c r="B103" s="28">
        <v>4</v>
      </c>
      <c r="C103" s="79">
        <v>36208</v>
      </c>
      <c r="D103" s="79">
        <v>8.51</v>
      </c>
      <c r="E103" s="79">
        <v>7.75</v>
      </c>
      <c r="F103" s="79">
        <v>7.74</v>
      </c>
      <c r="G103" s="79">
        <v>6.7</v>
      </c>
      <c r="H103" s="79">
        <v>5.81</v>
      </c>
      <c r="I103" s="79">
        <v>4.92</v>
      </c>
      <c r="J103" s="79">
        <v>4.18</v>
      </c>
      <c r="K103" s="79">
        <v>3.51</v>
      </c>
      <c r="L103" s="79">
        <v>50</v>
      </c>
      <c r="M103" s="79">
        <v>49</v>
      </c>
      <c r="N103" s="79">
        <v>8</v>
      </c>
      <c r="O103" s="78">
        <v>0.42913194444444441</v>
      </c>
      <c r="P103" s="91"/>
    </row>
    <row r="104" spans="1:16" x14ac:dyDescent="0.25">
      <c r="A104" s="76" t="s">
        <v>355</v>
      </c>
      <c r="B104" s="4"/>
      <c r="C104" s="1" t="s">
        <v>57</v>
      </c>
      <c r="D104" s="77">
        <v>0.42980324074074078</v>
      </c>
      <c r="E104" s="76" t="s">
        <v>206</v>
      </c>
    </row>
    <row r="105" spans="1:16" x14ac:dyDescent="0.25">
      <c r="A105" s="79">
        <v>3182</v>
      </c>
      <c r="B105" s="28">
        <v>1</v>
      </c>
      <c r="C105" s="79">
        <v>35291</v>
      </c>
      <c r="D105" s="79">
        <v>24.88</v>
      </c>
      <c r="E105" s="79">
        <v>6.58</v>
      </c>
      <c r="F105" s="79">
        <v>19.14</v>
      </c>
      <c r="G105" s="79">
        <v>14.48</v>
      </c>
      <c r="H105" s="79">
        <v>11.39</v>
      </c>
      <c r="I105" s="79">
        <v>9.01</v>
      </c>
      <c r="J105" s="79">
        <v>7.17</v>
      </c>
      <c r="K105" s="79">
        <v>5.87</v>
      </c>
      <c r="L105" s="79">
        <v>50</v>
      </c>
      <c r="M105" s="79">
        <v>49</v>
      </c>
      <c r="N105" s="79">
        <v>9</v>
      </c>
      <c r="O105" s="78">
        <v>0.43187500000000001</v>
      </c>
    </row>
    <row r="106" spans="1:16" x14ac:dyDescent="0.25">
      <c r="A106" s="79">
        <v>3182</v>
      </c>
      <c r="B106" s="28">
        <v>2</v>
      </c>
      <c r="C106" s="79">
        <v>12179</v>
      </c>
      <c r="D106" s="79">
        <v>10.88</v>
      </c>
      <c r="E106" s="79">
        <v>1.52</v>
      </c>
      <c r="F106" s="79">
        <v>8.31</v>
      </c>
      <c r="G106" s="79">
        <v>6.14</v>
      </c>
      <c r="H106" s="79">
        <v>4.67</v>
      </c>
      <c r="I106" s="79">
        <v>3.67</v>
      </c>
      <c r="J106" s="79">
        <v>2.88</v>
      </c>
      <c r="K106" s="79">
        <v>2.36</v>
      </c>
      <c r="L106" s="79">
        <v>50</v>
      </c>
      <c r="M106" s="79">
        <v>49</v>
      </c>
      <c r="N106" s="79">
        <v>9</v>
      </c>
      <c r="O106" s="78">
        <v>0.43202546296296296</v>
      </c>
    </row>
    <row r="107" spans="1:16" x14ac:dyDescent="0.25">
      <c r="A107" s="79">
        <v>3182</v>
      </c>
      <c r="B107" s="28">
        <v>3</v>
      </c>
      <c r="C107" s="79">
        <v>23624</v>
      </c>
      <c r="D107" s="79">
        <v>18.420000000000002</v>
      </c>
      <c r="E107" s="79">
        <v>3.41</v>
      </c>
      <c r="F107" s="79">
        <v>14.19</v>
      </c>
      <c r="G107" s="79">
        <v>10.46</v>
      </c>
      <c r="H107" s="79">
        <v>8.1999999999999993</v>
      </c>
      <c r="I107" s="79">
        <v>6.43</v>
      </c>
      <c r="J107" s="79">
        <v>5.12</v>
      </c>
      <c r="K107" s="79">
        <v>4.2</v>
      </c>
      <c r="L107" s="79">
        <v>50</v>
      </c>
      <c r="M107" s="79">
        <v>49</v>
      </c>
      <c r="N107" s="79">
        <v>9</v>
      </c>
      <c r="O107" s="78">
        <v>0.43214120370370374</v>
      </c>
    </row>
    <row r="108" spans="1:16" x14ac:dyDescent="0.25">
      <c r="A108" s="79">
        <v>3182</v>
      </c>
      <c r="B108" s="28">
        <v>4</v>
      </c>
      <c r="C108" s="79">
        <v>35892</v>
      </c>
      <c r="D108" s="79">
        <v>24.39</v>
      </c>
      <c r="E108" s="79">
        <v>6.5</v>
      </c>
      <c r="F108" s="79">
        <v>18.82</v>
      </c>
      <c r="G108" s="79">
        <v>14.15</v>
      </c>
      <c r="H108" s="79">
        <v>11.1</v>
      </c>
      <c r="I108" s="79">
        <v>8.8000000000000007</v>
      </c>
      <c r="J108" s="79">
        <v>7.02</v>
      </c>
      <c r="K108" s="79">
        <v>5.77</v>
      </c>
      <c r="L108" s="79">
        <v>50</v>
      </c>
      <c r="M108" s="79">
        <v>49</v>
      </c>
      <c r="N108" s="79">
        <v>9</v>
      </c>
      <c r="O108" s="78">
        <v>0.43230324074074072</v>
      </c>
    </row>
    <row r="109" spans="1:16" x14ac:dyDescent="0.25">
      <c r="A109" s="76" t="s">
        <v>348</v>
      </c>
      <c r="B109" s="4"/>
      <c r="C109" s="1" t="s">
        <v>57</v>
      </c>
      <c r="D109" s="77">
        <v>0.43314814814814812</v>
      </c>
      <c r="E109" s="76" t="s">
        <v>205</v>
      </c>
      <c r="F109" s="76" t="s">
        <v>115</v>
      </c>
    </row>
    <row r="110" spans="1:16" x14ac:dyDescent="0.25">
      <c r="A110" s="79">
        <v>3186</v>
      </c>
      <c r="B110" s="28">
        <v>1</v>
      </c>
      <c r="C110" s="79">
        <v>35446</v>
      </c>
      <c r="D110" s="79">
        <v>22.3</v>
      </c>
      <c r="E110" s="79">
        <v>17.96</v>
      </c>
      <c r="F110" s="79">
        <v>5.15</v>
      </c>
      <c r="G110" s="79">
        <v>4.38</v>
      </c>
      <c r="H110" s="79">
        <v>3.87</v>
      </c>
      <c r="I110" s="79">
        <v>3.49</v>
      </c>
      <c r="J110" s="79">
        <v>3.2</v>
      </c>
      <c r="K110" s="79">
        <v>2.94</v>
      </c>
      <c r="L110" s="79">
        <v>51</v>
      </c>
      <c r="M110" s="79">
        <v>48</v>
      </c>
      <c r="N110" s="79">
        <v>10</v>
      </c>
      <c r="O110" s="78">
        <v>0.43377314814814816</v>
      </c>
    </row>
    <row r="111" spans="1:16" x14ac:dyDescent="0.25">
      <c r="A111" s="79">
        <v>3186</v>
      </c>
      <c r="B111" s="28">
        <v>2</v>
      </c>
      <c r="C111" s="79">
        <v>12137</v>
      </c>
      <c r="D111" s="79">
        <v>10.32</v>
      </c>
      <c r="E111" s="79">
        <v>8.01</v>
      </c>
      <c r="F111" s="79">
        <v>1.54</v>
      </c>
      <c r="G111" s="79">
        <v>1.38</v>
      </c>
      <c r="H111" s="79">
        <v>1.28</v>
      </c>
      <c r="I111" s="79">
        <v>1.17</v>
      </c>
      <c r="J111" s="79">
        <v>1.0900000000000001</v>
      </c>
      <c r="K111" s="79">
        <v>1.03</v>
      </c>
      <c r="L111" s="79">
        <v>51</v>
      </c>
      <c r="M111" s="79">
        <v>48</v>
      </c>
      <c r="N111" s="79">
        <v>10</v>
      </c>
      <c r="O111" s="78">
        <v>0.43388888888888894</v>
      </c>
    </row>
    <row r="112" spans="1:16" x14ac:dyDescent="0.25">
      <c r="A112" s="79">
        <v>3186</v>
      </c>
      <c r="B112" s="28">
        <v>3</v>
      </c>
      <c r="C112" s="79">
        <v>23575</v>
      </c>
      <c r="D112" s="79">
        <v>16.48</v>
      </c>
      <c r="E112" s="79">
        <v>13.13</v>
      </c>
      <c r="F112" s="79">
        <v>3.14</v>
      </c>
      <c r="G112" s="79">
        <v>2.72</v>
      </c>
      <c r="H112" s="79">
        <v>2.52</v>
      </c>
      <c r="I112" s="79">
        <v>2.29</v>
      </c>
      <c r="J112" s="79">
        <v>2.13</v>
      </c>
      <c r="K112" s="79">
        <v>1.98</v>
      </c>
      <c r="L112" s="79">
        <v>51</v>
      </c>
      <c r="M112" s="79">
        <v>48</v>
      </c>
      <c r="N112" s="79">
        <v>10</v>
      </c>
      <c r="O112" s="78">
        <v>0.43398148148148147</v>
      </c>
    </row>
    <row r="113" spans="1:15" x14ac:dyDescent="0.25">
      <c r="A113" s="79">
        <v>3186</v>
      </c>
      <c r="B113" s="28">
        <v>4</v>
      </c>
      <c r="C113" s="79">
        <v>36029</v>
      </c>
      <c r="D113" s="79">
        <v>21.87</v>
      </c>
      <c r="E113" s="79">
        <v>17.59</v>
      </c>
      <c r="F113" s="79">
        <v>5.21</v>
      </c>
      <c r="G113" s="79">
        <v>4.5</v>
      </c>
      <c r="H113" s="79">
        <v>4</v>
      </c>
      <c r="I113" s="79">
        <v>3.61</v>
      </c>
      <c r="J113" s="79">
        <v>3.31</v>
      </c>
      <c r="K113" s="79">
        <v>3.03</v>
      </c>
      <c r="L113" s="79">
        <v>51</v>
      </c>
      <c r="M113" s="79">
        <v>48</v>
      </c>
      <c r="N113" s="79">
        <v>10</v>
      </c>
      <c r="O113" s="78">
        <v>0.43412037037037038</v>
      </c>
    </row>
    <row r="114" spans="1:15" x14ac:dyDescent="0.25">
      <c r="A114" s="76" t="s">
        <v>354</v>
      </c>
      <c r="B114" s="4"/>
      <c r="C114" s="1" t="s">
        <v>57</v>
      </c>
      <c r="D114" s="77">
        <v>0.43479166666666669</v>
      </c>
      <c r="E114" s="76" t="s">
        <v>204</v>
      </c>
      <c r="F114" s="76" t="s">
        <v>115</v>
      </c>
    </row>
    <row r="115" spans="1:15" x14ac:dyDescent="0.25">
      <c r="A115" s="79">
        <v>3257</v>
      </c>
      <c r="B115" s="28">
        <v>1</v>
      </c>
      <c r="C115" s="79">
        <v>35602</v>
      </c>
      <c r="D115" s="79">
        <v>13.25</v>
      </c>
      <c r="E115" s="79">
        <v>11.18</v>
      </c>
      <c r="F115" s="79">
        <v>11.22</v>
      </c>
      <c r="G115" s="79">
        <v>9.26</v>
      </c>
      <c r="H115" s="79">
        <v>7.71</v>
      </c>
      <c r="I115" s="79">
        <v>6.31</v>
      </c>
      <c r="J115" s="79">
        <v>5.23</v>
      </c>
      <c r="K115" s="79">
        <v>4.34</v>
      </c>
      <c r="L115" s="79">
        <v>51</v>
      </c>
      <c r="M115" s="79">
        <v>50</v>
      </c>
      <c r="N115" s="79">
        <v>11</v>
      </c>
      <c r="O115" s="78">
        <v>0.43671296296296297</v>
      </c>
    </row>
    <row r="116" spans="1:15" x14ac:dyDescent="0.25">
      <c r="A116" s="79">
        <v>3257</v>
      </c>
      <c r="B116" s="28">
        <v>2</v>
      </c>
      <c r="C116" s="79">
        <v>12297</v>
      </c>
      <c r="D116" s="79">
        <v>4.83</v>
      </c>
      <c r="E116" s="79">
        <v>3.78</v>
      </c>
      <c r="F116" s="79">
        <v>4.09</v>
      </c>
      <c r="G116" s="79">
        <v>3.31</v>
      </c>
      <c r="H116" s="79">
        <v>2.71</v>
      </c>
      <c r="I116" s="79">
        <v>2.25</v>
      </c>
      <c r="J116" s="79">
        <v>1.88</v>
      </c>
      <c r="K116" s="79">
        <v>1.58</v>
      </c>
      <c r="L116" s="79">
        <v>51</v>
      </c>
      <c r="M116" s="79">
        <v>50</v>
      </c>
      <c r="N116" s="79">
        <v>11</v>
      </c>
      <c r="O116" s="78">
        <v>0.43681712962962965</v>
      </c>
    </row>
    <row r="117" spans="1:15" x14ac:dyDescent="0.25">
      <c r="A117" s="79">
        <v>3257</v>
      </c>
      <c r="B117" s="28">
        <v>3</v>
      </c>
      <c r="C117" s="79">
        <v>23898</v>
      </c>
      <c r="D117" s="79">
        <v>8.9</v>
      </c>
      <c r="E117" s="79">
        <v>7.33</v>
      </c>
      <c r="F117" s="79">
        <v>7.61</v>
      </c>
      <c r="G117" s="79">
        <v>6.17</v>
      </c>
      <c r="H117" s="79">
        <v>5.18</v>
      </c>
      <c r="I117" s="79">
        <v>4.24</v>
      </c>
      <c r="J117" s="79">
        <v>3.56</v>
      </c>
      <c r="K117" s="79">
        <v>2.96</v>
      </c>
      <c r="L117" s="79">
        <v>51</v>
      </c>
      <c r="M117" s="79">
        <v>50</v>
      </c>
      <c r="N117" s="79">
        <v>11</v>
      </c>
      <c r="O117" s="78">
        <v>0.43692129629629628</v>
      </c>
    </row>
    <row r="118" spans="1:15" x14ac:dyDescent="0.25">
      <c r="A118" s="79">
        <v>3257</v>
      </c>
      <c r="B118" s="28">
        <v>4</v>
      </c>
      <c r="C118" s="79">
        <v>36388</v>
      </c>
      <c r="D118" s="79">
        <v>12.94</v>
      </c>
      <c r="E118" s="79">
        <v>10.89</v>
      </c>
      <c r="F118" s="79">
        <v>11.01</v>
      </c>
      <c r="G118" s="79">
        <v>9.0299999999999994</v>
      </c>
      <c r="H118" s="79">
        <v>7.52</v>
      </c>
      <c r="I118" s="79">
        <v>6.18</v>
      </c>
      <c r="J118" s="79">
        <v>5.17</v>
      </c>
      <c r="K118" s="79">
        <v>4.32</v>
      </c>
      <c r="L118" s="79">
        <v>51</v>
      </c>
      <c r="M118" s="79">
        <v>50</v>
      </c>
      <c r="N118" s="79">
        <v>11</v>
      </c>
      <c r="O118" s="78">
        <v>0.4370486111111111</v>
      </c>
    </row>
    <row r="119" spans="1:15" x14ac:dyDescent="0.25">
      <c r="A119" s="76" t="s">
        <v>342</v>
      </c>
      <c r="B119" s="4"/>
      <c r="C119" s="1" t="s">
        <v>57</v>
      </c>
      <c r="D119" s="77">
        <v>0.43791666666666668</v>
      </c>
      <c r="E119" s="76" t="s">
        <v>203</v>
      </c>
      <c r="F119" s="76" t="s">
        <v>115</v>
      </c>
    </row>
    <row r="120" spans="1:15" x14ac:dyDescent="0.25">
      <c r="A120" s="79">
        <v>3261</v>
      </c>
      <c r="B120" s="28">
        <v>1</v>
      </c>
      <c r="C120" s="79">
        <v>35636</v>
      </c>
      <c r="D120" s="79">
        <v>13.23</v>
      </c>
      <c r="E120" s="79">
        <v>10.9</v>
      </c>
      <c r="F120" s="79">
        <v>11.02</v>
      </c>
      <c r="G120" s="79">
        <v>8.84</v>
      </c>
      <c r="H120" s="79">
        <v>7.19</v>
      </c>
      <c r="I120" s="79">
        <v>5.81</v>
      </c>
      <c r="J120" s="79">
        <v>4.75</v>
      </c>
      <c r="K120" s="79">
        <v>4.0199999999999996</v>
      </c>
      <c r="L120" s="79">
        <v>51</v>
      </c>
      <c r="M120" s="79">
        <v>49</v>
      </c>
      <c r="N120" s="79">
        <v>12</v>
      </c>
      <c r="O120" s="78">
        <v>0.43850694444444444</v>
      </c>
    </row>
    <row r="121" spans="1:15" x14ac:dyDescent="0.25">
      <c r="A121" s="79">
        <v>3261</v>
      </c>
      <c r="B121" s="28">
        <v>2</v>
      </c>
      <c r="C121" s="79">
        <v>12316</v>
      </c>
      <c r="D121" s="79">
        <v>4.9400000000000004</v>
      </c>
      <c r="E121" s="79">
        <v>4.03</v>
      </c>
      <c r="F121" s="79">
        <v>3.9</v>
      </c>
      <c r="G121" s="79">
        <v>3.08</v>
      </c>
      <c r="H121" s="79">
        <v>2.4700000000000002</v>
      </c>
      <c r="I121" s="79">
        <v>2.0299999999999998</v>
      </c>
      <c r="J121" s="79">
        <v>1.66</v>
      </c>
      <c r="K121" s="79">
        <v>1.43</v>
      </c>
      <c r="L121" s="79">
        <v>51</v>
      </c>
      <c r="M121" s="79">
        <v>49</v>
      </c>
      <c r="N121" s="79">
        <v>12</v>
      </c>
      <c r="O121" s="78">
        <v>0.43861111111111112</v>
      </c>
    </row>
    <row r="122" spans="1:15" x14ac:dyDescent="0.25">
      <c r="A122" s="79">
        <v>3261</v>
      </c>
      <c r="B122" s="28">
        <v>3</v>
      </c>
      <c r="C122" s="79">
        <v>23862</v>
      </c>
      <c r="D122" s="79">
        <v>9.0399999999999991</v>
      </c>
      <c r="E122" s="79">
        <v>7.45</v>
      </c>
      <c r="F122" s="79">
        <v>7.63</v>
      </c>
      <c r="G122" s="79">
        <v>5.99</v>
      </c>
      <c r="H122" s="79">
        <v>4.8600000000000003</v>
      </c>
      <c r="I122" s="79">
        <v>3.96</v>
      </c>
      <c r="J122" s="79">
        <v>3.26</v>
      </c>
      <c r="K122" s="79">
        <v>2.75</v>
      </c>
      <c r="L122" s="79">
        <v>51</v>
      </c>
      <c r="M122" s="79">
        <v>49</v>
      </c>
      <c r="N122" s="79">
        <v>12</v>
      </c>
      <c r="O122" s="78">
        <v>0.43870370370370365</v>
      </c>
    </row>
    <row r="123" spans="1:15" x14ac:dyDescent="0.25">
      <c r="A123" s="79">
        <v>3261</v>
      </c>
      <c r="B123" s="28">
        <v>4</v>
      </c>
      <c r="C123" s="79">
        <v>36070</v>
      </c>
      <c r="D123" s="79">
        <v>13.15</v>
      </c>
      <c r="E123" s="79">
        <v>10.85</v>
      </c>
      <c r="F123" s="79">
        <v>11.11</v>
      </c>
      <c r="G123" s="79">
        <v>8.89</v>
      </c>
      <c r="H123" s="79">
        <v>7.21</v>
      </c>
      <c r="I123" s="79">
        <v>5.86</v>
      </c>
      <c r="J123" s="79">
        <v>4.79</v>
      </c>
      <c r="K123" s="79">
        <v>4.0599999999999996</v>
      </c>
      <c r="L123" s="79">
        <v>51</v>
      </c>
      <c r="M123" s="79">
        <v>49</v>
      </c>
      <c r="N123" s="79">
        <v>12</v>
      </c>
      <c r="O123" s="78">
        <v>0.43884259259259256</v>
      </c>
    </row>
    <row r="124" spans="1:15" x14ac:dyDescent="0.25">
      <c r="A124" s="76" t="s">
        <v>353</v>
      </c>
      <c r="B124" s="4"/>
      <c r="C124" s="1" t="s">
        <v>57</v>
      </c>
      <c r="D124" s="77">
        <v>0.43949074074074074</v>
      </c>
      <c r="E124" s="76" t="s">
        <v>202</v>
      </c>
      <c r="F124" s="76" t="s">
        <v>115</v>
      </c>
    </row>
    <row r="125" spans="1:15" x14ac:dyDescent="0.25">
      <c r="A125" s="79">
        <v>3182</v>
      </c>
      <c r="B125" s="28">
        <v>1</v>
      </c>
      <c r="C125" s="79">
        <v>35825</v>
      </c>
      <c r="D125" s="79">
        <v>20.56</v>
      </c>
      <c r="E125" s="79">
        <v>8.09</v>
      </c>
      <c r="F125" s="79">
        <v>16.71</v>
      </c>
      <c r="G125" s="79">
        <v>13.03</v>
      </c>
      <c r="H125" s="79">
        <v>10.52</v>
      </c>
      <c r="I125" s="79">
        <v>8.4700000000000006</v>
      </c>
      <c r="J125" s="79">
        <v>7</v>
      </c>
      <c r="K125" s="79">
        <v>5.69</v>
      </c>
      <c r="L125" s="79">
        <v>51</v>
      </c>
      <c r="M125" s="79">
        <v>49</v>
      </c>
      <c r="N125" s="79">
        <v>13</v>
      </c>
      <c r="O125" s="78">
        <v>0.44222222222222224</v>
      </c>
    </row>
    <row r="126" spans="1:15" x14ac:dyDescent="0.25">
      <c r="A126" s="79">
        <v>3182</v>
      </c>
      <c r="B126" s="28">
        <v>2</v>
      </c>
      <c r="C126" s="79">
        <v>12177</v>
      </c>
      <c r="D126" s="79">
        <v>9.14</v>
      </c>
      <c r="E126" s="79">
        <v>1.7</v>
      </c>
      <c r="F126" s="79">
        <v>7.29</v>
      </c>
      <c r="G126" s="79">
        <v>5.51</v>
      </c>
      <c r="H126" s="79">
        <v>4.28</v>
      </c>
      <c r="I126" s="79">
        <v>3.41</v>
      </c>
      <c r="J126" s="79">
        <v>2.79</v>
      </c>
      <c r="K126" s="79">
        <v>2.2599999999999998</v>
      </c>
      <c r="L126" s="79">
        <v>51</v>
      </c>
      <c r="M126" s="79">
        <v>49</v>
      </c>
      <c r="N126" s="79">
        <v>13</v>
      </c>
      <c r="O126" s="78">
        <v>0.44247685185185182</v>
      </c>
    </row>
    <row r="127" spans="1:15" x14ac:dyDescent="0.25">
      <c r="A127" s="79">
        <v>3182</v>
      </c>
      <c r="B127" s="28">
        <v>3</v>
      </c>
      <c r="C127" s="79">
        <v>23779</v>
      </c>
      <c r="D127" s="79">
        <v>15.01</v>
      </c>
      <c r="E127" s="79">
        <v>4.45</v>
      </c>
      <c r="F127" s="79">
        <v>12.3</v>
      </c>
      <c r="G127" s="79">
        <v>9.3800000000000008</v>
      </c>
      <c r="H127" s="79">
        <v>7.47</v>
      </c>
      <c r="I127" s="79">
        <v>6.02</v>
      </c>
      <c r="J127" s="79">
        <v>4.95</v>
      </c>
      <c r="K127" s="79">
        <v>4.03</v>
      </c>
      <c r="L127" s="79">
        <v>51</v>
      </c>
      <c r="M127" s="79">
        <v>49</v>
      </c>
      <c r="N127" s="79">
        <v>13</v>
      </c>
      <c r="O127" s="78">
        <v>0.44261574074074073</v>
      </c>
    </row>
    <row r="128" spans="1:15" x14ac:dyDescent="0.25">
      <c r="A128" s="79">
        <v>3182</v>
      </c>
      <c r="B128" s="28">
        <v>4</v>
      </c>
      <c r="C128" s="79">
        <v>35948</v>
      </c>
      <c r="D128" s="79">
        <v>20.51</v>
      </c>
      <c r="E128" s="79">
        <v>7.93</v>
      </c>
      <c r="F128" s="79">
        <v>16.68</v>
      </c>
      <c r="G128" s="79">
        <v>12.98</v>
      </c>
      <c r="H128" s="79">
        <v>10.42</v>
      </c>
      <c r="I128" s="79">
        <v>8.39</v>
      </c>
      <c r="J128" s="79">
        <v>6.94</v>
      </c>
      <c r="K128" s="79">
        <v>5.67</v>
      </c>
      <c r="L128" s="79">
        <v>51</v>
      </c>
      <c r="M128" s="79">
        <v>49</v>
      </c>
      <c r="N128" s="79">
        <v>13</v>
      </c>
      <c r="O128" s="78">
        <v>0.44278935185185181</v>
      </c>
    </row>
    <row r="129" spans="1:15" x14ac:dyDescent="0.25">
      <c r="A129" s="76" t="s">
        <v>348</v>
      </c>
      <c r="B129" s="4"/>
      <c r="C129" s="1" t="s">
        <v>57</v>
      </c>
      <c r="D129" s="77">
        <v>0.44370370370370371</v>
      </c>
      <c r="E129" s="76" t="s">
        <v>192</v>
      </c>
      <c r="F129" s="76" t="s">
        <v>115</v>
      </c>
    </row>
    <row r="130" spans="1:15" x14ac:dyDescent="0.25">
      <c r="A130" s="79">
        <v>3184</v>
      </c>
      <c r="B130" s="28">
        <v>1</v>
      </c>
      <c r="C130" s="79">
        <v>35609</v>
      </c>
      <c r="D130" s="79">
        <v>23.09</v>
      </c>
      <c r="E130" s="79">
        <v>18.260000000000002</v>
      </c>
      <c r="F130" s="79">
        <v>5.73</v>
      </c>
      <c r="G130" s="79">
        <v>4.83</v>
      </c>
      <c r="H130" s="79">
        <v>4.1900000000000004</v>
      </c>
      <c r="I130" s="79">
        <v>3.74</v>
      </c>
      <c r="J130" s="79">
        <v>3.33</v>
      </c>
      <c r="K130" s="79">
        <v>3</v>
      </c>
      <c r="L130" s="79">
        <v>51</v>
      </c>
      <c r="M130" s="79">
        <v>49</v>
      </c>
      <c r="N130" s="79">
        <v>14</v>
      </c>
      <c r="O130" s="78">
        <v>0.44427083333333334</v>
      </c>
    </row>
    <row r="131" spans="1:15" x14ac:dyDescent="0.25">
      <c r="A131" s="79">
        <v>3184</v>
      </c>
      <c r="B131" s="28">
        <v>2</v>
      </c>
      <c r="C131" s="79">
        <v>11996</v>
      </c>
      <c r="D131" s="79">
        <v>11.21</v>
      </c>
      <c r="E131" s="79">
        <v>8.49</v>
      </c>
      <c r="F131" s="79">
        <v>1.75</v>
      </c>
      <c r="G131" s="79">
        <v>1.55</v>
      </c>
      <c r="H131" s="79">
        <v>1.43</v>
      </c>
      <c r="I131" s="79">
        <v>1.27</v>
      </c>
      <c r="J131" s="79">
        <v>1.1599999999999999</v>
      </c>
      <c r="K131" s="79">
        <v>1.05</v>
      </c>
      <c r="L131" s="79">
        <v>51</v>
      </c>
      <c r="M131" s="79">
        <v>49</v>
      </c>
      <c r="N131" s="79">
        <v>14</v>
      </c>
      <c r="O131" s="78">
        <v>0.44438657407407406</v>
      </c>
    </row>
    <row r="132" spans="1:15" x14ac:dyDescent="0.25">
      <c r="A132" s="79">
        <v>3184</v>
      </c>
      <c r="B132" s="28">
        <v>3</v>
      </c>
      <c r="C132" s="79">
        <v>23591</v>
      </c>
      <c r="D132" s="79">
        <v>17.5</v>
      </c>
      <c r="E132" s="79">
        <v>13.56</v>
      </c>
      <c r="F132" s="79">
        <v>3.57</v>
      </c>
      <c r="G132" s="79">
        <v>3.03</v>
      </c>
      <c r="H132" s="79">
        <v>2.76</v>
      </c>
      <c r="I132" s="79">
        <v>2.5</v>
      </c>
      <c r="J132" s="79">
        <v>2.25</v>
      </c>
      <c r="K132" s="79">
        <v>2.0299999999999998</v>
      </c>
      <c r="L132" s="79">
        <v>51</v>
      </c>
      <c r="M132" s="79">
        <v>49</v>
      </c>
      <c r="N132" s="79">
        <v>14</v>
      </c>
      <c r="O132" s="78">
        <v>0.4444791666666667</v>
      </c>
    </row>
    <row r="133" spans="1:15" x14ac:dyDescent="0.25">
      <c r="A133" s="79">
        <v>3184</v>
      </c>
      <c r="B133" s="28">
        <v>4</v>
      </c>
      <c r="C133" s="79">
        <v>35772</v>
      </c>
      <c r="D133" s="79">
        <v>22.85</v>
      </c>
      <c r="E133" s="79">
        <v>17.989999999999998</v>
      </c>
      <c r="F133" s="79">
        <v>5.68</v>
      </c>
      <c r="G133" s="79">
        <v>4.83</v>
      </c>
      <c r="H133" s="79">
        <v>4.2699999999999996</v>
      </c>
      <c r="I133" s="79">
        <v>3.83</v>
      </c>
      <c r="J133" s="79">
        <v>3.41</v>
      </c>
      <c r="K133" s="79">
        <v>3.07</v>
      </c>
      <c r="L133" s="79">
        <v>51</v>
      </c>
      <c r="M133" s="79">
        <v>49</v>
      </c>
      <c r="N133" s="79">
        <v>14</v>
      </c>
      <c r="O133" s="78">
        <v>0.4446180555555555</v>
      </c>
    </row>
    <row r="134" spans="1:15" x14ac:dyDescent="0.25">
      <c r="A134" s="76" t="s">
        <v>347</v>
      </c>
      <c r="B134" s="4"/>
      <c r="C134" s="1" t="s">
        <v>57</v>
      </c>
      <c r="D134" s="77">
        <v>0.44533564814814813</v>
      </c>
      <c r="E134" s="76" t="s">
        <v>190</v>
      </c>
      <c r="F134" s="76" t="s">
        <v>115</v>
      </c>
    </row>
    <row r="135" spans="1:15" x14ac:dyDescent="0.25">
      <c r="A135" s="79">
        <v>3257</v>
      </c>
      <c r="B135" s="28">
        <v>1</v>
      </c>
      <c r="C135" s="79">
        <v>35834</v>
      </c>
      <c r="D135" s="79">
        <v>15.05</v>
      </c>
      <c r="E135" s="79">
        <v>11.27</v>
      </c>
      <c r="F135" s="79">
        <v>12.24</v>
      </c>
      <c r="G135" s="79">
        <v>9.61</v>
      </c>
      <c r="H135" s="79">
        <v>7.57</v>
      </c>
      <c r="I135" s="79">
        <v>6.1</v>
      </c>
      <c r="J135" s="79">
        <v>5</v>
      </c>
      <c r="K135" s="79">
        <v>4.24</v>
      </c>
      <c r="L135" s="79">
        <v>52</v>
      </c>
      <c r="M135" s="79">
        <v>50</v>
      </c>
      <c r="N135" s="79">
        <v>15</v>
      </c>
      <c r="O135" s="78">
        <v>0.44658564814814811</v>
      </c>
    </row>
    <row r="136" spans="1:15" x14ac:dyDescent="0.25">
      <c r="A136" s="79">
        <v>3257</v>
      </c>
      <c r="B136" s="28">
        <v>2</v>
      </c>
      <c r="C136" s="79">
        <v>12256</v>
      </c>
      <c r="D136" s="79">
        <v>6.18</v>
      </c>
      <c r="E136" s="79">
        <v>3.9</v>
      </c>
      <c r="F136" s="79">
        <v>4.93</v>
      </c>
      <c r="G136" s="79">
        <v>3.72</v>
      </c>
      <c r="H136" s="79">
        <v>2.85</v>
      </c>
      <c r="I136" s="79">
        <v>2.25</v>
      </c>
      <c r="J136" s="79">
        <v>1.85</v>
      </c>
      <c r="K136" s="79">
        <v>1.57</v>
      </c>
      <c r="L136" s="79">
        <v>52</v>
      </c>
      <c r="M136" s="79">
        <v>50</v>
      </c>
      <c r="N136" s="79">
        <v>15</v>
      </c>
      <c r="O136" s="78">
        <v>0.44670138888888888</v>
      </c>
    </row>
    <row r="137" spans="1:15" x14ac:dyDescent="0.25">
      <c r="A137" s="79">
        <v>3257</v>
      </c>
      <c r="B137" s="28">
        <v>3</v>
      </c>
      <c r="C137" s="79">
        <v>23811</v>
      </c>
      <c r="D137" s="79">
        <v>10.6</v>
      </c>
      <c r="E137" s="79">
        <v>7.57</v>
      </c>
      <c r="F137" s="79">
        <v>8.7200000000000006</v>
      </c>
      <c r="G137" s="79">
        <v>6.65</v>
      </c>
      <c r="H137" s="79">
        <v>5.26</v>
      </c>
      <c r="I137" s="79">
        <v>4.2</v>
      </c>
      <c r="J137" s="79">
        <v>3.48</v>
      </c>
      <c r="K137" s="79">
        <v>2.97</v>
      </c>
      <c r="L137" s="79">
        <v>52</v>
      </c>
      <c r="M137" s="79">
        <v>50</v>
      </c>
      <c r="N137" s="79">
        <v>15</v>
      </c>
      <c r="O137" s="78">
        <v>0.44679398148148147</v>
      </c>
    </row>
    <row r="138" spans="1:15" x14ac:dyDescent="0.25">
      <c r="A138" s="79">
        <v>3257</v>
      </c>
      <c r="B138" s="28">
        <v>4</v>
      </c>
      <c r="C138" s="79">
        <v>35905</v>
      </c>
      <c r="D138" s="79">
        <v>14.8</v>
      </c>
      <c r="E138" s="79">
        <v>11.15</v>
      </c>
      <c r="F138" s="79">
        <v>12.14</v>
      </c>
      <c r="G138" s="79">
        <v>9.51</v>
      </c>
      <c r="H138" s="79">
        <v>7.55</v>
      </c>
      <c r="I138" s="79">
        <v>6.12</v>
      </c>
      <c r="J138" s="79">
        <v>5.05</v>
      </c>
      <c r="K138" s="79">
        <v>4.3</v>
      </c>
      <c r="L138" s="79">
        <v>52</v>
      </c>
      <c r="M138" s="79">
        <v>50</v>
      </c>
      <c r="N138" s="79">
        <v>15</v>
      </c>
      <c r="O138" s="78">
        <v>0.44693287037037038</v>
      </c>
    </row>
    <row r="139" spans="1:15" x14ac:dyDescent="0.25">
      <c r="A139" s="76" t="s">
        <v>342</v>
      </c>
      <c r="B139" s="4"/>
      <c r="C139" s="1" t="s">
        <v>57</v>
      </c>
      <c r="D139" s="77">
        <v>0.44763888888888892</v>
      </c>
      <c r="E139" s="76" t="s">
        <v>180</v>
      </c>
      <c r="F139" s="76" t="s">
        <v>115</v>
      </c>
    </row>
    <row r="140" spans="1:15" x14ac:dyDescent="0.25">
      <c r="A140" s="79">
        <v>3259</v>
      </c>
      <c r="B140" s="28">
        <v>1</v>
      </c>
      <c r="C140" s="79">
        <v>35804</v>
      </c>
      <c r="D140" s="79">
        <v>13.27</v>
      </c>
      <c r="E140" s="79">
        <v>10.84</v>
      </c>
      <c r="F140" s="79">
        <v>10.44</v>
      </c>
      <c r="G140" s="79">
        <v>8.39</v>
      </c>
      <c r="H140" s="79">
        <v>6.89</v>
      </c>
      <c r="I140" s="79">
        <v>5.56</v>
      </c>
      <c r="J140" s="79">
        <v>4.5599999999999996</v>
      </c>
      <c r="K140" s="79">
        <v>3.89</v>
      </c>
      <c r="L140" s="79">
        <v>52</v>
      </c>
      <c r="M140" s="79">
        <v>50</v>
      </c>
      <c r="N140" s="79">
        <v>16</v>
      </c>
      <c r="O140" s="78">
        <v>0.44818287037037036</v>
      </c>
    </row>
    <row r="141" spans="1:15" x14ac:dyDescent="0.25">
      <c r="A141" s="79">
        <v>3259</v>
      </c>
      <c r="B141" s="28">
        <v>2</v>
      </c>
      <c r="C141" s="79">
        <v>12252</v>
      </c>
      <c r="D141" s="79">
        <v>4.8899999999999997</v>
      </c>
      <c r="E141" s="79">
        <v>3.95</v>
      </c>
      <c r="F141" s="79">
        <v>3.29</v>
      </c>
      <c r="G141" s="79">
        <v>2.67</v>
      </c>
      <c r="H141" s="79">
        <v>2.23</v>
      </c>
      <c r="I141" s="79">
        <v>1.85</v>
      </c>
      <c r="J141" s="79">
        <v>1.56</v>
      </c>
      <c r="K141" s="79">
        <v>1.34</v>
      </c>
      <c r="L141" s="79">
        <v>52</v>
      </c>
      <c r="M141" s="79">
        <v>50</v>
      </c>
      <c r="N141" s="79">
        <v>16</v>
      </c>
      <c r="O141" s="78">
        <v>0.44828703703703704</v>
      </c>
    </row>
    <row r="142" spans="1:15" x14ac:dyDescent="0.25">
      <c r="A142" s="79">
        <v>3259</v>
      </c>
      <c r="B142" s="28">
        <v>3</v>
      </c>
      <c r="C142" s="79">
        <v>23724</v>
      </c>
      <c r="D142" s="79">
        <v>9.02</v>
      </c>
      <c r="E142" s="79">
        <v>7.33</v>
      </c>
      <c r="F142" s="79">
        <v>6.97</v>
      </c>
      <c r="G142" s="79">
        <v>5.55</v>
      </c>
      <c r="H142" s="79">
        <v>4.59</v>
      </c>
      <c r="I142" s="79">
        <v>3.72</v>
      </c>
      <c r="J142" s="79">
        <v>3.08</v>
      </c>
      <c r="K142" s="79">
        <v>2.64</v>
      </c>
      <c r="L142" s="79">
        <v>52</v>
      </c>
      <c r="M142" s="79">
        <v>50</v>
      </c>
      <c r="N142" s="79">
        <v>16</v>
      </c>
      <c r="O142" s="78">
        <v>0.44839120370370367</v>
      </c>
    </row>
    <row r="143" spans="1:15" x14ac:dyDescent="0.25">
      <c r="A143" s="79">
        <v>3259</v>
      </c>
      <c r="B143" s="28">
        <v>4</v>
      </c>
      <c r="C143" s="79">
        <v>36044</v>
      </c>
      <c r="D143" s="79">
        <v>13.15</v>
      </c>
      <c r="E143" s="79">
        <v>10.73</v>
      </c>
      <c r="F143" s="79">
        <v>10.69</v>
      </c>
      <c r="G143" s="79">
        <v>8.52</v>
      </c>
      <c r="H143" s="79">
        <v>6.97</v>
      </c>
      <c r="I143" s="79">
        <v>5.63</v>
      </c>
      <c r="J143" s="79">
        <v>4.63</v>
      </c>
      <c r="K143" s="79">
        <v>3.92</v>
      </c>
      <c r="L143" s="79">
        <v>52</v>
      </c>
      <c r="M143" s="79">
        <v>50</v>
      </c>
      <c r="N143" s="79">
        <v>16</v>
      </c>
      <c r="O143" s="78">
        <v>0.44851851851851854</v>
      </c>
    </row>
    <row r="144" spans="1:15" x14ac:dyDescent="0.25">
      <c r="A144" s="76" t="s">
        <v>341</v>
      </c>
      <c r="B144" s="4"/>
      <c r="C144" s="1" t="s">
        <v>57</v>
      </c>
      <c r="D144" s="77">
        <v>0.44951388888888894</v>
      </c>
      <c r="E144" s="76" t="s">
        <v>178</v>
      </c>
      <c r="F144" s="76" t="s">
        <v>115</v>
      </c>
    </row>
    <row r="145" spans="1:15" x14ac:dyDescent="0.25">
      <c r="A145" s="79">
        <v>3126</v>
      </c>
      <c r="B145" s="28">
        <v>1</v>
      </c>
      <c r="C145" s="79">
        <v>35893</v>
      </c>
      <c r="D145" s="79">
        <v>7.83</v>
      </c>
      <c r="E145" s="79">
        <v>7.11</v>
      </c>
      <c r="F145" s="79">
        <v>7.01</v>
      </c>
      <c r="G145" s="79">
        <v>6.12</v>
      </c>
      <c r="H145" s="79">
        <v>5.43</v>
      </c>
      <c r="I145" s="79">
        <v>4.6100000000000003</v>
      </c>
      <c r="J145" s="79">
        <v>3.96</v>
      </c>
      <c r="K145" s="79">
        <v>3.33</v>
      </c>
      <c r="L145" s="79">
        <v>52</v>
      </c>
      <c r="M145" s="79">
        <v>50</v>
      </c>
      <c r="N145" s="79">
        <v>17</v>
      </c>
      <c r="O145" s="78">
        <v>0.45174768518518515</v>
      </c>
    </row>
    <row r="146" spans="1:15" x14ac:dyDescent="0.25">
      <c r="A146" s="79">
        <v>3126</v>
      </c>
      <c r="B146" s="28">
        <v>2</v>
      </c>
      <c r="C146" s="79">
        <v>12439</v>
      </c>
      <c r="D146" s="79">
        <v>2.54</v>
      </c>
      <c r="E146" s="79">
        <v>2.29</v>
      </c>
      <c r="F146" s="79">
        <v>2.31</v>
      </c>
      <c r="G146" s="79">
        <v>2.04</v>
      </c>
      <c r="H146" s="79">
        <v>1.79</v>
      </c>
      <c r="I146" s="79">
        <v>1.55</v>
      </c>
      <c r="J146" s="79">
        <v>1.35</v>
      </c>
      <c r="K146" s="79">
        <v>1.1599999999999999</v>
      </c>
      <c r="L146" s="79">
        <v>52</v>
      </c>
      <c r="M146" s="79">
        <v>50</v>
      </c>
      <c r="N146" s="79">
        <v>17</v>
      </c>
      <c r="O146" s="78">
        <v>0.45186342592592593</v>
      </c>
    </row>
    <row r="147" spans="1:15" x14ac:dyDescent="0.25">
      <c r="A147" s="79">
        <v>3126</v>
      </c>
      <c r="B147" s="28">
        <v>3</v>
      </c>
      <c r="C147" s="79">
        <v>24117</v>
      </c>
      <c r="D147" s="79">
        <v>5.08</v>
      </c>
      <c r="E147" s="79">
        <v>4.58</v>
      </c>
      <c r="F147" s="79">
        <v>4.68</v>
      </c>
      <c r="G147" s="79">
        <v>4.04</v>
      </c>
      <c r="H147" s="79">
        <v>3.58</v>
      </c>
      <c r="I147" s="79">
        <v>3.08</v>
      </c>
      <c r="J147" s="79">
        <v>2.65</v>
      </c>
      <c r="K147" s="79">
        <v>2.25</v>
      </c>
      <c r="L147" s="79">
        <v>52</v>
      </c>
      <c r="M147" s="79">
        <v>50</v>
      </c>
      <c r="N147" s="79">
        <v>17</v>
      </c>
      <c r="O147" s="78">
        <v>0.45195601851851852</v>
      </c>
    </row>
    <row r="148" spans="1:15" x14ac:dyDescent="0.25">
      <c r="A148" s="79">
        <v>3126</v>
      </c>
      <c r="B148" s="28">
        <v>4</v>
      </c>
      <c r="C148" s="79">
        <v>36438</v>
      </c>
      <c r="D148" s="79">
        <v>7.75</v>
      </c>
      <c r="E148" s="79">
        <v>7.01</v>
      </c>
      <c r="F148" s="79">
        <v>7</v>
      </c>
      <c r="G148" s="79">
        <v>6.08</v>
      </c>
      <c r="H148" s="79">
        <v>5.39</v>
      </c>
      <c r="I148" s="79">
        <v>4.6100000000000003</v>
      </c>
      <c r="J148" s="79">
        <v>3.97</v>
      </c>
      <c r="K148" s="79">
        <v>3.35</v>
      </c>
      <c r="L148" s="79">
        <v>52</v>
      </c>
      <c r="M148" s="79">
        <v>50</v>
      </c>
      <c r="N148" s="79">
        <v>17</v>
      </c>
      <c r="O148" s="78">
        <v>0.45208333333333334</v>
      </c>
    </row>
    <row r="149" spans="1:15" x14ac:dyDescent="0.25">
      <c r="A149" s="76" t="s">
        <v>352</v>
      </c>
      <c r="B149" s="4"/>
      <c r="C149" s="1" t="s">
        <v>57</v>
      </c>
      <c r="D149" s="77">
        <v>0.45263888888888887</v>
      </c>
      <c r="E149" s="76" t="s">
        <v>200</v>
      </c>
    </row>
    <row r="150" spans="1:15" x14ac:dyDescent="0.25">
      <c r="A150" s="79">
        <v>3142</v>
      </c>
      <c r="B150" s="28">
        <v>1</v>
      </c>
      <c r="C150" s="79">
        <v>35780</v>
      </c>
      <c r="D150" s="79">
        <v>13.31</v>
      </c>
      <c r="E150" s="79">
        <v>8.86</v>
      </c>
      <c r="F150" s="79">
        <v>10.54</v>
      </c>
      <c r="G150" s="79">
        <v>8.18</v>
      </c>
      <c r="H150" s="79">
        <v>6.52</v>
      </c>
      <c r="I150" s="79">
        <v>5.25</v>
      </c>
      <c r="J150" s="79">
        <v>4.2</v>
      </c>
      <c r="K150" s="79">
        <v>3.41</v>
      </c>
      <c r="L150" s="79">
        <v>52</v>
      </c>
      <c r="M150" s="79">
        <v>49</v>
      </c>
      <c r="N150" s="79">
        <v>18</v>
      </c>
      <c r="O150" s="78">
        <v>0.45451388888888888</v>
      </c>
    </row>
    <row r="151" spans="1:15" x14ac:dyDescent="0.25">
      <c r="A151" s="79">
        <v>3142</v>
      </c>
      <c r="B151" s="28">
        <v>2</v>
      </c>
      <c r="C151" s="79">
        <v>12253</v>
      </c>
      <c r="D151" s="79">
        <v>5.01</v>
      </c>
      <c r="E151" s="79">
        <v>2.56</v>
      </c>
      <c r="F151" s="79">
        <v>3.9</v>
      </c>
      <c r="G151" s="79">
        <v>3</v>
      </c>
      <c r="H151" s="79">
        <v>2.38</v>
      </c>
      <c r="I151" s="79">
        <v>1.94</v>
      </c>
      <c r="J151" s="79">
        <v>1.57</v>
      </c>
      <c r="K151" s="79">
        <v>1.3</v>
      </c>
      <c r="L151" s="79">
        <v>52</v>
      </c>
      <c r="M151" s="79">
        <v>49</v>
      </c>
      <c r="N151" s="79">
        <v>18</v>
      </c>
      <c r="O151" s="78">
        <v>0.45466435185185183</v>
      </c>
    </row>
    <row r="152" spans="1:15" x14ac:dyDescent="0.25">
      <c r="A152" s="79">
        <v>3142</v>
      </c>
      <c r="B152" s="28">
        <v>3</v>
      </c>
      <c r="C152" s="79">
        <v>23786</v>
      </c>
      <c r="D152" s="79">
        <v>9.06</v>
      </c>
      <c r="E152" s="79">
        <v>5.51</v>
      </c>
      <c r="F152" s="79">
        <v>7.23</v>
      </c>
      <c r="G152" s="79">
        <v>5.55</v>
      </c>
      <c r="H152" s="79">
        <v>4.47</v>
      </c>
      <c r="I152" s="79">
        <v>3.64</v>
      </c>
      <c r="J152" s="79">
        <v>2.94</v>
      </c>
      <c r="K152" s="79">
        <v>2.41</v>
      </c>
      <c r="L152" s="79">
        <v>52</v>
      </c>
      <c r="M152" s="79">
        <v>49</v>
      </c>
      <c r="N152" s="79">
        <v>18</v>
      </c>
      <c r="O152" s="78">
        <v>0.45476851851851857</v>
      </c>
    </row>
    <row r="153" spans="1:15" x14ac:dyDescent="0.25">
      <c r="A153" s="79">
        <v>3142</v>
      </c>
      <c r="B153" s="28">
        <v>4</v>
      </c>
      <c r="C153" s="79">
        <v>36077</v>
      </c>
      <c r="D153" s="79">
        <v>13.1</v>
      </c>
      <c r="E153" s="79">
        <v>8.67</v>
      </c>
      <c r="F153" s="79">
        <v>10.41</v>
      </c>
      <c r="G153" s="79">
        <v>8.09</v>
      </c>
      <c r="H153" s="79">
        <v>6.46</v>
      </c>
      <c r="I153" s="79">
        <v>5.28</v>
      </c>
      <c r="J153" s="79">
        <v>4.25</v>
      </c>
      <c r="K153" s="79">
        <v>3.51</v>
      </c>
      <c r="L153" s="79">
        <v>52</v>
      </c>
      <c r="M153" s="79">
        <v>49</v>
      </c>
      <c r="N153" s="79">
        <v>18</v>
      </c>
      <c r="O153" s="78">
        <v>0.45489583333333333</v>
      </c>
    </row>
    <row r="154" spans="1:15" x14ac:dyDescent="0.25">
      <c r="A154" s="76" t="s">
        <v>351</v>
      </c>
      <c r="B154" s="4"/>
      <c r="C154" s="1" t="s">
        <v>57</v>
      </c>
      <c r="D154" s="77">
        <v>0.45546296296296296</v>
      </c>
      <c r="E154" s="76" t="s">
        <v>198</v>
      </c>
    </row>
    <row r="155" spans="1:15" x14ac:dyDescent="0.25">
      <c r="A155" s="79">
        <v>3146</v>
      </c>
      <c r="B155" s="28">
        <v>1</v>
      </c>
      <c r="C155" s="79">
        <v>35816</v>
      </c>
      <c r="D155" s="79">
        <v>12.7</v>
      </c>
      <c r="E155" s="79">
        <v>9.98</v>
      </c>
      <c r="F155" s="79">
        <v>9.44</v>
      </c>
      <c r="G155" s="79">
        <v>7.49</v>
      </c>
      <c r="H155" s="79">
        <v>6</v>
      </c>
      <c r="I155" s="79">
        <v>4.79</v>
      </c>
      <c r="J155" s="79">
        <v>3.89</v>
      </c>
      <c r="K155" s="79">
        <v>3.26</v>
      </c>
      <c r="L155" s="79">
        <v>52</v>
      </c>
      <c r="M155" s="79">
        <v>50</v>
      </c>
      <c r="N155" s="79">
        <v>19</v>
      </c>
      <c r="O155" s="78">
        <v>0.45601851851851855</v>
      </c>
    </row>
    <row r="156" spans="1:15" x14ac:dyDescent="0.25">
      <c r="A156" s="79">
        <v>3146</v>
      </c>
      <c r="B156" s="28">
        <v>2</v>
      </c>
      <c r="C156" s="79">
        <v>12278</v>
      </c>
      <c r="D156" s="79">
        <v>4.63</v>
      </c>
      <c r="E156" s="79">
        <v>3.59</v>
      </c>
      <c r="F156" s="79">
        <v>3.03</v>
      </c>
      <c r="G156" s="79">
        <v>2.41</v>
      </c>
      <c r="H156" s="79">
        <v>1.95</v>
      </c>
      <c r="I156" s="79">
        <v>1.62</v>
      </c>
      <c r="J156" s="79">
        <v>1.35</v>
      </c>
      <c r="K156" s="79">
        <v>1.1299999999999999</v>
      </c>
      <c r="L156" s="79">
        <v>52</v>
      </c>
      <c r="M156" s="79">
        <v>50</v>
      </c>
      <c r="N156" s="79">
        <v>19</v>
      </c>
      <c r="O156" s="78">
        <v>0.45612268518518517</v>
      </c>
    </row>
    <row r="157" spans="1:15" x14ac:dyDescent="0.25">
      <c r="A157" s="79">
        <v>3146</v>
      </c>
      <c r="B157" s="28">
        <v>3</v>
      </c>
      <c r="C157" s="79">
        <v>23787</v>
      </c>
      <c r="D157" s="79">
        <v>8.6300000000000008</v>
      </c>
      <c r="E157" s="79">
        <v>6.75</v>
      </c>
      <c r="F157" s="79">
        <v>6.29</v>
      </c>
      <c r="G157" s="79">
        <v>4.92</v>
      </c>
      <c r="H157" s="79">
        <v>3.97</v>
      </c>
      <c r="I157" s="79">
        <v>3.21</v>
      </c>
      <c r="J157" s="79">
        <v>2.62</v>
      </c>
      <c r="K157" s="79">
        <v>2.2000000000000002</v>
      </c>
      <c r="L157" s="79">
        <v>52</v>
      </c>
      <c r="M157" s="79">
        <v>50</v>
      </c>
      <c r="N157" s="79">
        <v>19</v>
      </c>
      <c r="O157" s="78">
        <v>0.4562268518518518</v>
      </c>
    </row>
    <row r="158" spans="1:15" x14ac:dyDescent="0.25">
      <c r="A158" s="79">
        <v>3146</v>
      </c>
      <c r="B158" s="28">
        <v>4</v>
      </c>
      <c r="C158" s="79">
        <v>35992</v>
      </c>
      <c r="D158" s="79">
        <v>12.65</v>
      </c>
      <c r="E158" s="79">
        <v>9.92</v>
      </c>
      <c r="F158" s="79">
        <v>9.56</v>
      </c>
      <c r="G158" s="79">
        <v>7.54</v>
      </c>
      <c r="H158" s="79">
        <v>6.04</v>
      </c>
      <c r="I158" s="79">
        <v>4.84</v>
      </c>
      <c r="J158" s="79">
        <v>3.92</v>
      </c>
      <c r="K158" s="79">
        <v>3.28</v>
      </c>
      <c r="L158" s="79">
        <v>52</v>
      </c>
      <c r="M158" s="79">
        <v>50</v>
      </c>
      <c r="N158" s="79">
        <v>19</v>
      </c>
      <c r="O158" s="78">
        <v>0.45635416666666667</v>
      </c>
    </row>
    <row r="159" spans="1:15" x14ac:dyDescent="0.25">
      <c r="A159" s="76" t="s">
        <v>350</v>
      </c>
      <c r="B159" s="4"/>
      <c r="C159" s="1" t="s">
        <v>57</v>
      </c>
      <c r="D159" s="77">
        <v>0.45706018518518521</v>
      </c>
      <c r="E159" s="76" t="s">
        <v>196</v>
      </c>
    </row>
    <row r="160" spans="1:15" x14ac:dyDescent="0.25">
      <c r="A160" s="79">
        <v>3164</v>
      </c>
      <c r="B160" s="28">
        <v>1</v>
      </c>
      <c r="C160" s="79">
        <v>35845</v>
      </c>
      <c r="D160" s="79">
        <v>7.52</v>
      </c>
      <c r="E160" s="79">
        <v>6.83</v>
      </c>
      <c r="F160" s="79">
        <v>6.75</v>
      </c>
      <c r="G160" s="79">
        <v>6</v>
      </c>
      <c r="H160" s="79">
        <v>5.41</v>
      </c>
      <c r="I160" s="79">
        <v>4.72</v>
      </c>
      <c r="J160" s="79">
        <v>4.0999999999999996</v>
      </c>
      <c r="K160" s="79">
        <v>3.56</v>
      </c>
      <c r="L160" s="79">
        <v>53</v>
      </c>
      <c r="M160" s="79">
        <v>50</v>
      </c>
      <c r="N160" s="79">
        <v>20</v>
      </c>
      <c r="O160" s="78">
        <v>0.45775462962962959</v>
      </c>
    </row>
    <row r="161" spans="1:15" x14ac:dyDescent="0.25">
      <c r="A161" s="79">
        <v>3164</v>
      </c>
      <c r="B161" s="28">
        <v>2</v>
      </c>
      <c r="C161" s="79">
        <v>12359</v>
      </c>
      <c r="D161" s="79">
        <v>2.5499999999999998</v>
      </c>
      <c r="E161" s="79">
        <v>2.2999999999999998</v>
      </c>
      <c r="F161" s="79">
        <v>2.29</v>
      </c>
      <c r="G161" s="79">
        <v>2.02</v>
      </c>
      <c r="H161" s="79">
        <v>1.8</v>
      </c>
      <c r="I161" s="79">
        <v>1.6</v>
      </c>
      <c r="J161" s="79">
        <v>1.41</v>
      </c>
      <c r="K161" s="79">
        <v>1.24</v>
      </c>
      <c r="L161" s="79">
        <v>53</v>
      </c>
      <c r="M161" s="79">
        <v>50</v>
      </c>
      <c r="N161" s="79">
        <v>20</v>
      </c>
      <c r="O161" s="78">
        <v>0.45785879629629633</v>
      </c>
    </row>
    <row r="162" spans="1:15" x14ac:dyDescent="0.25">
      <c r="A162" s="79">
        <v>3164</v>
      </c>
      <c r="B162" s="28">
        <v>3</v>
      </c>
      <c r="C162" s="79">
        <v>24064</v>
      </c>
      <c r="D162" s="79">
        <v>4.93</v>
      </c>
      <c r="E162" s="79">
        <v>4.49</v>
      </c>
      <c r="F162" s="79">
        <v>4.57</v>
      </c>
      <c r="G162" s="79">
        <v>3.95</v>
      </c>
      <c r="H162" s="79">
        <v>3.58</v>
      </c>
      <c r="I162" s="79">
        <v>3.15</v>
      </c>
      <c r="J162" s="79">
        <v>2.79</v>
      </c>
      <c r="K162" s="79">
        <v>2.44</v>
      </c>
      <c r="L162" s="79">
        <v>53</v>
      </c>
      <c r="M162" s="79">
        <v>50</v>
      </c>
      <c r="N162" s="79">
        <v>20</v>
      </c>
      <c r="O162" s="78">
        <v>0.45795138888888887</v>
      </c>
    </row>
    <row r="163" spans="1:15" x14ac:dyDescent="0.25">
      <c r="A163" s="79">
        <v>3164</v>
      </c>
      <c r="B163" s="28">
        <v>4</v>
      </c>
      <c r="C163" s="79">
        <v>36313</v>
      </c>
      <c r="D163" s="79">
        <v>7.49</v>
      </c>
      <c r="E163" s="79">
        <v>6.8</v>
      </c>
      <c r="F163" s="79">
        <v>6.76</v>
      </c>
      <c r="G163" s="79">
        <v>5.97</v>
      </c>
      <c r="H163" s="79">
        <v>5.35</v>
      </c>
      <c r="I163" s="79">
        <v>4.71</v>
      </c>
      <c r="J163" s="79">
        <v>4.1399999999999997</v>
      </c>
      <c r="K163" s="79">
        <v>3.62</v>
      </c>
      <c r="L163" s="79">
        <v>53</v>
      </c>
      <c r="M163" s="79">
        <v>50</v>
      </c>
      <c r="N163" s="79">
        <v>20</v>
      </c>
      <c r="O163" s="78">
        <v>0.45809027777777778</v>
      </c>
    </row>
    <row r="164" spans="1:15" x14ac:dyDescent="0.25">
      <c r="A164" s="76" t="s">
        <v>349</v>
      </c>
      <c r="B164" s="4"/>
      <c r="C164" s="1" t="s">
        <v>57</v>
      </c>
      <c r="D164" s="77">
        <v>0.45855324074074072</v>
      </c>
      <c r="E164" s="76" t="s">
        <v>194</v>
      </c>
    </row>
    <row r="165" spans="1:15" x14ac:dyDescent="0.25">
      <c r="A165" s="79">
        <v>3182</v>
      </c>
      <c r="B165" s="28">
        <v>1</v>
      </c>
      <c r="C165" s="79">
        <v>35644</v>
      </c>
      <c r="D165" s="79">
        <v>13.89</v>
      </c>
      <c r="E165" s="79">
        <v>6.03</v>
      </c>
      <c r="F165" s="79">
        <v>11.21</v>
      </c>
      <c r="G165" s="79">
        <v>8.89</v>
      </c>
      <c r="H165" s="79">
        <v>7.13</v>
      </c>
      <c r="I165" s="79">
        <v>5.72</v>
      </c>
      <c r="J165" s="79">
        <v>4.59</v>
      </c>
      <c r="K165" s="79">
        <v>3.7</v>
      </c>
      <c r="L165" s="79">
        <v>53</v>
      </c>
      <c r="M165" s="79">
        <v>-559</v>
      </c>
      <c r="N165" s="79">
        <v>21</v>
      </c>
      <c r="O165" s="78">
        <v>0.45927083333333335</v>
      </c>
    </row>
    <row r="166" spans="1:15" x14ac:dyDescent="0.25">
      <c r="A166" s="79">
        <v>3182</v>
      </c>
      <c r="B166" s="28">
        <v>2</v>
      </c>
      <c r="C166" s="79">
        <v>12296</v>
      </c>
      <c r="D166" s="79">
        <v>4.8099999999999996</v>
      </c>
      <c r="E166" s="79">
        <v>2.02</v>
      </c>
      <c r="F166" s="79">
        <v>3.86</v>
      </c>
      <c r="G166" s="79">
        <v>3.08</v>
      </c>
      <c r="H166" s="79">
        <v>2.44</v>
      </c>
      <c r="I166" s="79">
        <v>2.0099999999999998</v>
      </c>
      <c r="J166" s="79">
        <v>1.63</v>
      </c>
      <c r="K166" s="79">
        <v>1.34</v>
      </c>
      <c r="L166" s="79">
        <v>53</v>
      </c>
      <c r="M166" s="79">
        <v>-559</v>
      </c>
      <c r="N166" s="79">
        <v>21</v>
      </c>
      <c r="O166" s="78">
        <v>0.45946759259259262</v>
      </c>
    </row>
    <row r="167" spans="1:15" x14ac:dyDescent="0.25">
      <c r="A167" s="79">
        <v>3182</v>
      </c>
      <c r="B167" s="28">
        <v>3</v>
      </c>
      <c r="C167" s="79">
        <v>23683</v>
      </c>
      <c r="D167" s="79">
        <v>9.1300000000000008</v>
      </c>
      <c r="E167" s="79">
        <v>3.99</v>
      </c>
      <c r="F167" s="79">
        <v>7.48</v>
      </c>
      <c r="G167" s="79">
        <v>5.87</v>
      </c>
      <c r="H167" s="79">
        <v>4.74</v>
      </c>
      <c r="I167" s="79">
        <v>3.85</v>
      </c>
      <c r="J167" s="79">
        <v>3.12</v>
      </c>
      <c r="K167" s="79">
        <v>2.5299999999999998</v>
      </c>
      <c r="L167" s="79">
        <v>53</v>
      </c>
      <c r="M167" s="79">
        <v>-559</v>
      </c>
      <c r="N167" s="79">
        <v>21</v>
      </c>
      <c r="O167" s="78">
        <v>0.45975694444444443</v>
      </c>
    </row>
    <row r="168" spans="1:15" x14ac:dyDescent="0.25">
      <c r="A168" s="79">
        <v>3182</v>
      </c>
      <c r="B168" s="28">
        <v>4</v>
      </c>
      <c r="C168" s="79">
        <v>35997</v>
      </c>
      <c r="D168" s="79">
        <v>13.66</v>
      </c>
      <c r="E168" s="79">
        <v>6.05</v>
      </c>
      <c r="F168" s="79">
        <v>11.07</v>
      </c>
      <c r="G168" s="79">
        <v>8.76</v>
      </c>
      <c r="H168" s="79">
        <v>7.05</v>
      </c>
      <c r="I168" s="79">
        <v>5.71</v>
      </c>
      <c r="J168" s="79">
        <v>4.6100000000000003</v>
      </c>
      <c r="K168" s="79">
        <v>3.74</v>
      </c>
      <c r="L168" s="79">
        <v>53</v>
      </c>
      <c r="M168" s="79">
        <v>-559</v>
      </c>
      <c r="N168" s="79">
        <v>21</v>
      </c>
      <c r="O168" s="78">
        <v>0.45993055555555556</v>
      </c>
    </row>
    <row r="169" spans="1:15" x14ac:dyDescent="0.25">
      <c r="A169" s="76" t="s">
        <v>348</v>
      </c>
      <c r="B169" s="4"/>
      <c r="C169" s="1" t="s">
        <v>57</v>
      </c>
      <c r="D169" s="77">
        <v>0.46042824074074074</v>
      </c>
      <c r="E169" s="76" t="s">
        <v>192</v>
      </c>
    </row>
    <row r="170" spans="1:15" x14ac:dyDescent="0.25">
      <c r="A170" s="79">
        <v>3184</v>
      </c>
      <c r="B170" s="28">
        <v>1</v>
      </c>
      <c r="C170" s="79">
        <v>36086</v>
      </c>
      <c r="D170" s="79">
        <v>14.57</v>
      </c>
      <c r="E170" s="79">
        <v>11.79</v>
      </c>
      <c r="F170" s="79">
        <v>6.66</v>
      </c>
      <c r="G170" s="79">
        <v>5.61</v>
      </c>
      <c r="H170" s="79">
        <v>4.78</v>
      </c>
      <c r="I170" s="79">
        <v>4.0999999999999996</v>
      </c>
      <c r="J170" s="79">
        <v>3.48</v>
      </c>
      <c r="K170" s="79">
        <v>3.02</v>
      </c>
      <c r="L170" s="79">
        <v>53</v>
      </c>
      <c r="M170" s="79">
        <v>-507</v>
      </c>
      <c r="N170" s="79">
        <v>22</v>
      </c>
      <c r="O170" s="78">
        <v>0.46106481481481482</v>
      </c>
    </row>
    <row r="171" spans="1:15" x14ac:dyDescent="0.25">
      <c r="A171" s="79">
        <v>3184</v>
      </c>
      <c r="B171" s="28">
        <v>2</v>
      </c>
      <c r="C171" s="79">
        <v>12213</v>
      </c>
      <c r="D171" s="79">
        <v>5.62</v>
      </c>
      <c r="E171" s="79">
        <v>4.42</v>
      </c>
      <c r="F171" s="79">
        <v>2.5299999999999998</v>
      </c>
      <c r="G171" s="79">
        <v>2.1</v>
      </c>
      <c r="H171" s="79">
        <v>1.75</v>
      </c>
      <c r="I171" s="79">
        <v>1.46</v>
      </c>
      <c r="J171" s="79">
        <v>1.24</v>
      </c>
      <c r="K171" s="79">
        <v>1.05</v>
      </c>
      <c r="L171" s="79">
        <v>53</v>
      </c>
      <c r="M171" s="79">
        <v>-507</v>
      </c>
      <c r="N171" s="79">
        <v>22</v>
      </c>
      <c r="O171" s="78">
        <v>0.4611689814814815</v>
      </c>
    </row>
    <row r="172" spans="1:15" x14ac:dyDescent="0.25">
      <c r="A172" s="79">
        <v>3184</v>
      </c>
      <c r="B172" s="28">
        <v>3</v>
      </c>
      <c r="C172" s="79">
        <v>23771</v>
      </c>
      <c r="D172" s="79">
        <v>9.9700000000000006</v>
      </c>
      <c r="E172" s="79">
        <v>7.98</v>
      </c>
      <c r="F172" s="79">
        <v>4.97</v>
      </c>
      <c r="G172" s="79">
        <v>4.09</v>
      </c>
      <c r="H172" s="79">
        <v>3.46</v>
      </c>
      <c r="I172" s="79">
        <v>2.9</v>
      </c>
      <c r="J172" s="79">
        <v>2.4500000000000002</v>
      </c>
      <c r="K172" s="79">
        <v>2.08</v>
      </c>
      <c r="L172" s="79">
        <v>53</v>
      </c>
      <c r="M172" s="79">
        <v>-507</v>
      </c>
      <c r="N172" s="79">
        <v>22</v>
      </c>
      <c r="O172" s="78">
        <v>0.46127314814814818</v>
      </c>
    </row>
    <row r="173" spans="1:15" x14ac:dyDescent="0.25">
      <c r="A173" s="79">
        <v>3184</v>
      </c>
      <c r="B173" s="28">
        <v>4</v>
      </c>
      <c r="C173" s="79">
        <v>36056</v>
      </c>
      <c r="D173" s="79">
        <v>14.36</v>
      </c>
      <c r="E173" s="79">
        <v>11.58</v>
      </c>
      <c r="F173" s="79">
        <v>6.77</v>
      </c>
      <c r="G173" s="79">
        <v>5.72</v>
      </c>
      <c r="H173" s="79">
        <v>4.88</v>
      </c>
      <c r="I173" s="79">
        <v>4.2</v>
      </c>
      <c r="J173" s="79">
        <v>3.58</v>
      </c>
      <c r="K173" s="79">
        <v>3.09</v>
      </c>
      <c r="L173" s="79">
        <v>53</v>
      </c>
      <c r="M173" s="79">
        <v>-507</v>
      </c>
      <c r="N173" s="79">
        <v>22</v>
      </c>
      <c r="O173" s="78">
        <v>0.46140046296296294</v>
      </c>
    </row>
    <row r="174" spans="1:15" x14ac:dyDescent="0.25">
      <c r="A174" s="76" t="s">
        <v>347</v>
      </c>
      <c r="B174" s="4"/>
      <c r="C174" s="1" t="s">
        <v>57</v>
      </c>
      <c r="D174" s="77">
        <v>0.46203703703703702</v>
      </c>
      <c r="E174" s="76" t="s">
        <v>190</v>
      </c>
    </row>
    <row r="175" spans="1:15" x14ac:dyDescent="0.25">
      <c r="A175" s="82">
        <v>3202</v>
      </c>
      <c r="B175" s="28">
        <v>1</v>
      </c>
      <c r="C175" s="79">
        <v>36079</v>
      </c>
      <c r="D175" s="79">
        <v>7.99</v>
      </c>
      <c r="E175" s="79">
        <v>7.13</v>
      </c>
      <c r="F175" s="79">
        <v>7.27</v>
      </c>
      <c r="G175" s="79">
        <v>6.42</v>
      </c>
      <c r="H175" s="79">
        <v>5.68</v>
      </c>
      <c r="I175" s="79">
        <v>4.96</v>
      </c>
      <c r="J175" s="79">
        <v>4.3899999999999997</v>
      </c>
      <c r="K175" s="79">
        <v>3.91</v>
      </c>
      <c r="L175" s="79">
        <v>53</v>
      </c>
      <c r="M175" s="79">
        <v>-75</v>
      </c>
      <c r="N175" s="79">
        <v>23</v>
      </c>
      <c r="O175" s="78">
        <v>0.46288194444444447</v>
      </c>
    </row>
    <row r="176" spans="1:15" x14ac:dyDescent="0.25">
      <c r="A176" s="79">
        <v>3202</v>
      </c>
      <c r="B176" s="28">
        <v>2</v>
      </c>
      <c r="C176" s="79">
        <v>12353</v>
      </c>
      <c r="D176" s="79">
        <v>2.59</v>
      </c>
      <c r="E176" s="79">
        <v>2.2999999999999998</v>
      </c>
      <c r="F176" s="79">
        <v>2.39</v>
      </c>
      <c r="G176" s="79">
        <v>2.1</v>
      </c>
      <c r="H176" s="79">
        <v>1.89</v>
      </c>
      <c r="I176" s="79">
        <v>1.69</v>
      </c>
      <c r="J176" s="79">
        <v>1.53</v>
      </c>
      <c r="K176" s="79">
        <v>1.41</v>
      </c>
      <c r="L176" s="79">
        <v>53</v>
      </c>
      <c r="M176" s="79">
        <v>-75</v>
      </c>
      <c r="N176" s="79">
        <v>23</v>
      </c>
      <c r="O176" s="78">
        <v>0.4629861111111111</v>
      </c>
    </row>
    <row r="177" spans="1:15" x14ac:dyDescent="0.25">
      <c r="A177" s="79">
        <v>3202</v>
      </c>
      <c r="B177" s="28">
        <v>3</v>
      </c>
      <c r="C177" s="79">
        <v>23876</v>
      </c>
      <c r="D177" s="79">
        <v>5.14</v>
      </c>
      <c r="E177" s="79">
        <v>4.57</v>
      </c>
      <c r="F177" s="79">
        <v>4.78</v>
      </c>
      <c r="G177" s="79">
        <v>4.17</v>
      </c>
      <c r="H177" s="79">
        <v>3.74</v>
      </c>
      <c r="I177" s="79">
        <v>3.31</v>
      </c>
      <c r="J177" s="79">
        <v>2.99</v>
      </c>
      <c r="K177" s="79">
        <v>2.72</v>
      </c>
      <c r="L177" s="79">
        <v>53</v>
      </c>
      <c r="M177" s="79">
        <v>-75</v>
      </c>
      <c r="N177" s="79">
        <v>23</v>
      </c>
      <c r="O177" s="78">
        <v>0.46309027777777773</v>
      </c>
    </row>
    <row r="178" spans="1:15" x14ac:dyDescent="0.25">
      <c r="A178" s="79">
        <v>3202</v>
      </c>
      <c r="B178" s="28">
        <v>4</v>
      </c>
      <c r="C178" s="79">
        <v>36257</v>
      </c>
      <c r="D178" s="79">
        <v>7.85</v>
      </c>
      <c r="E178" s="79">
        <v>6.99</v>
      </c>
      <c r="F178" s="79">
        <v>7.15</v>
      </c>
      <c r="G178" s="79">
        <v>6.33</v>
      </c>
      <c r="H178" s="79">
        <v>5.63</v>
      </c>
      <c r="I178" s="79">
        <v>4.96</v>
      </c>
      <c r="J178" s="79">
        <v>4.47</v>
      </c>
      <c r="K178" s="79">
        <v>4.05</v>
      </c>
      <c r="L178" s="79">
        <v>53</v>
      </c>
      <c r="M178" s="79">
        <v>-75</v>
      </c>
      <c r="N178" s="79">
        <v>23</v>
      </c>
      <c r="O178" s="78">
        <v>0.4632175925925926</v>
      </c>
    </row>
    <row r="179" spans="1:15" x14ac:dyDescent="0.25">
      <c r="A179" s="76" t="s">
        <v>346</v>
      </c>
      <c r="B179" s="4"/>
      <c r="C179" s="1" t="s">
        <v>57</v>
      </c>
      <c r="D179" s="77">
        <v>0.46371527777777777</v>
      </c>
      <c r="E179" s="76" t="s">
        <v>188</v>
      </c>
    </row>
    <row r="180" spans="1:15" x14ac:dyDescent="0.25">
      <c r="A180" s="79">
        <v>3219</v>
      </c>
      <c r="B180" s="28">
        <v>1</v>
      </c>
      <c r="C180" s="79">
        <v>35713</v>
      </c>
      <c r="D180" s="79">
        <v>12.7</v>
      </c>
      <c r="E180" s="79">
        <v>9.58</v>
      </c>
      <c r="F180" s="79">
        <v>9.99</v>
      </c>
      <c r="G180" s="79">
        <v>7.79</v>
      </c>
      <c r="H180" s="79">
        <v>6.28</v>
      </c>
      <c r="I180" s="79">
        <v>5.05</v>
      </c>
      <c r="J180" s="79">
        <v>4.05</v>
      </c>
      <c r="K180" s="79">
        <v>3.25</v>
      </c>
      <c r="L180" s="79">
        <v>53</v>
      </c>
      <c r="M180" s="79">
        <v>-483</v>
      </c>
      <c r="N180" s="79">
        <v>24</v>
      </c>
      <c r="O180" s="78">
        <v>0.46431712962962962</v>
      </c>
    </row>
    <row r="181" spans="1:15" x14ac:dyDescent="0.25">
      <c r="A181" s="79">
        <v>3219</v>
      </c>
      <c r="B181" s="28">
        <v>2</v>
      </c>
      <c r="C181" s="79">
        <v>12178</v>
      </c>
      <c r="D181" s="79">
        <v>4.66</v>
      </c>
      <c r="E181" s="79">
        <v>2.99</v>
      </c>
      <c r="F181" s="79">
        <v>3.65</v>
      </c>
      <c r="G181" s="79">
        <v>2.78</v>
      </c>
      <c r="H181" s="79">
        <v>2.2200000000000002</v>
      </c>
      <c r="I181" s="79">
        <v>1.82</v>
      </c>
      <c r="J181" s="79">
        <v>1.47</v>
      </c>
      <c r="K181" s="79">
        <v>1.2</v>
      </c>
      <c r="L181" s="79">
        <v>53</v>
      </c>
      <c r="M181" s="79">
        <v>-483</v>
      </c>
      <c r="N181" s="79">
        <v>24</v>
      </c>
      <c r="O181" s="78">
        <v>0.4644328703703704</v>
      </c>
    </row>
    <row r="182" spans="1:15" x14ac:dyDescent="0.25">
      <c r="A182" s="79">
        <v>3219</v>
      </c>
      <c r="B182" s="28">
        <v>3</v>
      </c>
      <c r="C182" s="79">
        <v>23743</v>
      </c>
      <c r="D182" s="79">
        <v>8.61</v>
      </c>
      <c r="E182" s="79">
        <v>6.17</v>
      </c>
      <c r="F182" s="79">
        <v>6.89</v>
      </c>
      <c r="G182" s="79">
        <v>5.23</v>
      </c>
      <c r="H182" s="79">
        <v>4.25</v>
      </c>
      <c r="I182" s="79">
        <v>3.45</v>
      </c>
      <c r="J182" s="79">
        <v>2.8</v>
      </c>
      <c r="K182" s="79">
        <v>2.27</v>
      </c>
      <c r="L182" s="79">
        <v>53</v>
      </c>
      <c r="M182" s="79">
        <v>-483</v>
      </c>
      <c r="N182" s="79">
        <v>24</v>
      </c>
      <c r="O182" s="78">
        <v>0.46452546296296293</v>
      </c>
    </row>
    <row r="183" spans="1:15" x14ac:dyDescent="0.25">
      <c r="A183" s="79">
        <v>3219</v>
      </c>
      <c r="B183" s="28">
        <v>4</v>
      </c>
      <c r="C183" s="79">
        <v>36243</v>
      </c>
      <c r="D183" s="79">
        <v>12.67</v>
      </c>
      <c r="E183" s="79">
        <v>9.5</v>
      </c>
      <c r="F183" s="79">
        <v>9.99</v>
      </c>
      <c r="G183" s="79">
        <v>7.75</v>
      </c>
      <c r="H183" s="79">
        <v>6.28</v>
      </c>
      <c r="I183" s="79">
        <v>5.0999999999999996</v>
      </c>
      <c r="J183" s="79">
        <v>4.13</v>
      </c>
      <c r="K183" s="79">
        <v>3.34</v>
      </c>
      <c r="L183" s="79">
        <v>53</v>
      </c>
      <c r="M183" s="79">
        <v>-483</v>
      </c>
      <c r="N183" s="79">
        <v>24</v>
      </c>
      <c r="O183" s="78">
        <v>0.46466435185185184</v>
      </c>
    </row>
    <row r="184" spans="1:15" x14ac:dyDescent="0.25">
      <c r="A184" s="76" t="s">
        <v>345</v>
      </c>
      <c r="B184" s="4"/>
      <c r="C184" s="1" t="s">
        <v>57</v>
      </c>
      <c r="D184" s="77">
        <v>0.46516203703703707</v>
      </c>
      <c r="E184" s="76" t="s">
        <v>186</v>
      </c>
    </row>
    <row r="185" spans="1:15" x14ac:dyDescent="0.25">
      <c r="A185" s="79">
        <v>3221</v>
      </c>
      <c r="B185" s="28">
        <v>1</v>
      </c>
      <c r="C185" s="79">
        <v>36172</v>
      </c>
      <c r="D185" s="79">
        <v>12.01</v>
      </c>
      <c r="E185" s="79">
        <v>9.5500000000000007</v>
      </c>
      <c r="F185" s="79">
        <v>9.7100000000000009</v>
      </c>
      <c r="G185" s="79">
        <v>7.68</v>
      </c>
      <c r="H185" s="79">
        <v>6.12</v>
      </c>
      <c r="I185" s="79">
        <v>4.99</v>
      </c>
      <c r="J185" s="79">
        <v>4.01</v>
      </c>
      <c r="K185" s="79">
        <v>3.32</v>
      </c>
      <c r="L185" s="79">
        <v>53</v>
      </c>
      <c r="M185" s="79">
        <v>-146</v>
      </c>
      <c r="N185" s="79">
        <v>25</v>
      </c>
      <c r="O185" s="78">
        <v>0.46574074074074073</v>
      </c>
    </row>
    <row r="186" spans="1:15" x14ac:dyDescent="0.25">
      <c r="A186" s="79">
        <v>3221</v>
      </c>
      <c r="B186" s="28">
        <v>2</v>
      </c>
      <c r="C186" s="79">
        <v>12254</v>
      </c>
      <c r="D186" s="79">
        <v>4.3</v>
      </c>
      <c r="E186" s="79">
        <v>3.39</v>
      </c>
      <c r="F186" s="79">
        <v>3.18</v>
      </c>
      <c r="G186" s="79">
        <v>2.5499999999999998</v>
      </c>
      <c r="H186" s="79">
        <v>2.04</v>
      </c>
      <c r="I186" s="79">
        <v>1.68</v>
      </c>
      <c r="J186" s="79">
        <v>1.38</v>
      </c>
      <c r="K186" s="79">
        <v>1.1599999999999999</v>
      </c>
      <c r="L186" s="79">
        <v>53</v>
      </c>
      <c r="M186" s="79">
        <v>-146</v>
      </c>
      <c r="N186" s="79">
        <v>25</v>
      </c>
      <c r="O186" s="78">
        <v>0.46584490740740742</v>
      </c>
    </row>
    <row r="187" spans="1:15" x14ac:dyDescent="0.25">
      <c r="A187" s="79">
        <v>3221</v>
      </c>
      <c r="B187" s="28">
        <v>3</v>
      </c>
      <c r="C187" s="79">
        <v>23836</v>
      </c>
      <c r="D187" s="79">
        <v>8.1199999999999992</v>
      </c>
      <c r="E187" s="79">
        <v>6.42</v>
      </c>
      <c r="F187" s="79">
        <v>6.52</v>
      </c>
      <c r="G187" s="79">
        <v>5.07</v>
      </c>
      <c r="H187" s="79">
        <v>4.08</v>
      </c>
      <c r="I187" s="79">
        <v>3.34</v>
      </c>
      <c r="J187" s="79">
        <v>2.69</v>
      </c>
      <c r="K187" s="79">
        <v>2.2200000000000002</v>
      </c>
      <c r="L187" s="79">
        <v>53</v>
      </c>
      <c r="M187" s="79">
        <v>-146</v>
      </c>
      <c r="N187" s="79">
        <v>25</v>
      </c>
      <c r="O187" s="78">
        <v>0.46593749999999995</v>
      </c>
    </row>
    <row r="188" spans="1:15" x14ac:dyDescent="0.25">
      <c r="A188" s="79">
        <v>3221</v>
      </c>
      <c r="B188" s="28">
        <v>4</v>
      </c>
      <c r="C188" s="79">
        <v>36098</v>
      </c>
      <c r="D188" s="79">
        <v>11.97</v>
      </c>
      <c r="E188" s="79">
        <v>9.4700000000000006</v>
      </c>
      <c r="F188" s="79">
        <v>9.76</v>
      </c>
      <c r="G188" s="79">
        <v>7.69</v>
      </c>
      <c r="H188" s="79">
        <v>6.12</v>
      </c>
      <c r="I188" s="79">
        <v>5</v>
      </c>
      <c r="J188" s="79">
        <v>4.0199999999999996</v>
      </c>
      <c r="K188" s="79">
        <v>3.34</v>
      </c>
      <c r="L188" s="79">
        <v>53</v>
      </c>
      <c r="M188" s="79">
        <v>-146</v>
      </c>
      <c r="N188" s="79">
        <v>25</v>
      </c>
      <c r="O188" s="78">
        <v>0.46606481481481482</v>
      </c>
    </row>
    <row r="189" spans="1:15" x14ac:dyDescent="0.25">
      <c r="A189" s="76" t="s">
        <v>344</v>
      </c>
      <c r="B189" s="4"/>
      <c r="C189" s="1" t="s">
        <v>57</v>
      </c>
      <c r="D189" s="77">
        <v>0.46721064814814817</v>
      </c>
      <c r="E189" s="76" t="s">
        <v>184</v>
      </c>
    </row>
    <row r="190" spans="1:15" x14ac:dyDescent="0.25">
      <c r="A190" s="79">
        <v>3239</v>
      </c>
      <c r="B190" s="28">
        <v>1</v>
      </c>
      <c r="C190" s="79">
        <v>36119</v>
      </c>
      <c r="D190" s="79">
        <v>7.88</v>
      </c>
      <c r="E190" s="79">
        <v>7.12</v>
      </c>
      <c r="F190" s="79">
        <v>7.05</v>
      </c>
      <c r="G190" s="79">
        <v>6.22</v>
      </c>
      <c r="H190" s="79">
        <v>5.4</v>
      </c>
      <c r="I190" s="79">
        <v>4.6900000000000004</v>
      </c>
      <c r="J190" s="79">
        <v>4.0199999999999996</v>
      </c>
      <c r="K190" s="79">
        <v>3.37</v>
      </c>
      <c r="L190" s="79">
        <v>53</v>
      </c>
      <c r="M190" s="79">
        <v>50</v>
      </c>
      <c r="N190" s="79">
        <v>26</v>
      </c>
      <c r="O190" s="78">
        <v>0.46796296296296297</v>
      </c>
    </row>
    <row r="191" spans="1:15" x14ac:dyDescent="0.25">
      <c r="A191" s="79">
        <v>3239</v>
      </c>
      <c r="B191" s="28">
        <v>2</v>
      </c>
      <c r="C191" s="79">
        <v>12287</v>
      </c>
      <c r="D191" s="79">
        <v>2.61</v>
      </c>
      <c r="E191" s="79">
        <v>2.3199999999999998</v>
      </c>
      <c r="F191" s="79">
        <v>2.35</v>
      </c>
      <c r="G191" s="79">
        <v>2.0499999999999998</v>
      </c>
      <c r="H191" s="79">
        <v>1.8</v>
      </c>
      <c r="I191" s="79">
        <v>1.57</v>
      </c>
      <c r="J191" s="79">
        <v>1.37</v>
      </c>
      <c r="K191" s="79">
        <v>1.2</v>
      </c>
      <c r="L191" s="79">
        <v>53</v>
      </c>
      <c r="M191" s="79">
        <v>50</v>
      </c>
      <c r="N191" s="79">
        <v>26</v>
      </c>
      <c r="O191" s="78">
        <v>0.46806712962962965</v>
      </c>
    </row>
    <row r="192" spans="1:15" x14ac:dyDescent="0.25">
      <c r="A192" s="79">
        <v>3239</v>
      </c>
      <c r="B192" s="28">
        <v>3</v>
      </c>
      <c r="C192" s="79">
        <v>23892</v>
      </c>
      <c r="D192" s="79">
        <v>5.12</v>
      </c>
      <c r="E192" s="79">
        <v>4.62</v>
      </c>
      <c r="F192" s="79">
        <v>4.7300000000000004</v>
      </c>
      <c r="G192" s="79">
        <v>4.0599999999999996</v>
      </c>
      <c r="H192" s="79">
        <v>3.58</v>
      </c>
      <c r="I192" s="79">
        <v>3.12</v>
      </c>
      <c r="J192" s="79">
        <v>2.72</v>
      </c>
      <c r="K192" s="79">
        <v>2.3199999999999998</v>
      </c>
      <c r="L192" s="79">
        <v>53</v>
      </c>
      <c r="M192" s="79">
        <v>50</v>
      </c>
      <c r="N192" s="79">
        <v>26</v>
      </c>
      <c r="O192" s="78">
        <v>0.46815972222222224</v>
      </c>
    </row>
    <row r="193" spans="1:15" x14ac:dyDescent="0.25">
      <c r="A193" s="79">
        <v>3239</v>
      </c>
      <c r="B193" s="28">
        <v>4</v>
      </c>
      <c r="C193" s="79">
        <v>36172</v>
      </c>
      <c r="D193" s="79">
        <v>7.8</v>
      </c>
      <c r="E193" s="79">
        <v>7.05</v>
      </c>
      <c r="F193" s="79">
        <v>7.01</v>
      </c>
      <c r="G193" s="79">
        <v>6.18</v>
      </c>
      <c r="H193" s="79">
        <v>5.39</v>
      </c>
      <c r="I193" s="79">
        <v>4.6900000000000004</v>
      </c>
      <c r="J193" s="79">
        <v>4.05</v>
      </c>
      <c r="K193" s="79">
        <v>3.45</v>
      </c>
      <c r="L193" s="79">
        <v>53</v>
      </c>
      <c r="M193" s="79">
        <v>50</v>
      </c>
      <c r="N193" s="79">
        <v>26</v>
      </c>
      <c r="O193" s="78">
        <v>0.46828703703703706</v>
      </c>
    </row>
    <row r="194" spans="1:15" x14ac:dyDescent="0.25">
      <c r="A194" s="76" t="s">
        <v>343</v>
      </c>
      <c r="B194" s="4"/>
      <c r="C194" s="1" t="s">
        <v>57</v>
      </c>
      <c r="D194" s="77">
        <v>0.46881944444444446</v>
      </c>
      <c r="E194" s="76" t="s">
        <v>182</v>
      </c>
    </row>
    <row r="195" spans="1:15" x14ac:dyDescent="0.25">
      <c r="A195" s="79">
        <v>3257</v>
      </c>
      <c r="B195" s="28">
        <v>1</v>
      </c>
      <c r="C195" s="79">
        <v>35730</v>
      </c>
      <c r="D195" s="79">
        <v>11.45</v>
      </c>
      <c r="E195" s="79">
        <v>8.9700000000000006</v>
      </c>
      <c r="F195" s="79">
        <v>9.15</v>
      </c>
      <c r="G195" s="79">
        <v>7.3</v>
      </c>
      <c r="H195" s="79">
        <v>5.92</v>
      </c>
      <c r="I195" s="79">
        <v>4.78</v>
      </c>
      <c r="J195" s="79">
        <v>3.89</v>
      </c>
      <c r="K195" s="79">
        <v>3.2</v>
      </c>
      <c r="L195" s="79">
        <v>53</v>
      </c>
      <c r="M195" s="79">
        <v>-311</v>
      </c>
      <c r="N195" s="79">
        <v>27</v>
      </c>
      <c r="O195" s="78">
        <v>0.46946759259259263</v>
      </c>
    </row>
    <row r="196" spans="1:15" x14ac:dyDescent="0.25">
      <c r="A196" s="79">
        <v>3257</v>
      </c>
      <c r="B196" s="28">
        <v>2</v>
      </c>
      <c r="C196" s="79">
        <v>12295</v>
      </c>
      <c r="D196" s="79">
        <v>3.98</v>
      </c>
      <c r="E196" s="79">
        <v>2.87</v>
      </c>
      <c r="F196" s="79">
        <v>3.26</v>
      </c>
      <c r="G196" s="79">
        <v>2.5499999999999998</v>
      </c>
      <c r="H196" s="79">
        <v>2.08</v>
      </c>
      <c r="I196" s="79">
        <v>1.7</v>
      </c>
      <c r="J196" s="79">
        <v>1.39</v>
      </c>
      <c r="K196" s="79">
        <v>1.17</v>
      </c>
      <c r="L196" s="79">
        <v>53</v>
      </c>
      <c r="M196" s="79">
        <v>-311</v>
      </c>
      <c r="N196" s="79">
        <v>27</v>
      </c>
      <c r="O196" s="78">
        <v>0.46957175925925926</v>
      </c>
    </row>
    <row r="197" spans="1:15" x14ac:dyDescent="0.25">
      <c r="A197" s="79">
        <v>3257</v>
      </c>
      <c r="B197" s="28">
        <v>3</v>
      </c>
      <c r="C197" s="79">
        <v>23961</v>
      </c>
      <c r="D197" s="79">
        <v>7.61</v>
      </c>
      <c r="E197" s="79">
        <v>5.83</v>
      </c>
      <c r="F197" s="79">
        <v>6.22</v>
      </c>
      <c r="G197" s="79">
        <v>4.9000000000000004</v>
      </c>
      <c r="H197" s="79">
        <v>4</v>
      </c>
      <c r="I197" s="79">
        <v>3.28</v>
      </c>
      <c r="J197" s="79">
        <v>2.68</v>
      </c>
      <c r="K197" s="79">
        <v>2.23</v>
      </c>
      <c r="L197" s="79">
        <v>53</v>
      </c>
      <c r="M197" s="79">
        <v>-311</v>
      </c>
      <c r="N197" s="79">
        <v>27</v>
      </c>
      <c r="O197" s="78">
        <v>0.4696643518518519</v>
      </c>
    </row>
    <row r="198" spans="1:15" x14ac:dyDescent="0.25">
      <c r="A198" s="79">
        <v>3257</v>
      </c>
      <c r="B198" s="28">
        <v>4</v>
      </c>
      <c r="C198" s="79">
        <v>36485</v>
      </c>
      <c r="D198" s="79">
        <v>11.4</v>
      </c>
      <c r="E198" s="79">
        <v>8.94</v>
      </c>
      <c r="F198" s="79">
        <v>9.14</v>
      </c>
      <c r="G198" s="79">
        <v>7.29</v>
      </c>
      <c r="H198" s="79">
        <v>5.96</v>
      </c>
      <c r="I198" s="79">
        <v>4.83</v>
      </c>
      <c r="J198" s="79">
        <v>3.97</v>
      </c>
      <c r="K198" s="79">
        <v>3.28</v>
      </c>
      <c r="L198" s="79">
        <v>53</v>
      </c>
      <c r="M198" s="79">
        <v>-311</v>
      </c>
      <c r="N198" s="79">
        <v>27</v>
      </c>
      <c r="O198" s="78">
        <v>0.4698032407407407</v>
      </c>
    </row>
    <row r="199" spans="1:15" x14ac:dyDescent="0.25">
      <c r="A199" s="76" t="s">
        <v>342</v>
      </c>
      <c r="B199" s="4"/>
      <c r="C199" s="1" t="s">
        <v>57</v>
      </c>
      <c r="D199" s="77">
        <v>0.47055555555555556</v>
      </c>
      <c r="E199" s="76" t="s">
        <v>180</v>
      </c>
    </row>
    <row r="200" spans="1:15" x14ac:dyDescent="0.25">
      <c r="A200" s="79">
        <v>3259</v>
      </c>
      <c r="B200" s="28">
        <v>1</v>
      </c>
      <c r="C200" s="79">
        <v>35667</v>
      </c>
      <c r="D200" s="79">
        <v>11.79</v>
      </c>
      <c r="E200" s="79">
        <v>9.35</v>
      </c>
      <c r="F200" s="79">
        <v>8.25</v>
      </c>
      <c r="G200" s="79">
        <v>6.67</v>
      </c>
      <c r="H200" s="79">
        <v>5.49</v>
      </c>
      <c r="I200" s="79">
        <v>4.46</v>
      </c>
      <c r="J200" s="79">
        <v>3.68</v>
      </c>
      <c r="K200" s="79">
        <v>3.08</v>
      </c>
      <c r="L200" s="79">
        <v>53</v>
      </c>
      <c r="M200" s="79">
        <v>-616</v>
      </c>
      <c r="N200" s="79">
        <v>28</v>
      </c>
      <c r="O200" s="78">
        <v>0.47122685185185187</v>
      </c>
    </row>
    <row r="201" spans="1:15" x14ac:dyDescent="0.25">
      <c r="A201" s="79">
        <v>3259</v>
      </c>
      <c r="B201" s="28">
        <v>2</v>
      </c>
      <c r="C201" s="79">
        <v>12193</v>
      </c>
      <c r="D201" s="79">
        <v>4.3600000000000003</v>
      </c>
      <c r="E201" s="79">
        <v>3.4</v>
      </c>
      <c r="F201" s="79">
        <v>2.4500000000000002</v>
      </c>
      <c r="G201" s="79">
        <v>2.06</v>
      </c>
      <c r="H201" s="79">
        <v>1.73</v>
      </c>
      <c r="I201" s="79">
        <v>1.46</v>
      </c>
      <c r="J201" s="79">
        <v>1.24</v>
      </c>
      <c r="K201" s="79">
        <v>1.06</v>
      </c>
      <c r="L201" s="79">
        <v>53</v>
      </c>
      <c r="M201" s="79">
        <v>-616</v>
      </c>
      <c r="N201" s="79">
        <v>28</v>
      </c>
      <c r="O201" s="78">
        <v>0.4713310185185185</v>
      </c>
    </row>
    <row r="202" spans="1:15" x14ac:dyDescent="0.25">
      <c r="A202" s="79">
        <v>3259</v>
      </c>
      <c r="B202" s="28">
        <v>3</v>
      </c>
      <c r="C202" s="79">
        <v>23909</v>
      </c>
      <c r="D202" s="79">
        <v>8.06</v>
      </c>
      <c r="E202" s="79">
        <v>6.35</v>
      </c>
      <c r="F202" s="79">
        <v>5.43</v>
      </c>
      <c r="G202" s="79">
        <v>4.3600000000000003</v>
      </c>
      <c r="H202" s="79">
        <v>3.6</v>
      </c>
      <c r="I202" s="79">
        <v>2.98</v>
      </c>
      <c r="J202" s="79">
        <v>2.4700000000000002</v>
      </c>
      <c r="K202" s="79">
        <v>2.08</v>
      </c>
      <c r="L202" s="79">
        <v>53</v>
      </c>
      <c r="M202" s="79">
        <v>-616</v>
      </c>
      <c r="N202" s="79">
        <v>28</v>
      </c>
      <c r="O202" s="78">
        <v>0.47143518518518518</v>
      </c>
    </row>
    <row r="203" spans="1:15" x14ac:dyDescent="0.25">
      <c r="A203" s="79">
        <v>3259</v>
      </c>
      <c r="B203" s="28">
        <v>4</v>
      </c>
      <c r="C203" s="79">
        <v>36340</v>
      </c>
      <c r="D203" s="79">
        <v>11.83</v>
      </c>
      <c r="E203" s="79">
        <v>9.39</v>
      </c>
      <c r="F203" s="79">
        <v>8.41</v>
      </c>
      <c r="G203" s="79">
        <v>6.8</v>
      </c>
      <c r="H203" s="79">
        <v>5.58</v>
      </c>
      <c r="I203" s="79">
        <v>4.5599999999999996</v>
      </c>
      <c r="J203" s="79">
        <v>3.75</v>
      </c>
      <c r="K203" s="79">
        <v>3.14</v>
      </c>
      <c r="L203" s="79">
        <v>53</v>
      </c>
      <c r="M203" s="79">
        <v>-616</v>
      </c>
      <c r="N203" s="79">
        <v>28</v>
      </c>
      <c r="O203" s="78">
        <v>0.47156250000000005</v>
      </c>
    </row>
    <row r="204" spans="1:15" x14ac:dyDescent="0.25">
      <c r="A204" s="76" t="s">
        <v>341</v>
      </c>
      <c r="B204" s="4"/>
      <c r="C204" s="1" t="s">
        <v>57</v>
      </c>
      <c r="D204" s="77">
        <v>0.47210648148148149</v>
      </c>
      <c r="E204" s="76" t="s">
        <v>178</v>
      </c>
    </row>
    <row r="205" spans="1:15" x14ac:dyDescent="0.25">
      <c r="A205" s="79">
        <v>3277</v>
      </c>
      <c r="B205" s="28">
        <v>1</v>
      </c>
      <c r="C205" s="79">
        <v>36087</v>
      </c>
      <c r="D205" s="79">
        <v>7.76</v>
      </c>
      <c r="E205" s="79">
        <v>6.92</v>
      </c>
      <c r="F205" s="79">
        <v>7.04</v>
      </c>
      <c r="G205" s="79">
        <v>6.17</v>
      </c>
      <c r="H205" s="79">
        <v>5.5</v>
      </c>
      <c r="I205" s="79">
        <v>4.6900000000000004</v>
      </c>
      <c r="J205" s="79">
        <v>4.05</v>
      </c>
      <c r="K205" s="79">
        <v>3.47</v>
      </c>
      <c r="L205" s="79">
        <v>53</v>
      </c>
      <c r="M205" s="79">
        <v>-555</v>
      </c>
      <c r="N205" s="79">
        <v>29</v>
      </c>
      <c r="O205" s="78">
        <v>0.47274305555555557</v>
      </c>
    </row>
    <row r="206" spans="1:15" x14ac:dyDescent="0.25">
      <c r="A206" s="79">
        <v>3277</v>
      </c>
      <c r="B206" s="28">
        <v>2</v>
      </c>
      <c r="C206" s="79">
        <v>12383</v>
      </c>
      <c r="D206" s="79">
        <v>2.58</v>
      </c>
      <c r="E206" s="79">
        <v>2.2799999999999998</v>
      </c>
      <c r="F206" s="79">
        <v>2.37</v>
      </c>
      <c r="G206" s="79">
        <v>2.0499999999999998</v>
      </c>
      <c r="H206" s="79">
        <v>1.81</v>
      </c>
      <c r="I206" s="79">
        <v>1.57</v>
      </c>
      <c r="J206" s="79">
        <v>1.37</v>
      </c>
      <c r="K206" s="79">
        <v>1.21</v>
      </c>
      <c r="L206" s="79">
        <v>53</v>
      </c>
      <c r="M206" s="79">
        <v>-555</v>
      </c>
      <c r="N206" s="79">
        <v>29</v>
      </c>
      <c r="O206" s="78">
        <v>0.4728472222222222</v>
      </c>
    </row>
    <row r="207" spans="1:15" x14ac:dyDescent="0.25">
      <c r="A207" s="79">
        <v>3277</v>
      </c>
      <c r="B207" s="28">
        <v>3</v>
      </c>
      <c r="C207" s="79">
        <v>24027</v>
      </c>
      <c r="D207" s="79">
        <v>5.1100000000000003</v>
      </c>
      <c r="E207" s="79">
        <v>4.5599999999999996</v>
      </c>
      <c r="F207" s="79">
        <v>4.75</v>
      </c>
      <c r="G207" s="79">
        <v>4.08</v>
      </c>
      <c r="H207" s="79">
        <v>3.63</v>
      </c>
      <c r="I207" s="79">
        <v>3.13</v>
      </c>
      <c r="J207" s="79">
        <v>2.71</v>
      </c>
      <c r="K207" s="79">
        <v>2.38</v>
      </c>
      <c r="L207" s="79">
        <v>53</v>
      </c>
      <c r="M207" s="79">
        <v>-555</v>
      </c>
      <c r="N207" s="79">
        <v>29</v>
      </c>
      <c r="O207" s="78">
        <v>0.47293981481481479</v>
      </c>
    </row>
    <row r="208" spans="1:15" x14ac:dyDescent="0.25">
      <c r="A208" s="79">
        <v>3277</v>
      </c>
      <c r="B208" s="28">
        <v>4</v>
      </c>
      <c r="C208" s="79">
        <v>36434</v>
      </c>
      <c r="D208" s="79">
        <v>7.75</v>
      </c>
      <c r="E208" s="79">
        <v>6.88</v>
      </c>
      <c r="F208" s="79">
        <v>7.04</v>
      </c>
      <c r="G208" s="79">
        <v>6.16</v>
      </c>
      <c r="H208" s="79">
        <v>5.47</v>
      </c>
      <c r="I208" s="79">
        <v>4.7</v>
      </c>
      <c r="J208" s="79">
        <v>4.09</v>
      </c>
      <c r="K208" s="79">
        <v>3.54</v>
      </c>
      <c r="L208" s="79">
        <v>53</v>
      </c>
      <c r="M208" s="79">
        <v>-555</v>
      </c>
      <c r="N208" s="79">
        <v>29</v>
      </c>
      <c r="O208" s="78">
        <v>0.4730671296296296</v>
      </c>
    </row>
    <row r="209" spans="1:16" x14ac:dyDescent="0.25">
      <c r="A209" s="76" t="s">
        <v>340</v>
      </c>
      <c r="B209" s="4"/>
      <c r="C209" s="1" t="s">
        <v>57</v>
      </c>
      <c r="D209" s="77">
        <v>0.47353009259259254</v>
      </c>
      <c r="E209" s="76" t="s">
        <v>176</v>
      </c>
    </row>
    <row r="210" spans="1:16" x14ac:dyDescent="0.25">
      <c r="A210" s="79">
        <v>3295</v>
      </c>
      <c r="B210" s="28">
        <v>1</v>
      </c>
      <c r="C210" s="79">
        <v>35813</v>
      </c>
      <c r="D210" s="79">
        <v>8.09</v>
      </c>
      <c r="E210" s="79">
        <v>7.28</v>
      </c>
      <c r="F210" s="79">
        <v>7.08</v>
      </c>
      <c r="G210" s="79">
        <v>6.05</v>
      </c>
      <c r="H210" s="79">
        <v>5.22</v>
      </c>
      <c r="I210" s="79">
        <v>4.41</v>
      </c>
      <c r="J210" s="79">
        <v>3.79</v>
      </c>
      <c r="K210" s="79">
        <v>3.23</v>
      </c>
      <c r="L210" s="79">
        <v>53</v>
      </c>
      <c r="M210" s="79">
        <v>-501</v>
      </c>
      <c r="N210" s="93">
        <v>30</v>
      </c>
      <c r="O210" s="78">
        <v>0.47417824074074072</v>
      </c>
      <c r="P210" s="91"/>
    </row>
    <row r="211" spans="1:16" x14ac:dyDescent="0.25">
      <c r="A211" s="79">
        <v>3295</v>
      </c>
      <c r="B211" s="28">
        <v>2</v>
      </c>
      <c r="C211" s="79">
        <v>12334</v>
      </c>
      <c r="D211" s="79">
        <v>2.62</v>
      </c>
      <c r="E211" s="79">
        <v>2.34</v>
      </c>
      <c r="F211" s="79">
        <v>2.3199999999999998</v>
      </c>
      <c r="G211" s="79">
        <v>2</v>
      </c>
      <c r="H211" s="79">
        <v>1.74</v>
      </c>
      <c r="I211" s="79">
        <v>1.49</v>
      </c>
      <c r="J211" s="79">
        <v>1.3</v>
      </c>
      <c r="K211" s="79">
        <v>1.1200000000000001</v>
      </c>
      <c r="L211" s="79">
        <v>53</v>
      </c>
      <c r="M211" s="79">
        <v>-501</v>
      </c>
      <c r="N211" s="93">
        <v>30</v>
      </c>
      <c r="O211" s="78">
        <v>0.4742824074074074</v>
      </c>
      <c r="P211" s="91"/>
    </row>
    <row r="212" spans="1:16" x14ac:dyDescent="0.25">
      <c r="A212" s="79">
        <v>3295</v>
      </c>
      <c r="B212" s="28">
        <v>3</v>
      </c>
      <c r="C212" s="79">
        <v>23987</v>
      </c>
      <c r="D212" s="79">
        <v>5.21</v>
      </c>
      <c r="E212" s="79">
        <v>4.67</v>
      </c>
      <c r="F212" s="79">
        <v>4.6900000000000004</v>
      </c>
      <c r="G212" s="79">
        <v>3.95</v>
      </c>
      <c r="H212" s="79">
        <v>3.48</v>
      </c>
      <c r="I212" s="79">
        <v>2.93</v>
      </c>
      <c r="J212" s="79">
        <v>2.5499999999999998</v>
      </c>
      <c r="K212" s="79">
        <v>2.19</v>
      </c>
      <c r="L212" s="79">
        <v>53</v>
      </c>
      <c r="M212" s="79">
        <v>-501</v>
      </c>
      <c r="N212" s="93">
        <v>30</v>
      </c>
      <c r="O212" s="78">
        <v>0.47438657407407409</v>
      </c>
      <c r="P212" s="91"/>
    </row>
    <row r="213" spans="1:16" x14ac:dyDescent="0.25">
      <c r="A213" s="79">
        <v>3295</v>
      </c>
      <c r="B213" s="28">
        <v>4</v>
      </c>
      <c r="C213" s="79">
        <v>36189</v>
      </c>
      <c r="D213" s="79">
        <v>7.99</v>
      </c>
      <c r="E213" s="79">
        <v>7.13</v>
      </c>
      <c r="F213" s="79">
        <v>7</v>
      </c>
      <c r="G213" s="79">
        <v>5.98</v>
      </c>
      <c r="H213" s="79">
        <v>5.17</v>
      </c>
      <c r="I213" s="79">
        <v>4.4000000000000004</v>
      </c>
      <c r="J213" s="79">
        <v>3.81</v>
      </c>
      <c r="K213" s="79">
        <v>3.28</v>
      </c>
      <c r="L213" s="79">
        <v>53</v>
      </c>
      <c r="M213" s="79">
        <v>-501</v>
      </c>
      <c r="N213" s="93">
        <v>30</v>
      </c>
      <c r="O213" s="78">
        <v>0.4745138888888889</v>
      </c>
      <c r="P213" s="91"/>
    </row>
    <row r="214" spans="1:16" x14ac:dyDescent="0.25">
      <c r="A214" s="76" t="s">
        <v>339</v>
      </c>
      <c r="B214" s="4"/>
      <c r="C214" s="1" t="s">
        <v>57</v>
      </c>
      <c r="D214" s="77">
        <v>0.4750462962962963</v>
      </c>
      <c r="E214" s="76" t="s">
        <v>174</v>
      </c>
    </row>
    <row r="215" spans="1:16" x14ac:dyDescent="0.25">
      <c r="A215" s="79">
        <v>3297</v>
      </c>
      <c r="B215" s="28">
        <v>1</v>
      </c>
      <c r="C215" s="79">
        <v>35904</v>
      </c>
      <c r="D215" s="79">
        <v>7.97</v>
      </c>
      <c r="E215" s="79">
        <v>6.94</v>
      </c>
      <c r="F215" s="79">
        <v>7.13</v>
      </c>
      <c r="G215" s="79">
        <v>6.02</v>
      </c>
      <c r="H215" s="79">
        <v>5.12</v>
      </c>
      <c r="I215" s="79">
        <v>4.38</v>
      </c>
      <c r="J215" s="79">
        <v>3.72</v>
      </c>
      <c r="K215" s="79">
        <v>3.18</v>
      </c>
      <c r="L215" s="79">
        <v>54</v>
      </c>
      <c r="M215" s="79">
        <v>-352</v>
      </c>
      <c r="N215" s="79">
        <v>31</v>
      </c>
      <c r="O215" s="78">
        <v>0.47565972222222225</v>
      </c>
    </row>
    <row r="216" spans="1:16" x14ac:dyDescent="0.25">
      <c r="A216" s="79">
        <v>3297</v>
      </c>
      <c r="B216" s="28">
        <v>2</v>
      </c>
      <c r="C216" s="79">
        <v>12302</v>
      </c>
      <c r="D216" s="79">
        <v>2.61</v>
      </c>
      <c r="E216" s="79">
        <v>2.2799999999999998</v>
      </c>
      <c r="F216" s="79">
        <v>2.38</v>
      </c>
      <c r="G216" s="79">
        <v>2.0099999999999998</v>
      </c>
      <c r="H216" s="79">
        <v>1.74</v>
      </c>
      <c r="I216" s="79">
        <v>1.5</v>
      </c>
      <c r="J216" s="79">
        <v>1.28</v>
      </c>
      <c r="K216" s="79">
        <v>1.1100000000000001</v>
      </c>
      <c r="L216" s="79">
        <v>54</v>
      </c>
      <c r="M216" s="79">
        <v>-352</v>
      </c>
      <c r="N216" s="79">
        <v>31</v>
      </c>
      <c r="O216" s="78">
        <v>0.47577546296296297</v>
      </c>
    </row>
    <row r="217" spans="1:16" x14ac:dyDescent="0.25">
      <c r="A217" s="79">
        <v>3297</v>
      </c>
      <c r="B217" s="28">
        <v>3</v>
      </c>
      <c r="C217" s="79">
        <v>23953</v>
      </c>
      <c r="D217" s="79">
        <v>5.21</v>
      </c>
      <c r="E217" s="79">
        <v>4.55</v>
      </c>
      <c r="F217" s="79">
        <v>4.8099999999999996</v>
      </c>
      <c r="G217" s="79">
        <v>4</v>
      </c>
      <c r="H217" s="79">
        <v>3.45</v>
      </c>
      <c r="I217" s="79">
        <v>2.95</v>
      </c>
      <c r="J217" s="79">
        <v>2.5099999999999998</v>
      </c>
      <c r="K217" s="79">
        <v>2.15</v>
      </c>
      <c r="L217" s="79">
        <v>54</v>
      </c>
      <c r="M217" s="79">
        <v>-352</v>
      </c>
      <c r="N217" s="79">
        <v>31</v>
      </c>
      <c r="O217" s="78">
        <v>0.4758680555555555</v>
      </c>
    </row>
    <row r="218" spans="1:16" x14ac:dyDescent="0.25">
      <c r="A218" s="79">
        <v>3297</v>
      </c>
      <c r="B218" s="28">
        <v>4</v>
      </c>
      <c r="C218" s="79">
        <v>36259</v>
      </c>
      <c r="D218" s="79">
        <v>8.01</v>
      </c>
      <c r="E218" s="79">
        <v>6.98</v>
      </c>
      <c r="F218" s="79">
        <v>7.2</v>
      </c>
      <c r="G218" s="79">
        <v>6.11</v>
      </c>
      <c r="H218" s="79">
        <v>5.19</v>
      </c>
      <c r="I218" s="79">
        <v>4.46</v>
      </c>
      <c r="J218" s="79">
        <v>3.78</v>
      </c>
      <c r="K218" s="79">
        <v>3.25</v>
      </c>
      <c r="L218" s="79">
        <v>54</v>
      </c>
      <c r="M218" s="79">
        <v>-352</v>
      </c>
      <c r="N218" s="79">
        <v>31</v>
      </c>
      <c r="O218" s="78">
        <v>0.47599537037037037</v>
      </c>
    </row>
    <row r="219" spans="1:16" x14ac:dyDescent="0.25">
      <c r="A219" s="76" t="s">
        <v>338</v>
      </c>
      <c r="B219" s="4"/>
      <c r="C219" s="1" t="s">
        <v>57</v>
      </c>
      <c r="D219" s="77">
        <v>0.47665509259259259</v>
      </c>
      <c r="E219" s="76" t="s">
        <v>172</v>
      </c>
    </row>
    <row r="220" spans="1:16" x14ac:dyDescent="0.25">
      <c r="A220" s="79">
        <v>3315</v>
      </c>
      <c r="B220" s="28">
        <v>1</v>
      </c>
      <c r="C220" s="79">
        <v>35964</v>
      </c>
      <c r="D220" s="79">
        <v>8.2799999999999994</v>
      </c>
      <c r="E220" s="79">
        <v>7.47</v>
      </c>
      <c r="F220" s="79">
        <v>7.24</v>
      </c>
      <c r="G220" s="79">
        <v>6.26</v>
      </c>
      <c r="H220" s="79">
        <v>5.41</v>
      </c>
      <c r="I220" s="79">
        <v>4.53</v>
      </c>
      <c r="J220" s="79">
        <v>3.8</v>
      </c>
      <c r="K220" s="79">
        <v>3.15</v>
      </c>
      <c r="L220" s="79">
        <v>54</v>
      </c>
      <c r="M220" s="79">
        <v>-60</v>
      </c>
      <c r="N220" s="79">
        <v>32</v>
      </c>
      <c r="O220" s="78">
        <v>0.47722222222222221</v>
      </c>
    </row>
    <row r="221" spans="1:16" x14ac:dyDescent="0.25">
      <c r="A221" s="79">
        <v>3315</v>
      </c>
      <c r="B221" s="28">
        <v>2</v>
      </c>
      <c r="C221" s="79">
        <v>12386</v>
      </c>
      <c r="D221" s="79">
        <v>2.56</v>
      </c>
      <c r="E221" s="79">
        <v>2.33</v>
      </c>
      <c r="F221" s="79">
        <v>2.2999999999999998</v>
      </c>
      <c r="G221" s="79">
        <v>2</v>
      </c>
      <c r="H221" s="79">
        <v>1.74</v>
      </c>
      <c r="I221" s="79">
        <v>1.5</v>
      </c>
      <c r="J221" s="79">
        <v>1.29</v>
      </c>
      <c r="K221" s="79">
        <v>1.1100000000000001</v>
      </c>
      <c r="L221" s="79">
        <v>54</v>
      </c>
      <c r="M221" s="79">
        <v>-60</v>
      </c>
      <c r="N221" s="79">
        <v>32</v>
      </c>
      <c r="O221" s="78">
        <v>0.47732638888888884</v>
      </c>
    </row>
    <row r="222" spans="1:16" x14ac:dyDescent="0.25">
      <c r="A222" s="79">
        <v>3315</v>
      </c>
      <c r="B222" s="28">
        <v>3</v>
      </c>
      <c r="C222" s="79">
        <v>24033</v>
      </c>
      <c r="D222" s="79">
        <v>5.18</v>
      </c>
      <c r="E222" s="79">
        <v>4.7</v>
      </c>
      <c r="F222" s="79">
        <v>4.75</v>
      </c>
      <c r="G222" s="79">
        <v>3.99</v>
      </c>
      <c r="H222" s="79">
        <v>3.51</v>
      </c>
      <c r="I222" s="79">
        <v>2.97</v>
      </c>
      <c r="J222" s="79">
        <v>2.5499999999999998</v>
      </c>
      <c r="K222" s="79">
        <v>2.15</v>
      </c>
      <c r="L222" s="79">
        <v>54</v>
      </c>
      <c r="M222" s="79">
        <v>-60</v>
      </c>
      <c r="N222" s="79">
        <v>32</v>
      </c>
      <c r="O222" s="78">
        <v>0.47741898148148149</v>
      </c>
    </row>
    <row r="223" spans="1:16" x14ac:dyDescent="0.25">
      <c r="A223" s="79">
        <v>3315</v>
      </c>
      <c r="B223" s="28">
        <v>4</v>
      </c>
      <c r="C223" s="79">
        <v>36445</v>
      </c>
      <c r="D223" s="79">
        <v>8.07</v>
      </c>
      <c r="E223" s="79">
        <v>7.27</v>
      </c>
      <c r="F223" s="79">
        <v>7.13</v>
      </c>
      <c r="G223" s="79">
        <v>6.16</v>
      </c>
      <c r="H223" s="79">
        <v>5.34</v>
      </c>
      <c r="I223" s="79">
        <v>4.5199999999999996</v>
      </c>
      <c r="J223" s="79">
        <v>3.87</v>
      </c>
      <c r="K223" s="79">
        <v>3.26</v>
      </c>
      <c r="L223" s="79">
        <v>54</v>
      </c>
      <c r="M223" s="79">
        <v>-60</v>
      </c>
      <c r="N223" s="79">
        <v>32</v>
      </c>
      <c r="O223" s="78">
        <v>0.47754629629629625</v>
      </c>
    </row>
    <row r="224" spans="1:16" x14ac:dyDescent="0.25">
      <c r="A224" s="76" t="s">
        <v>337</v>
      </c>
      <c r="B224" s="4"/>
      <c r="C224" s="1" t="s">
        <v>57</v>
      </c>
      <c r="D224" s="77">
        <v>0.47797453703703702</v>
      </c>
      <c r="E224" s="76" t="s">
        <v>170</v>
      </c>
    </row>
    <row r="225" spans="1:15" x14ac:dyDescent="0.25">
      <c r="A225" s="79">
        <v>4058</v>
      </c>
      <c r="B225" s="28">
        <v>1</v>
      </c>
      <c r="C225" s="79">
        <v>35610</v>
      </c>
      <c r="D225" s="79">
        <v>11.52</v>
      </c>
      <c r="E225" s="79">
        <v>8.67</v>
      </c>
      <c r="F225" s="79">
        <v>9.4499999999999993</v>
      </c>
      <c r="G225" s="79">
        <v>7.64</v>
      </c>
      <c r="H225" s="79">
        <v>6.33</v>
      </c>
      <c r="I225" s="79">
        <v>5.18</v>
      </c>
      <c r="J225" s="79">
        <v>4.2300000000000004</v>
      </c>
      <c r="K225" s="79">
        <v>3.45</v>
      </c>
      <c r="L225" s="79">
        <v>54</v>
      </c>
      <c r="M225" s="79">
        <v>51</v>
      </c>
      <c r="N225" s="79">
        <v>33</v>
      </c>
      <c r="O225" s="78">
        <v>0.48079861111111111</v>
      </c>
    </row>
    <row r="226" spans="1:15" x14ac:dyDescent="0.25">
      <c r="A226" s="79">
        <v>4058</v>
      </c>
      <c r="B226" s="28">
        <v>2</v>
      </c>
      <c r="C226" s="79">
        <v>12232</v>
      </c>
      <c r="D226" s="79">
        <v>3.99</v>
      </c>
      <c r="E226" s="79">
        <v>2.7</v>
      </c>
      <c r="F226" s="79">
        <v>3.25</v>
      </c>
      <c r="G226" s="79">
        <v>2.6</v>
      </c>
      <c r="H226" s="79">
        <v>2.15</v>
      </c>
      <c r="I226" s="79">
        <v>1.79</v>
      </c>
      <c r="J226" s="79">
        <v>1.47</v>
      </c>
      <c r="K226" s="79">
        <v>1.22</v>
      </c>
      <c r="L226" s="79">
        <v>54</v>
      </c>
      <c r="M226" s="79">
        <v>51</v>
      </c>
      <c r="N226" s="79">
        <v>33</v>
      </c>
      <c r="O226" s="78">
        <v>0.48090277777777773</v>
      </c>
    </row>
    <row r="227" spans="1:15" x14ac:dyDescent="0.25">
      <c r="A227" s="79">
        <v>4058</v>
      </c>
      <c r="B227" s="28">
        <v>3</v>
      </c>
      <c r="C227" s="79">
        <v>23863</v>
      </c>
      <c r="D227" s="79">
        <v>7.58</v>
      </c>
      <c r="E227" s="79">
        <v>5.53</v>
      </c>
      <c r="F227" s="79">
        <v>6.33</v>
      </c>
      <c r="G227" s="79">
        <v>5</v>
      </c>
      <c r="H227" s="79">
        <v>4.18</v>
      </c>
      <c r="I227" s="79">
        <v>3.47</v>
      </c>
      <c r="J227" s="79">
        <v>2.84</v>
      </c>
      <c r="K227" s="79">
        <v>2.34</v>
      </c>
      <c r="L227" s="79">
        <v>54</v>
      </c>
      <c r="M227" s="79">
        <v>51</v>
      </c>
      <c r="N227" s="79">
        <v>33</v>
      </c>
      <c r="O227" s="78">
        <v>0.48099537037037038</v>
      </c>
    </row>
    <row r="228" spans="1:15" x14ac:dyDescent="0.25">
      <c r="A228" s="79">
        <v>4058</v>
      </c>
      <c r="B228" s="28">
        <v>4</v>
      </c>
      <c r="C228" s="79">
        <v>36204</v>
      </c>
      <c r="D228" s="79">
        <v>11.23</v>
      </c>
      <c r="E228" s="79">
        <v>8.52</v>
      </c>
      <c r="F228" s="79">
        <v>9.23</v>
      </c>
      <c r="G228" s="79">
        <v>7.45</v>
      </c>
      <c r="H228" s="79">
        <v>6.18</v>
      </c>
      <c r="I228" s="79">
        <v>5.12</v>
      </c>
      <c r="J228" s="79">
        <v>4.22</v>
      </c>
      <c r="K228" s="79">
        <v>3.46</v>
      </c>
      <c r="L228" s="79">
        <v>54</v>
      </c>
      <c r="M228" s="79">
        <v>51</v>
      </c>
      <c r="N228" s="79">
        <v>33</v>
      </c>
      <c r="O228" s="78">
        <v>0.48112268518518514</v>
      </c>
    </row>
    <row r="229" spans="1:15" x14ac:dyDescent="0.25">
      <c r="A229" s="76" t="s">
        <v>336</v>
      </c>
      <c r="B229" s="4"/>
      <c r="C229" s="1" t="s">
        <v>57</v>
      </c>
      <c r="D229" s="77">
        <v>0.48159722222222223</v>
      </c>
      <c r="E229" s="76" t="s">
        <v>168</v>
      </c>
    </row>
    <row r="230" spans="1:15" x14ac:dyDescent="0.25">
      <c r="A230" s="79">
        <v>4060</v>
      </c>
      <c r="B230" s="28">
        <v>1</v>
      </c>
      <c r="C230" s="79">
        <v>35937</v>
      </c>
      <c r="D230" s="79">
        <v>10.87</v>
      </c>
      <c r="E230" s="79">
        <v>8.8000000000000007</v>
      </c>
      <c r="F230" s="79">
        <v>8.5299999999999994</v>
      </c>
      <c r="G230" s="79">
        <v>6.98</v>
      </c>
      <c r="H230" s="79">
        <v>5.85</v>
      </c>
      <c r="I230" s="79">
        <v>4.82</v>
      </c>
      <c r="J230" s="79">
        <v>3.99</v>
      </c>
      <c r="K230" s="79">
        <v>3.31</v>
      </c>
      <c r="L230" s="79">
        <v>54</v>
      </c>
      <c r="M230" s="79">
        <v>-110</v>
      </c>
      <c r="N230" s="79">
        <v>34</v>
      </c>
      <c r="O230" s="78">
        <v>0.4820949074074074</v>
      </c>
    </row>
    <row r="231" spans="1:15" x14ac:dyDescent="0.25">
      <c r="A231" s="79">
        <v>4060</v>
      </c>
      <c r="B231" s="28">
        <v>2</v>
      </c>
      <c r="C231" s="79">
        <v>12280</v>
      </c>
      <c r="D231" s="79">
        <v>3.69</v>
      </c>
      <c r="E231" s="79">
        <v>2.99</v>
      </c>
      <c r="F231" s="79">
        <v>2.78</v>
      </c>
      <c r="G231" s="79">
        <v>2.3199999999999998</v>
      </c>
      <c r="H231" s="79">
        <v>1.96</v>
      </c>
      <c r="I231" s="79">
        <v>1.63</v>
      </c>
      <c r="J231" s="79">
        <v>1.38</v>
      </c>
      <c r="K231" s="79">
        <v>1.1599999999999999</v>
      </c>
      <c r="L231" s="79">
        <v>54</v>
      </c>
      <c r="M231" s="79">
        <v>-110</v>
      </c>
      <c r="N231" s="79">
        <v>34</v>
      </c>
      <c r="O231" s="78">
        <v>0.48219907407407409</v>
      </c>
    </row>
    <row r="232" spans="1:15" x14ac:dyDescent="0.25">
      <c r="A232" s="79">
        <v>4060</v>
      </c>
      <c r="B232" s="28">
        <v>3</v>
      </c>
      <c r="C232" s="79">
        <v>23838</v>
      </c>
      <c r="D232" s="79">
        <v>7.22</v>
      </c>
      <c r="E232" s="79">
        <v>5.87</v>
      </c>
      <c r="F232" s="79">
        <v>5.72</v>
      </c>
      <c r="G232" s="79">
        <v>4.63</v>
      </c>
      <c r="H232" s="79">
        <v>3.92</v>
      </c>
      <c r="I232" s="79">
        <v>3.25</v>
      </c>
      <c r="J232" s="79">
        <v>2.7</v>
      </c>
      <c r="K232" s="79">
        <v>2.25</v>
      </c>
      <c r="L232" s="79">
        <v>54</v>
      </c>
      <c r="M232" s="79">
        <v>-110</v>
      </c>
      <c r="N232" s="79">
        <v>34</v>
      </c>
      <c r="O232" s="78">
        <v>0.48230324074074077</v>
      </c>
    </row>
    <row r="233" spans="1:15" x14ac:dyDescent="0.25">
      <c r="A233" s="79">
        <v>4060</v>
      </c>
      <c r="B233" s="28">
        <v>4</v>
      </c>
      <c r="C233" s="79">
        <v>36065</v>
      </c>
      <c r="D233" s="79">
        <v>10.77</v>
      </c>
      <c r="E233" s="79">
        <v>8.7799999999999994</v>
      </c>
      <c r="F233" s="79">
        <v>8.66</v>
      </c>
      <c r="G233" s="79">
        <v>7.06</v>
      </c>
      <c r="H233" s="79">
        <v>5.92</v>
      </c>
      <c r="I233" s="79">
        <v>4.9000000000000004</v>
      </c>
      <c r="J233" s="79">
        <v>4.05</v>
      </c>
      <c r="K233" s="79">
        <v>3.38</v>
      </c>
      <c r="L233" s="79">
        <v>54</v>
      </c>
      <c r="M233" s="79">
        <v>-110</v>
      </c>
      <c r="N233" s="79">
        <v>34</v>
      </c>
      <c r="O233" s="78">
        <v>0.48243055555555553</v>
      </c>
    </row>
    <row r="234" spans="1:15" x14ac:dyDescent="0.25">
      <c r="A234" s="76" t="s">
        <v>335</v>
      </c>
      <c r="B234" s="4"/>
      <c r="C234" s="1" t="s">
        <v>57</v>
      </c>
      <c r="D234" s="77">
        <v>0.48289351851851853</v>
      </c>
      <c r="E234" s="76" t="s">
        <v>166</v>
      </c>
    </row>
    <row r="235" spans="1:15" x14ac:dyDescent="0.25">
      <c r="A235" s="79">
        <v>4850</v>
      </c>
      <c r="B235" s="28">
        <v>1</v>
      </c>
      <c r="C235" s="79">
        <v>35706</v>
      </c>
      <c r="D235" s="79">
        <v>12.17</v>
      </c>
      <c r="E235" s="79">
        <v>9.25</v>
      </c>
      <c r="F235" s="79">
        <v>9.94</v>
      </c>
      <c r="G235" s="79">
        <v>8.07</v>
      </c>
      <c r="H235" s="79">
        <v>6.65</v>
      </c>
      <c r="I235" s="79">
        <v>5.5</v>
      </c>
      <c r="J235" s="79">
        <v>4.53</v>
      </c>
      <c r="K235" s="79">
        <v>3.74</v>
      </c>
      <c r="L235" s="79">
        <v>54</v>
      </c>
      <c r="M235" s="79">
        <v>51</v>
      </c>
      <c r="N235" s="79">
        <v>35</v>
      </c>
      <c r="O235" s="78">
        <v>0.48697916666666669</v>
      </c>
    </row>
    <row r="236" spans="1:15" x14ac:dyDescent="0.25">
      <c r="A236" s="79">
        <v>4850</v>
      </c>
      <c r="B236" s="28">
        <v>2</v>
      </c>
      <c r="C236" s="79">
        <v>12231</v>
      </c>
      <c r="D236" s="79">
        <v>4.33</v>
      </c>
      <c r="E236" s="79">
        <v>2.92</v>
      </c>
      <c r="F236" s="79">
        <v>3.51</v>
      </c>
      <c r="G236" s="79">
        <v>2.8</v>
      </c>
      <c r="H236" s="79">
        <v>2.29</v>
      </c>
      <c r="I236" s="79">
        <v>1.91</v>
      </c>
      <c r="J236" s="79">
        <v>1.58</v>
      </c>
      <c r="K236" s="79">
        <v>1.33</v>
      </c>
      <c r="L236" s="79">
        <v>54</v>
      </c>
      <c r="M236" s="79">
        <v>51</v>
      </c>
      <c r="N236" s="79">
        <v>35</v>
      </c>
      <c r="O236" s="78">
        <v>0.48708333333333331</v>
      </c>
    </row>
    <row r="237" spans="1:15" x14ac:dyDescent="0.25">
      <c r="A237" s="79">
        <v>4850</v>
      </c>
      <c r="B237" s="28">
        <v>3</v>
      </c>
      <c r="C237" s="79">
        <v>23747</v>
      </c>
      <c r="D237" s="79">
        <v>8.11</v>
      </c>
      <c r="E237" s="79">
        <v>5.94</v>
      </c>
      <c r="F237" s="79">
        <v>6.73</v>
      </c>
      <c r="G237" s="79">
        <v>5.36</v>
      </c>
      <c r="H237" s="79">
        <v>4.43</v>
      </c>
      <c r="I237" s="79">
        <v>3.68</v>
      </c>
      <c r="J237" s="79">
        <v>3.05</v>
      </c>
      <c r="K237" s="79">
        <v>2.5499999999999998</v>
      </c>
      <c r="L237" s="79">
        <v>54</v>
      </c>
      <c r="M237" s="79">
        <v>51</v>
      </c>
      <c r="N237" s="79">
        <v>35</v>
      </c>
      <c r="O237" s="78">
        <v>0.4871759259259259</v>
      </c>
    </row>
    <row r="238" spans="1:15" x14ac:dyDescent="0.25">
      <c r="A238" s="79">
        <v>4850</v>
      </c>
      <c r="B238" s="28">
        <v>4</v>
      </c>
      <c r="C238" s="79">
        <v>36005</v>
      </c>
      <c r="D238" s="79">
        <v>11.83</v>
      </c>
      <c r="E238" s="79">
        <v>9.06</v>
      </c>
      <c r="F238" s="79">
        <v>9.6999999999999993</v>
      </c>
      <c r="G238" s="79">
        <v>7.86</v>
      </c>
      <c r="H238" s="79">
        <v>6.49</v>
      </c>
      <c r="I238" s="79">
        <v>5.39</v>
      </c>
      <c r="J238" s="79">
        <v>4.49</v>
      </c>
      <c r="K238" s="79">
        <v>3.72</v>
      </c>
      <c r="L238" s="79">
        <v>54</v>
      </c>
      <c r="M238" s="79">
        <v>51</v>
      </c>
      <c r="N238" s="79">
        <v>35</v>
      </c>
      <c r="O238" s="78">
        <v>0.48730324074074072</v>
      </c>
    </row>
    <row r="239" spans="1:15" x14ac:dyDescent="0.25">
      <c r="A239" s="76" t="s">
        <v>334</v>
      </c>
      <c r="B239" s="4"/>
      <c r="C239" s="1" t="s">
        <v>57</v>
      </c>
      <c r="D239" s="77">
        <v>0.48777777777777781</v>
      </c>
      <c r="E239" s="76" t="s">
        <v>163</v>
      </c>
    </row>
    <row r="240" spans="1:15" x14ac:dyDescent="0.25">
      <c r="A240" s="79">
        <v>4852</v>
      </c>
      <c r="B240" s="28">
        <v>1</v>
      </c>
      <c r="C240" s="79">
        <v>35930</v>
      </c>
      <c r="D240" s="79">
        <v>10.9</v>
      </c>
      <c r="E240" s="79">
        <v>9</v>
      </c>
      <c r="F240" s="79">
        <v>9.2200000000000006</v>
      </c>
      <c r="G240" s="79">
        <v>7.48</v>
      </c>
      <c r="H240" s="79">
        <v>6.28</v>
      </c>
      <c r="I240" s="79">
        <v>5.15</v>
      </c>
      <c r="J240" s="79">
        <v>4.3</v>
      </c>
      <c r="K240" s="79">
        <v>3.61</v>
      </c>
      <c r="L240" s="79">
        <v>54</v>
      </c>
      <c r="M240" s="79">
        <v>51</v>
      </c>
      <c r="N240" s="79">
        <v>36</v>
      </c>
      <c r="O240" s="78">
        <v>0.48831018518518521</v>
      </c>
    </row>
    <row r="241" spans="1:15" x14ac:dyDescent="0.25">
      <c r="A241" s="79">
        <v>4852</v>
      </c>
      <c r="B241" s="28">
        <v>2</v>
      </c>
      <c r="C241" s="79">
        <v>12206</v>
      </c>
      <c r="D241" s="79">
        <v>3.79</v>
      </c>
      <c r="E241" s="79">
        <v>3.09</v>
      </c>
      <c r="F241" s="79">
        <v>3.11</v>
      </c>
      <c r="G241" s="79">
        <v>2.52</v>
      </c>
      <c r="H241" s="79">
        <v>2.12</v>
      </c>
      <c r="I241" s="79">
        <v>1.78</v>
      </c>
      <c r="J241" s="79">
        <v>1.5</v>
      </c>
      <c r="K241" s="79">
        <v>1.29</v>
      </c>
      <c r="L241" s="79">
        <v>54</v>
      </c>
      <c r="M241" s="79">
        <v>51</v>
      </c>
      <c r="N241" s="79">
        <v>36</v>
      </c>
      <c r="O241" s="78">
        <v>0.48841435185185184</v>
      </c>
    </row>
    <row r="242" spans="1:15" x14ac:dyDescent="0.25">
      <c r="A242" s="79">
        <v>4852</v>
      </c>
      <c r="B242" s="28">
        <v>3</v>
      </c>
      <c r="C242" s="79">
        <v>23767</v>
      </c>
      <c r="D242" s="79">
        <v>7.32</v>
      </c>
      <c r="E242" s="79">
        <v>6.01</v>
      </c>
      <c r="F242" s="79">
        <v>6.25</v>
      </c>
      <c r="G242" s="79">
        <v>5.01</v>
      </c>
      <c r="H242" s="79">
        <v>4.24</v>
      </c>
      <c r="I242" s="79">
        <v>3.51</v>
      </c>
      <c r="J242" s="79">
        <v>2.93</v>
      </c>
      <c r="K242" s="79">
        <v>2.48</v>
      </c>
      <c r="L242" s="79">
        <v>54</v>
      </c>
      <c r="M242" s="79">
        <v>51</v>
      </c>
      <c r="N242" s="79">
        <v>36</v>
      </c>
      <c r="O242" s="78">
        <v>0.48850694444444448</v>
      </c>
    </row>
    <row r="243" spans="1:15" x14ac:dyDescent="0.25">
      <c r="A243" s="79">
        <v>4852</v>
      </c>
      <c r="B243" s="28">
        <v>4</v>
      </c>
      <c r="C243" s="79">
        <v>36062</v>
      </c>
      <c r="D243" s="79">
        <v>10.85</v>
      </c>
      <c r="E243" s="79">
        <v>8.98</v>
      </c>
      <c r="F243" s="79">
        <v>9.35</v>
      </c>
      <c r="G243" s="79">
        <v>7.55</v>
      </c>
      <c r="H243" s="79">
        <v>6.32</v>
      </c>
      <c r="I243" s="79">
        <v>5.21</v>
      </c>
      <c r="J243" s="79">
        <v>4.3600000000000003</v>
      </c>
      <c r="K243" s="79">
        <v>3.66</v>
      </c>
      <c r="L243" s="79">
        <v>54</v>
      </c>
      <c r="M243" s="79">
        <v>51</v>
      </c>
      <c r="N243" s="79">
        <v>36</v>
      </c>
      <c r="O243" s="78">
        <v>0.48863425925925924</v>
      </c>
    </row>
    <row r="244" spans="1:15" x14ac:dyDescent="0.25">
      <c r="A244" s="76" t="s">
        <v>333</v>
      </c>
      <c r="B244" s="4"/>
      <c r="C244" s="1" t="s">
        <v>57</v>
      </c>
      <c r="D244" s="77">
        <v>0.48906250000000001</v>
      </c>
      <c r="E244" s="76" t="s">
        <v>161</v>
      </c>
    </row>
    <row r="245" spans="1:15" x14ac:dyDescent="0.25">
      <c r="A245" s="79">
        <v>5547</v>
      </c>
      <c r="B245" s="28">
        <v>1</v>
      </c>
      <c r="C245" s="79">
        <v>35707</v>
      </c>
      <c r="D245" s="79">
        <v>11.79</v>
      </c>
      <c r="E245" s="79">
        <v>8.4</v>
      </c>
      <c r="F245" s="79">
        <v>9.5299999999999994</v>
      </c>
      <c r="G245" s="79">
        <v>7.71</v>
      </c>
      <c r="H245" s="79">
        <v>6.44</v>
      </c>
      <c r="I245" s="79">
        <v>5.31</v>
      </c>
      <c r="J245" s="79">
        <v>4.38</v>
      </c>
      <c r="K245" s="79">
        <v>3.62</v>
      </c>
      <c r="L245" s="79">
        <v>54</v>
      </c>
      <c r="M245" s="79">
        <v>51</v>
      </c>
      <c r="N245" s="79">
        <v>37</v>
      </c>
      <c r="O245" s="78">
        <v>0.4927199074074074</v>
      </c>
    </row>
    <row r="246" spans="1:15" x14ac:dyDescent="0.25">
      <c r="A246" s="79">
        <v>5547</v>
      </c>
      <c r="B246" s="28">
        <v>2</v>
      </c>
      <c r="C246" s="79">
        <v>12216</v>
      </c>
      <c r="D246" s="79">
        <v>4.04</v>
      </c>
      <c r="E246" s="79">
        <v>2.62</v>
      </c>
      <c r="F246" s="79">
        <v>3.26</v>
      </c>
      <c r="G246" s="79">
        <v>2.61</v>
      </c>
      <c r="H246" s="79">
        <v>2.15</v>
      </c>
      <c r="I246" s="79">
        <v>1.81</v>
      </c>
      <c r="J246" s="79">
        <v>1.49</v>
      </c>
      <c r="K246" s="79">
        <v>1.25</v>
      </c>
      <c r="L246" s="79">
        <v>54</v>
      </c>
      <c r="M246" s="79">
        <v>51</v>
      </c>
      <c r="N246" s="79">
        <v>37</v>
      </c>
      <c r="O246" s="78">
        <v>0.49283564814814818</v>
      </c>
    </row>
    <row r="247" spans="1:15" x14ac:dyDescent="0.25">
      <c r="A247" s="79">
        <v>5547</v>
      </c>
      <c r="B247" s="28">
        <v>3</v>
      </c>
      <c r="C247" s="79">
        <v>23795</v>
      </c>
      <c r="D247" s="79">
        <v>7.68</v>
      </c>
      <c r="E247" s="79">
        <v>5.33</v>
      </c>
      <c r="F247" s="79">
        <v>6.35</v>
      </c>
      <c r="G247" s="79">
        <v>5.03</v>
      </c>
      <c r="H247" s="79">
        <v>4.22</v>
      </c>
      <c r="I247" s="79">
        <v>3.51</v>
      </c>
      <c r="J247" s="79">
        <v>2.91</v>
      </c>
      <c r="K247" s="79">
        <v>2.44</v>
      </c>
      <c r="L247" s="79">
        <v>54</v>
      </c>
      <c r="M247" s="79">
        <v>51</v>
      </c>
      <c r="N247" s="79">
        <v>37</v>
      </c>
      <c r="O247" s="78">
        <v>0.49292824074074071</v>
      </c>
    </row>
    <row r="248" spans="1:15" x14ac:dyDescent="0.25">
      <c r="A248" s="79">
        <v>5547</v>
      </c>
      <c r="B248" s="28">
        <v>4</v>
      </c>
      <c r="C248" s="79">
        <v>35951</v>
      </c>
      <c r="D248" s="79">
        <v>11.4</v>
      </c>
      <c r="E248" s="79">
        <v>8.16</v>
      </c>
      <c r="F248" s="79">
        <v>9.2200000000000006</v>
      </c>
      <c r="G248" s="79">
        <v>7.47</v>
      </c>
      <c r="H248" s="79">
        <v>6.21</v>
      </c>
      <c r="I248" s="79">
        <v>5.19</v>
      </c>
      <c r="J248" s="79">
        <v>4.3099999999999996</v>
      </c>
      <c r="K248" s="79">
        <v>3.6</v>
      </c>
      <c r="L248" s="79">
        <v>54</v>
      </c>
      <c r="M248" s="79">
        <v>51</v>
      </c>
      <c r="N248" s="79">
        <v>37</v>
      </c>
      <c r="O248" s="78">
        <v>0.49305555555555558</v>
      </c>
    </row>
    <row r="249" spans="1:15" x14ac:dyDescent="0.25">
      <c r="A249" s="76" t="s">
        <v>332</v>
      </c>
      <c r="B249" s="4"/>
      <c r="C249" s="1" t="s">
        <v>57</v>
      </c>
      <c r="D249" s="77">
        <v>0.49361111111111106</v>
      </c>
      <c r="E249" s="76" t="s">
        <v>159</v>
      </c>
    </row>
    <row r="250" spans="1:15" x14ac:dyDescent="0.25">
      <c r="A250" s="79">
        <v>5549</v>
      </c>
      <c r="B250" s="28">
        <v>1</v>
      </c>
      <c r="C250" s="79">
        <v>35583</v>
      </c>
      <c r="D250" s="79">
        <v>10.75</v>
      </c>
      <c r="E250" s="79">
        <v>8.7200000000000006</v>
      </c>
      <c r="F250" s="79">
        <v>7.99</v>
      </c>
      <c r="G250" s="79">
        <v>6.65</v>
      </c>
      <c r="H250" s="79">
        <v>5.64</v>
      </c>
      <c r="I250" s="79">
        <v>4.72</v>
      </c>
      <c r="J250" s="79">
        <v>4.04</v>
      </c>
      <c r="K250" s="79">
        <v>3.45</v>
      </c>
      <c r="L250" s="79">
        <v>54</v>
      </c>
      <c r="M250" s="79">
        <v>51</v>
      </c>
      <c r="N250" s="79">
        <v>38</v>
      </c>
      <c r="O250" s="78">
        <v>0.49409722222222219</v>
      </c>
    </row>
    <row r="251" spans="1:15" x14ac:dyDescent="0.25">
      <c r="A251" s="79">
        <v>5549</v>
      </c>
      <c r="B251" s="28">
        <v>2</v>
      </c>
      <c r="C251" s="79">
        <v>12250</v>
      </c>
      <c r="D251" s="79">
        <v>3.74</v>
      </c>
      <c r="E251" s="79">
        <v>3</v>
      </c>
      <c r="F251" s="79">
        <v>2.66</v>
      </c>
      <c r="G251" s="79">
        <v>2.21</v>
      </c>
      <c r="H251" s="79">
        <v>1.9</v>
      </c>
      <c r="I251" s="79">
        <v>1.64</v>
      </c>
      <c r="J251" s="79">
        <v>1.41</v>
      </c>
      <c r="K251" s="79">
        <v>1.21</v>
      </c>
      <c r="L251" s="79">
        <v>54</v>
      </c>
      <c r="M251" s="79">
        <v>51</v>
      </c>
      <c r="N251" s="79">
        <v>38</v>
      </c>
      <c r="O251" s="78">
        <v>0.49420138888888893</v>
      </c>
    </row>
    <row r="252" spans="1:15" x14ac:dyDescent="0.25">
      <c r="A252" s="79">
        <v>5549</v>
      </c>
      <c r="B252" s="28">
        <v>3</v>
      </c>
      <c r="C252" s="79">
        <v>23711</v>
      </c>
      <c r="D252" s="79">
        <v>7.14</v>
      </c>
      <c r="E252" s="79">
        <v>5.78</v>
      </c>
      <c r="F252" s="79">
        <v>5.39</v>
      </c>
      <c r="G252" s="79">
        <v>4.4000000000000004</v>
      </c>
      <c r="H252" s="79">
        <v>3.76</v>
      </c>
      <c r="I252" s="79">
        <v>3.19</v>
      </c>
      <c r="J252" s="79">
        <v>2.73</v>
      </c>
      <c r="K252" s="79">
        <v>2.34</v>
      </c>
      <c r="L252" s="79">
        <v>54</v>
      </c>
      <c r="M252" s="79">
        <v>51</v>
      </c>
      <c r="N252" s="79">
        <v>38</v>
      </c>
      <c r="O252" s="78">
        <v>0.49429398148148151</v>
      </c>
    </row>
    <row r="253" spans="1:15" x14ac:dyDescent="0.25">
      <c r="A253" s="79">
        <v>5549</v>
      </c>
      <c r="B253" s="28">
        <v>4</v>
      </c>
      <c r="C253" s="79">
        <v>35984</v>
      </c>
      <c r="D253" s="79">
        <v>10.66</v>
      </c>
      <c r="E253" s="79">
        <v>8.68</v>
      </c>
      <c r="F253" s="79">
        <v>8.17</v>
      </c>
      <c r="G253" s="79">
        <v>6.76</v>
      </c>
      <c r="H253" s="79">
        <v>5.74</v>
      </c>
      <c r="I253" s="79">
        <v>4.8099999999999996</v>
      </c>
      <c r="J253" s="79">
        <v>4.12</v>
      </c>
      <c r="K253" s="79">
        <v>3.52</v>
      </c>
      <c r="L253" s="79">
        <v>54</v>
      </c>
      <c r="M253" s="79">
        <v>51</v>
      </c>
      <c r="N253" s="79">
        <v>38</v>
      </c>
      <c r="O253" s="78">
        <v>0.49442129629629633</v>
      </c>
    </row>
    <row r="254" spans="1:15" x14ac:dyDescent="0.25">
      <c r="A254" s="76" t="s">
        <v>331</v>
      </c>
      <c r="B254" s="4"/>
      <c r="C254" s="1" t="s">
        <v>57</v>
      </c>
      <c r="D254" s="77">
        <v>0.49484953703703699</v>
      </c>
      <c r="E254" s="76" t="s">
        <v>157</v>
      </c>
    </row>
    <row r="255" spans="1:15" x14ac:dyDescent="0.25">
      <c r="A255" s="79">
        <v>6250</v>
      </c>
      <c r="B255" s="28">
        <v>1</v>
      </c>
      <c r="C255" s="79">
        <v>35723</v>
      </c>
      <c r="D255" s="79">
        <v>10.79</v>
      </c>
      <c r="E255" s="79">
        <v>8.52</v>
      </c>
      <c r="F255" s="79">
        <v>8.9</v>
      </c>
      <c r="G255" s="79">
        <v>7.28</v>
      </c>
      <c r="H255" s="79">
        <v>6.08</v>
      </c>
      <c r="I255" s="79">
        <v>5.05</v>
      </c>
      <c r="J255" s="79">
        <v>4.21</v>
      </c>
      <c r="K255" s="79">
        <v>3.51</v>
      </c>
      <c r="L255" s="79">
        <v>54</v>
      </c>
      <c r="M255" s="79">
        <v>51</v>
      </c>
      <c r="N255" s="79">
        <v>39</v>
      </c>
      <c r="O255" s="78">
        <v>0.49653935185185188</v>
      </c>
    </row>
    <row r="256" spans="1:15" x14ac:dyDescent="0.25">
      <c r="A256" s="79">
        <v>6250</v>
      </c>
      <c r="B256" s="28">
        <v>2</v>
      </c>
      <c r="C256" s="79">
        <v>12219</v>
      </c>
      <c r="D256" s="79">
        <v>3.71</v>
      </c>
      <c r="E256" s="79">
        <v>2.77</v>
      </c>
      <c r="F256" s="79">
        <v>3.05</v>
      </c>
      <c r="G256" s="79">
        <v>2.44</v>
      </c>
      <c r="H256" s="79">
        <v>2.02</v>
      </c>
      <c r="I256" s="79">
        <v>1.68</v>
      </c>
      <c r="J256" s="79">
        <v>1.42</v>
      </c>
      <c r="K256" s="79">
        <v>1.19</v>
      </c>
      <c r="L256" s="79">
        <v>54</v>
      </c>
      <c r="M256" s="79">
        <v>51</v>
      </c>
      <c r="N256" s="79">
        <v>39</v>
      </c>
      <c r="O256" s="78">
        <v>0.49664351851851851</v>
      </c>
    </row>
    <row r="257" spans="1:15" x14ac:dyDescent="0.25">
      <c r="A257" s="79">
        <v>6250</v>
      </c>
      <c r="B257" s="28">
        <v>3</v>
      </c>
      <c r="C257" s="79">
        <v>23846</v>
      </c>
      <c r="D257" s="79">
        <v>7.05</v>
      </c>
      <c r="E257" s="79">
        <v>5.53</v>
      </c>
      <c r="F257" s="79">
        <v>5.92</v>
      </c>
      <c r="G257" s="79">
        <v>4.7300000000000004</v>
      </c>
      <c r="H257" s="79">
        <v>3.98</v>
      </c>
      <c r="I257" s="79">
        <v>3.33</v>
      </c>
      <c r="J257" s="79">
        <v>2.79</v>
      </c>
      <c r="K257" s="79">
        <v>2.35</v>
      </c>
      <c r="L257" s="79">
        <v>54</v>
      </c>
      <c r="M257" s="79">
        <v>51</v>
      </c>
      <c r="N257" s="79">
        <v>39</v>
      </c>
      <c r="O257" s="78">
        <v>0.4967361111111111</v>
      </c>
    </row>
    <row r="258" spans="1:15" x14ac:dyDescent="0.25">
      <c r="A258" s="79">
        <v>6250</v>
      </c>
      <c r="B258" s="28">
        <v>4</v>
      </c>
      <c r="C258" s="79">
        <v>36136</v>
      </c>
      <c r="D258" s="79">
        <v>10.42</v>
      </c>
      <c r="E258" s="79">
        <v>8.31</v>
      </c>
      <c r="F258" s="79">
        <v>8.6300000000000008</v>
      </c>
      <c r="G258" s="79">
        <v>7.03</v>
      </c>
      <c r="H258" s="79">
        <v>5.89</v>
      </c>
      <c r="I258" s="79">
        <v>4.92</v>
      </c>
      <c r="J258" s="79">
        <v>4.13</v>
      </c>
      <c r="K258" s="79">
        <v>3.46</v>
      </c>
      <c r="L258" s="79">
        <v>54</v>
      </c>
      <c r="M258" s="79">
        <v>51</v>
      </c>
      <c r="N258" s="79">
        <v>39</v>
      </c>
      <c r="O258" s="78">
        <v>0.49686342592592592</v>
      </c>
    </row>
    <row r="259" spans="1:15" x14ac:dyDescent="0.25">
      <c r="A259" s="76" t="s">
        <v>330</v>
      </c>
      <c r="B259" s="4"/>
      <c r="C259" s="1" t="s">
        <v>57</v>
      </c>
      <c r="D259" s="77">
        <v>0.49747685185185181</v>
      </c>
      <c r="E259" s="76" t="s">
        <v>155</v>
      </c>
    </row>
    <row r="260" spans="1:15" x14ac:dyDescent="0.25">
      <c r="A260" s="79">
        <v>6252</v>
      </c>
      <c r="B260" s="28">
        <v>1</v>
      </c>
      <c r="C260" s="79">
        <v>35875</v>
      </c>
      <c r="D260" s="79">
        <v>10.3</v>
      </c>
      <c r="E260" s="79">
        <v>8.3800000000000008</v>
      </c>
      <c r="F260" s="79">
        <v>8.3000000000000007</v>
      </c>
      <c r="G260" s="79">
        <v>6.76</v>
      </c>
      <c r="H260" s="79">
        <v>5.62</v>
      </c>
      <c r="I260" s="79">
        <v>4.75</v>
      </c>
      <c r="J260" s="79">
        <v>3.94</v>
      </c>
      <c r="K260" s="79">
        <v>3.32</v>
      </c>
      <c r="L260" s="79">
        <v>54</v>
      </c>
      <c r="M260" s="79">
        <v>51</v>
      </c>
      <c r="N260" s="79">
        <v>40</v>
      </c>
      <c r="O260" s="78">
        <v>0.49804398148148149</v>
      </c>
    </row>
    <row r="261" spans="1:15" x14ac:dyDescent="0.25">
      <c r="A261" s="79">
        <v>6252</v>
      </c>
      <c r="B261" s="28">
        <v>2</v>
      </c>
      <c r="C261" s="79">
        <v>12229</v>
      </c>
      <c r="D261" s="79">
        <v>3.54</v>
      </c>
      <c r="E261" s="79">
        <v>2.86</v>
      </c>
      <c r="F261" s="79">
        <v>2.81</v>
      </c>
      <c r="G261" s="79">
        <v>2.2799999999999998</v>
      </c>
      <c r="H261" s="79">
        <v>1.92</v>
      </c>
      <c r="I261" s="79">
        <v>1.63</v>
      </c>
      <c r="J261" s="79">
        <v>1.37</v>
      </c>
      <c r="K261" s="79">
        <v>1.1599999999999999</v>
      </c>
      <c r="L261" s="79">
        <v>54</v>
      </c>
      <c r="M261" s="79">
        <v>51</v>
      </c>
      <c r="N261" s="79">
        <v>40</v>
      </c>
      <c r="O261" s="78">
        <v>0.49814814814814817</v>
      </c>
    </row>
    <row r="262" spans="1:15" x14ac:dyDescent="0.25">
      <c r="A262" s="79">
        <v>6252</v>
      </c>
      <c r="B262" s="28">
        <v>3</v>
      </c>
      <c r="C262" s="79">
        <v>23810</v>
      </c>
      <c r="D262" s="79">
        <v>6.87</v>
      </c>
      <c r="E262" s="79">
        <v>5.61</v>
      </c>
      <c r="F262" s="79">
        <v>5.69</v>
      </c>
      <c r="G262" s="79">
        <v>4.57</v>
      </c>
      <c r="H262" s="79">
        <v>3.82</v>
      </c>
      <c r="I262" s="79">
        <v>3.23</v>
      </c>
      <c r="J262" s="79">
        <v>2.7</v>
      </c>
      <c r="K262" s="79">
        <v>2.2799999999999998</v>
      </c>
      <c r="L262" s="79">
        <v>54</v>
      </c>
      <c r="M262" s="79">
        <v>51</v>
      </c>
      <c r="N262" s="79">
        <v>40</v>
      </c>
      <c r="O262" s="78">
        <v>0.49824074074074076</v>
      </c>
    </row>
    <row r="263" spans="1:15" x14ac:dyDescent="0.25">
      <c r="A263" s="79">
        <v>6252</v>
      </c>
      <c r="B263" s="28">
        <v>4</v>
      </c>
      <c r="C263" s="79">
        <v>36112</v>
      </c>
      <c r="D263" s="79">
        <v>10.25</v>
      </c>
      <c r="E263" s="79">
        <v>8.34</v>
      </c>
      <c r="F263" s="79">
        <v>8.48</v>
      </c>
      <c r="G263" s="79">
        <v>6.91</v>
      </c>
      <c r="H263" s="79">
        <v>5.71</v>
      </c>
      <c r="I263" s="79">
        <v>4.82</v>
      </c>
      <c r="J263" s="79">
        <v>4.0199999999999996</v>
      </c>
      <c r="K263" s="79">
        <v>3.37</v>
      </c>
      <c r="L263" s="79">
        <v>54</v>
      </c>
      <c r="M263" s="79">
        <v>51</v>
      </c>
      <c r="N263" s="79">
        <v>40</v>
      </c>
      <c r="O263" s="78">
        <v>0.49836805555555558</v>
      </c>
    </row>
    <row r="264" spans="1:15" x14ac:dyDescent="0.25">
      <c r="A264" s="76" t="s">
        <v>329</v>
      </c>
      <c r="B264" s="4"/>
      <c r="C264" s="1" t="s">
        <v>57</v>
      </c>
      <c r="D264" s="77">
        <v>0.49883101851851852</v>
      </c>
      <c r="E264" s="76" t="s">
        <v>153</v>
      </c>
    </row>
    <row r="265" spans="1:15" x14ac:dyDescent="0.25">
      <c r="A265" s="79">
        <v>6929</v>
      </c>
      <c r="B265" s="28">
        <v>1</v>
      </c>
      <c r="C265" s="79">
        <v>35654</v>
      </c>
      <c r="D265" s="79">
        <v>10.74</v>
      </c>
      <c r="E265" s="79">
        <v>8.2799999999999994</v>
      </c>
      <c r="F265" s="79">
        <v>8.83</v>
      </c>
      <c r="G265" s="79">
        <v>7.17</v>
      </c>
      <c r="H265" s="79">
        <v>5.96</v>
      </c>
      <c r="I265" s="79">
        <v>4.9400000000000004</v>
      </c>
      <c r="J265" s="79">
        <v>4.05</v>
      </c>
      <c r="K265" s="79">
        <v>3.41</v>
      </c>
      <c r="L265" s="79">
        <v>55</v>
      </c>
      <c r="M265" s="79">
        <v>51</v>
      </c>
      <c r="N265" s="79">
        <v>41</v>
      </c>
      <c r="O265" s="78">
        <v>0.50123842592592593</v>
      </c>
    </row>
    <row r="266" spans="1:15" x14ac:dyDescent="0.25">
      <c r="A266" s="79">
        <v>6929</v>
      </c>
      <c r="B266" s="28">
        <v>2</v>
      </c>
      <c r="C266" s="79">
        <v>12253</v>
      </c>
      <c r="D266" s="79">
        <v>3.66</v>
      </c>
      <c r="E266" s="79">
        <v>2.65</v>
      </c>
      <c r="F266" s="79">
        <v>3.01</v>
      </c>
      <c r="G266" s="79">
        <v>2.4</v>
      </c>
      <c r="H266" s="79">
        <v>2.0099999999999998</v>
      </c>
      <c r="I266" s="79">
        <v>1.67</v>
      </c>
      <c r="J266" s="79">
        <v>1.37</v>
      </c>
      <c r="K266" s="79">
        <v>1.19</v>
      </c>
      <c r="L266" s="79">
        <v>55</v>
      </c>
      <c r="M266" s="79">
        <v>51</v>
      </c>
      <c r="N266" s="79">
        <v>41</v>
      </c>
      <c r="O266" s="78">
        <v>0.50134259259259262</v>
      </c>
    </row>
    <row r="267" spans="1:15" x14ac:dyDescent="0.25">
      <c r="A267" s="79">
        <v>6929</v>
      </c>
      <c r="B267" s="28">
        <v>3</v>
      </c>
      <c r="C267" s="79">
        <v>23793</v>
      </c>
      <c r="D267" s="79">
        <v>7.05</v>
      </c>
      <c r="E267" s="79">
        <v>5.34</v>
      </c>
      <c r="F267" s="79">
        <v>5.88</v>
      </c>
      <c r="G267" s="79">
        <v>4.7</v>
      </c>
      <c r="H267" s="79">
        <v>3.92</v>
      </c>
      <c r="I267" s="79">
        <v>3.28</v>
      </c>
      <c r="J267" s="79">
        <v>2.71</v>
      </c>
      <c r="K267" s="79">
        <v>2.2999999999999998</v>
      </c>
      <c r="L267" s="79">
        <v>55</v>
      </c>
      <c r="M267" s="79">
        <v>51</v>
      </c>
      <c r="N267" s="79">
        <v>41</v>
      </c>
      <c r="O267" s="78">
        <v>0.50143518518518515</v>
      </c>
    </row>
    <row r="268" spans="1:15" x14ac:dyDescent="0.25">
      <c r="A268" s="79">
        <v>6929</v>
      </c>
      <c r="B268" s="28">
        <v>4</v>
      </c>
      <c r="C268" s="79">
        <v>36045</v>
      </c>
      <c r="D268" s="79">
        <v>10.44</v>
      </c>
      <c r="E268" s="79">
        <v>8.09</v>
      </c>
      <c r="F268" s="79">
        <v>8.6199999999999992</v>
      </c>
      <c r="G268" s="79">
        <v>7.01</v>
      </c>
      <c r="H268" s="79">
        <v>5.83</v>
      </c>
      <c r="I268" s="79">
        <v>4.8600000000000003</v>
      </c>
      <c r="J268" s="79">
        <v>4.0199999999999996</v>
      </c>
      <c r="K268" s="79">
        <v>3.39</v>
      </c>
      <c r="L268" s="79">
        <v>55</v>
      </c>
      <c r="M268" s="79">
        <v>51</v>
      </c>
      <c r="N268" s="79">
        <v>41</v>
      </c>
      <c r="O268" s="78">
        <v>0.50156250000000002</v>
      </c>
    </row>
    <row r="269" spans="1:15" x14ac:dyDescent="0.25">
      <c r="A269" s="76" t="s">
        <v>328</v>
      </c>
      <c r="B269" s="4"/>
      <c r="C269" s="1" t="s">
        <v>57</v>
      </c>
      <c r="D269" s="77">
        <v>0.50239583333333326</v>
      </c>
      <c r="E269" s="76" t="s">
        <v>151</v>
      </c>
    </row>
    <row r="270" spans="1:15" x14ac:dyDescent="0.25">
      <c r="A270" s="79">
        <v>6931</v>
      </c>
      <c r="B270" s="28">
        <v>1</v>
      </c>
      <c r="C270" s="79">
        <v>35947</v>
      </c>
      <c r="D270" s="79">
        <v>10.45</v>
      </c>
      <c r="E270" s="79">
        <v>8.51</v>
      </c>
      <c r="F270" s="79">
        <v>8.1199999999999992</v>
      </c>
      <c r="G270" s="79">
        <v>6.67</v>
      </c>
      <c r="H270" s="79">
        <v>5.54</v>
      </c>
      <c r="I270" s="79">
        <v>4.59</v>
      </c>
      <c r="J270" s="79">
        <v>3.84</v>
      </c>
      <c r="K270" s="79">
        <v>3.26</v>
      </c>
      <c r="L270" s="79">
        <v>55</v>
      </c>
      <c r="M270" s="79">
        <v>51</v>
      </c>
      <c r="N270" s="79">
        <v>42</v>
      </c>
      <c r="O270" s="78">
        <v>0.50293981481481487</v>
      </c>
    </row>
    <row r="271" spans="1:15" x14ac:dyDescent="0.25">
      <c r="A271" s="79">
        <v>6931</v>
      </c>
      <c r="B271" s="28">
        <v>2</v>
      </c>
      <c r="C271" s="79">
        <v>12239</v>
      </c>
      <c r="D271" s="79">
        <v>3.59</v>
      </c>
      <c r="E271" s="79">
        <v>2.91</v>
      </c>
      <c r="F271" s="79">
        <v>2.75</v>
      </c>
      <c r="G271" s="79">
        <v>2.23</v>
      </c>
      <c r="H271" s="79">
        <v>1.86</v>
      </c>
      <c r="I271" s="79">
        <v>1.57</v>
      </c>
      <c r="J271" s="79">
        <v>1.34</v>
      </c>
      <c r="K271" s="79">
        <v>1.1399999999999999</v>
      </c>
      <c r="L271" s="79">
        <v>55</v>
      </c>
      <c r="M271" s="79">
        <v>51</v>
      </c>
      <c r="N271" s="79">
        <v>42</v>
      </c>
      <c r="O271" s="78">
        <v>0.50304398148148144</v>
      </c>
    </row>
    <row r="272" spans="1:15" x14ac:dyDescent="0.25">
      <c r="A272" s="79">
        <v>6931</v>
      </c>
      <c r="B272" s="28">
        <v>3</v>
      </c>
      <c r="C272" s="79">
        <v>23744</v>
      </c>
      <c r="D272" s="79">
        <v>6.96</v>
      </c>
      <c r="E272" s="79">
        <v>5.67</v>
      </c>
      <c r="F272" s="79">
        <v>5.46</v>
      </c>
      <c r="G272" s="79">
        <v>4.43</v>
      </c>
      <c r="H272" s="79">
        <v>3.69</v>
      </c>
      <c r="I272" s="79">
        <v>3.1</v>
      </c>
      <c r="J272" s="79">
        <v>2.61</v>
      </c>
      <c r="K272" s="79">
        <v>2.2200000000000002</v>
      </c>
      <c r="L272" s="79">
        <v>55</v>
      </c>
      <c r="M272" s="79">
        <v>51</v>
      </c>
      <c r="N272" s="79">
        <v>42</v>
      </c>
      <c r="O272" s="78">
        <v>0.50313657407407408</v>
      </c>
    </row>
    <row r="273" spans="1:15" x14ac:dyDescent="0.25">
      <c r="A273" s="79">
        <v>6931</v>
      </c>
      <c r="B273" s="28">
        <v>4</v>
      </c>
      <c r="C273" s="79">
        <v>35962</v>
      </c>
      <c r="D273" s="79">
        <v>10.37</v>
      </c>
      <c r="E273" s="79">
        <v>8.43</v>
      </c>
      <c r="F273" s="79">
        <v>8.2200000000000006</v>
      </c>
      <c r="G273" s="79">
        <v>6.72</v>
      </c>
      <c r="H273" s="79">
        <v>5.56</v>
      </c>
      <c r="I273" s="79">
        <v>4.6399999999999997</v>
      </c>
      <c r="J273" s="79">
        <v>3.89</v>
      </c>
      <c r="K273" s="79">
        <v>3.31</v>
      </c>
      <c r="L273" s="79">
        <v>55</v>
      </c>
      <c r="M273" s="79">
        <v>51</v>
      </c>
      <c r="N273" s="79">
        <v>42</v>
      </c>
      <c r="O273" s="78">
        <v>0.50326388888888884</v>
      </c>
    </row>
    <row r="274" spans="1:15" x14ac:dyDescent="0.25">
      <c r="A274" s="76" t="s">
        <v>327</v>
      </c>
      <c r="B274" s="4"/>
      <c r="C274" s="1" t="s">
        <v>57</v>
      </c>
      <c r="D274" s="77">
        <v>0.5037152777777778</v>
      </c>
      <c r="E274" s="76" t="s">
        <v>149</v>
      </c>
    </row>
    <row r="275" spans="1:15" x14ac:dyDescent="0.25">
      <c r="A275" s="79">
        <v>7570</v>
      </c>
      <c r="B275" s="28">
        <v>1</v>
      </c>
      <c r="C275" s="79">
        <v>35718</v>
      </c>
      <c r="D275" s="79">
        <v>11.49</v>
      </c>
      <c r="E275" s="79">
        <v>8.58</v>
      </c>
      <c r="F275" s="79">
        <v>9.3699999999999992</v>
      </c>
      <c r="G275" s="79">
        <v>7.56</v>
      </c>
      <c r="H275" s="79">
        <v>6.25</v>
      </c>
      <c r="I275" s="79">
        <v>5.15</v>
      </c>
      <c r="J275" s="79">
        <v>4.26</v>
      </c>
      <c r="K275" s="79">
        <v>3.51</v>
      </c>
      <c r="L275" s="79">
        <v>55</v>
      </c>
      <c r="M275" s="79">
        <v>52</v>
      </c>
      <c r="N275" s="79">
        <v>43</v>
      </c>
      <c r="O275" s="78">
        <v>0.50731481481481489</v>
      </c>
    </row>
    <row r="276" spans="1:15" x14ac:dyDescent="0.25">
      <c r="A276" s="79">
        <v>7570</v>
      </c>
      <c r="B276" s="28">
        <v>2</v>
      </c>
      <c r="C276" s="79">
        <v>12219</v>
      </c>
      <c r="D276" s="79">
        <v>3.79</v>
      </c>
      <c r="E276" s="79">
        <v>2.69</v>
      </c>
      <c r="F276" s="79">
        <v>3.12</v>
      </c>
      <c r="G276" s="79">
        <v>2.5099999999999998</v>
      </c>
      <c r="H276" s="79">
        <v>2.0499999999999998</v>
      </c>
      <c r="I276" s="79">
        <v>1.75</v>
      </c>
      <c r="J276" s="79">
        <v>1.47</v>
      </c>
      <c r="K276" s="79">
        <v>1.23</v>
      </c>
      <c r="L276" s="79">
        <v>55</v>
      </c>
      <c r="M276" s="79">
        <v>52</v>
      </c>
      <c r="N276" s="79">
        <v>43</v>
      </c>
      <c r="O276" s="78">
        <v>0.50740740740740742</v>
      </c>
    </row>
    <row r="277" spans="1:15" x14ac:dyDescent="0.25">
      <c r="A277" s="79">
        <v>7570</v>
      </c>
      <c r="B277" s="28">
        <v>3</v>
      </c>
      <c r="C277" s="79">
        <v>23682</v>
      </c>
      <c r="D277" s="79">
        <v>7.35</v>
      </c>
      <c r="E277" s="79">
        <v>5.37</v>
      </c>
      <c r="F277" s="79">
        <v>6.09</v>
      </c>
      <c r="G277" s="79">
        <v>4.8600000000000003</v>
      </c>
      <c r="H277" s="79">
        <v>4.04</v>
      </c>
      <c r="I277" s="79">
        <v>3.39</v>
      </c>
      <c r="J277" s="79">
        <v>2.82</v>
      </c>
      <c r="K277" s="79">
        <v>2.36</v>
      </c>
      <c r="L277" s="79">
        <v>55</v>
      </c>
      <c r="M277" s="79">
        <v>52</v>
      </c>
      <c r="N277" s="79">
        <v>43</v>
      </c>
      <c r="O277" s="78">
        <v>0.5075115740740741</v>
      </c>
    </row>
    <row r="278" spans="1:15" x14ac:dyDescent="0.25">
      <c r="A278" s="79">
        <v>7570</v>
      </c>
      <c r="B278" s="28">
        <v>4</v>
      </c>
      <c r="C278" s="79">
        <v>35987</v>
      </c>
      <c r="D278" s="79">
        <v>11.06</v>
      </c>
      <c r="E278" s="79">
        <v>8.2799999999999994</v>
      </c>
      <c r="F278" s="79">
        <v>9.07</v>
      </c>
      <c r="G278" s="79">
        <v>7.31</v>
      </c>
      <c r="H278" s="79">
        <v>6.05</v>
      </c>
      <c r="I278" s="79">
        <v>5.07</v>
      </c>
      <c r="J278" s="79">
        <v>4.2</v>
      </c>
      <c r="K278" s="79">
        <v>3.5</v>
      </c>
      <c r="L278" s="79">
        <v>55</v>
      </c>
      <c r="M278" s="79">
        <v>52</v>
      </c>
      <c r="N278" s="79">
        <v>43</v>
      </c>
      <c r="O278" s="78">
        <v>0.50763888888888886</v>
      </c>
    </row>
    <row r="279" spans="1:15" x14ac:dyDescent="0.25">
      <c r="A279" s="76" t="s">
        <v>326</v>
      </c>
      <c r="B279" s="4"/>
      <c r="C279" s="1" t="s">
        <v>57</v>
      </c>
      <c r="D279" s="77">
        <v>0.50809027777777771</v>
      </c>
      <c r="E279" s="76" t="s">
        <v>147</v>
      </c>
    </row>
    <row r="280" spans="1:15" x14ac:dyDescent="0.25">
      <c r="A280" s="79">
        <v>7572</v>
      </c>
      <c r="B280" s="28">
        <v>1</v>
      </c>
      <c r="C280" s="79">
        <v>35787</v>
      </c>
      <c r="D280" s="79">
        <v>10.73</v>
      </c>
      <c r="E280" s="79">
        <v>8.7100000000000009</v>
      </c>
      <c r="F280" s="79">
        <v>8.09</v>
      </c>
      <c r="G280" s="79">
        <v>6.71</v>
      </c>
      <c r="H280" s="79">
        <v>5.62</v>
      </c>
      <c r="I280" s="79">
        <v>4.7</v>
      </c>
      <c r="J280" s="79">
        <v>3.96</v>
      </c>
      <c r="K280" s="79">
        <v>3.4</v>
      </c>
      <c r="L280" s="79">
        <v>55</v>
      </c>
      <c r="M280" s="79">
        <v>52</v>
      </c>
      <c r="N280" s="79">
        <v>44</v>
      </c>
      <c r="O280" s="78">
        <v>0.50851851851851848</v>
      </c>
    </row>
    <row r="281" spans="1:15" x14ac:dyDescent="0.25">
      <c r="A281" s="79">
        <v>7572</v>
      </c>
      <c r="B281" s="28">
        <v>2</v>
      </c>
      <c r="C281" s="79">
        <v>12265</v>
      </c>
      <c r="D281" s="79">
        <v>3.51</v>
      </c>
      <c r="E281" s="79">
        <v>2.83</v>
      </c>
      <c r="F281" s="79">
        <v>2.75</v>
      </c>
      <c r="G281" s="79">
        <v>2.2799999999999998</v>
      </c>
      <c r="H281" s="79">
        <v>1.93</v>
      </c>
      <c r="I281" s="79">
        <v>1.64</v>
      </c>
      <c r="J281" s="79">
        <v>1.38</v>
      </c>
      <c r="K281" s="79">
        <v>1.21</v>
      </c>
      <c r="L281" s="79">
        <v>55</v>
      </c>
      <c r="M281" s="79">
        <v>52</v>
      </c>
      <c r="N281" s="79">
        <v>44</v>
      </c>
      <c r="O281" s="78">
        <v>0.50862268518518516</v>
      </c>
    </row>
    <row r="282" spans="1:15" x14ac:dyDescent="0.25">
      <c r="A282" s="79">
        <v>7572</v>
      </c>
      <c r="B282" s="28">
        <v>3</v>
      </c>
      <c r="C282" s="79">
        <v>23861</v>
      </c>
      <c r="D282" s="79">
        <v>6.99</v>
      </c>
      <c r="E282" s="79">
        <v>5.68</v>
      </c>
      <c r="F282" s="79">
        <v>5.49</v>
      </c>
      <c r="G282" s="79">
        <v>4.49</v>
      </c>
      <c r="H282" s="79">
        <v>3.8</v>
      </c>
      <c r="I282" s="79">
        <v>3.23</v>
      </c>
      <c r="J282" s="79">
        <v>2.71</v>
      </c>
      <c r="K282" s="79">
        <v>2.34</v>
      </c>
      <c r="L282" s="79">
        <v>55</v>
      </c>
      <c r="M282" s="79">
        <v>52</v>
      </c>
      <c r="N282" s="79">
        <v>44</v>
      </c>
      <c r="O282" s="78">
        <v>0.50872685185185185</v>
      </c>
    </row>
    <row r="283" spans="1:15" x14ac:dyDescent="0.25">
      <c r="A283" s="79">
        <v>7572</v>
      </c>
      <c r="B283" s="28">
        <v>4</v>
      </c>
      <c r="C283" s="79">
        <v>36319</v>
      </c>
      <c r="D283" s="79">
        <v>10.68</v>
      </c>
      <c r="E283" s="79">
        <v>8.6999999999999993</v>
      </c>
      <c r="F283" s="79">
        <v>8.2899999999999991</v>
      </c>
      <c r="G283" s="79">
        <v>6.86</v>
      </c>
      <c r="H283" s="79">
        <v>5.74</v>
      </c>
      <c r="I283" s="79">
        <v>4.82</v>
      </c>
      <c r="J283" s="79">
        <v>4.05</v>
      </c>
      <c r="K283" s="79">
        <v>3.48</v>
      </c>
      <c r="L283" s="79">
        <v>55</v>
      </c>
      <c r="M283" s="79">
        <v>52</v>
      </c>
      <c r="N283" s="79">
        <v>44</v>
      </c>
      <c r="O283" s="78">
        <v>0.50885416666666672</v>
      </c>
    </row>
    <row r="284" spans="1:15" x14ac:dyDescent="0.25">
      <c r="A284" s="76" t="s">
        <v>325</v>
      </c>
      <c r="B284" s="4"/>
      <c r="C284" s="1" t="s">
        <v>57</v>
      </c>
      <c r="D284" s="77">
        <v>0.5096180555555555</v>
      </c>
      <c r="E284" s="76" t="s">
        <v>145</v>
      </c>
    </row>
    <row r="285" spans="1:15" x14ac:dyDescent="0.25">
      <c r="A285" s="79">
        <v>16449</v>
      </c>
      <c r="B285" s="28">
        <v>1</v>
      </c>
      <c r="C285" s="79">
        <v>35974</v>
      </c>
      <c r="D285" s="79">
        <v>8.0500000000000007</v>
      </c>
      <c r="E285" s="79">
        <v>7.27</v>
      </c>
      <c r="F285" s="79">
        <v>7.29</v>
      </c>
      <c r="G285" s="79">
        <v>6.4</v>
      </c>
      <c r="H285" s="79">
        <v>5.62</v>
      </c>
      <c r="I285" s="79">
        <v>4.82</v>
      </c>
      <c r="J285" s="79">
        <v>4.04</v>
      </c>
      <c r="K285" s="79">
        <v>3.41</v>
      </c>
      <c r="L285" s="79">
        <v>55</v>
      </c>
      <c r="M285" s="79">
        <v>52</v>
      </c>
      <c r="N285" s="79">
        <v>45</v>
      </c>
      <c r="O285" s="78">
        <v>0.51193287037037039</v>
      </c>
    </row>
    <row r="286" spans="1:15" x14ac:dyDescent="0.25">
      <c r="A286" s="79">
        <v>16449</v>
      </c>
      <c r="B286" s="28">
        <v>2</v>
      </c>
      <c r="C286" s="79">
        <v>12207</v>
      </c>
      <c r="D286" s="79">
        <v>2.52</v>
      </c>
      <c r="E286" s="79">
        <v>2.2599999999999998</v>
      </c>
      <c r="F286" s="79">
        <v>2.2599999999999998</v>
      </c>
      <c r="G286" s="79">
        <v>2</v>
      </c>
      <c r="H286" s="79">
        <v>1.76</v>
      </c>
      <c r="I286" s="79">
        <v>1.53</v>
      </c>
      <c r="J286" s="79">
        <v>1.31</v>
      </c>
      <c r="K286" s="79">
        <v>1.1599999999999999</v>
      </c>
      <c r="L286" s="79">
        <v>55</v>
      </c>
      <c r="M286" s="79">
        <v>52</v>
      </c>
      <c r="N286" s="79">
        <v>45</v>
      </c>
      <c r="O286" s="78">
        <v>0.51203703703703707</v>
      </c>
    </row>
    <row r="287" spans="1:15" x14ac:dyDescent="0.25">
      <c r="A287" s="79">
        <v>16449</v>
      </c>
      <c r="B287" s="28">
        <v>3</v>
      </c>
      <c r="C287" s="79">
        <v>23857</v>
      </c>
      <c r="D287" s="79">
        <v>5.07</v>
      </c>
      <c r="E287" s="79">
        <v>4.58</v>
      </c>
      <c r="F287" s="79">
        <v>4.66</v>
      </c>
      <c r="G287" s="79">
        <v>4.04</v>
      </c>
      <c r="H287" s="79">
        <v>3.58</v>
      </c>
      <c r="I287" s="79">
        <v>3.07</v>
      </c>
      <c r="J287" s="79">
        <v>2.62</v>
      </c>
      <c r="K287" s="79">
        <v>2.25</v>
      </c>
      <c r="L287" s="79">
        <v>55</v>
      </c>
      <c r="M287" s="79">
        <v>52</v>
      </c>
      <c r="N287" s="79">
        <v>45</v>
      </c>
      <c r="O287" s="78">
        <v>0.5121296296296296</v>
      </c>
    </row>
    <row r="288" spans="1:15" x14ac:dyDescent="0.25">
      <c r="A288" s="79">
        <v>16449</v>
      </c>
      <c r="B288" s="28">
        <v>4</v>
      </c>
      <c r="C288" s="79">
        <v>36231</v>
      </c>
      <c r="D288" s="79">
        <v>7.8</v>
      </c>
      <c r="E288" s="79">
        <v>7.02</v>
      </c>
      <c r="F288" s="79">
        <v>7.08</v>
      </c>
      <c r="G288" s="79">
        <v>6.17</v>
      </c>
      <c r="H288" s="79">
        <v>5.42</v>
      </c>
      <c r="I288" s="79">
        <v>4.68</v>
      </c>
      <c r="J288" s="79">
        <v>3.96</v>
      </c>
      <c r="K288" s="79">
        <v>3.36</v>
      </c>
      <c r="L288" s="79">
        <v>55</v>
      </c>
      <c r="M288" s="79">
        <v>52</v>
      </c>
      <c r="N288" s="79">
        <v>45</v>
      </c>
      <c r="O288" s="78">
        <v>0.51225694444444447</v>
      </c>
    </row>
    <row r="289" spans="1:15" x14ac:dyDescent="0.25">
      <c r="A289" s="76" t="s">
        <v>324</v>
      </c>
      <c r="B289" s="4"/>
      <c r="C289" s="1" t="s">
        <v>57</v>
      </c>
      <c r="D289" s="77">
        <v>0.51271990740740747</v>
      </c>
      <c r="E289" s="76" t="s">
        <v>143</v>
      </c>
    </row>
    <row r="290" spans="1:15" x14ac:dyDescent="0.25">
      <c r="A290" s="79">
        <v>16467</v>
      </c>
      <c r="B290" s="28">
        <v>1</v>
      </c>
      <c r="C290" s="79">
        <v>35791</v>
      </c>
      <c r="D290" s="79">
        <v>11.28</v>
      </c>
      <c r="E290" s="79">
        <v>9.83</v>
      </c>
      <c r="F290" s="79">
        <v>9.25</v>
      </c>
      <c r="G290" s="79">
        <v>7.43</v>
      </c>
      <c r="H290" s="79">
        <v>6.05</v>
      </c>
      <c r="I290" s="79">
        <v>4.93</v>
      </c>
      <c r="J290" s="79">
        <v>3.98</v>
      </c>
      <c r="K290" s="79">
        <v>3.24</v>
      </c>
      <c r="L290" s="79">
        <v>55</v>
      </c>
      <c r="M290" s="79">
        <v>52</v>
      </c>
      <c r="N290" s="79">
        <v>46</v>
      </c>
      <c r="O290" s="78">
        <v>0.51329861111111108</v>
      </c>
    </row>
    <row r="291" spans="1:15" x14ac:dyDescent="0.25">
      <c r="A291" s="79">
        <v>16467</v>
      </c>
      <c r="B291" s="28">
        <v>2</v>
      </c>
      <c r="C291" s="79">
        <v>12140</v>
      </c>
      <c r="D291" s="79">
        <v>3.74</v>
      </c>
      <c r="E291" s="79">
        <v>3.18</v>
      </c>
      <c r="F291" s="79">
        <v>3.07</v>
      </c>
      <c r="G291" s="79">
        <v>2.4300000000000002</v>
      </c>
      <c r="H291" s="79">
        <v>2.0099999999999998</v>
      </c>
      <c r="I291" s="79">
        <v>1.67</v>
      </c>
      <c r="J291" s="79">
        <v>1.39</v>
      </c>
      <c r="K291" s="79">
        <v>1.17</v>
      </c>
      <c r="L291" s="79">
        <v>55</v>
      </c>
      <c r="M291" s="79">
        <v>52</v>
      </c>
      <c r="N291" s="79">
        <v>46</v>
      </c>
      <c r="O291" s="78">
        <v>0.51340277777777776</v>
      </c>
    </row>
    <row r="292" spans="1:15" x14ac:dyDescent="0.25">
      <c r="A292" s="79">
        <v>16467</v>
      </c>
      <c r="B292" s="28">
        <v>3</v>
      </c>
      <c r="C292" s="79">
        <v>23757</v>
      </c>
      <c r="D292" s="79">
        <v>7.31</v>
      </c>
      <c r="E292" s="79">
        <v>6.27</v>
      </c>
      <c r="F292" s="79">
        <v>6.06</v>
      </c>
      <c r="G292" s="79">
        <v>4.79</v>
      </c>
      <c r="H292" s="79">
        <v>3.97</v>
      </c>
      <c r="I292" s="79">
        <v>3.27</v>
      </c>
      <c r="J292" s="79">
        <v>2.7</v>
      </c>
      <c r="K292" s="79">
        <v>2.27</v>
      </c>
      <c r="L292" s="79">
        <v>55</v>
      </c>
      <c r="M292" s="79">
        <v>52</v>
      </c>
      <c r="N292" s="79">
        <v>46</v>
      </c>
      <c r="O292" s="78">
        <v>0.5134953703703703</v>
      </c>
    </row>
    <row r="293" spans="1:15" x14ac:dyDescent="0.25">
      <c r="A293" s="79">
        <v>16467</v>
      </c>
      <c r="B293" s="28">
        <v>4</v>
      </c>
      <c r="C293" s="79">
        <v>35912</v>
      </c>
      <c r="D293" s="79">
        <v>10.73</v>
      </c>
      <c r="E293" s="79">
        <v>9.3000000000000007</v>
      </c>
      <c r="F293" s="79">
        <v>8.82</v>
      </c>
      <c r="G293" s="79">
        <v>7.14</v>
      </c>
      <c r="H293" s="79">
        <v>5.89</v>
      </c>
      <c r="I293" s="79">
        <v>4.87</v>
      </c>
      <c r="J293" s="79">
        <v>4</v>
      </c>
      <c r="K293" s="79">
        <v>3.33</v>
      </c>
      <c r="L293" s="79">
        <v>55</v>
      </c>
      <c r="M293" s="79">
        <v>52</v>
      </c>
      <c r="N293" s="79">
        <v>46</v>
      </c>
      <c r="O293" s="78">
        <v>0.51362268518518517</v>
      </c>
    </row>
    <row r="294" spans="1:15" x14ac:dyDescent="0.25">
      <c r="A294" s="76" t="s">
        <v>323</v>
      </c>
      <c r="B294" s="4"/>
      <c r="C294" s="1" t="s">
        <v>57</v>
      </c>
      <c r="D294" s="77">
        <v>0.5140393518518519</v>
      </c>
      <c r="E294" s="76" t="s">
        <v>141</v>
      </c>
    </row>
    <row r="295" spans="1:15" x14ac:dyDescent="0.25">
      <c r="A295" s="79">
        <v>16469</v>
      </c>
      <c r="B295" s="28">
        <v>1</v>
      </c>
      <c r="C295" s="79">
        <v>35812</v>
      </c>
      <c r="D295" s="79">
        <v>10.31</v>
      </c>
      <c r="E295" s="79">
        <v>8.57</v>
      </c>
      <c r="F295" s="79">
        <v>9.4499999999999993</v>
      </c>
      <c r="G295" s="79">
        <v>7.52</v>
      </c>
      <c r="H295" s="79">
        <v>6.13</v>
      </c>
      <c r="I295" s="79">
        <v>5.0199999999999996</v>
      </c>
      <c r="J295" s="79">
        <v>4.0999999999999996</v>
      </c>
      <c r="K295" s="79">
        <v>3.42</v>
      </c>
      <c r="L295" s="79">
        <v>55</v>
      </c>
      <c r="M295" s="79">
        <v>51</v>
      </c>
      <c r="N295" s="79">
        <v>47</v>
      </c>
      <c r="O295" s="78">
        <v>0.51453703703703701</v>
      </c>
    </row>
    <row r="296" spans="1:15" x14ac:dyDescent="0.25">
      <c r="A296" s="79">
        <v>16469</v>
      </c>
      <c r="B296" s="28">
        <v>2</v>
      </c>
      <c r="C296" s="79">
        <v>12207</v>
      </c>
      <c r="D296" s="79">
        <v>3.54</v>
      </c>
      <c r="E296" s="79">
        <v>2.9</v>
      </c>
      <c r="F296" s="79">
        <v>3.26</v>
      </c>
      <c r="G296" s="79">
        <v>2.57</v>
      </c>
      <c r="H296" s="79">
        <v>2.06</v>
      </c>
      <c r="I296" s="79">
        <v>1.74</v>
      </c>
      <c r="J296" s="79">
        <v>1.41</v>
      </c>
      <c r="K296" s="79">
        <v>1.2</v>
      </c>
      <c r="L296" s="79">
        <v>55</v>
      </c>
      <c r="M296" s="79">
        <v>51</v>
      </c>
      <c r="N296" s="79">
        <v>47</v>
      </c>
      <c r="O296" s="78">
        <v>0.51465277777777774</v>
      </c>
    </row>
    <row r="297" spans="1:15" x14ac:dyDescent="0.25">
      <c r="A297" s="79">
        <v>16469</v>
      </c>
      <c r="B297" s="28">
        <v>3</v>
      </c>
      <c r="C297" s="79">
        <v>23785</v>
      </c>
      <c r="D297" s="79">
        <v>6.98</v>
      </c>
      <c r="E297" s="79">
        <v>5.78</v>
      </c>
      <c r="F297" s="79">
        <v>6.52</v>
      </c>
      <c r="G297" s="79">
        <v>5.13</v>
      </c>
      <c r="H297" s="79">
        <v>4.17</v>
      </c>
      <c r="I297" s="79">
        <v>3.46</v>
      </c>
      <c r="J297" s="79">
        <v>2.8</v>
      </c>
      <c r="K297" s="79">
        <v>2.35</v>
      </c>
      <c r="L297" s="79">
        <v>55</v>
      </c>
      <c r="M297" s="79">
        <v>51</v>
      </c>
      <c r="N297" s="79">
        <v>47</v>
      </c>
      <c r="O297" s="78">
        <v>0.51474537037037038</v>
      </c>
    </row>
    <row r="298" spans="1:15" x14ac:dyDescent="0.25">
      <c r="A298" s="79">
        <v>16469</v>
      </c>
      <c r="B298" s="28">
        <v>4</v>
      </c>
      <c r="C298" s="79">
        <v>35977</v>
      </c>
      <c r="D298" s="79">
        <v>10.32</v>
      </c>
      <c r="E298" s="79">
        <v>8.5299999999999994</v>
      </c>
      <c r="F298" s="79">
        <v>9.4700000000000006</v>
      </c>
      <c r="G298" s="79">
        <v>7.54</v>
      </c>
      <c r="H298" s="79">
        <v>6.14</v>
      </c>
      <c r="I298" s="79">
        <v>5.04</v>
      </c>
      <c r="J298" s="79">
        <v>4.13</v>
      </c>
      <c r="K298" s="79">
        <v>3.44</v>
      </c>
      <c r="L298" s="79">
        <v>55</v>
      </c>
      <c r="M298" s="79">
        <v>51</v>
      </c>
      <c r="N298" s="79">
        <v>47</v>
      </c>
      <c r="O298" s="78">
        <v>0.51487268518518514</v>
      </c>
    </row>
    <row r="299" spans="1:15" x14ac:dyDescent="0.25">
      <c r="A299" s="76" t="s">
        <v>322</v>
      </c>
      <c r="B299" s="4"/>
      <c r="C299" s="1" t="s">
        <v>57</v>
      </c>
      <c r="D299" s="77">
        <v>0.51531249999999995</v>
      </c>
      <c r="E299" s="76" t="s">
        <v>139</v>
      </c>
    </row>
    <row r="300" spans="1:15" x14ac:dyDescent="0.25">
      <c r="A300" s="79">
        <v>16487</v>
      </c>
      <c r="B300" s="28">
        <v>1</v>
      </c>
      <c r="C300" s="79">
        <v>35662</v>
      </c>
      <c r="D300" s="79">
        <v>8.44</v>
      </c>
      <c r="E300" s="79">
        <v>7.74</v>
      </c>
      <c r="F300" s="79">
        <v>7.58</v>
      </c>
      <c r="G300" s="79">
        <v>6.65</v>
      </c>
      <c r="H300" s="79">
        <v>5.73</v>
      </c>
      <c r="I300" s="79">
        <v>4.8899999999999997</v>
      </c>
      <c r="J300" s="79">
        <v>4.05</v>
      </c>
      <c r="K300" s="79">
        <v>3.26</v>
      </c>
      <c r="L300" s="79">
        <v>56</v>
      </c>
      <c r="M300" s="79">
        <v>52</v>
      </c>
      <c r="N300" s="79">
        <v>48</v>
      </c>
      <c r="O300" s="78">
        <v>0.51627314814814818</v>
      </c>
    </row>
    <row r="301" spans="1:15" x14ac:dyDescent="0.25">
      <c r="A301" s="79">
        <v>16487</v>
      </c>
      <c r="B301" s="28">
        <v>2</v>
      </c>
      <c r="C301" s="79">
        <v>12217</v>
      </c>
      <c r="D301" s="79">
        <v>2.67</v>
      </c>
      <c r="E301" s="79">
        <v>2.42</v>
      </c>
      <c r="F301" s="79">
        <v>2.39</v>
      </c>
      <c r="G301" s="79">
        <v>2.09</v>
      </c>
      <c r="H301" s="79">
        <v>1.83</v>
      </c>
      <c r="I301" s="79">
        <v>1.59</v>
      </c>
      <c r="J301" s="79">
        <v>1.36</v>
      </c>
      <c r="K301" s="79">
        <v>1.1599999999999999</v>
      </c>
      <c r="L301" s="79">
        <v>56</v>
      </c>
      <c r="M301" s="79">
        <v>52</v>
      </c>
      <c r="N301" s="79">
        <v>48</v>
      </c>
      <c r="O301" s="78">
        <v>0.5163888888888889</v>
      </c>
    </row>
    <row r="302" spans="1:15" x14ac:dyDescent="0.25">
      <c r="A302" s="79">
        <v>16487</v>
      </c>
      <c r="B302" s="28">
        <v>3</v>
      </c>
      <c r="C302" s="79">
        <v>23741</v>
      </c>
      <c r="D302" s="79">
        <v>5.34</v>
      </c>
      <c r="E302" s="79">
        <v>4.8600000000000003</v>
      </c>
      <c r="F302" s="79">
        <v>4.9000000000000004</v>
      </c>
      <c r="G302" s="79">
        <v>4.21</v>
      </c>
      <c r="H302" s="79">
        <v>3.68</v>
      </c>
      <c r="I302" s="79">
        <v>3.19</v>
      </c>
      <c r="J302" s="79">
        <v>2.7</v>
      </c>
      <c r="K302" s="79">
        <v>2.2400000000000002</v>
      </c>
      <c r="L302" s="79">
        <v>56</v>
      </c>
      <c r="M302" s="79">
        <v>52</v>
      </c>
      <c r="N302" s="79">
        <v>48</v>
      </c>
      <c r="O302" s="78">
        <v>0.51648148148148143</v>
      </c>
    </row>
    <row r="303" spans="1:15" x14ac:dyDescent="0.25">
      <c r="A303" s="79">
        <v>16487</v>
      </c>
      <c r="B303" s="28">
        <v>4</v>
      </c>
      <c r="C303" s="79">
        <v>36072</v>
      </c>
      <c r="D303" s="79">
        <v>8.15</v>
      </c>
      <c r="E303" s="79">
        <v>7.44</v>
      </c>
      <c r="F303" s="79">
        <v>7.35</v>
      </c>
      <c r="G303" s="79">
        <v>6.4</v>
      </c>
      <c r="H303" s="79">
        <v>5.54</v>
      </c>
      <c r="I303" s="79">
        <v>4.78</v>
      </c>
      <c r="J303" s="79">
        <v>4.03</v>
      </c>
      <c r="K303" s="79">
        <v>3.33</v>
      </c>
      <c r="L303" s="79">
        <v>56</v>
      </c>
      <c r="M303" s="79">
        <v>52</v>
      </c>
      <c r="N303" s="79">
        <v>48</v>
      </c>
      <c r="O303" s="78">
        <v>0.5166087962962963</v>
      </c>
    </row>
    <row r="304" spans="1:15" x14ac:dyDescent="0.25">
      <c r="A304" s="76" t="s">
        <v>321</v>
      </c>
      <c r="B304" s="4"/>
      <c r="C304" s="1" t="s">
        <v>57</v>
      </c>
      <c r="D304" s="77">
        <v>0.51703703703703707</v>
      </c>
      <c r="E304" s="76" t="s">
        <v>137</v>
      </c>
    </row>
    <row r="305" spans="1:15" x14ac:dyDescent="0.25">
      <c r="A305" s="79">
        <v>16505</v>
      </c>
      <c r="B305" s="28">
        <v>1</v>
      </c>
      <c r="C305" s="79">
        <v>35240</v>
      </c>
      <c r="D305" s="79">
        <v>20.68</v>
      </c>
      <c r="E305" s="79">
        <v>6.68</v>
      </c>
      <c r="F305" s="79">
        <v>16.309999999999999</v>
      </c>
      <c r="G305" s="79">
        <v>12.45</v>
      </c>
      <c r="H305" s="79">
        <v>9.6999999999999993</v>
      </c>
      <c r="I305" s="79">
        <v>7.49</v>
      </c>
      <c r="J305" s="79">
        <v>5.78</v>
      </c>
      <c r="K305" s="79">
        <v>4.43</v>
      </c>
      <c r="L305" s="79">
        <v>56</v>
      </c>
      <c r="M305" s="79">
        <v>52</v>
      </c>
      <c r="N305" s="79">
        <v>49</v>
      </c>
      <c r="O305" s="78">
        <v>0.51803240740740741</v>
      </c>
    </row>
    <row r="306" spans="1:15" x14ac:dyDescent="0.25">
      <c r="A306" s="79">
        <v>16505</v>
      </c>
      <c r="B306" s="28">
        <v>2</v>
      </c>
      <c r="C306" s="79">
        <v>11996</v>
      </c>
      <c r="D306" s="79">
        <v>7.86</v>
      </c>
      <c r="E306" s="79">
        <v>2.0699999999999998</v>
      </c>
      <c r="F306" s="79">
        <v>6.06</v>
      </c>
      <c r="G306" s="79">
        <v>4.62</v>
      </c>
      <c r="H306" s="79">
        <v>3.57</v>
      </c>
      <c r="I306" s="79">
        <v>2.78</v>
      </c>
      <c r="J306" s="79">
        <v>2.17</v>
      </c>
      <c r="K306" s="79">
        <v>1.71</v>
      </c>
      <c r="L306" s="79">
        <v>56</v>
      </c>
      <c r="M306" s="79">
        <v>52</v>
      </c>
      <c r="N306" s="79">
        <v>49</v>
      </c>
      <c r="O306" s="78">
        <v>0.51814814814814814</v>
      </c>
    </row>
    <row r="307" spans="1:15" x14ac:dyDescent="0.25">
      <c r="A307" s="79">
        <v>16505</v>
      </c>
      <c r="B307" s="28">
        <v>3</v>
      </c>
      <c r="C307" s="79">
        <v>23440</v>
      </c>
      <c r="D307" s="79">
        <v>14.28</v>
      </c>
      <c r="E307" s="79">
        <v>4.2699999999999996</v>
      </c>
      <c r="F307" s="79">
        <v>11.24</v>
      </c>
      <c r="G307" s="79">
        <v>8.48</v>
      </c>
      <c r="H307" s="79">
        <v>6.68</v>
      </c>
      <c r="I307" s="79">
        <v>5.22</v>
      </c>
      <c r="J307" s="79">
        <v>4.07</v>
      </c>
      <c r="K307" s="79">
        <v>3.19</v>
      </c>
      <c r="L307" s="79">
        <v>56</v>
      </c>
      <c r="M307" s="79">
        <v>52</v>
      </c>
      <c r="N307" s="79">
        <v>49</v>
      </c>
      <c r="O307" s="78">
        <v>0.51826388888888886</v>
      </c>
    </row>
    <row r="308" spans="1:15" x14ac:dyDescent="0.25">
      <c r="A308" s="79">
        <v>16505</v>
      </c>
      <c r="B308" s="28">
        <v>4</v>
      </c>
      <c r="C308" s="79">
        <v>35803</v>
      </c>
      <c r="D308" s="79">
        <v>20.03</v>
      </c>
      <c r="E308" s="79">
        <v>6.62</v>
      </c>
      <c r="F308" s="79">
        <v>15.72</v>
      </c>
      <c r="G308" s="79">
        <v>12.02</v>
      </c>
      <c r="H308" s="79">
        <v>9.43</v>
      </c>
      <c r="I308" s="79">
        <v>7.4</v>
      </c>
      <c r="J308" s="79">
        <v>5.81</v>
      </c>
      <c r="K308" s="79">
        <v>4.57</v>
      </c>
      <c r="L308" s="79">
        <v>56</v>
      </c>
      <c r="M308" s="79">
        <v>52</v>
      </c>
      <c r="N308" s="79">
        <v>49</v>
      </c>
      <c r="O308" s="78">
        <v>0.51840277777777777</v>
      </c>
    </row>
    <row r="309" spans="1:15" x14ac:dyDescent="0.25">
      <c r="A309" s="76" t="s">
        <v>308</v>
      </c>
      <c r="B309" s="4"/>
      <c r="C309" s="1" t="s">
        <v>57</v>
      </c>
      <c r="D309" s="77">
        <v>0.51883101851851854</v>
      </c>
      <c r="E309" s="76" t="s">
        <v>120</v>
      </c>
    </row>
    <row r="310" spans="1:15" x14ac:dyDescent="0.25">
      <c r="A310" s="79">
        <v>16507</v>
      </c>
      <c r="B310" s="28">
        <v>1</v>
      </c>
      <c r="C310" s="79">
        <v>35644</v>
      </c>
      <c r="D310" s="79">
        <v>14.08</v>
      </c>
      <c r="E310" s="79">
        <v>11.38</v>
      </c>
      <c r="F310" s="79">
        <v>7.82</v>
      </c>
      <c r="G310" s="79">
        <v>6.52</v>
      </c>
      <c r="H310" s="79">
        <v>5.49</v>
      </c>
      <c r="I310" s="79">
        <v>4.59</v>
      </c>
      <c r="J310" s="79">
        <v>3.87</v>
      </c>
      <c r="K310" s="79">
        <v>3.3</v>
      </c>
      <c r="L310" s="79">
        <v>56</v>
      </c>
      <c r="M310" s="79">
        <v>52</v>
      </c>
      <c r="N310" s="79">
        <v>50</v>
      </c>
      <c r="O310" s="78">
        <v>0.51952546296296298</v>
      </c>
    </row>
    <row r="311" spans="1:15" x14ac:dyDescent="0.25">
      <c r="A311" s="79">
        <v>16507</v>
      </c>
      <c r="B311" s="28">
        <v>2</v>
      </c>
      <c r="C311" s="79">
        <v>12151</v>
      </c>
      <c r="D311" s="79">
        <v>5.12</v>
      </c>
      <c r="E311" s="79">
        <v>4.05</v>
      </c>
      <c r="F311" s="79">
        <v>2.11</v>
      </c>
      <c r="G311" s="79">
        <v>1.87</v>
      </c>
      <c r="H311" s="79">
        <v>1.67</v>
      </c>
      <c r="I311" s="79">
        <v>1.43</v>
      </c>
      <c r="J311" s="79">
        <v>1.26</v>
      </c>
      <c r="K311" s="79">
        <v>1.0900000000000001</v>
      </c>
      <c r="L311" s="79">
        <v>56</v>
      </c>
      <c r="M311" s="79">
        <v>52</v>
      </c>
      <c r="N311" s="79">
        <v>50</v>
      </c>
      <c r="O311" s="78">
        <v>0.51962962962962966</v>
      </c>
    </row>
    <row r="312" spans="1:15" x14ac:dyDescent="0.25">
      <c r="A312" s="79">
        <v>16507</v>
      </c>
      <c r="B312" s="28">
        <v>3</v>
      </c>
      <c r="C312" s="79">
        <v>23567</v>
      </c>
      <c r="D312" s="79">
        <v>9.48</v>
      </c>
      <c r="E312" s="79">
        <v>7.59</v>
      </c>
      <c r="F312" s="79">
        <v>4.9000000000000004</v>
      </c>
      <c r="G312" s="79">
        <v>4.08</v>
      </c>
      <c r="H312" s="79">
        <v>3.49</v>
      </c>
      <c r="I312" s="79">
        <v>2.99</v>
      </c>
      <c r="J312" s="79">
        <v>2.57</v>
      </c>
      <c r="K312" s="79">
        <v>2.21</v>
      </c>
      <c r="L312" s="79">
        <v>56</v>
      </c>
      <c r="M312" s="79">
        <v>52</v>
      </c>
      <c r="N312" s="79">
        <v>50</v>
      </c>
      <c r="O312" s="92">
        <v>0.5197222222222222</v>
      </c>
    </row>
    <row r="313" spans="1:15" x14ac:dyDescent="0.25">
      <c r="A313" s="79">
        <v>16507</v>
      </c>
      <c r="B313" s="28">
        <v>4</v>
      </c>
      <c r="C313" s="79">
        <v>35941</v>
      </c>
      <c r="D313" s="79">
        <v>13.71</v>
      </c>
      <c r="E313" s="79">
        <v>11.04</v>
      </c>
      <c r="F313" s="79">
        <v>8</v>
      </c>
      <c r="G313" s="79">
        <v>6.65</v>
      </c>
      <c r="H313" s="79">
        <v>5.6</v>
      </c>
      <c r="I313" s="79">
        <v>4.6900000000000004</v>
      </c>
      <c r="J313" s="79">
        <v>3.95</v>
      </c>
      <c r="K313" s="79">
        <v>3.36</v>
      </c>
      <c r="L313" s="79">
        <v>56</v>
      </c>
      <c r="M313" s="79">
        <v>52</v>
      </c>
      <c r="N313" s="79">
        <v>50</v>
      </c>
      <c r="O313" s="78">
        <v>0.51984953703703707</v>
      </c>
    </row>
    <row r="314" spans="1:15" x14ac:dyDescent="0.25">
      <c r="A314" s="76" t="s">
        <v>320</v>
      </c>
      <c r="B314" s="4"/>
      <c r="C314" s="1" t="s">
        <v>57</v>
      </c>
      <c r="D314" s="77">
        <v>0.52026620370370369</v>
      </c>
      <c r="E314" s="76" t="s">
        <v>119</v>
      </c>
      <c r="M314" s="91"/>
    </row>
    <row r="315" spans="1:15" x14ac:dyDescent="0.25">
      <c r="A315" s="79">
        <v>16524</v>
      </c>
      <c r="B315" s="28">
        <v>1</v>
      </c>
      <c r="C315" s="79">
        <v>35705</v>
      </c>
      <c r="D315" s="79">
        <v>8.94</v>
      </c>
      <c r="E315" s="79">
        <v>8.15</v>
      </c>
      <c r="F315" s="79">
        <v>8.11</v>
      </c>
      <c r="G315" s="79">
        <v>7.16</v>
      </c>
      <c r="H315" s="79">
        <v>6.26</v>
      </c>
      <c r="I315" s="79">
        <v>5.4</v>
      </c>
      <c r="J315" s="79">
        <v>4.62</v>
      </c>
      <c r="K315" s="79">
        <v>3.99</v>
      </c>
      <c r="L315" s="79">
        <v>56</v>
      </c>
      <c r="M315" s="79">
        <v>52</v>
      </c>
      <c r="N315" s="79">
        <v>51</v>
      </c>
      <c r="O315" s="78">
        <v>0.52112268518518523</v>
      </c>
    </row>
    <row r="316" spans="1:15" x14ac:dyDescent="0.25">
      <c r="A316" s="79">
        <v>16524</v>
      </c>
      <c r="B316" s="28">
        <v>2</v>
      </c>
      <c r="C316" s="79">
        <v>12208</v>
      </c>
      <c r="D316" s="79">
        <v>2.94</v>
      </c>
      <c r="E316" s="79">
        <v>2.64</v>
      </c>
      <c r="F316" s="79">
        <v>2.69</v>
      </c>
      <c r="G316" s="79">
        <v>2.36</v>
      </c>
      <c r="H316" s="79">
        <v>2.09</v>
      </c>
      <c r="I316" s="79">
        <v>1.83</v>
      </c>
      <c r="J316" s="79">
        <v>1.6</v>
      </c>
      <c r="K316" s="79">
        <v>1.43</v>
      </c>
      <c r="L316" s="79">
        <v>56</v>
      </c>
      <c r="M316" s="79">
        <v>52</v>
      </c>
      <c r="N316" s="79">
        <v>51</v>
      </c>
      <c r="O316" s="78">
        <v>0.52123842592592595</v>
      </c>
    </row>
    <row r="317" spans="1:15" x14ac:dyDescent="0.25">
      <c r="A317" s="79">
        <v>16524</v>
      </c>
      <c r="B317" s="28">
        <v>3</v>
      </c>
      <c r="C317" s="79">
        <v>23813</v>
      </c>
      <c r="D317" s="79">
        <v>5.89</v>
      </c>
      <c r="E317" s="79">
        <v>5.32</v>
      </c>
      <c r="F317" s="79">
        <v>5.4</v>
      </c>
      <c r="G317" s="79">
        <v>4.67</v>
      </c>
      <c r="H317" s="79">
        <v>4.16</v>
      </c>
      <c r="I317" s="79">
        <v>3.6</v>
      </c>
      <c r="J317" s="79">
        <v>3.14</v>
      </c>
      <c r="K317" s="79">
        <v>2.77</v>
      </c>
      <c r="L317" s="79">
        <v>56</v>
      </c>
      <c r="M317" s="79">
        <v>52</v>
      </c>
      <c r="N317" s="79">
        <v>51</v>
      </c>
      <c r="O317" s="78">
        <v>0.52133101851851849</v>
      </c>
    </row>
    <row r="318" spans="1:15" x14ac:dyDescent="0.25">
      <c r="A318" s="79">
        <v>16524</v>
      </c>
      <c r="B318" s="28">
        <v>4</v>
      </c>
      <c r="C318" s="79">
        <v>36133</v>
      </c>
      <c r="D318" s="79">
        <v>8.83</v>
      </c>
      <c r="E318" s="79">
        <v>8.0299999999999994</v>
      </c>
      <c r="F318" s="79">
        <v>8.0299999999999994</v>
      </c>
      <c r="G318" s="79">
        <v>7.08</v>
      </c>
      <c r="H318" s="79">
        <v>6.23</v>
      </c>
      <c r="I318" s="79">
        <v>5.41</v>
      </c>
      <c r="J318" s="79">
        <v>4.6900000000000004</v>
      </c>
      <c r="K318" s="79">
        <v>4.13</v>
      </c>
      <c r="L318" s="79">
        <v>56</v>
      </c>
      <c r="M318" s="79">
        <v>52</v>
      </c>
      <c r="N318" s="79">
        <v>51</v>
      </c>
      <c r="O318" s="78">
        <v>0.52145833333333336</v>
      </c>
    </row>
    <row r="319" spans="1:15" x14ac:dyDescent="0.25">
      <c r="A319" s="76" t="s">
        <v>319</v>
      </c>
      <c r="B319" s="4"/>
      <c r="C319" s="1" t="s">
        <v>57</v>
      </c>
      <c r="D319" s="77">
        <v>0.5220717592592593</v>
      </c>
      <c r="E319" s="76" t="s">
        <v>134</v>
      </c>
    </row>
    <row r="320" spans="1:15" x14ac:dyDescent="0.25">
      <c r="A320" s="79">
        <v>16542</v>
      </c>
      <c r="B320" s="28">
        <v>1</v>
      </c>
      <c r="C320" s="79">
        <v>35204</v>
      </c>
      <c r="D320" s="79">
        <v>15.42</v>
      </c>
      <c r="E320" s="79">
        <v>7.03</v>
      </c>
      <c r="F320" s="79">
        <v>12.36</v>
      </c>
      <c r="G320" s="79">
        <v>9.7799999999999994</v>
      </c>
      <c r="H320" s="79">
        <v>7.85</v>
      </c>
      <c r="I320" s="79">
        <v>6.37</v>
      </c>
      <c r="J320" s="79">
        <v>5.08</v>
      </c>
      <c r="K320" s="79">
        <v>4.04</v>
      </c>
      <c r="L320" s="79">
        <v>56</v>
      </c>
      <c r="M320" s="79">
        <v>53</v>
      </c>
      <c r="N320" s="79">
        <v>52</v>
      </c>
      <c r="O320" s="78">
        <v>0.52333333333333332</v>
      </c>
    </row>
    <row r="321" spans="1:15" x14ac:dyDescent="0.25">
      <c r="A321" s="79">
        <v>16542</v>
      </c>
      <c r="B321" s="28">
        <v>2</v>
      </c>
      <c r="C321" s="79">
        <v>12170</v>
      </c>
      <c r="D321" s="79">
        <v>5.45</v>
      </c>
      <c r="E321" s="79">
        <v>2.1800000000000002</v>
      </c>
      <c r="F321" s="79">
        <v>4.32</v>
      </c>
      <c r="G321" s="79">
        <v>3.39</v>
      </c>
      <c r="H321" s="79">
        <v>2.71</v>
      </c>
      <c r="I321" s="79">
        <v>2.23</v>
      </c>
      <c r="J321" s="79">
        <v>1.8</v>
      </c>
      <c r="K321" s="79">
        <v>1.45</v>
      </c>
      <c r="L321" s="79">
        <v>56</v>
      </c>
      <c r="M321" s="79">
        <v>53</v>
      </c>
      <c r="N321" s="79">
        <v>52</v>
      </c>
      <c r="O321" s="78">
        <v>0.52347222222222223</v>
      </c>
    </row>
    <row r="322" spans="1:15" x14ac:dyDescent="0.25">
      <c r="A322" s="79">
        <v>16542</v>
      </c>
      <c r="B322" s="28">
        <v>3</v>
      </c>
      <c r="C322" s="79">
        <v>23617</v>
      </c>
      <c r="D322" s="79">
        <v>10.45</v>
      </c>
      <c r="E322" s="79">
        <v>4.38</v>
      </c>
      <c r="F322" s="79">
        <v>8.4</v>
      </c>
      <c r="G322" s="79">
        <v>6.59</v>
      </c>
      <c r="H322" s="79">
        <v>5.33</v>
      </c>
      <c r="I322" s="79">
        <v>4.3899999999999997</v>
      </c>
      <c r="J322" s="79">
        <v>3.54</v>
      </c>
      <c r="K322" s="79">
        <v>2.85</v>
      </c>
      <c r="L322" s="79">
        <v>56</v>
      </c>
      <c r="M322" s="79">
        <v>53</v>
      </c>
      <c r="N322" s="79">
        <v>52</v>
      </c>
      <c r="O322" s="78">
        <v>0.5235995370370371</v>
      </c>
    </row>
    <row r="323" spans="1:15" x14ac:dyDescent="0.25">
      <c r="A323" s="79">
        <v>16542</v>
      </c>
      <c r="B323" s="28">
        <v>4</v>
      </c>
      <c r="C323" s="79">
        <v>35745</v>
      </c>
      <c r="D323" s="79">
        <v>14.96</v>
      </c>
      <c r="E323" s="79">
        <v>6.92</v>
      </c>
      <c r="F323" s="79">
        <v>12</v>
      </c>
      <c r="G323" s="79">
        <v>9.5500000000000007</v>
      </c>
      <c r="H323" s="79">
        <v>7.7</v>
      </c>
      <c r="I323" s="79">
        <v>6.3</v>
      </c>
      <c r="J323" s="79">
        <v>5.0999999999999996</v>
      </c>
      <c r="K323" s="79">
        <v>4.1100000000000003</v>
      </c>
      <c r="L323" s="79">
        <v>56</v>
      </c>
      <c r="M323" s="79">
        <v>53</v>
      </c>
      <c r="N323" s="79">
        <v>52</v>
      </c>
      <c r="O323" s="78">
        <v>0.52375000000000005</v>
      </c>
    </row>
    <row r="324" spans="1:15" x14ac:dyDescent="0.25">
      <c r="A324" s="76" t="s">
        <v>318</v>
      </c>
      <c r="B324" s="4"/>
      <c r="C324" s="1" t="s">
        <v>57</v>
      </c>
      <c r="D324" s="77">
        <v>0.52421296296296294</v>
      </c>
      <c r="E324" s="76" t="s">
        <v>133</v>
      </c>
    </row>
    <row r="325" spans="1:15" x14ac:dyDescent="0.25">
      <c r="A325" s="79">
        <v>16544</v>
      </c>
      <c r="B325" s="28">
        <v>1</v>
      </c>
      <c r="C325" s="79">
        <v>35515</v>
      </c>
      <c r="D325" s="79">
        <v>14.98</v>
      </c>
      <c r="E325" s="79">
        <v>11.99</v>
      </c>
      <c r="F325" s="79">
        <v>7.06</v>
      </c>
      <c r="G325" s="79">
        <v>6.09</v>
      </c>
      <c r="H325" s="79">
        <v>5.29</v>
      </c>
      <c r="I325" s="79">
        <v>4.5199999999999996</v>
      </c>
      <c r="J325" s="79">
        <v>3.88</v>
      </c>
      <c r="K325" s="79">
        <v>3.3</v>
      </c>
      <c r="L325" s="79">
        <v>56</v>
      </c>
      <c r="M325" s="79">
        <v>52</v>
      </c>
      <c r="N325" s="79">
        <v>53</v>
      </c>
      <c r="O325" s="78">
        <v>0.52479166666666666</v>
      </c>
    </row>
    <row r="326" spans="1:15" x14ac:dyDescent="0.25">
      <c r="A326" s="79">
        <v>16544</v>
      </c>
      <c r="B326" s="28">
        <v>2</v>
      </c>
      <c r="C326" s="79">
        <v>12177</v>
      </c>
      <c r="D326" s="79">
        <v>5.46</v>
      </c>
      <c r="E326" s="79">
        <v>4.26</v>
      </c>
      <c r="F326" s="79">
        <v>2.2599999999999998</v>
      </c>
      <c r="G326" s="79">
        <v>1.96</v>
      </c>
      <c r="H326" s="79">
        <v>1.75</v>
      </c>
      <c r="I326" s="79">
        <v>1.52</v>
      </c>
      <c r="J326" s="79">
        <v>1.32</v>
      </c>
      <c r="K326" s="79">
        <v>1.1299999999999999</v>
      </c>
      <c r="L326" s="79">
        <v>56</v>
      </c>
      <c r="M326" s="79">
        <v>52</v>
      </c>
      <c r="N326" s="79">
        <v>53</v>
      </c>
      <c r="O326" s="78">
        <v>0.52489583333333334</v>
      </c>
    </row>
    <row r="327" spans="1:15" x14ac:dyDescent="0.25">
      <c r="A327" s="79">
        <v>16544</v>
      </c>
      <c r="B327" s="28">
        <v>3</v>
      </c>
      <c r="C327" s="79">
        <v>23781</v>
      </c>
      <c r="D327" s="79">
        <v>10.24</v>
      </c>
      <c r="E327" s="79">
        <v>8.07</v>
      </c>
      <c r="F327" s="79">
        <v>4.58</v>
      </c>
      <c r="G327" s="79">
        <v>3.94</v>
      </c>
      <c r="H327" s="79">
        <v>3.46</v>
      </c>
      <c r="I327" s="79">
        <v>3.02</v>
      </c>
      <c r="J327" s="79">
        <v>2.58</v>
      </c>
      <c r="K327" s="79">
        <v>2.2000000000000002</v>
      </c>
      <c r="L327" s="79">
        <v>56</v>
      </c>
      <c r="M327" s="79">
        <v>52</v>
      </c>
      <c r="N327" s="79">
        <v>53</v>
      </c>
      <c r="O327" s="78">
        <v>0.52500000000000002</v>
      </c>
    </row>
    <row r="328" spans="1:15" x14ac:dyDescent="0.25">
      <c r="A328" s="79">
        <v>16544</v>
      </c>
      <c r="B328" s="28">
        <v>4</v>
      </c>
      <c r="C328" s="79">
        <v>35790</v>
      </c>
      <c r="D328" s="79">
        <v>14.57</v>
      </c>
      <c r="E328" s="79">
        <v>11.62</v>
      </c>
      <c r="F328" s="79">
        <v>7.26</v>
      </c>
      <c r="G328" s="79">
        <v>6.21</v>
      </c>
      <c r="H328" s="79">
        <v>5.38</v>
      </c>
      <c r="I328" s="79">
        <v>4.59</v>
      </c>
      <c r="J328" s="79">
        <v>3.94</v>
      </c>
      <c r="K328" s="79">
        <v>3.34</v>
      </c>
      <c r="L328" s="79">
        <v>56</v>
      </c>
      <c r="M328" s="79">
        <v>52</v>
      </c>
      <c r="N328" s="79">
        <v>53</v>
      </c>
      <c r="O328" s="78">
        <v>0.52511574074074074</v>
      </c>
    </row>
    <row r="329" spans="1:15" x14ac:dyDescent="0.25">
      <c r="A329" s="76" t="s">
        <v>317</v>
      </c>
      <c r="B329" s="4"/>
      <c r="C329" s="1" t="s">
        <v>57</v>
      </c>
      <c r="D329" s="77">
        <v>0.52562500000000001</v>
      </c>
      <c r="E329" s="76" t="s">
        <v>131</v>
      </c>
    </row>
    <row r="330" spans="1:15" x14ac:dyDescent="0.25">
      <c r="A330" s="79">
        <v>16562</v>
      </c>
      <c r="B330" s="28">
        <v>1</v>
      </c>
      <c r="C330" s="79">
        <v>35779</v>
      </c>
      <c r="D330" s="79">
        <v>8.48</v>
      </c>
      <c r="E330" s="79">
        <v>7.64</v>
      </c>
      <c r="F330" s="79">
        <v>7.77</v>
      </c>
      <c r="G330" s="79">
        <v>6.87</v>
      </c>
      <c r="H330" s="79">
        <v>6.12</v>
      </c>
      <c r="I330" s="79">
        <v>5.27</v>
      </c>
      <c r="J330" s="79">
        <v>4.54</v>
      </c>
      <c r="K330" s="79">
        <v>3.92</v>
      </c>
      <c r="L330" s="79">
        <v>56</v>
      </c>
      <c r="M330" s="79">
        <v>53</v>
      </c>
      <c r="N330" s="79">
        <v>54</v>
      </c>
      <c r="O330" s="78">
        <v>0.52626157407407403</v>
      </c>
    </row>
    <row r="331" spans="1:15" x14ac:dyDescent="0.25">
      <c r="A331" s="79">
        <v>16562</v>
      </c>
      <c r="B331" s="28">
        <v>2</v>
      </c>
      <c r="C331" s="79">
        <v>12267</v>
      </c>
      <c r="D331" s="79">
        <v>2.67</v>
      </c>
      <c r="E331" s="79">
        <v>2.39</v>
      </c>
      <c r="F331" s="79">
        <v>2.4500000000000002</v>
      </c>
      <c r="G331" s="79">
        <v>2.19</v>
      </c>
      <c r="H331" s="79">
        <v>1.98</v>
      </c>
      <c r="I331" s="79">
        <v>1.76</v>
      </c>
      <c r="J331" s="79">
        <v>1.57</v>
      </c>
      <c r="K331" s="79">
        <v>1.42</v>
      </c>
      <c r="L331" s="79">
        <v>56</v>
      </c>
      <c r="M331" s="79">
        <v>53</v>
      </c>
      <c r="N331" s="79">
        <v>54</v>
      </c>
      <c r="O331" s="78">
        <v>0.52636574074074072</v>
      </c>
    </row>
    <row r="332" spans="1:15" x14ac:dyDescent="0.25">
      <c r="A332" s="79">
        <v>16562</v>
      </c>
      <c r="B332" s="28">
        <v>3</v>
      </c>
      <c r="C332" s="79">
        <v>23723</v>
      </c>
      <c r="D332" s="79">
        <v>5.33</v>
      </c>
      <c r="E332" s="79">
        <v>4.78</v>
      </c>
      <c r="F332" s="79">
        <v>4.96</v>
      </c>
      <c r="G332" s="79">
        <v>4.3499999999999996</v>
      </c>
      <c r="H332" s="79">
        <v>3.93</v>
      </c>
      <c r="I332" s="79">
        <v>3.47</v>
      </c>
      <c r="J332" s="79">
        <v>3.07</v>
      </c>
      <c r="K332" s="79">
        <v>2.75</v>
      </c>
      <c r="L332" s="79">
        <v>56</v>
      </c>
      <c r="M332" s="79">
        <v>53</v>
      </c>
      <c r="N332" s="79">
        <v>54</v>
      </c>
      <c r="O332" s="78">
        <v>0.52645833333333336</v>
      </c>
    </row>
    <row r="333" spans="1:15" x14ac:dyDescent="0.25">
      <c r="A333" s="79">
        <v>16562</v>
      </c>
      <c r="B333" s="28">
        <v>4</v>
      </c>
      <c r="C333" s="79">
        <v>36009</v>
      </c>
      <c r="D333" s="79">
        <v>8.16</v>
      </c>
      <c r="E333" s="79">
        <v>7.32</v>
      </c>
      <c r="F333" s="79">
        <v>7.52</v>
      </c>
      <c r="G333" s="79">
        <v>6.65</v>
      </c>
      <c r="H333" s="79">
        <v>5.95</v>
      </c>
      <c r="I333" s="79">
        <v>5.22</v>
      </c>
      <c r="J333" s="79">
        <v>4.59</v>
      </c>
      <c r="K333" s="79">
        <v>4.08</v>
      </c>
      <c r="L333" s="79">
        <v>56</v>
      </c>
      <c r="M333" s="79">
        <v>53</v>
      </c>
      <c r="N333" s="79">
        <v>54</v>
      </c>
      <c r="O333" s="78">
        <v>0.52658564814814812</v>
      </c>
    </row>
    <row r="334" spans="1:15" x14ac:dyDescent="0.25">
      <c r="A334" s="76" t="s">
        <v>316</v>
      </c>
      <c r="B334" s="4"/>
      <c r="C334" s="1" t="s">
        <v>57</v>
      </c>
      <c r="D334" s="77">
        <v>0.52702546296296293</v>
      </c>
      <c r="E334" s="76" t="s">
        <v>129</v>
      </c>
    </row>
    <row r="335" spans="1:15" x14ac:dyDescent="0.25">
      <c r="A335" s="79">
        <v>16580</v>
      </c>
      <c r="B335" s="28">
        <v>1</v>
      </c>
      <c r="C335" s="79">
        <v>35860</v>
      </c>
      <c r="D335" s="79">
        <v>8.36</v>
      </c>
      <c r="E335" s="79">
        <v>7.57</v>
      </c>
      <c r="F335" s="79">
        <v>7.49</v>
      </c>
      <c r="G335" s="79">
        <v>6.59</v>
      </c>
      <c r="H335" s="79">
        <v>5.7</v>
      </c>
      <c r="I335" s="79">
        <v>4.87</v>
      </c>
      <c r="J335" s="79">
        <v>4.1100000000000003</v>
      </c>
      <c r="K335" s="79">
        <v>3.43</v>
      </c>
      <c r="L335" s="79">
        <v>56</v>
      </c>
      <c r="M335" s="79">
        <v>53</v>
      </c>
      <c r="N335" s="79">
        <v>55</v>
      </c>
      <c r="O335" s="78">
        <v>0.52760416666666665</v>
      </c>
    </row>
    <row r="336" spans="1:15" x14ac:dyDescent="0.25">
      <c r="A336" s="79">
        <v>16580</v>
      </c>
      <c r="B336" s="28">
        <v>2</v>
      </c>
      <c r="C336" s="79">
        <v>12217</v>
      </c>
      <c r="D336" s="79">
        <v>2.69</v>
      </c>
      <c r="E336" s="79">
        <v>2.39</v>
      </c>
      <c r="F336" s="79">
        <v>2.4</v>
      </c>
      <c r="G336" s="79">
        <v>2.1</v>
      </c>
      <c r="H336" s="79">
        <v>1.87</v>
      </c>
      <c r="I336" s="79">
        <v>1.64</v>
      </c>
      <c r="J336" s="79">
        <v>1.41</v>
      </c>
      <c r="K336" s="79">
        <v>1.23</v>
      </c>
      <c r="L336" s="79">
        <v>56</v>
      </c>
      <c r="M336" s="79">
        <v>53</v>
      </c>
      <c r="N336" s="79">
        <v>55</v>
      </c>
      <c r="O336" s="78">
        <v>0.52770833333333333</v>
      </c>
    </row>
    <row r="337" spans="1:15" x14ac:dyDescent="0.25">
      <c r="A337" s="79">
        <v>16580</v>
      </c>
      <c r="B337" s="28">
        <v>3</v>
      </c>
      <c r="C337" s="79">
        <v>23801</v>
      </c>
      <c r="D337" s="79">
        <v>5.35</v>
      </c>
      <c r="E337" s="79">
        <v>4.8099999999999996</v>
      </c>
      <c r="F337" s="79">
        <v>4.91</v>
      </c>
      <c r="G337" s="79">
        <v>4.22</v>
      </c>
      <c r="H337" s="79">
        <v>3.73</v>
      </c>
      <c r="I337" s="79">
        <v>3.25</v>
      </c>
      <c r="J337" s="79">
        <v>2.79</v>
      </c>
      <c r="K337" s="79">
        <v>2.39</v>
      </c>
      <c r="L337" s="79">
        <v>56</v>
      </c>
      <c r="M337" s="79">
        <v>53</v>
      </c>
      <c r="N337" s="79">
        <v>55</v>
      </c>
      <c r="O337" s="78">
        <v>0.52781250000000002</v>
      </c>
    </row>
    <row r="338" spans="1:15" x14ac:dyDescent="0.25">
      <c r="A338" s="79">
        <v>16580</v>
      </c>
      <c r="B338" s="28">
        <v>4</v>
      </c>
      <c r="C338" s="79">
        <v>36207</v>
      </c>
      <c r="D338" s="79">
        <v>8.1300000000000008</v>
      </c>
      <c r="E338" s="79">
        <v>7.31</v>
      </c>
      <c r="F338" s="79">
        <v>7.33</v>
      </c>
      <c r="G338" s="79">
        <v>6.41</v>
      </c>
      <c r="H338" s="79">
        <v>5.59</v>
      </c>
      <c r="I338" s="79">
        <v>4.87</v>
      </c>
      <c r="J338" s="79">
        <v>4.17</v>
      </c>
      <c r="K338" s="79">
        <v>3.56</v>
      </c>
      <c r="L338" s="79">
        <v>56</v>
      </c>
      <c r="M338" s="79">
        <v>53</v>
      </c>
      <c r="N338" s="79">
        <v>55</v>
      </c>
      <c r="O338" s="78">
        <v>0.52792824074074074</v>
      </c>
    </row>
    <row r="339" spans="1:15" x14ac:dyDescent="0.25">
      <c r="A339" s="76" t="s">
        <v>306</v>
      </c>
      <c r="B339" s="4"/>
      <c r="C339" s="1" t="s">
        <v>57</v>
      </c>
      <c r="D339" s="77">
        <v>0.52891203703703704</v>
      </c>
      <c r="E339" s="76" t="s">
        <v>118</v>
      </c>
    </row>
    <row r="340" spans="1:15" x14ac:dyDescent="0.25">
      <c r="A340" s="79">
        <v>16582</v>
      </c>
      <c r="B340" s="28">
        <v>1</v>
      </c>
      <c r="C340" s="79">
        <v>36049</v>
      </c>
      <c r="D340" s="79">
        <v>7.98</v>
      </c>
      <c r="E340" s="79">
        <v>7.18</v>
      </c>
      <c r="F340" s="79">
        <v>7.26</v>
      </c>
      <c r="G340" s="79">
        <v>6.36</v>
      </c>
      <c r="H340" s="79">
        <v>5.53</v>
      </c>
      <c r="I340" s="79">
        <v>4.79</v>
      </c>
      <c r="J340" s="79">
        <v>4.07</v>
      </c>
      <c r="K340" s="79">
        <v>3.49</v>
      </c>
      <c r="L340" s="79">
        <v>56</v>
      </c>
      <c r="M340" s="79">
        <v>52</v>
      </c>
      <c r="N340" s="79">
        <v>56</v>
      </c>
      <c r="O340" s="78">
        <v>0.53020833333333328</v>
      </c>
    </row>
    <row r="341" spans="1:15" x14ac:dyDescent="0.25">
      <c r="A341" s="79">
        <v>16582</v>
      </c>
      <c r="B341" s="28">
        <v>2</v>
      </c>
      <c r="C341" s="79">
        <v>12238</v>
      </c>
      <c r="D341" s="79">
        <v>2.65</v>
      </c>
      <c r="E341" s="79">
        <v>2.36</v>
      </c>
      <c r="F341" s="79">
        <v>2.44</v>
      </c>
      <c r="G341" s="79">
        <v>2.11</v>
      </c>
      <c r="H341" s="79">
        <v>1.84</v>
      </c>
      <c r="I341" s="79">
        <v>1.63</v>
      </c>
      <c r="J341" s="79">
        <v>1.41</v>
      </c>
      <c r="K341" s="79">
        <v>1.24</v>
      </c>
      <c r="L341" s="79">
        <v>56</v>
      </c>
      <c r="M341" s="79">
        <v>52</v>
      </c>
      <c r="N341" s="79">
        <v>56</v>
      </c>
      <c r="O341" s="78">
        <v>0.53031249999999996</v>
      </c>
    </row>
    <row r="342" spans="1:15" x14ac:dyDescent="0.25">
      <c r="A342" s="79">
        <v>16582</v>
      </c>
      <c r="B342" s="28">
        <v>3</v>
      </c>
      <c r="C342" s="79">
        <v>23731</v>
      </c>
      <c r="D342" s="79">
        <v>5.31</v>
      </c>
      <c r="E342" s="79">
        <v>4.7300000000000004</v>
      </c>
      <c r="F342" s="79">
        <v>4.9400000000000004</v>
      </c>
      <c r="G342" s="79">
        <v>4.22</v>
      </c>
      <c r="H342" s="79">
        <v>3.72</v>
      </c>
      <c r="I342" s="79">
        <v>3.22</v>
      </c>
      <c r="J342" s="79">
        <v>2.77</v>
      </c>
      <c r="K342" s="79">
        <v>2.4</v>
      </c>
      <c r="L342" s="79">
        <v>56</v>
      </c>
      <c r="M342" s="79">
        <v>52</v>
      </c>
      <c r="N342" s="79">
        <v>56</v>
      </c>
      <c r="O342" s="78">
        <v>0.53040509259259261</v>
      </c>
    </row>
    <row r="343" spans="1:15" x14ac:dyDescent="0.25">
      <c r="A343" s="79">
        <v>16582</v>
      </c>
      <c r="B343" s="28">
        <v>4</v>
      </c>
      <c r="C343" s="79">
        <v>36266</v>
      </c>
      <c r="D343" s="79">
        <v>8.06</v>
      </c>
      <c r="E343" s="79">
        <v>7.22</v>
      </c>
      <c r="F343" s="79">
        <v>7.39</v>
      </c>
      <c r="G343" s="79">
        <v>6.44</v>
      </c>
      <c r="H343" s="79">
        <v>5.62</v>
      </c>
      <c r="I343" s="79">
        <v>4.87</v>
      </c>
      <c r="J343" s="79">
        <v>4.1500000000000004</v>
      </c>
      <c r="K343" s="79">
        <v>3.56</v>
      </c>
      <c r="L343" s="79">
        <v>56</v>
      </c>
      <c r="M343" s="79">
        <v>52</v>
      </c>
      <c r="N343" s="79">
        <v>56</v>
      </c>
      <c r="O343" s="78">
        <v>0.53053240740740748</v>
      </c>
    </row>
    <row r="344" spans="1:15" x14ac:dyDescent="0.25">
      <c r="A344" s="76" t="s">
        <v>315</v>
      </c>
      <c r="B344" s="4"/>
      <c r="C344" s="1" t="s">
        <v>57</v>
      </c>
      <c r="D344" s="77">
        <v>0.53101851851851845</v>
      </c>
      <c r="E344" s="76" t="s">
        <v>117</v>
      </c>
    </row>
    <row r="345" spans="1:15" x14ac:dyDescent="0.25">
      <c r="A345" s="79">
        <v>16600</v>
      </c>
      <c r="B345" s="28">
        <v>1</v>
      </c>
      <c r="C345" s="79">
        <v>35972</v>
      </c>
      <c r="D345" s="79">
        <v>8.0399999999999991</v>
      </c>
      <c r="E345" s="79">
        <v>7.26</v>
      </c>
      <c r="F345" s="79">
        <v>7.34</v>
      </c>
      <c r="G345" s="79">
        <v>6.43</v>
      </c>
      <c r="H345" s="79">
        <v>5.65</v>
      </c>
      <c r="I345" s="79">
        <v>4.84</v>
      </c>
      <c r="J345" s="79">
        <v>4.1100000000000003</v>
      </c>
      <c r="K345" s="79">
        <v>3.45</v>
      </c>
      <c r="L345" s="79">
        <v>56</v>
      </c>
      <c r="M345" s="79">
        <v>53</v>
      </c>
      <c r="N345" s="79">
        <v>57</v>
      </c>
      <c r="O345" s="78">
        <v>0.53164351851851854</v>
      </c>
    </row>
    <row r="346" spans="1:15" x14ac:dyDescent="0.25">
      <c r="A346" s="79">
        <v>16600</v>
      </c>
      <c r="B346" s="28">
        <v>2</v>
      </c>
      <c r="C346" s="79">
        <v>12272</v>
      </c>
      <c r="D346" s="79">
        <v>2.62</v>
      </c>
      <c r="E346" s="79">
        <v>2.34</v>
      </c>
      <c r="F346" s="79">
        <v>2.39</v>
      </c>
      <c r="G346" s="79">
        <v>2.08</v>
      </c>
      <c r="H346" s="79">
        <v>1.83</v>
      </c>
      <c r="I346" s="79">
        <v>1.59</v>
      </c>
      <c r="J346" s="79">
        <v>1.37</v>
      </c>
      <c r="K346" s="79">
        <v>1.2</v>
      </c>
      <c r="L346" s="79">
        <v>56</v>
      </c>
      <c r="M346" s="79">
        <v>53</v>
      </c>
      <c r="N346" s="79">
        <v>57</v>
      </c>
      <c r="O346" s="78">
        <v>0.53174768518518511</v>
      </c>
    </row>
    <row r="347" spans="1:15" x14ac:dyDescent="0.25">
      <c r="A347" s="79">
        <v>16600</v>
      </c>
      <c r="B347" s="28">
        <v>3</v>
      </c>
      <c r="C347" s="79">
        <v>23790</v>
      </c>
      <c r="D347" s="79">
        <v>5.2</v>
      </c>
      <c r="E347" s="79">
        <v>4.66</v>
      </c>
      <c r="F347" s="79">
        <v>4.8099999999999996</v>
      </c>
      <c r="G347" s="79">
        <v>4.1500000000000004</v>
      </c>
      <c r="H347" s="79">
        <v>3.67</v>
      </c>
      <c r="I347" s="79">
        <v>3.17</v>
      </c>
      <c r="J347" s="79">
        <v>2.72</v>
      </c>
      <c r="K347" s="79">
        <v>2.36</v>
      </c>
      <c r="L347" s="79">
        <v>56</v>
      </c>
      <c r="M347" s="79">
        <v>53</v>
      </c>
      <c r="N347" s="79">
        <v>57</v>
      </c>
      <c r="O347" s="78">
        <v>0.53184027777777776</v>
      </c>
    </row>
    <row r="348" spans="1:15" x14ac:dyDescent="0.25">
      <c r="A348" s="79">
        <v>16600</v>
      </c>
      <c r="B348" s="28">
        <v>4</v>
      </c>
      <c r="C348" s="79">
        <v>36033</v>
      </c>
      <c r="D348" s="79">
        <v>7.86</v>
      </c>
      <c r="E348" s="79">
        <v>7.06</v>
      </c>
      <c r="F348" s="79">
        <v>7.17</v>
      </c>
      <c r="G348" s="79">
        <v>6.28</v>
      </c>
      <c r="H348" s="79">
        <v>5.53</v>
      </c>
      <c r="I348" s="79">
        <v>4.78</v>
      </c>
      <c r="J348" s="79">
        <v>4.0999999999999996</v>
      </c>
      <c r="K348" s="79">
        <v>3.51</v>
      </c>
      <c r="L348" s="79">
        <v>56</v>
      </c>
      <c r="M348" s="79">
        <v>53</v>
      </c>
      <c r="N348" s="79">
        <v>57</v>
      </c>
      <c r="O348" s="78">
        <v>0.53196759259259252</v>
      </c>
    </row>
    <row r="349" spans="1:15" x14ac:dyDescent="0.25">
      <c r="A349" s="76" t="s">
        <v>314</v>
      </c>
      <c r="B349" s="4"/>
      <c r="C349" s="1" t="s">
        <v>57</v>
      </c>
      <c r="D349" s="77">
        <v>0.53263888888888888</v>
      </c>
      <c r="E349" s="76" t="s">
        <v>127</v>
      </c>
    </row>
    <row r="350" spans="1:15" x14ac:dyDescent="0.25">
      <c r="A350" s="79">
        <v>16618</v>
      </c>
      <c r="B350" s="28">
        <v>1</v>
      </c>
      <c r="C350" s="79">
        <v>35891</v>
      </c>
      <c r="D350" s="79">
        <v>8.5500000000000007</v>
      </c>
      <c r="E350" s="79">
        <v>7.83</v>
      </c>
      <c r="F350" s="79">
        <v>7.66</v>
      </c>
      <c r="G350" s="79">
        <v>6.62</v>
      </c>
      <c r="H350" s="79">
        <v>5.77</v>
      </c>
      <c r="I350" s="79">
        <v>4.9000000000000004</v>
      </c>
      <c r="J350" s="79">
        <v>4.1399999999999997</v>
      </c>
      <c r="K350" s="79">
        <v>3.51</v>
      </c>
      <c r="L350" s="79">
        <v>57</v>
      </c>
      <c r="M350" s="79">
        <v>53</v>
      </c>
      <c r="N350" s="79">
        <v>58</v>
      </c>
      <c r="O350" s="78">
        <v>0.53326388888888887</v>
      </c>
    </row>
    <row r="351" spans="1:15" x14ac:dyDescent="0.25">
      <c r="A351" s="79">
        <v>16618</v>
      </c>
      <c r="B351" s="28">
        <v>2</v>
      </c>
      <c r="C351" s="79">
        <v>12261</v>
      </c>
      <c r="D351" s="79">
        <v>2.74</v>
      </c>
      <c r="E351" s="79">
        <v>2.4900000000000002</v>
      </c>
      <c r="F351" s="79">
        <v>2.48</v>
      </c>
      <c r="G351" s="79">
        <v>2.14</v>
      </c>
      <c r="H351" s="79">
        <v>1.88</v>
      </c>
      <c r="I351" s="79">
        <v>1.65</v>
      </c>
      <c r="J351" s="79">
        <v>1.4</v>
      </c>
      <c r="K351" s="79">
        <v>1.23</v>
      </c>
      <c r="L351" s="79">
        <v>57</v>
      </c>
      <c r="M351" s="79">
        <v>53</v>
      </c>
      <c r="N351" s="79">
        <v>58</v>
      </c>
      <c r="O351" s="78">
        <v>0.53336805555555555</v>
      </c>
    </row>
    <row r="352" spans="1:15" x14ac:dyDescent="0.25">
      <c r="A352" s="79">
        <v>16618</v>
      </c>
      <c r="B352" s="28">
        <v>3</v>
      </c>
      <c r="C352" s="79">
        <v>23755</v>
      </c>
      <c r="D352" s="79">
        <v>5.46</v>
      </c>
      <c r="E352" s="79">
        <v>4.95</v>
      </c>
      <c r="F352" s="79">
        <v>4.97</v>
      </c>
      <c r="G352" s="79">
        <v>4.24</v>
      </c>
      <c r="H352" s="79">
        <v>3.73</v>
      </c>
      <c r="I352" s="79">
        <v>3.24</v>
      </c>
      <c r="J352" s="79">
        <v>2.76</v>
      </c>
      <c r="K352" s="79">
        <v>2.37</v>
      </c>
      <c r="L352" s="79">
        <v>57</v>
      </c>
      <c r="M352" s="79">
        <v>53</v>
      </c>
      <c r="N352" s="79">
        <v>58</v>
      </c>
      <c r="O352" s="78">
        <v>0.5334606481481482</v>
      </c>
    </row>
    <row r="353" spans="1:15" x14ac:dyDescent="0.25">
      <c r="A353" s="79">
        <v>16618</v>
      </c>
      <c r="B353" s="28">
        <v>4</v>
      </c>
      <c r="C353" s="79">
        <v>36060</v>
      </c>
      <c r="D353" s="79">
        <v>8.31</v>
      </c>
      <c r="E353" s="79">
        <v>7.54</v>
      </c>
      <c r="F353" s="79">
        <v>7.48</v>
      </c>
      <c r="G353" s="79">
        <v>6.45</v>
      </c>
      <c r="H353" s="79">
        <v>5.64</v>
      </c>
      <c r="I353" s="79">
        <v>4.84</v>
      </c>
      <c r="J353" s="79">
        <v>4.1399999999999997</v>
      </c>
      <c r="K353" s="79">
        <v>3.55</v>
      </c>
      <c r="L353" s="79">
        <v>57</v>
      </c>
      <c r="M353" s="79">
        <v>53</v>
      </c>
      <c r="N353" s="79">
        <v>58</v>
      </c>
      <c r="O353" s="78">
        <v>0.53358796296296296</v>
      </c>
    </row>
    <row r="354" spans="1:15" x14ac:dyDescent="0.25">
      <c r="A354" s="76" t="s">
        <v>313</v>
      </c>
      <c r="B354" s="4"/>
      <c r="C354" s="1" t="s">
        <v>57</v>
      </c>
      <c r="D354" s="77">
        <v>0.53427083333333336</v>
      </c>
      <c r="E354" s="76" t="s">
        <v>125</v>
      </c>
    </row>
    <row r="355" spans="1:15" x14ac:dyDescent="0.25">
      <c r="A355" s="79">
        <v>16620</v>
      </c>
      <c r="B355" s="28">
        <v>1</v>
      </c>
      <c r="C355" s="79">
        <v>35917</v>
      </c>
      <c r="D355" s="79">
        <v>8.3000000000000007</v>
      </c>
      <c r="E355" s="79">
        <v>7.45</v>
      </c>
      <c r="F355" s="79">
        <v>7.46</v>
      </c>
      <c r="G355" s="79">
        <v>6.48</v>
      </c>
      <c r="H355" s="79">
        <v>5.61</v>
      </c>
      <c r="I355" s="79">
        <v>4.84</v>
      </c>
      <c r="J355" s="79">
        <v>4.08</v>
      </c>
      <c r="K355" s="79">
        <v>3.5</v>
      </c>
      <c r="L355" s="79">
        <v>57</v>
      </c>
      <c r="M355" s="79">
        <v>53</v>
      </c>
      <c r="N355" s="79">
        <v>59</v>
      </c>
      <c r="O355" s="78">
        <v>0.53481481481481474</v>
      </c>
    </row>
    <row r="356" spans="1:15" x14ac:dyDescent="0.25">
      <c r="A356" s="79">
        <v>16620</v>
      </c>
      <c r="B356" s="28">
        <v>2</v>
      </c>
      <c r="C356" s="79">
        <v>12252</v>
      </c>
      <c r="D356" s="79">
        <v>2.77</v>
      </c>
      <c r="E356" s="79">
        <v>2.46</v>
      </c>
      <c r="F356" s="79">
        <v>2.5</v>
      </c>
      <c r="G356" s="79">
        <v>2.19</v>
      </c>
      <c r="H356" s="79">
        <v>1.88</v>
      </c>
      <c r="I356" s="79">
        <v>1.64</v>
      </c>
      <c r="J356" s="79">
        <v>1.39</v>
      </c>
      <c r="K356" s="79">
        <v>1.22</v>
      </c>
      <c r="L356" s="79">
        <v>57</v>
      </c>
      <c r="M356" s="79">
        <v>53</v>
      </c>
      <c r="N356" s="79">
        <v>59</v>
      </c>
      <c r="O356" s="78">
        <v>0.53491898148148154</v>
      </c>
    </row>
    <row r="357" spans="1:15" x14ac:dyDescent="0.25">
      <c r="A357" s="79">
        <v>16620</v>
      </c>
      <c r="B357" s="28">
        <v>3</v>
      </c>
      <c r="C357" s="79">
        <v>23762</v>
      </c>
      <c r="D357" s="79">
        <v>5.47</v>
      </c>
      <c r="E357" s="79">
        <v>4.88</v>
      </c>
      <c r="F357" s="79">
        <v>5.05</v>
      </c>
      <c r="G357" s="79">
        <v>4.3099999999999996</v>
      </c>
      <c r="H357" s="79">
        <v>3.76</v>
      </c>
      <c r="I357" s="79">
        <v>3.25</v>
      </c>
      <c r="J357" s="79">
        <v>2.76</v>
      </c>
      <c r="K357" s="79">
        <v>2.37</v>
      </c>
      <c r="L357" s="79">
        <v>57</v>
      </c>
      <c r="M357" s="79">
        <v>53</v>
      </c>
      <c r="N357" s="79">
        <v>59</v>
      </c>
      <c r="O357" s="78">
        <v>0.53502314814814811</v>
      </c>
    </row>
    <row r="358" spans="1:15" x14ac:dyDescent="0.25">
      <c r="A358" s="79">
        <v>16620</v>
      </c>
      <c r="B358" s="28">
        <v>4</v>
      </c>
      <c r="C358" s="79">
        <v>35944</v>
      </c>
      <c r="D358" s="79">
        <v>8.3699999999999992</v>
      </c>
      <c r="E358" s="79">
        <v>7.47</v>
      </c>
      <c r="F358" s="79">
        <v>7.5</v>
      </c>
      <c r="G358" s="79">
        <v>6.54</v>
      </c>
      <c r="H358" s="79">
        <v>5.64</v>
      </c>
      <c r="I358" s="79">
        <v>4.88</v>
      </c>
      <c r="J358" s="79">
        <v>4.1399999999999997</v>
      </c>
      <c r="K358" s="79">
        <v>3.54</v>
      </c>
      <c r="L358" s="79">
        <v>57</v>
      </c>
      <c r="M358" s="79">
        <v>53</v>
      </c>
      <c r="N358" s="79">
        <v>59</v>
      </c>
      <c r="O358" s="78">
        <v>0.53515046296296298</v>
      </c>
    </row>
    <row r="359" spans="1:15" x14ac:dyDescent="0.25">
      <c r="A359" s="76" t="s">
        <v>312</v>
      </c>
      <c r="B359" s="4"/>
      <c r="C359" s="1" t="s">
        <v>57</v>
      </c>
      <c r="D359" s="77">
        <v>0.53619212962962959</v>
      </c>
      <c r="E359" s="76" t="s">
        <v>123</v>
      </c>
    </row>
    <row r="360" spans="1:15" x14ac:dyDescent="0.25">
      <c r="A360" s="79">
        <v>16638</v>
      </c>
      <c r="B360" s="28">
        <v>1</v>
      </c>
      <c r="C360" s="79">
        <v>35778</v>
      </c>
      <c r="D360" s="79">
        <v>8.84</v>
      </c>
      <c r="E360" s="79">
        <v>8.1</v>
      </c>
      <c r="F360" s="79">
        <v>7.95</v>
      </c>
      <c r="G360" s="79">
        <v>6.95</v>
      </c>
      <c r="H360" s="79">
        <v>6.01</v>
      </c>
      <c r="I360" s="79">
        <v>5.12</v>
      </c>
      <c r="J360" s="79">
        <v>4.3</v>
      </c>
      <c r="K360" s="79">
        <v>3.61</v>
      </c>
      <c r="L360" s="79">
        <v>57</v>
      </c>
      <c r="M360" s="79">
        <v>53</v>
      </c>
      <c r="N360" s="79">
        <v>60</v>
      </c>
      <c r="O360" s="78">
        <v>0.53692129629629626</v>
      </c>
    </row>
    <row r="361" spans="1:15" x14ac:dyDescent="0.25">
      <c r="A361" s="79">
        <v>16638</v>
      </c>
      <c r="B361" s="28">
        <v>2</v>
      </c>
      <c r="C361" s="79">
        <v>12374</v>
      </c>
      <c r="D361" s="79">
        <v>2.82</v>
      </c>
      <c r="E361" s="79">
        <v>2.5</v>
      </c>
      <c r="F361" s="79">
        <v>2.5299999999999998</v>
      </c>
      <c r="G361" s="79">
        <v>2.2000000000000002</v>
      </c>
      <c r="H361" s="79">
        <v>1.94</v>
      </c>
      <c r="I361" s="79">
        <v>1.68</v>
      </c>
      <c r="J361" s="79">
        <v>1.44</v>
      </c>
      <c r="K361" s="79">
        <v>1.25</v>
      </c>
      <c r="L361" s="79">
        <v>57</v>
      </c>
      <c r="M361" s="79">
        <v>53</v>
      </c>
      <c r="N361" s="79">
        <v>60</v>
      </c>
      <c r="O361" s="78">
        <v>0.5370138888888889</v>
      </c>
    </row>
    <row r="362" spans="1:15" x14ac:dyDescent="0.25">
      <c r="A362" s="79">
        <v>16638</v>
      </c>
      <c r="B362" s="28">
        <v>3</v>
      </c>
      <c r="C362" s="79">
        <v>23876</v>
      </c>
      <c r="D362" s="79">
        <v>5.59</v>
      </c>
      <c r="E362" s="79">
        <v>5</v>
      </c>
      <c r="F362" s="79">
        <v>5.1100000000000003</v>
      </c>
      <c r="G362" s="79">
        <v>4.42</v>
      </c>
      <c r="H362" s="79">
        <v>3.88</v>
      </c>
      <c r="I362" s="79">
        <v>3.36</v>
      </c>
      <c r="J362" s="79">
        <v>2.87</v>
      </c>
      <c r="K362" s="79">
        <v>2.4500000000000002</v>
      </c>
      <c r="L362" s="79">
        <v>57</v>
      </c>
      <c r="M362" s="79">
        <v>53</v>
      </c>
      <c r="N362" s="79">
        <v>60</v>
      </c>
      <c r="O362" s="78">
        <v>0.53711805555555558</v>
      </c>
    </row>
    <row r="363" spans="1:15" x14ac:dyDescent="0.25">
      <c r="A363" s="79">
        <v>16638</v>
      </c>
      <c r="B363" s="28">
        <v>4</v>
      </c>
      <c r="C363" s="79">
        <v>36291</v>
      </c>
      <c r="D363" s="79">
        <v>8.52</v>
      </c>
      <c r="E363" s="79">
        <v>7.71</v>
      </c>
      <c r="F363" s="79">
        <v>7.66</v>
      </c>
      <c r="G363" s="79">
        <v>6.7</v>
      </c>
      <c r="H363" s="79">
        <v>5.84</v>
      </c>
      <c r="I363" s="79">
        <v>5.0599999999999996</v>
      </c>
      <c r="J363" s="79">
        <v>4.29</v>
      </c>
      <c r="K363" s="79">
        <v>3.63</v>
      </c>
      <c r="L363" s="79">
        <v>57</v>
      </c>
      <c r="M363" s="79">
        <v>53</v>
      </c>
      <c r="N363" s="79">
        <v>60</v>
      </c>
      <c r="O363" s="78">
        <v>0.53723379629629631</v>
      </c>
    </row>
    <row r="364" spans="1:15" x14ac:dyDescent="0.25">
      <c r="A364" s="76" t="s">
        <v>311</v>
      </c>
      <c r="B364" s="4"/>
      <c r="C364" s="1" t="s">
        <v>57</v>
      </c>
      <c r="D364" s="77">
        <v>0.53782407407407407</v>
      </c>
      <c r="E364" s="76" t="s">
        <v>121</v>
      </c>
    </row>
    <row r="365" spans="1:15" x14ac:dyDescent="0.25">
      <c r="A365" s="79">
        <v>16502</v>
      </c>
      <c r="B365" s="28">
        <v>1</v>
      </c>
      <c r="C365" s="79">
        <v>35235</v>
      </c>
      <c r="D365" s="79">
        <v>20.8</v>
      </c>
      <c r="E365" s="79">
        <v>5.88</v>
      </c>
      <c r="F365" s="79">
        <v>16.61</v>
      </c>
      <c r="G365" s="79">
        <v>12.63</v>
      </c>
      <c r="H365" s="79">
        <v>9.94</v>
      </c>
      <c r="I365" s="79">
        <v>7.7</v>
      </c>
      <c r="J365" s="79">
        <v>6.17</v>
      </c>
      <c r="K365" s="79">
        <v>5.0199999999999996</v>
      </c>
      <c r="L365" s="79">
        <v>57</v>
      </c>
      <c r="M365" s="79">
        <v>53</v>
      </c>
      <c r="N365" s="79">
        <v>61</v>
      </c>
      <c r="O365" s="78">
        <v>0.54052083333333334</v>
      </c>
    </row>
    <row r="366" spans="1:15" x14ac:dyDescent="0.25">
      <c r="A366" s="79">
        <v>16502</v>
      </c>
      <c r="B366" s="28">
        <v>2</v>
      </c>
      <c r="C366" s="79">
        <v>12244</v>
      </c>
      <c r="D366" s="79">
        <v>9.8000000000000007</v>
      </c>
      <c r="E366" s="79">
        <v>1.83</v>
      </c>
      <c r="F366" s="79">
        <v>7.44</v>
      </c>
      <c r="G366" s="79">
        <v>5.38</v>
      </c>
      <c r="H366" s="79">
        <v>4</v>
      </c>
      <c r="I366" s="79">
        <v>3.02</v>
      </c>
      <c r="J366" s="79">
        <v>2.33</v>
      </c>
      <c r="K366" s="79">
        <v>1.88</v>
      </c>
      <c r="L366" s="79">
        <v>57</v>
      </c>
      <c r="M366" s="79">
        <v>53</v>
      </c>
      <c r="N366" s="79">
        <v>61</v>
      </c>
      <c r="O366" s="78">
        <v>0.5406481481481481</v>
      </c>
    </row>
    <row r="367" spans="1:15" x14ac:dyDescent="0.25">
      <c r="A367" s="79">
        <v>16502</v>
      </c>
      <c r="B367" s="28">
        <v>3</v>
      </c>
      <c r="C367" s="79">
        <v>23936</v>
      </c>
      <c r="D367" s="79">
        <v>15.29</v>
      </c>
      <c r="E367" s="79">
        <v>3.77</v>
      </c>
      <c r="F367" s="79">
        <v>12.09</v>
      </c>
      <c r="G367" s="79">
        <v>8.93</v>
      </c>
      <c r="H367" s="79">
        <v>6.94</v>
      </c>
      <c r="I367" s="79">
        <v>5.31</v>
      </c>
      <c r="J367" s="79">
        <v>4.26</v>
      </c>
      <c r="K367" s="79">
        <v>3.47</v>
      </c>
      <c r="L367" s="79">
        <v>57</v>
      </c>
      <c r="M367" s="79">
        <v>53</v>
      </c>
      <c r="N367" s="79">
        <v>61</v>
      </c>
      <c r="O367" s="78">
        <v>0.54082175925925924</v>
      </c>
    </row>
    <row r="368" spans="1:15" x14ac:dyDescent="0.25">
      <c r="A368" s="79">
        <v>16502</v>
      </c>
      <c r="B368" s="28">
        <v>4</v>
      </c>
      <c r="C368" s="79">
        <v>36187</v>
      </c>
      <c r="D368" s="79">
        <v>20.309999999999999</v>
      </c>
      <c r="E368" s="79">
        <v>6.01</v>
      </c>
      <c r="F368" s="79">
        <v>16.25</v>
      </c>
      <c r="G368" s="79">
        <v>12.31</v>
      </c>
      <c r="H368" s="79">
        <v>9.68</v>
      </c>
      <c r="I368" s="79">
        <v>7.55</v>
      </c>
      <c r="J368" s="79">
        <v>6.1</v>
      </c>
      <c r="K368" s="79">
        <v>5.01</v>
      </c>
      <c r="L368" s="79">
        <v>57</v>
      </c>
      <c r="M368" s="79">
        <v>53</v>
      </c>
      <c r="N368" s="79">
        <v>61</v>
      </c>
      <c r="O368" s="78">
        <v>0.54098379629629634</v>
      </c>
    </row>
    <row r="369" spans="1:15" x14ac:dyDescent="0.25">
      <c r="A369" s="76" t="s">
        <v>310</v>
      </c>
      <c r="B369" s="4"/>
      <c r="C369" s="1" t="s">
        <v>57</v>
      </c>
      <c r="D369" s="77">
        <v>0.54184027777777777</v>
      </c>
      <c r="E369" s="76" t="s">
        <v>120</v>
      </c>
      <c r="F369" s="76" t="s">
        <v>115</v>
      </c>
    </row>
    <row r="370" spans="1:15" x14ac:dyDescent="0.25">
      <c r="A370" s="79">
        <v>16505</v>
      </c>
      <c r="B370" s="28">
        <v>1</v>
      </c>
      <c r="C370" s="79">
        <v>35492</v>
      </c>
      <c r="D370" s="79">
        <v>18.100000000000001</v>
      </c>
      <c r="E370" s="79">
        <v>14.37</v>
      </c>
      <c r="F370" s="79">
        <v>8.19</v>
      </c>
      <c r="G370" s="79">
        <v>6.71</v>
      </c>
      <c r="H370" s="79">
        <v>5.59</v>
      </c>
      <c r="I370" s="79">
        <v>4.67</v>
      </c>
      <c r="J370" s="79">
        <v>4.05</v>
      </c>
      <c r="K370" s="79">
        <v>3.57</v>
      </c>
      <c r="L370" s="79">
        <v>57</v>
      </c>
      <c r="M370" s="79">
        <v>53</v>
      </c>
      <c r="N370" s="79">
        <v>62</v>
      </c>
      <c r="O370" s="78">
        <v>0.54238425925925926</v>
      </c>
    </row>
    <row r="371" spans="1:15" x14ac:dyDescent="0.25">
      <c r="A371" s="79">
        <v>16505</v>
      </c>
      <c r="B371" s="28">
        <v>2</v>
      </c>
      <c r="C371" s="79">
        <v>12083</v>
      </c>
      <c r="D371" s="79">
        <v>8.1300000000000008</v>
      </c>
      <c r="E371" s="79">
        <v>6.15</v>
      </c>
      <c r="F371" s="79">
        <v>1.91</v>
      </c>
      <c r="G371" s="79">
        <v>1.69</v>
      </c>
      <c r="H371" s="79">
        <v>1.55</v>
      </c>
      <c r="I371" s="79">
        <v>1.41</v>
      </c>
      <c r="J371" s="79">
        <v>1.28</v>
      </c>
      <c r="K371" s="79">
        <v>1.17</v>
      </c>
      <c r="L371" s="79">
        <v>57</v>
      </c>
      <c r="M371" s="79">
        <v>53</v>
      </c>
      <c r="N371" s="79">
        <v>62</v>
      </c>
      <c r="O371" s="78">
        <v>0.54249999999999998</v>
      </c>
    </row>
    <row r="372" spans="1:15" x14ac:dyDescent="0.25">
      <c r="A372" s="79">
        <v>16505</v>
      </c>
      <c r="B372" s="28">
        <v>3</v>
      </c>
      <c r="C372" s="79">
        <v>23598</v>
      </c>
      <c r="D372" s="79">
        <v>12.92</v>
      </c>
      <c r="E372" s="79">
        <v>10.09</v>
      </c>
      <c r="F372" s="79">
        <v>4.9800000000000004</v>
      </c>
      <c r="G372" s="79">
        <v>4.05</v>
      </c>
      <c r="H372" s="79">
        <v>3.47</v>
      </c>
      <c r="I372" s="79">
        <v>2.96</v>
      </c>
      <c r="J372" s="79">
        <v>2.63</v>
      </c>
      <c r="K372" s="79">
        <v>2.36</v>
      </c>
      <c r="L372" s="79">
        <v>57</v>
      </c>
      <c r="M372" s="79">
        <v>53</v>
      </c>
      <c r="N372" s="79">
        <v>62</v>
      </c>
      <c r="O372" s="78">
        <v>0.54259259259259263</v>
      </c>
    </row>
    <row r="373" spans="1:15" x14ac:dyDescent="0.25">
      <c r="A373" s="79">
        <v>16505</v>
      </c>
      <c r="B373" s="28">
        <v>4</v>
      </c>
      <c r="C373" s="79">
        <v>35901</v>
      </c>
      <c r="D373" s="79">
        <v>17.38</v>
      </c>
      <c r="E373" s="79">
        <v>13.85</v>
      </c>
      <c r="F373" s="79">
        <v>8.26</v>
      </c>
      <c r="G373" s="79">
        <v>6.81</v>
      </c>
      <c r="H373" s="79">
        <v>5.65</v>
      </c>
      <c r="I373" s="79">
        <v>4.78</v>
      </c>
      <c r="J373" s="79">
        <v>4.1100000000000003</v>
      </c>
      <c r="K373" s="79">
        <v>3.64</v>
      </c>
      <c r="L373" s="79">
        <v>57</v>
      </c>
      <c r="M373" s="79">
        <v>53</v>
      </c>
      <c r="N373" s="79">
        <v>62</v>
      </c>
      <c r="O373" s="78">
        <v>0.54271990740740739</v>
      </c>
    </row>
    <row r="374" spans="1:15" x14ac:dyDescent="0.25">
      <c r="A374" s="76" t="s">
        <v>308</v>
      </c>
      <c r="B374" s="4"/>
      <c r="C374" s="1" t="s">
        <v>57</v>
      </c>
      <c r="D374" s="77">
        <v>0.5433796296296296</v>
      </c>
      <c r="E374" s="76" t="s">
        <v>119</v>
      </c>
      <c r="F374" s="76" t="s">
        <v>115</v>
      </c>
    </row>
    <row r="375" spans="1:15" x14ac:dyDescent="0.25">
      <c r="A375" s="79">
        <v>16578</v>
      </c>
      <c r="B375" s="28">
        <v>1</v>
      </c>
      <c r="C375" s="79">
        <v>35686</v>
      </c>
      <c r="D375" s="79">
        <v>9.17</v>
      </c>
      <c r="E375" s="79">
        <v>8.32</v>
      </c>
      <c r="F375" s="79">
        <v>8.27</v>
      </c>
      <c r="G375" s="79">
        <v>7.07</v>
      </c>
      <c r="H375" s="79">
        <v>6.08</v>
      </c>
      <c r="I375" s="79">
        <v>5.21</v>
      </c>
      <c r="J375" s="79">
        <v>4.37</v>
      </c>
      <c r="K375" s="79">
        <v>3.75</v>
      </c>
      <c r="L375" s="79">
        <v>57</v>
      </c>
      <c r="M375" s="79">
        <v>53</v>
      </c>
      <c r="N375" s="79">
        <v>63</v>
      </c>
      <c r="O375" s="78">
        <v>0.54451388888888885</v>
      </c>
    </row>
    <row r="376" spans="1:15" x14ac:dyDescent="0.25">
      <c r="A376" s="79">
        <v>16578</v>
      </c>
      <c r="B376" s="28">
        <v>2</v>
      </c>
      <c r="C376" s="79">
        <v>12219</v>
      </c>
      <c r="D376" s="79">
        <v>3</v>
      </c>
      <c r="E376" s="79">
        <v>2.68</v>
      </c>
      <c r="F376" s="79">
        <v>2.69</v>
      </c>
      <c r="G376" s="79">
        <v>2.2799999999999998</v>
      </c>
      <c r="H376" s="79">
        <v>2</v>
      </c>
      <c r="I376" s="79">
        <v>1.72</v>
      </c>
      <c r="J376" s="79">
        <v>1.47</v>
      </c>
      <c r="K376" s="79">
        <v>1.29</v>
      </c>
      <c r="L376" s="79">
        <v>57</v>
      </c>
      <c r="M376" s="79">
        <v>53</v>
      </c>
      <c r="N376" s="79">
        <v>63</v>
      </c>
      <c r="O376" s="78">
        <v>0.54461805555555554</v>
      </c>
    </row>
    <row r="377" spans="1:15" x14ac:dyDescent="0.25">
      <c r="A377" s="79">
        <v>16578</v>
      </c>
      <c r="B377" s="28">
        <v>3</v>
      </c>
      <c r="C377" s="79">
        <v>23716</v>
      </c>
      <c r="D377" s="79">
        <v>5.86</v>
      </c>
      <c r="E377" s="79">
        <v>5.24</v>
      </c>
      <c r="F377" s="79">
        <v>5.34</v>
      </c>
      <c r="G377" s="79">
        <v>4.47</v>
      </c>
      <c r="H377" s="79">
        <v>3.88</v>
      </c>
      <c r="I377" s="79">
        <v>3.36</v>
      </c>
      <c r="J377" s="79">
        <v>2.83</v>
      </c>
      <c r="K377" s="79">
        <v>2.4700000000000002</v>
      </c>
      <c r="L377" s="79">
        <v>57</v>
      </c>
      <c r="M377" s="79">
        <v>53</v>
      </c>
      <c r="N377" s="79">
        <v>63</v>
      </c>
      <c r="O377" s="78">
        <v>0.54471064814814818</v>
      </c>
    </row>
    <row r="378" spans="1:15" x14ac:dyDescent="0.25">
      <c r="A378" s="79">
        <v>16578</v>
      </c>
      <c r="B378" s="28">
        <v>4</v>
      </c>
      <c r="C378" s="79">
        <v>36093</v>
      </c>
      <c r="D378" s="79">
        <v>8.8800000000000008</v>
      </c>
      <c r="E378" s="79">
        <v>8.0299999999999994</v>
      </c>
      <c r="F378" s="79">
        <v>7.99</v>
      </c>
      <c r="G378" s="79">
        <v>6.8</v>
      </c>
      <c r="H378" s="79">
        <v>5.87</v>
      </c>
      <c r="I378" s="79">
        <v>5.05</v>
      </c>
      <c r="J378" s="79">
        <v>4.28</v>
      </c>
      <c r="K378" s="79">
        <v>3.7</v>
      </c>
      <c r="L378" s="79">
        <v>57</v>
      </c>
      <c r="M378" s="79">
        <v>53</v>
      </c>
      <c r="N378" s="79">
        <v>63</v>
      </c>
      <c r="O378" s="78">
        <v>0.54483796296296294</v>
      </c>
    </row>
    <row r="379" spans="1:15" x14ac:dyDescent="0.25">
      <c r="A379" s="76" t="s">
        <v>307</v>
      </c>
      <c r="B379" s="4"/>
      <c r="C379" s="1" t="s">
        <v>57</v>
      </c>
      <c r="D379" s="77">
        <v>0.54570601851851852</v>
      </c>
      <c r="E379" s="76" t="s">
        <v>118</v>
      </c>
      <c r="F379" s="76" t="s">
        <v>115</v>
      </c>
    </row>
    <row r="380" spans="1:15" x14ac:dyDescent="0.25">
      <c r="A380" s="79">
        <v>16580</v>
      </c>
      <c r="B380" s="28">
        <v>1</v>
      </c>
      <c r="C380" s="79">
        <v>35871</v>
      </c>
      <c r="D380" s="79">
        <v>8.9</v>
      </c>
      <c r="E380" s="79">
        <v>8.01</v>
      </c>
      <c r="F380" s="79">
        <v>8.07</v>
      </c>
      <c r="G380" s="79">
        <v>6.91</v>
      </c>
      <c r="H380" s="79">
        <v>5.94</v>
      </c>
      <c r="I380" s="79">
        <v>5.04</v>
      </c>
      <c r="J380" s="79">
        <v>4.29</v>
      </c>
      <c r="K380" s="79">
        <v>3.68</v>
      </c>
      <c r="L380" s="79">
        <v>56</v>
      </c>
      <c r="M380" s="79">
        <v>53</v>
      </c>
      <c r="N380" s="79">
        <v>64</v>
      </c>
      <c r="O380" s="78">
        <v>0.54638888888888892</v>
      </c>
    </row>
    <row r="381" spans="1:15" x14ac:dyDescent="0.25">
      <c r="A381" s="79">
        <v>16580</v>
      </c>
      <c r="B381" s="28">
        <v>2</v>
      </c>
      <c r="C381" s="79">
        <v>12239</v>
      </c>
      <c r="D381" s="79">
        <v>3.05</v>
      </c>
      <c r="E381" s="79">
        <v>2.71</v>
      </c>
      <c r="F381" s="79">
        <v>2.77</v>
      </c>
      <c r="G381" s="79">
        <v>2.36</v>
      </c>
      <c r="H381" s="79">
        <v>2.0499999999999998</v>
      </c>
      <c r="I381" s="79">
        <v>1.73</v>
      </c>
      <c r="J381" s="79">
        <v>1.5</v>
      </c>
      <c r="K381" s="79">
        <v>1.29</v>
      </c>
      <c r="L381" s="79">
        <v>56</v>
      </c>
      <c r="M381" s="79">
        <v>53</v>
      </c>
      <c r="N381" s="79">
        <v>64</v>
      </c>
      <c r="O381" s="78">
        <v>0.54648148148148146</v>
      </c>
    </row>
    <row r="382" spans="1:15" x14ac:dyDescent="0.25">
      <c r="A382" s="79">
        <v>16580</v>
      </c>
      <c r="B382" s="28">
        <v>3</v>
      </c>
      <c r="C382" s="79">
        <v>23820</v>
      </c>
      <c r="D382" s="79">
        <v>5.9</v>
      </c>
      <c r="E382" s="79">
        <v>5.29</v>
      </c>
      <c r="F382" s="79">
        <v>5.47</v>
      </c>
      <c r="G382" s="79">
        <v>4.62</v>
      </c>
      <c r="H382" s="79">
        <v>3.98</v>
      </c>
      <c r="I382" s="79">
        <v>3.4</v>
      </c>
      <c r="J382" s="79">
        <v>2.88</v>
      </c>
      <c r="K382" s="79">
        <v>2.4900000000000002</v>
      </c>
      <c r="L382" s="79">
        <v>56</v>
      </c>
      <c r="M382" s="79">
        <v>53</v>
      </c>
      <c r="N382" s="79">
        <v>64</v>
      </c>
      <c r="O382" s="78">
        <v>0.54658564814814814</v>
      </c>
    </row>
    <row r="383" spans="1:15" x14ac:dyDescent="0.25">
      <c r="A383" s="79">
        <v>16580</v>
      </c>
      <c r="B383" s="28">
        <v>4</v>
      </c>
      <c r="C383" s="79">
        <v>35992</v>
      </c>
      <c r="D383" s="79">
        <v>8.9499999999999993</v>
      </c>
      <c r="E383" s="79">
        <v>8</v>
      </c>
      <c r="F383" s="79">
        <v>8.1300000000000008</v>
      </c>
      <c r="G383" s="79">
        <v>6.95</v>
      </c>
      <c r="H383" s="79">
        <v>5.97</v>
      </c>
      <c r="I383" s="79">
        <v>5.08</v>
      </c>
      <c r="J383" s="79">
        <v>4.33</v>
      </c>
      <c r="K383" s="79">
        <v>3.72</v>
      </c>
      <c r="L383" s="79">
        <v>56</v>
      </c>
      <c r="M383" s="79">
        <v>53</v>
      </c>
      <c r="N383" s="79">
        <v>64</v>
      </c>
      <c r="O383" s="78">
        <v>0.54670138888888886</v>
      </c>
    </row>
    <row r="384" spans="1:15" x14ac:dyDescent="0.25">
      <c r="A384" s="76" t="s">
        <v>306</v>
      </c>
      <c r="B384" s="4"/>
      <c r="C384" s="1" t="s">
        <v>57</v>
      </c>
      <c r="D384" s="77">
        <v>0.54714120370370367</v>
      </c>
      <c r="E384" s="76" t="s">
        <v>117</v>
      </c>
      <c r="F384" s="76" t="s">
        <v>115</v>
      </c>
    </row>
    <row r="385" spans="1:15" x14ac:dyDescent="0.25">
      <c r="A385" s="79">
        <v>16500</v>
      </c>
      <c r="B385" s="28">
        <v>1</v>
      </c>
      <c r="C385" s="79">
        <v>35533</v>
      </c>
      <c r="D385" s="79">
        <v>17.64</v>
      </c>
      <c r="E385" s="79">
        <v>5.9</v>
      </c>
      <c r="F385" s="79">
        <v>14.58</v>
      </c>
      <c r="G385" s="79">
        <v>11.79</v>
      </c>
      <c r="H385" s="79">
        <v>9.49</v>
      </c>
      <c r="I385" s="79">
        <v>7.56</v>
      </c>
      <c r="J385" s="79">
        <v>6.15</v>
      </c>
      <c r="K385" s="79">
        <v>5.09</v>
      </c>
      <c r="L385" s="79">
        <v>57</v>
      </c>
      <c r="M385" s="79">
        <v>53</v>
      </c>
      <c r="N385" s="79">
        <v>65</v>
      </c>
      <c r="O385" s="78">
        <v>0.55063657407407407</v>
      </c>
    </row>
    <row r="386" spans="1:15" x14ac:dyDescent="0.25">
      <c r="A386" s="79">
        <v>16500</v>
      </c>
      <c r="B386" s="28">
        <v>2</v>
      </c>
      <c r="C386" s="79">
        <v>12149</v>
      </c>
      <c r="D386" s="79">
        <v>7</v>
      </c>
      <c r="E386" s="79">
        <v>1.92</v>
      </c>
      <c r="F386" s="79">
        <v>5.67</v>
      </c>
      <c r="G386" s="79">
        <v>4.55</v>
      </c>
      <c r="H386" s="79">
        <v>3.6</v>
      </c>
      <c r="I386" s="79">
        <v>2.83</v>
      </c>
      <c r="J386" s="79">
        <v>2.29</v>
      </c>
      <c r="K386" s="79">
        <v>1.91</v>
      </c>
      <c r="L386" s="79">
        <v>57</v>
      </c>
      <c r="M386" s="79">
        <v>53</v>
      </c>
      <c r="N386" s="79">
        <v>65</v>
      </c>
      <c r="O386" s="78">
        <v>0.55075231481481479</v>
      </c>
    </row>
    <row r="387" spans="1:15" x14ac:dyDescent="0.25">
      <c r="A387" s="79">
        <v>16500</v>
      </c>
      <c r="B387" s="28">
        <v>3</v>
      </c>
      <c r="C387" s="79">
        <v>23602</v>
      </c>
      <c r="D387" s="79">
        <v>12.24</v>
      </c>
      <c r="E387" s="79">
        <v>3.84</v>
      </c>
      <c r="F387" s="79">
        <v>10.17</v>
      </c>
      <c r="G387" s="79">
        <v>8.1</v>
      </c>
      <c r="H387" s="79">
        <v>6.51</v>
      </c>
      <c r="I387" s="79">
        <v>5.19</v>
      </c>
      <c r="J387" s="79">
        <v>4.21</v>
      </c>
      <c r="K387" s="79">
        <v>3.52</v>
      </c>
      <c r="L387" s="79">
        <v>57</v>
      </c>
      <c r="M387" s="79">
        <v>53</v>
      </c>
      <c r="N387" s="79">
        <v>65</v>
      </c>
      <c r="O387" s="78">
        <v>0.5509722222222222</v>
      </c>
    </row>
    <row r="388" spans="1:15" x14ac:dyDescent="0.25">
      <c r="A388" s="79">
        <v>16500</v>
      </c>
      <c r="B388" s="28">
        <v>4</v>
      </c>
      <c r="C388" s="79">
        <v>35746</v>
      </c>
      <c r="D388" s="79">
        <v>17.32</v>
      </c>
      <c r="E388" s="79">
        <v>5.92</v>
      </c>
      <c r="F388" s="79">
        <v>14.33</v>
      </c>
      <c r="G388" s="79">
        <v>11.56</v>
      </c>
      <c r="H388" s="79">
        <v>9.31</v>
      </c>
      <c r="I388" s="79">
        <v>7.45</v>
      </c>
      <c r="J388" s="79">
        <v>6.07</v>
      </c>
      <c r="K388" s="79">
        <v>5.07</v>
      </c>
      <c r="L388" s="79">
        <v>57</v>
      </c>
      <c r="M388" s="79">
        <v>53</v>
      </c>
      <c r="N388" s="79">
        <v>65</v>
      </c>
      <c r="O388" s="78">
        <v>0.55115740740740737</v>
      </c>
    </row>
    <row r="389" spans="1:15" x14ac:dyDescent="0.25">
      <c r="A389" s="76" t="s">
        <v>309</v>
      </c>
      <c r="B389" s="4"/>
      <c r="C389" s="1" t="s">
        <v>57</v>
      </c>
      <c r="D389" s="77">
        <v>0.551875</v>
      </c>
      <c r="E389" s="76" t="s">
        <v>104</v>
      </c>
      <c r="F389" s="76" t="s">
        <v>115</v>
      </c>
    </row>
    <row r="390" spans="1:15" x14ac:dyDescent="0.25">
      <c r="A390" s="79">
        <v>16502</v>
      </c>
      <c r="B390" s="28">
        <v>1</v>
      </c>
      <c r="C390" s="79">
        <v>35649</v>
      </c>
      <c r="D390" s="79">
        <v>18.13</v>
      </c>
      <c r="E390" s="79">
        <v>14.81</v>
      </c>
      <c r="F390" s="79">
        <v>9.08</v>
      </c>
      <c r="G390" s="79">
        <v>7.43</v>
      </c>
      <c r="H390" s="79">
        <v>6.09</v>
      </c>
      <c r="I390" s="79">
        <v>5</v>
      </c>
      <c r="J390" s="79">
        <v>4.17</v>
      </c>
      <c r="K390" s="79">
        <v>3.6</v>
      </c>
      <c r="L390" s="79">
        <v>57</v>
      </c>
      <c r="M390" s="79">
        <v>53</v>
      </c>
      <c r="N390" s="79">
        <v>66</v>
      </c>
      <c r="O390" s="78">
        <v>0.55237268518518523</v>
      </c>
    </row>
    <row r="391" spans="1:15" x14ac:dyDescent="0.25">
      <c r="A391" s="79">
        <v>16502</v>
      </c>
      <c r="B391" s="28">
        <v>2</v>
      </c>
      <c r="C391" s="79">
        <v>12050</v>
      </c>
      <c r="D391" s="79">
        <v>7.86</v>
      </c>
      <c r="E391" s="79">
        <v>6.29</v>
      </c>
      <c r="F391" s="79">
        <v>2.0499999999999998</v>
      </c>
      <c r="G391" s="79">
        <v>1.79</v>
      </c>
      <c r="H391" s="79">
        <v>1.6</v>
      </c>
      <c r="I391" s="79">
        <v>1.44</v>
      </c>
      <c r="J391" s="79">
        <v>1.28</v>
      </c>
      <c r="K391" s="79">
        <v>1.1599999999999999</v>
      </c>
      <c r="L391" s="79">
        <v>57</v>
      </c>
      <c r="M391" s="79">
        <v>53</v>
      </c>
      <c r="N391" s="79">
        <v>66</v>
      </c>
      <c r="O391" s="78">
        <v>0.5524768518518518</v>
      </c>
    </row>
    <row r="392" spans="1:15" x14ac:dyDescent="0.25">
      <c r="A392" s="79">
        <v>16502</v>
      </c>
      <c r="B392" s="28">
        <v>3</v>
      </c>
      <c r="C392" s="79">
        <v>23530</v>
      </c>
      <c r="D392" s="79">
        <v>13.13</v>
      </c>
      <c r="E392" s="79">
        <v>10.62</v>
      </c>
      <c r="F392" s="79">
        <v>5.67</v>
      </c>
      <c r="G392" s="79">
        <v>4.5199999999999996</v>
      </c>
      <c r="H392" s="79">
        <v>3.75</v>
      </c>
      <c r="I392" s="79">
        <v>3.14</v>
      </c>
      <c r="J392" s="79">
        <v>2.66</v>
      </c>
      <c r="K392" s="79">
        <v>2.34</v>
      </c>
      <c r="L392" s="79">
        <v>57</v>
      </c>
      <c r="M392" s="79">
        <v>53</v>
      </c>
      <c r="N392" s="79">
        <v>66</v>
      </c>
      <c r="O392" s="78">
        <v>0.55256944444444445</v>
      </c>
    </row>
    <row r="393" spans="1:15" x14ac:dyDescent="0.25">
      <c r="A393" s="79">
        <v>16502</v>
      </c>
      <c r="B393" s="28">
        <v>4</v>
      </c>
      <c r="C393" s="79">
        <v>36019</v>
      </c>
      <c r="D393" s="79">
        <v>17.760000000000002</v>
      </c>
      <c r="E393" s="79">
        <v>14.51</v>
      </c>
      <c r="F393" s="79">
        <v>9.07</v>
      </c>
      <c r="G393" s="79">
        <v>7.39</v>
      </c>
      <c r="H393" s="79">
        <v>6.07</v>
      </c>
      <c r="I393" s="79">
        <v>5.03</v>
      </c>
      <c r="J393" s="79">
        <v>4.21</v>
      </c>
      <c r="K393" s="79">
        <v>3.64</v>
      </c>
      <c r="L393" s="79">
        <v>57</v>
      </c>
      <c r="M393" s="79">
        <v>53</v>
      </c>
      <c r="N393" s="79">
        <v>66</v>
      </c>
      <c r="O393" s="78">
        <v>0.55269675925925921</v>
      </c>
    </row>
    <row r="394" spans="1:15" x14ac:dyDescent="0.25">
      <c r="A394" s="76" t="s">
        <v>308</v>
      </c>
      <c r="B394" s="4"/>
      <c r="C394" s="1" t="s">
        <v>57</v>
      </c>
      <c r="D394" s="77">
        <v>0.55347222222222225</v>
      </c>
      <c r="E394" s="76" t="s">
        <v>102</v>
      </c>
      <c r="F394" s="76" t="s">
        <v>115</v>
      </c>
    </row>
    <row r="395" spans="1:15" x14ac:dyDescent="0.25">
      <c r="A395" s="79">
        <v>16578</v>
      </c>
      <c r="B395" s="28">
        <v>1</v>
      </c>
      <c r="C395" s="79">
        <v>35994</v>
      </c>
      <c r="D395" s="79">
        <v>8.9600000000000009</v>
      </c>
      <c r="E395" s="79">
        <v>8.1</v>
      </c>
      <c r="F395" s="79">
        <v>8.02</v>
      </c>
      <c r="G395" s="79">
        <v>6.97</v>
      </c>
      <c r="H395" s="79">
        <v>5.91</v>
      </c>
      <c r="I395" s="79">
        <v>5.0599999999999996</v>
      </c>
      <c r="J395" s="79">
        <v>4.28</v>
      </c>
      <c r="K395" s="79">
        <v>3.65</v>
      </c>
      <c r="L395" s="79">
        <v>57</v>
      </c>
      <c r="M395" s="79">
        <v>54</v>
      </c>
      <c r="N395" s="79">
        <v>67</v>
      </c>
      <c r="O395" s="78">
        <v>0.55478009259259264</v>
      </c>
    </row>
    <row r="396" spans="1:15" x14ac:dyDescent="0.25">
      <c r="A396" s="79">
        <v>16578</v>
      </c>
      <c r="B396" s="28">
        <v>2</v>
      </c>
      <c r="C396" s="79">
        <v>12300</v>
      </c>
      <c r="D396" s="79">
        <v>3.06</v>
      </c>
      <c r="E396" s="79">
        <v>2.74</v>
      </c>
      <c r="F396" s="79">
        <v>2.75</v>
      </c>
      <c r="G396" s="79">
        <v>2.36</v>
      </c>
      <c r="H396" s="79">
        <v>2.02</v>
      </c>
      <c r="I396" s="79">
        <v>1.74</v>
      </c>
      <c r="J396" s="79">
        <v>1.48</v>
      </c>
      <c r="K396" s="79">
        <v>1.28</v>
      </c>
      <c r="L396" s="79">
        <v>57</v>
      </c>
      <c r="M396" s="79">
        <v>54</v>
      </c>
      <c r="N396" s="79">
        <v>67</v>
      </c>
      <c r="O396" s="78">
        <v>0.55488425925925922</v>
      </c>
    </row>
    <row r="397" spans="1:15" x14ac:dyDescent="0.25">
      <c r="A397" s="79">
        <v>16578</v>
      </c>
      <c r="B397" s="28">
        <v>3</v>
      </c>
      <c r="C397" s="79">
        <v>23676</v>
      </c>
      <c r="D397" s="79">
        <v>5.9</v>
      </c>
      <c r="E397" s="79">
        <v>5.34</v>
      </c>
      <c r="F397" s="79">
        <v>5.42</v>
      </c>
      <c r="G397" s="79">
        <v>4.6100000000000003</v>
      </c>
      <c r="H397" s="79">
        <v>3.97</v>
      </c>
      <c r="I397" s="79">
        <v>3.38</v>
      </c>
      <c r="J397" s="79">
        <v>2.85</v>
      </c>
      <c r="K397" s="79">
        <v>2.46</v>
      </c>
      <c r="L397" s="79">
        <v>57</v>
      </c>
      <c r="M397" s="79">
        <v>54</v>
      </c>
      <c r="N397" s="79">
        <v>67</v>
      </c>
      <c r="O397" s="78">
        <v>0.55497685185185186</v>
      </c>
    </row>
    <row r="398" spans="1:15" x14ac:dyDescent="0.25">
      <c r="A398" s="79">
        <v>16578</v>
      </c>
      <c r="B398" s="28">
        <v>4</v>
      </c>
      <c r="C398" s="79">
        <v>36071</v>
      </c>
      <c r="D398" s="79">
        <v>8.91</v>
      </c>
      <c r="E398" s="79">
        <v>8.0299999999999994</v>
      </c>
      <c r="F398" s="79">
        <v>8.0299999999999994</v>
      </c>
      <c r="G398" s="79">
        <v>6.95</v>
      </c>
      <c r="H398" s="79">
        <v>5.93</v>
      </c>
      <c r="I398" s="79">
        <v>5.0599999999999996</v>
      </c>
      <c r="J398" s="79">
        <v>4.2699999999999996</v>
      </c>
      <c r="K398" s="79">
        <v>3.66</v>
      </c>
      <c r="L398" s="79">
        <v>57</v>
      </c>
      <c r="M398" s="79">
        <v>54</v>
      </c>
      <c r="N398" s="79">
        <v>67</v>
      </c>
      <c r="O398" s="78">
        <v>0.55510416666666662</v>
      </c>
    </row>
    <row r="399" spans="1:15" x14ac:dyDescent="0.25">
      <c r="A399" s="76" t="s">
        <v>307</v>
      </c>
      <c r="B399" s="4"/>
      <c r="C399" s="1" t="s">
        <v>57</v>
      </c>
      <c r="D399" s="77">
        <v>0.55611111111111111</v>
      </c>
      <c r="E399" s="76" t="s">
        <v>92</v>
      </c>
      <c r="F399" s="76" t="s">
        <v>115</v>
      </c>
    </row>
    <row r="400" spans="1:15" x14ac:dyDescent="0.25">
      <c r="A400" s="79">
        <v>16580</v>
      </c>
      <c r="B400" s="28">
        <v>1</v>
      </c>
      <c r="C400" s="79">
        <v>36062</v>
      </c>
      <c r="D400" s="79">
        <v>8.92</v>
      </c>
      <c r="E400" s="79">
        <v>7.99</v>
      </c>
      <c r="F400" s="79">
        <v>8.07</v>
      </c>
      <c r="G400" s="79">
        <v>7.04</v>
      </c>
      <c r="H400" s="79">
        <v>6.07</v>
      </c>
      <c r="I400" s="79">
        <v>5.12</v>
      </c>
      <c r="J400" s="79">
        <v>4.33</v>
      </c>
      <c r="K400" s="79">
        <v>3.67</v>
      </c>
      <c r="L400" s="79">
        <v>56</v>
      </c>
      <c r="M400" s="79">
        <v>53</v>
      </c>
      <c r="N400" s="79">
        <v>68</v>
      </c>
      <c r="O400" s="78">
        <v>0.55697916666666669</v>
      </c>
    </row>
    <row r="401" spans="1:16" x14ac:dyDescent="0.25">
      <c r="A401" s="79">
        <v>16580</v>
      </c>
      <c r="B401" s="28">
        <v>2</v>
      </c>
      <c r="C401" s="79">
        <v>12246</v>
      </c>
      <c r="D401" s="79">
        <v>3.07</v>
      </c>
      <c r="E401" s="79">
        <v>2.72</v>
      </c>
      <c r="F401" s="79">
        <v>2.79</v>
      </c>
      <c r="G401" s="79">
        <v>2.4</v>
      </c>
      <c r="H401" s="79">
        <v>2.06</v>
      </c>
      <c r="I401" s="79">
        <v>1.76</v>
      </c>
      <c r="J401" s="79">
        <v>1.49</v>
      </c>
      <c r="K401" s="79">
        <v>1.29</v>
      </c>
      <c r="L401" s="79">
        <v>56</v>
      </c>
      <c r="M401" s="79">
        <v>53</v>
      </c>
      <c r="N401" s="79">
        <v>68</v>
      </c>
      <c r="O401" s="78">
        <v>0.55708333333333326</v>
      </c>
    </row>
    <row r="402" spans="1:16" x14ac:dyDescent="0.25">
      <c r="A402" s="79">
        <v>16580</v>
      </c>
      <c r="B402" s="28">
        <v>3</v>
      </c>
      <c r="C402" s="79">
        <v>23779</v>
      </c>
      <c r="D402" s="79">
        <v>5.98</v>
      </c>
      <c r="E402" s="79">
        <v>5.35</v>
      </c>
      <c r="F402" s="79">
        <v>5.54</v>
      </c>
      <c r="G402" s="79">
        <v>4.72</v>
      </c>
      <c r="H402" s="79">
        <v>4.08</v>
      </c>
      <c r="I402" s="79">
        <v>3.44</v>
      </c>
      <c r="J402" s="79">
        <v>2.91</v>
      </c>
      <c r="K402" s="79">
        <v>2.5</v>
      </c>
      <c r="L402" s="79">
        <v>56</v>
      </c>
      <c r="M402" s="79">
        <v>53</v>
      </c>
      <c r="N402" s="79">
        <v>68</v>
      </c>
      <c r="O402" s="78">
        <v>0.55718750000000006</v>
      </c>
    </row>
    <row r="403" spans="1:16" x14ac:dyDescent="0.25">
      <c r="A403" s="79">
        <v>16580</v>
      </c>
      <c r="B403" s="28">
        <v>4</v>
      </c>
      <c r="C403" s="79">
        <v>36134</v>
      </c>
      <c r="D403" s="79">
        <v>8.9499999999999993</v>
      </c>
      <c r="E403" s="79">
        <v>8.01</v>
      </c>
      <c r="F403" s="79">
        <v>8.15</v>
      </c>
      <c r="G403" s="79">
        <v>7.07</v>
      </c>
      <c r="H403" s="79">
        <v>6.08</v>
      </c>
      <c r="I403" s="79">
        <v>5.17</v>
      </c>
      <c r="J403" s="79">
        <v>4.3499999999999996</v>
      </c>
      <c r="K403" s="79">
        <v>3.7</v>
      </c>
      <c r="L403" s="79">
        <v>56</v>
      </c>
      <c r="M403" s="79">
        <v>53</v>
      </c>
      <c r="N403" s="79">
        <v>68</v>
      </c>
      <c r="O403" s="78">
        <v>0.55730324074074067</v>
      </c>
    </row>
    <row r="404" spans="1:16" x14ac:dyDescent="0.25">
      <c r="A404" s="76" t="s">
        <v>306</v>
      </c>
      <c r="B404" s="4"/>
      <c r="C404" s="1" t="s">
        <v>57</v>
      </c>
      <c r="D404" s="77">
        <v>0.55783564814814812</v>
      </c>
      <c r="E404" s="76" t="s">
        <v>90</v>
      </c>
      <c r="F404" s="76" t="s">
        <v>115</v>
      </c>
    </row>
    <row r="405" spans="1:16" x14ac:dyDescent="0.25">
      <c r="A405" s="79">
        <v>8892</v>
      </c>
      <c r="B405" s="28">
        <v>1</v>
      </c>
      <c r="C405" s="79">
        <v>35525</v>
      </c>
      <c r="D405" s="79">
        <v>7.77</v>
      </c>
      <c r="E405" s="79">
        <v>6.99</v>
      </c>
      <c r="F405" s="79">
        <v>7</v>
      </c>
      <c r="G405" s="79">
        <v>6.1</v>
      </c>
      <c r="H405" s="79">
        <v>5.3</v>
      </c>
      <c r="I405" s="79">
        <v>4.47</v>
      </c>
      <c r="J405" s="79">
        <v>3.74</v>
      </c>
      <c r="K405" s="79">
        <v>3.13</v>
      </c>
      <c r="L405" s="79">
        <v>56</v>
      </c>
      <c r="M405" s="79">
        <v>53</v>
      </c>
      <c r="N405" s="79">
        <v>1</v>
      </c>
      <c r="O405" s="78">
        <v>0.56195601851851851</v>
      </c>
    </row>
    <row r="406" spans="1:16" x14ac:dyDescent="0.25">
      <c r="A406" s="79">
        <v>8892</v>
      </c>
      <c r="B406" s="28">
        <v>2</v>
      </c>
      <c r="C406" s="79">
        <v>12260</v>
      </c>
      <c r="D406" s="79">
        <v>2.42</v>
      </c>
      <c r="E406" s="79">
        <v>2.16</v>
      </c>
      <c r="F406" s="79">
        <v>2.16</v>
      </c>
      <c r="G406" s="79">
        <v>1.89</v>
      </c>
      <c r="H406" s="79">
        <v>1.66</v>
      </c>
      <c r="I406" s="79">
        <v>1.45</v>
      </c>
      <c r="J406" s="79">
        <v>1.25</v>
      </c>
      <c r="K406" s="79">
        <v>1.08</v>
      </c>
      <c r="L406" s="79">
        <v>56</v>
      </c>
      <c r="M406" s="79">
        <v>53</v>
      </c>
      <c r="N406" s="79">
        <v>1</v>
      </c>
      <c r="O406" s="78">
        <v>0.56206018518518519</v>
      </c>
    </row>
    <row r="407" spans="1:16" x14ac:dyDescent="0.25">
      <c r="A407" s="79">
        <v>8892</v>
      </c>
      <c r="B407" s="28">
        <v>3</v>
      </c>
      <c r="C407" s="79">
        <v>23818</v>
      </c>
      <c r="D407" s="79">
        <v>4.91</v>
      </c>
      <c r="E407" s="79">
        <v>4.38</v>
      </c>
      <c r="F407" s="79">
        <v>4.5</v>
      </c>
      <c r="G407" s="79">
        <v>3.82</v>
      </c>
      <c r="H407" s="79">
        <v>3.34</v>
      </c>
      <c r="I407" s="79">
        <v>2.88</v>
      </c>
      <c r="J407" s="79">
        <v>2.46</v>
      </c>
      <c r="K407" s="79">
        <v>2.09</v>
      </c>
      <c r="L407" s="79">
        <v>56</v>
      </c>
      <c r="M407" s="79">
        <v>53</v>
      </c>
      <c r="N407" s="79">
        <v>1</v>
      </c>
      <c r="O407" s="78">
        <v>0.56216435185185187</v>
      </c>
    </row>
    <row r="408" spans="1:16" x14ac:dyDescent="0.25">
      <c r="A408" s="79">
        <v>8892</v>
      </c>
      <c r="B408" s="28">
        <v>4</v>
      </c>
      <c r="C408" s="79">
        <v>36008</v>
      </c>
      <c r="D408" s="79">
        <v>7.49</v>
      </c>
      <c r="E408" s="79">
        <v>6.74</v>
      </c>
      <c r="F408" s="79">
        <v>6.78</v>
      </c>
      <c r="G408" s="79">
        <v>5.86</v>
      </c>
      <c r="H408" s="79">
        <v>5.09</v>
      </c>
      <c r="I408" s="79">
        <v>4.38</v>
      </c>
      <c r="J408" s="79">
        <v>3.7</v>
      </c>
      <c r="K408" s="79">
        <v>3.13</v>
      </c>
      <c r="L408" s="79">
        <v>56</v>
      </c>
      <c r="M408" s="79">
        <v>53</v>
      </c>
      <c r="N408" s="79">
        <v>1</v>
      </c>
      <c r="O408" s="78">
        <v>0.56229166666666663</v>
      </c>
    </row>
    <row r="409" spans="1:16" x14ac:dyDescent="0.25">
      <c r="A409" s="76" t="s">
        <v>305</v>
      </c>
      <c r="B409" s="4"/>
      <c r="C409" s="1" t="s">
        <v>57</v>
      </c>
      <c r="D409" s="77">
        <v>0.56295138888888896</v>
      </c>
      <c r="E409" s="76" t="s">
        <v>113</v>
      </c>
    </row>
    <row r="410" spans="1:16" x14ac:dyDescent="0.25">
      <c r="A410" s="79">
        <v>8910</v>
      </c>
      <c r="B410" s="28">
        <v>1</v>
      </c>
      <c r="C410" s="79">
        <v>35878</v>
      </c>
      <c r="D410" s="79">
        <v>9.06</v>
      </c>
      <c r="E410" s="79">
        <v>8.16</v>
      </c>
      <c r="F410" s="79">
        <v>7.82</v>
      </c>
      <c r="G410" s="79">
        <v>6.55</v>
      </c>
      <c r="H410" s="79">
        <v>5.53</v>
      </c>
      <c r="I410" s="79">
        <v>4.58</v>
      </c>
      <c r="J410" s="79">
        <v>3.79</v>
      </c>
      <c r="K410" s="79">
        <v>3.12</v>
      </c>
      <c r="L410" s="79">
        <v>56</v>
      </c>
      <c r="M410" s="79">
        <v>52</v>
      </c>
      <c r="N410" s="79">
        <v>2</v>
      </c>
      <c r="O410" s="78">
        <v>0.56354166666666672</v>
      </c>
    </row>
    <row r="411" spans="1:16" x14ac:dyDescent="0.25">
      <c r="A411" s="79">
        <v>8910</v>
      </c>
      <c r="B411" s="28">
        <v>2</v>
      </c>
      <c r="C411" s="79">
        <v>12238</v>
      </c>
      <c r="D411" s="79">
        <v>2.97</v>
      </c>
      <c r="E411" s="79">
        <v>2.65</v>
      </c>
      <c r="F411" s="79">
        <v>2.5499999999999998</v>
      </c>
      <c r="G411" s="79">
        <v>2.1</v>
      </c>
      <c r="H411" s="79">
        <v>1.8</v>
      </c>
      <c r="I411" s="79">
        <v>1.51</v>
      </c>
      <c r="J411" s="79">
        <v>1.27</v>
      </c>
      <c r="K411" s="79">
        <v>1.0900000000000001</v>
      </c>
      <c r="L411" s="79">
        <v>56</v>
      </c>
      <c r="M411" s="79">
        <v>52</v>
      </c>
      <c r="N411" s="79">
        <v>2</v>
      </c>
      <c r="O411" s="78">
        <v>0.56363425925925925</v>
      </c>
    </row>
    <row r="412" spans="1:16" x14ac:dyDescent="0.25">
      <c r="A412" s="79">
        <v>8910</v>
      </c>
      <c r="B412" s="28">
        <v>3</v>
      </c>
      <c r="C412" s="79">
        <v>23725</v>
      </c>
      <c r="D412" s="79">
        <v>5.85</v>
      </c>
      <c r="E412" s="79">
        <v>5.16</v>
      </c>
      <c r="F412" s="79">
        <v>5.07</v>
      </c>
      <c r="G412" s="79">
        <v>4.16</v>
      </c>
      <c r="H412" s="79">
        <v>3.56</v>
      </c>
      <c r="I412" s="79">
        <v>3</v>
      </c>
      <c r="J412" s="79">
        <v>2.5099999999999998</v>
      </c>
      <c r="K412" s="79">
        <v>2.11</v>
      </c>
      <c r="L412" s="79">
        <v>56</v>
      </c>
      <c r="M412" s="79">
        <v>52</v>
      </c>
      <c r="N412" s="79">
        <v>2</v>
      </c>
      <c r="O412" s="78">
        <v>0.56373842592592593</v>
      </c>
    </row>
    <row r="413" spans="1:16" x14ac:dyDescent="0.25">
      <c r="A413" s="79">
        <v>8910</v>
      </c>
      <c r="B413" s="28">
        <v>4</v>
      </c>
      <c r="C413" s="79">
        <v>36103</v>
      </c>
      <c r="D413" s="79">
        <v>8.7799999999999994</v>
      </c>
      <c r="E413" s="79">
        <v>7.82</v>
      </c>
      <c r="F413" s="79">
        <v>7.58</v>
      </c>
      <c r="G413" s="79">
        <v>6.34</v>
      </c>
      <c r="H413" s="79">
        <v>5.38</v>
      </c>
      <c r="I413" s="79">
        <v>4.53</v>
      </c>
      <c r="J413" s="79">
        <v>3.8</v>
      </c>
      <c r="K413" s="79">
        <v>3.17</v>
      </c>
      <c r="L413" s="79">
        <v>56</v>
      </c>
      <c r="M413" s="79">
        <v>52</v>
      </c>
      <c r="N413" s="79">
        <v>2</v>
      </c>
      <c r="O413" s="78">
        <v>0.5638657407407407</v>
      </c>
    </row>
    <row r="414" spans="1:16" x14ac:dyDescent="0.25">
      <c r="A414" s="76" t="s">
        <v>304</v>
      </c>
      <c r="B414" s="4"/>
      <c r="C414" s="1" t="s">
        <v>57</v>
      </c>
      <c r="D414" s="77">
        <v>0.56445601851851845</v>
      </c>
      <c r="E414" s="76" t="s">
        <v>111</v>
      </c>
    </row>
    <row r="415" spans="1:16" x14ac:dyDescent="0.25">
      <c r="A415" s="79">
        <v>8912</v>
      </c>
      <c r="B415" s="28">
        <v>1</v>
      </c>
      <c r="C415" s="79">
        <v>35807</v>
      </c>
      <c r="D415" s="79">
        <v>8.74</v>
      </c>
      <c r="E415" s="79">
        <v>7.48</v>
      </c>
      <c r="F415" s="79">
        <v>7.89</v>
      </c>
      <c r="G415" s="79">
        <v>6.56</v>
      </c>
      <c r="H415" s="79">
        <v>5.45</v>
      </c>
      <c r="I415" s="79">
        <v>4.58</v>
      </c>
      <c r="J415" s="79">
        <v>3.78</v>
      </c>
      <c r="K415" s="79">
        <v>3.15</v>
      </c>
      <c r="L415" s="79">
        <v>56</v>
      </c>
      <c r="M415" s="79">
        <v>53</v>
      </c>
      <c r="N415" s="79">
        <v>3</v>
      </c>
      <c r="O415" s="78">
        <v>0.56500000000000006</v>
      </c>
      <c r="P415" s="91"/>
    </row>
    <row r="416" spans="1:16" x14ac:dyDescent="0.25">
      <c r="A416" s="79">
        <v>8912</v>
      </c>
      <c r="B416" s="28">
        <v>2</v>
      </c>
      <c r="C416" s="79">
        <v>12259</v>
      </c>
      <c r="D416" s="79">
        <v>3.01</v>
      </c>
      <c r="E416" s="79">
        <v>2.5</v>
      </c>
      <c r="F416" s="79">
        <v>2.72</v>
      </c>
      <c r="G416" s="79">
        <v>2.21</v>
      </c>
      <c r="H416" s="79">
        <v>1.86</v>
      </c>
      <c r="I416" s="79">
        <v>1.56</v>
      </c>
      <c r="J416" s="79">
        <v>1.29</v>
      </c>
      <c r="K416" s="79">
        <v>1.1100000000000001</v>
      </c>
      <c r="L416" s="79">
        <v>56</v>
      </c>
      <c r="M416" s="79">
        <v>53</v>
      </c>
      <c r="N416" s="79">
        <v>3</v>
      </c>
      <c r="O416" s="78">
        <v>0.56511574074074067</v>
      </c>
    </row>
    <row r="417" spans="1:15" x14ac:dyDescent="0.25">
      <c r="A417" s="79">
        <v>8912</v>
      </c>
      <c r="B417" s="28">
        <v>3</v>
      </c>
      <c r="C417" s="79">
        <v>23822</v>
      </c>
      <c r="D417" s="79">
        <v>5.83</v>
      </c>
      <c r="E417" s="79">
        <v>4.93</v>
      </c>
      <c r="F417" s="79">
        <v>5.36</v>
      </c>
      <c r="G417" s="79">
        <v>4.3499999999999996</v>
      </c>
      <c r="H417" s="79">
        <v>3.64</v>
      </c>
      <c r="I417" s="79">
        <v>3.06</v>
      </c>
      <c r="J417" s="79">
        <v>2.54</v>
      </c>
      <c r="K417" s="79">
        <v>2.12</v>
      </c>
      <c r="L417" s="79">
        <v>56</v>
      </c>
      <c r="M417" s="79">
        <v>53</v>
      </c>
      <c r="N417" s="79">
        <v>3</v>
      </c>
      <c r="O417" s="78">
        <v>0.56520833333333331</v>
      </c>
    </row>
    <row r="418" spans="1:15" x14ac:dyDescent="0.25">
      <c r="A418" s="79">
        <v>8912</v>
      </c>
      <c r="B418" s="28">
        <v>4</v>
      </c>
      <c r="C418" s="79">
        <v>36091</v>
      </c>
      <c r="D418" s="79">
        <v>8.76</v>
      </c>
      <c r="E418" s="79">
        <v>7.46</v>
      </c>
      <c r="F418" s="79">
        <v>7.96</v>
      </c>
      <c r="G418" s="79">
        <v>6.57</v>
      </c>
      <c r="H418" s="79">
        <v>5.47</v>
      </c>
      <c r="I418" s="79">
        <v>4.6100000000000003</v>
      </c>
      <c r="J418" s="79">
        <v>3.81</v>
      </c>
      <c r="K418" s="79">
        <v>3.18</v>
      </c>
      <c r="L418" s="79">
        <v>56</v>
      </c>
      <c r="M418" s="79">
        <v>53</v>
      </c>
      <c r="N418" s="79">
        <v>3</v>
      </c>
      <c r="O418" s="78">
        <v>0.56533564814814818</v>
      </c>
    </row>
    <row r="419" spans="1:15" x14ac:dyDescent="0.25">
      <c r="A419" s="76" t="s">
        <v>303</v>
      </c>
      <c r="B419" s="4"/>
      <c r="C419" s="1" t="s">
        <v>57</v>
      </c>
      <c r="D419" s="77">
        <v>0.56604166666666667</v>
      </c>
      <c r="E419" s="76" t="s">
        <v>108</v>
      </c>
    </row>
    <row r="420" spans="1:15" x14ac:dyDescent="0.25">
      <c r="A420" s="79">
        <v>8930</v>
      </c>
      <c r="B420" s="28">
        <v>1</v>
      </c>
      <c r="C420" s="79">
        <v>35688</v>
      </c>
      <c r="D420" s="79">
        <v>7.89</v>
      </c>
      <c r="E420" s="79">
        <v>7.2</v>
      </c>
      <c r="F420" s="79">
        <v>7.18</v>
      </c>
      <c r="G420" s="79">
        <v>6.21</v>
      </c>
      <c r="H420" s="79">
        <v>5.35</v>
      </c>
      <c r="I420" s="79">
        <v>4.55</v>
      </c>
      <c r="J420" s="79">
        <v>3.77</v>
      </c>
      <c r="K420" s="79">
        <v>3.1</v>
      </c>
      <c r="L420" s="79">
        <v>56</v>
      </c>
      <c r="M420" s="79">
        <v>53</v>
      </c>
      <c r="N420" s="79">
        <v>4</v>
      </c>
      <c r="O420" s="78">
        <v>0.56706018518518519</v>
      </c>
    </row>
    <row r="421" spans="1:15" x14ac:dyDescent="0.25">
      <c r="A421" s="79">
        <v>8930</v>
      </c>
      <c r="B421" s="28">
        <v>2</v>
      </c>
      <c r="C421" s="79">
        <v>12218</v>
      </c>
      <c r="D421" s="79">
        <v>2.46</v>
      </c>
      <c r="E421" s="79">
        <v>2.2200000000000002</v>
      </c>
      <c r="F421" s="79">
        <v>2.2400000000000002</v>
      </c>
      <c r="G421" s="79">
        <v>1.96</v>
      </c>
      <c r="H421" s="79">
        <v>1.71</v>
      </c>
      <c r="I421" s="79">
        <v>1.49</v>
      </c>
      <c r="J421" s="79">
        <v>1.27</v>
      </c>
      <c r="K421" s="79">
        <v>1.1000000000000001</v>
      </c>
      <c r="L421" s="79">
        <v>56</v>
      </c>
      <c r="M421" s="79">
        <v>53</v>
      </c>
      <c r="N421" s="79">
        <v>4</v>
      </c>
      <c r="O421" s="78">
        <v>0.56717592592592592</v>
      </c>
    </row>
    <row r="422" spans="1:15" x14ac:dyDescent="0.25">
      <c r="A422" s="79">
        <v>8930</v>
      </c>
      <c r="B422" s="28">
        <v>3</v>
      </c>
      <c r="C422" s="79">
        <v>23722</v>
      </c>
      <c r="D422" s="79">
        <v>4.9800000000000004</v>
      </c>
      <c r="E422" s="79">
        <v>4.4800000000000004</v>
      </c>
      <c r="F422" s="79">
        <v>4.5999999999999996</v>
      </c>
      <c r="G422" s="79">
        <v>3.91</v>
      </c>
      <c r="H422" s="79">
        <v>3.43</v>
      </c>
      <c r="I422" s="79">
        <v>2.96</v>
      </c>
      <c r="J422" s="79">
        <v>2.5</v>
      </c>
      <c r="K422" s="79">
        <v>2.12</v>
      </c>
      <c r="L422" s="79">
        <v>56</v>
      </c>
      <c r="M422" s="79">
        <v>53</v>
      </c>
      <c r="N422" s="79">
        <v>4</v>
      </c>
      <c r="O422" s="78">
        <v>0.56726851851851856</v>
      </c>
    </row>
    <row r="423" spans="1:15" x14ac:dyDescent="0.25">
      <c r="A423" s="79">
        <v>8930</v>
      </c>
      <c r="B423" s="28">
        <v>4</v>
      </c>
      <c r="C423" s="79">
        <v>36153</v>
      </c>
      <c r="D423" s="79">
        <v>7.59</v>
      </c>
      <c r="E423" s="79">
        <v>6.9</v>
      </c>
      <c r="F423" s="79">
        <v>6.91</v>
      </c>
      <c r="G423" s="79">
        <v>5.98</v>
      </c>
      <c r="H423" s="79">
        <v>5.19</v>
      </c>
      <c r="I423" s="79">
        <v>4.47</v>
      </c>
      <c r="J423" s="79">
        <v>3.77</v>
      </c>
      <c r="K423" s="79">
        <v>3.17</v>
      </c>
      <c r="L423" s="79">
        <v>56</v>
      </c>
      <c r="M423" s="79">
        <v>53</v>
      </c>
      <c r="N423" s="79">
        <v>4</v>
      </c>
      <c r="O423" s="78">
        <v>0.56740740740740747</v>
      </c>
    </row>
    <row r="424" spans="1:15" x14ac:dyDescent="0.25">
      <c r="A424" s="76" t="s">
        <v>302</v>
      </c>
      <c r="B424" s="4"/>
      <c r="C424" s="1" t="s">
        <v>57</v>
      </c>
      <c r="D424" s="77">
        <v>0.56798611111111108</v>
      </c>
      <c r="E424" s="76" t="s">
        <v>106</v>
      </c>
    </row>
    <row r="425" spans="1:15" x14ac:dyDescent="0.25">
      <c r="A425" s="79">
        <v>8948</v>
      </c>
      <c r="B425" s="28">
        <v>1</v>
      </c>
      <c r="C425" s="79">
        <v>35574</v>
      </c>
      <c r="D425" s="79">
        <v>15.1</v>
      </c>
      <c r="E425" s="79">
        <v>6.17</v>
      </c>
      <c r="F425" s="79">
        <v>11.88</v>
      </c>
      <c r="G425" s="79">
        <v>9.16</v>
      </c>
      <c r="H425" s="79">
        <v>7.2</v>
      </c>
      <c r="I425" s="79">
        <v>5.66</v>
      </c>
      <c r="J425" s="79">
        <v>4.4800000000000004</v>
      </c>
      <c r="K425" s="79">
        <v>3.57</v>
      </c>
      <c r="L425" s="79">
        <v>56</v>
      </c>
      <c r="M425" s="79">
        <v>53</v>
      </c>
      <c r="N425" s="79">
        <v>5</v>
      </c>
      <c r="O425" s="78">
        <v>0.56868055555555552</v>
      </c>
    </row>
    <row r="426" spans="1:15" x14ac:dyDescent="0.25">
      <c r="A426" s="79">
        <v>8948</v>
      </c>
      <c r="B426" s="28">
        <v>2</v>
      </c>
      <c r="C426" s="79">
        <v>12144</v>
      </c>
      <c r="D426" s="79">
        <v>5.17</v>
      </c>
      <c r="E426" s="79">
        <v>2.06</v>
      </c>
      <c r="F426" s="79">
        <v>3.99</v>
      </c>
      <c r="G426" s="79">
        <v>3.05</v>
      </c>
      <c r="H426" s="79">
        <v>2.4</v>
      </c>
      <c r="I426" s="79">
        <v>1.94</v>
      </c>
      <c r="J426" s="79">
        <v>1.58</v>
      </c>
      <c r="K426" s="79">
        <v>1.29</v>
      </c>
      <c r="L426" s="79">
        <v>56</v>
      </c>
      <c r="M426" s="79">
        <v>53</v>
      </c>
      <c r="N426" s="79">
        <v>5</v>
      </c>
      <c r="O426" s="78">
        <v>0.56893518518518515</v>
      </c>
    </row>
    <row r="427" spans="1:15" x14ac:dyDescent="0.25">
      <c r="A427" s="79">
        <v>8948</v>
      </c>
      <c r="B427" s="28">
        <v>3</v>
      </c>
      <c r="C427" s="79">
        <v>23600</v>
      </c>
      <c r="D427" s="79">
        <v>9.9600000000000009</v>
      </c>
      <c r="E427" s="79">
        <v>4.03</v>
      </c>
      <c r="F427" s="79">
        <v>7.79</v>
      </c>
      <c r="G427" s="79">
        <v>5.94</v>
      </c>
      <c r="H427" s="79">
        <v>4.74</v>
      </c>
      <c r="I427" s="79">
        <v>3.8</v>
      </c>
      <c r="J427" s="79">
        <v>3.06</v>
      </c>
      <c r="K427" s="79">
        <v>2.5</v>
      </c>
      <c r="L427" s="79">
        <v>56</v>
      </c>
      <c r="M427" s="79">
        <v>53</v>
      </c>
      <c r="N427" s="79">
        <v>5</v>
      </c>
      <c r="O427" s="78">
        <v>0.56918981481481479</v>
      </c>
    </row>
    <row r="428" spans="1:15" x14ac:dyDescent="0.25">
      <c r="A428" s="79">
        <v>8948</v>
      </c>
      <c r="B428" s="28">
        <v>4</v>
      </c>
      <c r="C428" s="79">
        <v>35710</v>
      </c>
      <c r="D428" s="79">
        <v>14.54</v>
      </c>
      <c r="E428" s="79">
        <v>6.02</v>
      </c>
      <c r="F428" s="79">
        <v>11.42</v>
      </c>
      <c r="G428" s="79">
        <v>8.82</v>
      </c>
      <c r="H428" s="79">
        <v>7</v>
      </c>
      <c r="I428" s="79">
        <v>5.59</v>
      </c>
      <c r="J428" s="79">
        <v>4.54</v>
      </c>
      <c r="K428" s="79">
        <v>3.69</v>
      </c>
      <c r="L428" s="79">
        <v>56</v>
      </c>
      <c r="M428" s="79">
        <v>53</v>
      </c>
      <c r="N428" s="79">
        <v>5</v>
      </c>
      <c r="O428" s="78">
        <v>0.56934027777777774</v>
      </c>
    </row>
    <row r="429" spans="1:15" x14ac:dyDescent="0.25">
      <c r="A429" s="76" t="s">
        <v>301</v>
      </c>
      <c r="B429" s="4"/>
      <c r="C429" s="1" t="s">
        <v>57</v>
      </c>
      <c r="D429" s="77">
        <v>0.57035879629629627</v>
      </c>
      <c r="E429" s="76" t="s">
        <v>104</v>
      </c>
    </row>
    <row r="430" spans="1:15" x14ac:dyDescent="0.25">
      <c r="A430" s="79">
        <v>8950</v>
      </c>
      <c r="B430" s="28">
        <v>1</v>
      </c>
      <c r="C430" s="79">
        <v>35657</v>
      </c>
      <c r="D430" s="79">
        <v>12.61</v>
      </c>
      <c r="E430" s="79">
        <v>10.039999999999999</v>
      </c>
      <c r="F430" s="79">
        <v>5.74</v>
      </c>
      <c r="G430" s="79">
        <v>5.04</v>
      </c>
      <c r="H430" s="79">
        <v>4.49</v>
      </c>
      <c r="I430" s="79">
        <v>3.89</v>
      </c>
      <c r="J430" s="79">
        <v>3.38</v>
      </c>
      <c r="K430" s="79">
        <v>2.91</v>
      </c>
      <c r="L430" s="79">
        <v>56</v>
      </c>
      <c r="M430" s="79">
        <v>53</v>
      </c>
      <c r="N430" s="79">
        <v>6</v>
      </c>
      <c r="O430" s="78">
        <v>0.570775462962963</v>
      </c>
    </row>
    <row r="431" spans="1:15" x14ac:dyDescent="0.25">
      <c r="A431" s="79">
        <v>8950</v>
      </c>
      <c r="B431" s="28">
        <v>2</v>
      </c>
      <c r="C431" s="79">
        <v>12164</v>
      </c>
      <c r="D431" s="79">
        <v>4.26</v>
      </c>
      <c r="E431" s="79">
        <v>3.36</v>
      </c>
      <c r="F431" s="79">
        <v>2.16</v>
      </c>
      <c r="G431" s="79">
        <v>1.81</v>
      </c>
      <c r="H431" s="79">
        <v>1.62</v>
      </c>
      <c r="I431" s="79">
        <v>1.38</v>
      </c>
      <c r="J431" s="79">
        <v>1.19</v>
      </c>
      <c r="K431" s="79">
        <v>1.05</v>
      </c>
      <c r="L431" s="79">
        <v>56</v>
      </c>
      <c r="M431" s="79">
        <v>53</v>
      </c>
      <c r="N431" s="79">
        <v>6</v>
      </c>
      <c r="O431" s="78">
        <v>0.57087962962962957</v>
      </c>
    </row>
    <row r="432" spans="1:15" x14ac:dyDescent="0.25">
      <c r="A432" s="79">
        <v>8950</v>
      </c>
      <c r="B432" s="28">
        <v>3</v>
      </c>
      <c r="C432" s="79">
        <v>23667</v>
      </c>
      <c r="D432" s="79">
        <v>8.41</v>
      </c>
      <c r="E432" s="79">
        <v>6.62</v>
      </c>
      <c r="F432" s="79">
        <v>4.03</v>
      </c>
      <c r="G432" s="79">
        <v>3.44</v>
      </c>
      <c r="H432" s="79">
        <v>3.06</v>
      </c>
      <c r="I432" s="79">
        <v>2.67</v>
      </c>
      <c r="J432" s="79">
        <v>2.31</v>
      </c>
      <c r="K432" s="79">
        <v>1.99</v>
      </c>
      <c r="L432" s="79">
        <v>56</v>
      </c>
      <c r="M432" s="79">
        <v>53</v>
      </c>
      <c r="N432" s="79">
        <v>6</v>
      </c>
      <c r="O432" s="78">
        <v>0.57098379629629636</v>
      </c>
    </row>
    <row r="433" spans="1:15" x14ac:dyDescent="0.25">
      <c r="A433" s="79">
        <v>8950</v>
      </c>
      <c r="B433" s="28">
        <v>4</v>
      </c>
      <c r="C433" s="79">
        <v>35841</v>
      </c>
      <c r="D433" s="79">
        <v>12.27</v>
      </c>
      <c r="E433" s="79">
        <v>9.76</v>
      </c>
      <c r="F433" s="79">
        <v>5.92</v>
      </c>
      <c r="G433" s="79">
        <v>5.14</v>
      </c>
      <c r="H433" s="79">
        <v>4.57</v>
      </c>
      <c r="I433" s="79">
        <v>3.97</v>
      </c>
      <c r="J433" s="79">
        <v>3.43</v>
      </c>
      <c r="K433" s="79">
        <v>2.96</v>
      </c>
      <c r="L433" s="79">
        <v>56</v>
      </c>
      <c r="M433" s="79">
        <v>53</v>
      </c>
      <c r="N433" s="79">
        <v>6</v>
      </c>
      <c r="O433" s="78">
        <v>0.57111111111111112</v>
      </c>
    </row>
    <row r="434" spans="1:15" x14ac:dyDescent="0.25">
      <c r="A434" s="76" t="s">
        <v>301</v>
      </c>
      <c r="B434" s="4"/>
      <c r="C434" s="1" t="s">
        <v>57</v>
      </c>
      <c r="D434" s="77">
        <v>0.57166666666666666</v>
      </c>
      <c r="E434" s="76" t="s">
        <v>102</v>
      </c>
    </row>
    <row r="435" spans="1:15" x14ac:dyDescent="0.25">
      <c r="A435" s="79">
        <v>8968</v>
      </c>
      <c r="B435" s="28">
        <v>1</v>
      </c>
      <c r="C435" s="79">
        <v>35897</v>
      </c>
      <c r="D435" s="79">
        <v>7.96</v>
      </c>
      <c r="E435" s="79">
        <v>7.27</v>
      </c>
      <c r="F435" s="79">
        <v>7.18</v>
      </c>
      <c r="G435" s="79">
        <v>6.24</v>
      </c>
      <c r="H435" s="79">
        <v>5.39</v>
      </c>
      <c r="I435" s="79">
        <v>4.6100000000000003</v>
      </c>
      <c r="J435" s="79">
        <v>3.91</v>
      </c>
      <c r="K435" s="79">
        <v>3.29</v>
      </c>
      <c r="L435" s="79">
        <v>56</v>
      </c>
      <c r="M435" s="79">
        <v>53</v>
      </c>
      <c r="N435" s="79">
        <v>7</v>
      </c>
      <c r="O435" s="78">
        <v>0.57307870370370373</v>
      </c>
    </row>
    <row r="436" spans="1:15" x14ac:dyDescent="0.25">
      <c r="A436" s="79">
        <v>8968</v>
      </c>
      <c r="B436" s="28">
        <v>2</v>
      </c>
      <c r="C436" s="79">
        <v>12265</v>
      </c>
      <c r="D436" s="79">
        <v>2.5299999999999998</v>
      </c>
      <c r="E436" s="79">
        <v>2.2599999999999998</v>
      </c>
      <c r="F436" s="79">
        <v>2.27</v>
      </c>
      <c r="G436" s="79">
        <v>1.95</v>
      </c>
      <c r="H436" s="79">
        <v>1.73</v>
      </c>
      <c r="I436" s="79">
        <v>1.51</v>
      </c>
      <c r="J436" s="79">
        <v>1.34</v>
      </c>
      <c r="K436" s="79">
        <v>1.1599999999999999</v>
      </c>
      <c r="L436" s="79">
        <v>56</v>
      </c>
      <c r="M436" s="79">
        <v>53</v>
      </c>
      <c r="N436" s="79">
        <v>7</v>
      </c>
      <c r="O436" s="78">
        <v>0.57318287037037041</v>
      </c>
    </row>
    <row r="437" spans="1:15" x14ac:dyDescent="0.25">
      <c r="A437" s="79">
        <v>8968</v>
      </c>
      <c r="B437" s="28">
        <v>3</v>
      </c>
      <c r="C437" s="79">
        <v>23768</v>
      </c>
      <c r="D437" s="79">
        <v>5.0599999999999996</v>
      </c>
      <c r="E437" s="79">
        <v>4.57</v>
      </c>
      <c r="F437" s="79">
        <v>4.63</v>
      </c>
      <c r="G437" s="79">
        <v>3.95</v>
      </c>
      <c r="H437" s="79">
        <v>3.48</v>
      </c>
      <c r="I437" s="79">
        <v>3.01</v>
      </c>
      <c r="J437" s="79">
        <v>2.63</v>
      </c>
      <c r="K437" s="79">
        <v>2.27</v>
      </c>
      <c r="L437" s="79">
        <v>56</v>
      </c>
      <c r="M437" s="79">
        <v>53</v>
      </c>
      <c r="N437" s="79">
        <v>7</v>
      </c>
      <c r="O437" s="78">
        <v>0.57328703703703698</v>
      </c>
    </row>
    <row r="438" spans="1:15" x14ac:dyDescent="0.25">
      <c r="A438" s="79">
        <v>8968</v>
      </c>
      <c r="B438" s="28">
        <v>4</v>
      </c>
      <c r="C438" s="79">
        <v>36121</v>
      </c>
      <c r="D438" s="79">
        <v>7.74</v>
      </c>
      <c r="E438" s="79">
        <v>7.04</v>
      </c>
      <c r="F438" s="79">
        <v>7</v>
      </c>
      <c r="G438" s="79">
        <v>6.05</v>
      </c>
      <c r="H438" s="79">
        <v>5.26</v>
      </c>
      <c r="I438" s="79">
        <v>4.55</v>
      </c>
      <c r="J438" s="79">
        <v>3.95</v>
      </c>
      <c r="K438" s="79">
        <v>3.41</v>
      </c>
      <c r="L438" s="79">
        <v>56</v>
      </c>
      <c r="M438" s="79">
        <v>53</v>
      </c>
      <c r="N438" s="79">
        <v>7</v>
      </c>
      <c r="O438" s="78">
        <v>0.57341435185185186</v>
      </c>
    </row>
    <row r="439" spans="1:15" x14ac:dyDescent="0.25">
      <c r="A439" s="76" t="s">
        <v>300</v>
      </c>
      <c r="B439" s="4"/>
      <c r="C439" s="1" t="s">
        <v>57</v>
      </c>
      <c r="D439" s="77">
        <v>0.5739467592592592</v>
      </c>
      <c r="E439" s="76" t="s">
        <v>100</v>
      </c>
    </row>
    <row r="440" spans="1:15" x14ac:dyDescent="0.25">
      <c r="A440" s="79">
        <v>8986</v>
      </c>
      <c r="B440" s="28">
        <v>1</v>
      </c>
      <c r="C440" s="79">
        <v>35762</v>
      </c>
      <c r="D440" s="79">
        <v>13.93</v>
      </c>
      <c r="E440" s="79">
        <v>7.4</v>
      </c>
      <c r="F440" s="79">
        <v>11.16</v>
      </c>
      <c r="G440" s="79">
        <v>8.8000000000000007</v>
      </c>
      <c r="H440" s="79">
        <v>7.02</v>
      </c>
      <c r="I440" s="79">
        <v>5.66</v>
      </c>
      <c r="J440" s="79">
        <v>4.4800000000000004</v>
      </c>
      <c r="K440" s="79">
        <v>3.58</v>
      </c>
      <c r="L440" s="79">
        <v>56</v>
      </c>
      <c r="M440" s="79">
        <v>53</v>
      </c>
      <c r="N440" s="79">
        <v>8</v>
      </c>
      <c r="O440" s="78">
        <v>0.57490740740740742</v>
      </c>
    </row>
    <row r="441" spans="1:15" x14ac:dyDescent="0.25">
      <c r="A441" s="79">
        <v>8986</v>
      </c>
      <c r="B441" s="28">
        <v>2</v>
      </c>
      <c r="C441" s="79">
        <v>12128</v>
      </c>
      <c r="D441" s="79">
        <v>5.3</v>
      </c>
      <c r="E441" s="79">
        <v>1.98</v>
      </c>
      <c r="F441" s="79">
        <v>4.16</v>
      </c>
      <c r="G441" s="79">
        <v>3.22</v>
      </c>
      <c r="H441" s="79">
        <v>2.56</v>
      </c>
      <c r="I441" s="79">
        <v>2.09</v>
      </c>
      <c r="J441" s="79">
        <v>1.66</v>
      </c>
      <c r="K441" s="79">
        <v>1.37</v>
      </c>
      <c r="L441" s="79">
        <v>56</v>
      </c>
      <c r="M441" s="79">
        <v>53</v>
      </c>
      <c r="N441" s="79">
        <v>8</v>
      </c>
      <c r="O441" s="78">
        <v>0.57511574074074068</v>
      </c>
    </row>
    <row r="442" spans="1:15" x14ac:dyDescent="0.25">
      <c r="A442" s="79">
        <v>8986</v>
      </c>
      <c r="B442" s="28">
        <v>3</v>
      </c>
      <c r="C442" s="79">
        <v>23584</v>
      </c>
      <c r="D442" s="79">
        <v>9.57</v>
      </c>
      <c r="E442" s="79">
        <v>4.26</v>
      </c>
      <c r="F442" s="79">
        <v>7.65</v>
      </c>
      <c r="G442" s="79">
        <v>5.96</v>
      </c>
      <c r="H442" s="79">
        <v>4.78</v>
      </c>
      <c r="I442" s="79">
        <v>3.89</v>
      </c>
      <c r="J442" s="79">
        <v>3.11</v>
      </c>
      <c r="K442" s="79">
        <v>2.5299999999999998</v>
      </c>
      <c r="L442" s="79">
        <v>56</v>
      </c>
      <c r="M442" s="79">
        <v>53</v>
      </c>
      <c r="N442" s="79">
        <v>8</v>
      </c>
      <c r="O442" s="78">
        <v>0.57540509259259254</v>
      </c>
    </row>
    <row r="443" spans="1:15" x14ac:dyDescent="0.25">
      <c r="A443" s="79">
        <v>8986</v>
      </c>
      <c r="B443" s="28">
        <v>4</v>
      </c>
      <c r="C443" s="79">
        <v>35721</v>
      </c>
      <c r="D443" s="79">
        <v>13.5</v>
      </c>
      <c r="E443" s="79">
        <v>7.19</v>
      </c>
      <c r="F443" s="79">
        <v>10.8</v>
      </c>
      <c r="G443" s="79">
        <v>8.5299999999999994</v>
      </c>
      <c r="H443" s="79">
        <v>6.86</v>
      </c>
      <c r="I443" s="79">
        <v>5.58</v>
      </c>
      <c r="J443" s="79">
        <v>4.49</v>
      </c>
      <c r="K443" s="79">
        <v>3.66</v>
      </c>
      <c r="L443" s="79">
        <v>56</v>
      </c>
      <c r="M443" s="79">
        <v>53</v>
      </c>
      <c r="N443" s="79">
        <v>8</v>
      </c>
      <c r="O443" s="78">
        <v>0.57564814814814813</v>
      </c>
    </row>
    <row r="444" spans="1:15" x14ac:dyDescent="0.25">
      <c r="A444" s="76" t="s">
        <v>299</v>
      </c>
      <c r="B444" s="4"/>
      <c r="C444" s="1" t="s">
        <v>57</v>
      </c>
      <c r="D444" s="77">
        <v>0.57711805555555562</v>
      </c>
      <c r="E444" s="76" t="s">
        <v>98</v>
      </c>
    </row>
    <row r="445" spans="1:15" x14ac:dyDescent="0.25">
      <c r="A445" s="79">
        <v>8988</v>
      </c>
      <c r="B445" s="28">
        <v>1</v>
      </c>
      <c r="C445" s="79">
        <v>35609</v>
      </c>
      <c r="D445" s="79">
        <v>11.85</v>
      </c>
      <c r="E445" s="79">
        <v>9.59</v>
      </c>
      <c r="F445" s="79">
        <v>8.4499999999999993</v>
      </c>
      <c r="G445" s="79">
        <v>6.87</v>
      </c>
      <c r="H445" s="79">
        <v>5.67</v>
      </c>
      <c r="I445" s="79">
        <v>4.6900000000000004</v>
      </c>
      <c r="J445" s="79">
        <v>3.9</v>
      </c>
      <c r="K445" s="79">
        <v>3.25</v>
      </c>
      <c r="L445" s="79">
        <v>55</v>
      </c>
      <c r="M445" s="79">
        <v>53</v>
      </c>
      <c r="N445" s="79">
        <v>9</v>
      </c>
      <c r="O445" s="78">
        <v>0.57768518518518519</v>
      </c>
    </row>
    <row r="446" spans="1:15" x14ac:dyDescent="0.25">
      <c r="A446" s="79">
        <v>8988</v>
      </c>
      <c r="B446" s="28">
        <v>2</v>
      </c>
      <c r="C446" s="79">
        <v>12245</v>
      </c>
      <c r="D446" s="79">
        <v>4.22</v>
      </c>
      <c r="E446" s="79">
        <v>3.33</v>
      </c>
      <c r="F446" s="79">
        <v>2.6</v>
      </c>
      <c r="G446" s="79">
        <v>2.13</v>
      </c>
      <c r="H446" s="79">
        <v>1.78</v>
      </c>
      <c r="I446" s="79">
        <v>1.52</v>
      </c>
      <c r="J446" s="79">
        <v>1.29</v>
      </c>
      <c r="K446" s="79">
        <v>1.1000000000000001</v>
      </c>
      <c r="L446" s="79">
        <v>55</v>
      </c>
      <c r="M446" s="79">
        <v>53</v>
      </c>
      <c r="N446" s="79">
        <v>9</v>
      </c>
      <c r="O446" s="78">
        <v>0.57778935185185187</v>
      </c>
    </row>
    <row r="447" spans="1:15" x14ac:dyDescent="0.25">
      <c r="A447" s="79">
        <v>8988</v>
      </c>
      <c r="B447" s="28">
        <v>3</v>
      </c>
      <c r="C447" s="79">
        <v>23731</v>
      </c>
      <c r="D447" s="79">
        <v>7.94</v>
      </c>
      <c r="E447" s="79">
        <v>6.36</v>
      </c>
      <c r="F447" s="79">
        <v>5.6</v>
      </c>
      <c r="G447" s="79">
        <v>4.47</v>
      </c>
      <c r="H447" s="79">
        <v>3.74</v>
      </c>
      <c r="I447" s="79">
        <v>3.13</v>
      </c>
      <c r="J447" s="79">
        <v>2.6</v>
      </c>
      <c r="K447" s="79">
        <v>2.17</v>
      </c>
      <c r="L447" s="79">
        <v>55</v>
      </c>
      <c r="M447" s="79">
        <v>53</v>
      </c>
      <c r="N447" s="79">
        <v>9</v>
      </c>
      <c r="O447" s="78">
        <v>0.57788194444444441</v>
      </c>
    </row>
    <row r="448" spans="1:15" x14ac:dyDescent="0.25">
      <c r="A448" s="79">
        <v>8988</v>
      </c>
      <c r="B448" s="28">
        <v>4</v>
      </c>
      <c r="C448" s="79">
        <v>35797</v>
      </c>
      <c r="D448" s="79">
        <v>11.62</v>
      </c>
      <c r="E448" s="79">
        <v>9.34</v>
      </c>
      <c r="F448" s="79">
        <v>8.5399999999999991</v>
      </c>
      <c r="G448" s="79">
        <v>6.93</v>
      </c>
      <c r="H448" s="79">
        <v>5.68</v>
      </c>
      <c r="I448" s="79">
        <v>4.72</v>
      </c>
      <c r="J448" s="79">
        <v>3.91</v>
      </c>
      <c r="K448" s="79">
        <v>3.26</v>
      </c>
      <c r="L448" s="79">
        <v>55</v>
      </c>
      <c r="M448" s="79">
        <v>53</v>
      </c>
      <c r="N448" s="79">
        <v>9</v>
      </c>
      <c r="O448" s="78">
        <v>0.57800925925925928</v>
      </c>
    </row>
    <row r="449" spans="1:15" x14ac:dyDescent="0.25">
      <c r="A449" s="76" t="s">
        <v>298</v>
      </c>
      <c r="B449" s="4"/>
      <c r="C449" s="1" t="s">
        <v>57</v>
      </c>
      <c r="D449" s="77">
        <v>0.57851851851851854</v>
      </c>
      <c r="E449" s="76" t="s">
        <v>96</v>
      </c>
    </row>
    <row r="450" spans="1:15" x14ac:dyDescent="0.25">
      <c r="A450" s="79">
        <v>9005</v>
      </c>
      <c r="B450" s="28">
        <v>1</v>
      </c>
      <c r="C450" s="79">
        <v>36144</v>
      </c>
      <c r="D450" s="79">
        <v>7.9</v>
      </c>
      <c r="E450" s="79">
        <v>7.13</v>
      </c>
      <c r="F450" s="79">
        <v>7.22</v>
      </c>
      <c r="G450" s="79">
        <v>6.35</v>
      </c>
      <c r="H450" s="79">
        <v>5.58</v>
      </c>
      <c r="I450" s="79">
        <v>4.83</v>
      </c>
      <c r="J450" s="79">
        <v>4.13</v>
      </c>
      <c r="K450" s="79">
        <v>3.52</v>
      </c>
      <c r="L450" s="79">
        <v>55</v>
      </c>
      <c r="M450" s="79">
        <v>53</v>
      </c>
      <c r="N450" s="79">
        <v>10</v>
      </c>
      <c r="O450" s="78">
        <v>0.5794907407407407</v>
      </c>
    </row>
    <row r="451" spans="1:15" x14ac:dyDescent="0.25">
      <c r="A451" s="79">
        <v>9005</v>
      </c>
      <c r="B451" s="28">
        <v>2</v>
      </c>
      <c r="C451" s="79">
        <v>12229</v>
      </c>
      <c r="D451" s="79">
        <v>2.5</v>
      </c>
      <c r="E451" s="79">
        <v>2.2000000000000002</v>
      </c>
      <c r="F451" s="79">
        <v>2.25</v>
      </c>
      <c r="G451" s="79">
        <v>1.98</v>
      </c>
      <c r="H451" s="79">
        <v>1.77</v>
      </c>
      <c r="I451" s="79">
        <v>1.57</v>
      </c>
      <c r="J451" s="79">
        <v>1.39</v>
      </c>
      <c r="K451" s="79">
        <v>1.25</v>
      </c>
      <c r="L451" s="79">
        <v>55</v>
      </c>
      <c r="M451" s="79">
        <v>53</v>
      </c>
      <c r="N451" s="79">
        <v>10</v>
      </c>
      <c r="O451" s="78">
        <v>0.57960648148148153</v>
      </c>
    </row>
    <row r="452" spans="1:15" x14ac:dyDescent="0.25">
      <c r="A452" s="79">
        <v>9005</v>
      </c>
      <c r="B452" s="28">
        <v>3</v>
      </c>
      <c r="C452" s="79">
        <v>23733</v>
      </c>
      <c r="D452" s="79">
        <v>5</v>
      </c>
      <c r="E452" s="79">
        <v>4.47</v>
      </c>
      <c r="F452" s="79">
        <v>4.6399999999999997</v>
      </c>
      <c r="G452" s="79">
        <v>3.99</v>
      </c>
      <c r="H452" s="79">
        <v>3.57</v>
      </c>
      <c r="I452" s="79">
        <v>3.15</v>
      </c>
      <c r="J452" s="79">
        <v>2.74</v>
      </c>
      <c r="K452" s="79">
        <v>2.4500000000000002</v>
      </c>
      <c r="L452" s="79">
        <v>55</v>
      </c>
      <c r="M452" s="79">
        <v>53</v>
      </c>
      <c r="N452" s="79">
        <v>10</v>
      </c>
      <c r="O452" s="78">
        <v>0.57969907407407406</v>
      </c>
    </row>
    <row r="453" spans="1:15" x14ac:dyDescent="0.25">
      <c r="A453" s="79">
        <v>9005</v>
      </c>
      <c r="B453" s="28">
        <v>4</v>
      </c>
      <c r="C453" s="79">
        <v>36102</v>
      </c>
      <c r="D453" s="79">
        <v>7.57</v>
      </c>
      <c r="E453" s="79">
        <v>6.79</v>
      </c>
      <c r="F453" s="79">
        <v>6.96</v>
      </c>
      <c r="G453" s="79">
        <v>6.09</v>
      </c>
      <c r="H453" s="79">
        <v>5.39</v>
      </c>
      <c r="I453" s="79">
        <v>4.71</v>
      </c>
      <c r="J453" s="79">
        <v>4.1100000000000003</v>
      </c>
      <c r="K453" s="79">
        <v>3.64</v>
      </c>
      <c r="L453" s="79">
        <v>55</v>
      </c>
      <c r="M453" s="79">
        <v>53</v>
      </c>
      <c r="N453" s="79">
        <v>10</v>
      </c>
      <c r="O453" s="78">
        <v>0.57982638888888893</v>
      </c>
    </row>
    <row r="454" spans="1:15" x14ac:dyDescent="0.25">
      <c r="A454" s="76" t="s">
        <v>297</v>
      </c>
      <c r="B454" s="4"/>
      <c r="C454" s="1" t="s">
        <v>57</v>
      </c>
      <c r="D454" s="77">
        <v>0.58031250000000001</v>
      </c>
      <c r="E454" s="76" t="s">
        <v>94</v>
      </c>
    </row>
    <row r="455" spans="1:15" x14ac:dyDescent="0.25">
      <c r="A455" s="79">
        <v>9023</v>
      </c>
      <c r="B455" s="28">
        <v>1</v>
      </c>
      <c r="C455" s="79">
        <v>36120</v>
      </c>
      <c r="D455" s="79">
        <v>8.36</v>
      </c>
      <c r="E455" s="79">
        <v>7.64</v>
      </c>
      <c r="F455" s="79">
        <v>7.44</v>
      </c>
      <c r="G455" s="79">
        <v>6.4</v>
      </c>
      <c r="H455" s="79">
        <v>5.5</v>
      </c>
      <c r="I455" s="79">
        <v>4.66</v>
      </c>
      <c r="J455" s="79">
        <v>3.92</v>
      </c>
      <c r="K455" s="79">
        <v>3.27</v>
      </c>
      <c r="L455" s="79">
        <v>55</v>
      </c>
      <c r="M455" s="79">
        <v>53</v>
      </c>
      <c r="N455" s="79">
        <v>11</v>
      </c>
      <c r="O455" s="78">
        <v>0.58089120370370373</v>
      </c>
    </row>
    <row r="456" spans="1:15" x14ac:dyDescent="0.25">
      <c r="A456" s="79">
        <v>9023</v>
      </c>
      <c r="B456" s="28">
        <v>2</v>
      </c>
      <c r="C456" s="79">
        <v>12255</v>
      </c>
      <c r="D456" s="79">
        <v>2.74</v>
      </c>
      <c r="E456" s="79">
        <v>2.5099999999999998</v>
      </c>
      <c r="F456" s="79">
        <v>2.44</v>
      </c>
      <c r="G456" s="79">
        <v>2.1</v>
      </c>
      <c r="H456" s="79">
        <v>1.83</v>
      </c>
      <c r="I456" s="79">
        <v>1.57</v>
      </c>
      <c r="J456" s="79">
        <v>1.35</v>
      </c>
      <c r="K456" s="79">
        <v>1.1599999999999999</v>
      </c>
      <c r="L456" s="79">
        <v>55</v>
      </c>
      <c r="M456" s="79">
        <v>53</v>
      </c>
      <c r="N456" s="79">
        <v>11</v>
      </c>
      <c r="O456" s="78">
        <v>0.58099537037037041</v>
      </c>
    </row>
    <row r="457" spans="1:15" x14ac:dyDescent="0.25">
      <c r="A457" s="79">
        <v>9023</v>
      </c>
      <c r="B457" s="28">
        <v>3</v>
      </c>
      <c r="C457" s="79">
        <v>23702</v>
      </c>
      <c r="D457" s="79">
        <v>5.45</v>
      </c>
      <c r="E457" s="79">
        <v>4.9400000000000004</v>
      </c>
      <c r="F457" s="79">
        <v>4.91</v>
      </c>
      <c r="G457" s="79">
        <v>4.16</v>
      </c>
      <c r="H457" s="79">
        <v>3.61</v>
      </c>
      <c r="I457" s="79">
        <v>3.09</v>
      </c>
      <c r="J457" s="79">
        <v>2.64</v>
      </c>
      <c r="K457" s="79">
        <v>2.25</v>
      </c>
      <c r="L457" s="79">
        <v>55</v>
      </c>
      <c r="M457" s="79">
        <v>53</v>
      </c>
      <c r="N457" s="79">
        <v>11</v>
      </c>
      <c r="O457" s="78">
        <v>0.58108796296296295</v>
      </c>
    </row>
    <row r="458" spans="1:15" x14ac:dyDescent="0.25">
      <c r="A458" s="79">
        <v>9023</v>
      </c>
      <c r="B458" s="28">
        <v>4</v>
      </c>
      <c r="C458" s="79">
        <v>36070</v>
      </c>
      <c r="D458" s="79">
        <v>8.19</v>
      </c>
      <c r="E458" s="79">
        <v>7.42</v>
      </c>
      <c r="F458" s="79">
        <v>7.28</v>
      </c>
      <c r="G458" s="79">
        <v>6.24</v>
      </c>
      <c r="H458" s="79">
        <v>5.38</v>
      </c>
      <c r="I458" s="79">
        <v>4.59</v>
      </c>
      <c r="J458" s="79">
        <v>3.92</v>
      </c>
      <c r="K458" s="79">
        <v>3.32</v>
      </c>
      <c r="L458" s="79">
        <v>55</v>
      </c>
      <c r="M458" s="79">
        <v>53</v>
      </c>
      <c r="N458" s="79">
        <v>11</v>
      </c>
      <c r="O458" s="78">
        <v>0.58121527777777782</v>
      </c>
    </row>
    <row r="459" spans="1:15" x14ac:dyDescent="0.25">
      <c r="A459" s="76" t="s">
        <v>296</v>
      </c>
      <c r="B459" s="4"/>
      <c r="C459" s="1" t="s">
        <v>57</v>
      </c>
      <c r="D459" s="77">
        <v>0.58207175925925925</v>
      </c>
      <c r="E459" s="76" t="s">
        <v>92</v>
      </c>
    </row>
    <row r="460" spans="1:15" x14ac:dyDescent="0.25">
      <c r="A460" s="79">
        <v>9025</v>
      </c>
      <c r="B460" s="28">
        <v>1</v>
      </c>
      <c r="C460" s="79">
        <v>35842</v>
      </c>
      <c r="D460" s="79">
        <v>8.23</v>
      </c>
      <c r="E460" s="79">
        <v>7.38</v>
      </c>
      <c r="F460" s="79">
        <v>7.39</v>
      </c>
      <c r="G460" s="79">
        <v>6.33</v>
      </c>
      <c r="H460" s="79">
        <v>5.41</v>
      </c>
      <c r="I460" s="79">
        <v>4.6399999999999997</v>
      </c>
      <c r="J460" s="79">
        <v>3.92</v>
      </c>
      <c r="K460" s="79">
        <v>3.32</v>
      </c>
      <c r="L460" s="79">
        <v>55</v>
      </c>
      <c r="M460" s="79">
        <v>52</v>
      </c>
      <c r="N460" s="79">
        <v>12</v>
      </c>
      <c r="O460" s="78">
        <v>0.58253472222222225</v>
      </c>
    </row>
    <row r="461" spans="1:15" x14ac:dyDescent="0.25">
      <c r="A461" s="79">
        <v>9025</v>
      </c>
      <c r="B461" s="28">
        <v>2</v>
      </c>
      <c r="C461" s="79">
        <v>12187</v>
      </c>
      <c r="D461" s="79">
        <v>2.77</v>
      </c>
      <c r="E461" s="79">
        <v>2.48</v>
      </c>
      <c r="F461" s="79">
        <v>2.5099999999999998</v>
      </c>
      <c r="G461" s="79">
        <v>2.15</v>
      </c>
      <c r="H461" s="79">
        <v>1.85</v>
      </c>
      <c r="I461" s="79">
        <v>1.6</v>
      </c>
      <c r="J461" s="79">
        <v>1.35</v>
      </c>
      <c r="K461" s="79">
        <v>1.1599999999999999</v>
      </c>
      <c r="L461" s="79">
        <v>55</v>
      </c>
      <c r="M461" s="79">
        <v>52</v>
      </c>
      <c r="N461" s="79">
        <v>12</v>
      </c>
      <c r="O461" s="78">
        <v>0.58262731481481478</v>
      </c>
    </row>
    <row r="462" spans="1:15" x14ac:dyDescent="0.25">
      <c r="A462" s="79">
        <v>9025</v>
      </c>
      <c r="B462" s="28">
        <v>3</v>
      </c>
      <c r="C462" s="79">
        <v>23677</v>
      </c>
      <c r="D462" s="79">
        <v>5.5</v>
      </c>
      <c r="E462" s="79">
        <v>4.8899999999999997</v>
      </c>
      <c r="F462" s="79">
        <v>4.99</v>
      </c>
      <c r="G462" s="79">
        <v>4.21</v>
      </c>
      <c r="H462" s="79">
        <v>3.63</v>
      </c>
      <c r="I462" s="79">
        <v>3.13</v>
      </c>
      <c r="J462" s="79">
        <v>2.64</v>
      </c>
      <c r="K462" s="79">
        <v>2.2599999999999998</v>
      </c>
      <c r="L462" s="79">
        <v>55</v>
      </c>
      <c r="M462" s="79">
        <v>52</v>
      </c>
      <c r="N462" s="79">
        <v>12</v>
      </c>
      <c r="O462" s="78">
        <v>0.58271990740740742</v>
      </c>
    </row>
    <row r="463" spans="1:15" x14ac:dyDescent="0.25">
      <c r="A463" s="79">
        <v>9025</v>
      </c>
      <c r="B463" s="28">
        <v>4</v>
      </c>
      <c r="C463" s="79">
        <v>36023</v>
      </c>
      <c r="D463" s="79">
        <v>8.27</v>
      </c>
      <c r="E463" s="79">
        <v>7.39</v>
      </c>
      <c r="F463" s="79">
        <v>7.41</v>
      </c>
      <c r="G463" s="79">
        <v>6.36</v>
      </c>
      <c r="H463" s="79">
        <v>5.43</v>
      </c>
      <c r="I463" s="79">
        <v>4.66</v>
      </c>
      <c r="J463" s="79">
        <v>3.94</v>
      </c>
      <c r="K463" s="79">
        <v>3.35</v>
      </c>
      <c r="L463" s="79">
        <v>55</v>
      </c>
      <c r="M463" s="79">
        <v>52</v>
      </c>
      <c r="N463" s="79">
        <v>12</v>
      </c>
      <c r="O463" s="78">
        <v>0.58284722222222218</v>
      </c>
    </row>
    <row r="464" spans="1:15" x14ac:dyDescent="0.25">
      <c r="A464" s="76" t="s">
        <v>295</v>
      </c>
      <c r="B464" s="4"/>
      <c r="C464" s="1" t="s">
        <v>57</v>
      </c>
      <c r="D464" s="77">
        <v>0.58327546296296295</v>
      </c>
      <c r="E464" s="76" t="s">
        <v>90</v>
      </c>
    </row>
    <row r="465" spans="1:15" x14ac:dyDescent="0.25">
      <c r="A465" s="79">
        <v>9043</v>
      </c>
      <c r="B465" s="28">
        <v>1</v>
      </c>
      <c r="C465" s="79">
        <v>35669</v>
      </c>
      <c r="D465" s="79">
        <v>8.17</v>
      </c>
      <c r="E465" s="79">
        <v>7.39</v>
      </c>
      <c r="F465" s="79">
        <v>7.42</v>
      </c>
      <c r="G465" s="79">
        <v>6.48</v>
      </c>
      <c r="H465" s="79">
        <v>5.59</v>
      </c>
      <c r="I465" s="79">
        <v>4.7699999999999996</v>
      </c>
      <c r="J465" s="79">
        <v>3.98</v>
      </c>
      <c r="K465" s="79">
        <v>3.28</v>
      </c>
      <c r="L465" s="79">
        <v>55</v>
      </c>
      <c r="M465" s="79">
        <v>53</v>
      </c>
      <c r="N465" s="79">
        <v>13</v>
      </c>
      <c r="O465" s="78">
        <v>0.58381944444444445</v>
      </c>
    </row>
    <row r="466" spans="1:15" x14ac:dyDescent="0.25">
      <c r="A466" s="79">
        <v>9043</v>
      </c>
      <c r="B466" s="28">
        <v>2</v>
      </c>
      <c r="C466" s="79">
        <v>12283</v>
      </c>
      <c r="D466" s="79">
        <v>2.73</v>
      </c>
      <c r="E466" s="79">
        <v>2.4300000000000002</v>
      </c>
      <c r="F466" s="79">
        <v>2.5099999999999998</v>
      </c>
      <c r="G466" s="79">
        <v>2.16</v>
      </c>
      <c r="H466" s="79">
        <v>1.88</v>
      </c>
      <c r="I466" s="79">
        <v>1.62</v>
      </c>
      <c r="J466" s="79">
        <v>1.36</v>
      </c>
      <c r="K466" s="79">
        <v>1.1399999999999999</v>
      </c>
      <c r="L466" s="79">
        <v>55</v>
      </c>
      <c r="M466" s="79">
        <v>53</v>
      </c>
      <c r="N466" s="79">
        <v>13</v>
      </c>
      <c r="O466" s="78">
        <v>0.58392361111111113</v>
      </c>
    </row>
    <row r="467" spans="1:15" x14ac:dyDescent="0.25">
      <c r="A467" s="79">
        <v>9043</v>
      </c>
      <c r="B467" s="28">
        <v>3</v>
      </c>
      <c r="C467" s="79">
        <v>23873</v>
      </c>
      <c r="D467" s="79">
        <v>5.42</v>
      </c>
      <c r="E467" s="79">
        <v>4.8600000000000003</v>
      </c>
      <c r="F467" s="79">
        <v>5.01</v>
      </c>
      <c r="G467" s="79">
        <v>4.29</v>
      </c>
      <c r="H467" s="79">
        <v>3.74</v>
      </c>
      <c r="I467" s="79">
        <v>3.22</v>
      </c>
      <c r="J467" s="79">
        <v>2.68</v>
      </c>
      <c r="K467" s="79">
        <v>2.2599999999999998</v>
      </c>
      <c r="L467" s="79">
        <v>55</v>
      </c>
      <c r="M467" s="79">
        <v>53</v>
      </c>
      <c r="N467" s="79">
        <v>13</v>
      </c>
      <c r="O467" s="78">
        <v>0.58402777777777781</v>
      </c>
    </row>
    <row r="468" spans="1:15" x14ac:dyDescent="0.25">
      <c r="A468" s="79">
        <v>9043</v>
      </c>
      <c r="B468" s="28">
        <v>4</v>
      </c>
      <c r="C468" s="79">
        <v>36080</v>
      </c>
      <c r="D468" s="79">
        <v>8.16</v>
      </c>
      <c r="E468" s="79">
        <v>7.31</v>
      </c>
      <c r="F468" s="79">
        <v>7.43</v>
      </c>
      <c r="G468" s="79">
        <v>6.45</v>
      </c>
      <c r="H468" s="79">
        <v>5.57</v>
      </c>
      <c r="I468" s="79">
        <v>4.79</v>
      </c>
      <c r="J468" s="79">
        <v>4</v>
      </c>
      <c r="K468" s="79">
        <v>3.33</v>
      </c>
      <c r="L468" s="79">
        <v>55</v>
      </c>
      <c r="M468" s="79">
        <v>53</v>
      </c>
      <c r="N468" s="79">
        <v>13</v>
      </c>
      <c r="O468" s="78">
        <v>0.58414351851851853</v>
      </c>
    </row>
    <row r="469" spans="1:15" x14ac:dyDescent="0.25">
      <c r="A469" s="76" t="s">
        <v>294</v>
      </c>
      <c r="B469" s="4"/>
      <c r="C469" s="1" t="s">
        <v>57</v>
      </c>
      <c r="D469" s="77">
        <v>0.58458333333333334</v>
      </c>
      <c r="E469" s="76" t="s">
        <v>88</v>
      </c>
    </row>
    <row r="470" spans="1:15" x14ac:dyDescent="0.25">
      <c r="A470" s="79">
        <v>9061</v>
      </c>
      <c r="B470" s="28">
        <v>1</v>
      </c>
      <c r="C470" s="79">
        <v>35786</v>
      </c>
      <c r="D470" s="79">
        <v>8.57</v>
      </c>
      <c r="E470" s="79">
        <v>7.72</v>
      </c>
      <c r="F470" s="79">
        <v>7.66</v>
      </c>
      <c r="G470" s="79">
        <v>6.64</v>
      </c>
      <c r="H470" s="79">
        <v>5.72</v>
      </c>
      <c r="I470" s="79">
        <v>4.82</v>
      </c>
      <c r="J470" s="79">
        <v>4.05</v>
      </c>
      <c r="K470" s="79">
        <v>3.39</v>
      </c>
      <c r="L470" s="79">
        <v>55</v>
      </c>
      <c r="M470" s="79">
        <v>53</v>
      </c>
      <c r="N470" s="79">
        <v>14</v>
      </c>
      <c r="O470" s="78">
        <v>0.58528935185185182</v>
      </c>
    </row>
    <row r="471" spans="1:15" x14ac:dyDescent="0.25">
      <c r="A471" s="79">
        <v>9061</v>
      </c>
      <c r="B471" s="28">
        <v>2</v>
      </c>
      <c r="C471" s="79">
        <v>12203</v>
      </c>
      <c r="D471" s="79">
        <v>2.83</v>
      </c>
      <c r="E471" s="79">
        <v>2.5</v>
      </c>
      <c r="F471" s="79">
        <v>2.54</v>
      </c>
      <c r="G471" s="79">
        <v>2.16</v>
      </c>
      <c r="H471" s="79">
        <v>1.87</v>
      </c>
      <c r="I471" s="79">
        <v>1.61</v>
      </c>
      <c r="J471" s="79">
        <v>1.37</v>
      </c>
      <c r="K471" s="79">
        <v>1.18</v>
      </c>
      <c r="L471" s="79">
        <v>55</v>
      </c>
      <c r="M471" s="79">
        <v>53</v>
      </c>
      <c r="N471" s="79">
        <v>14</v>
      </c>
      <c r="O471" s="78">
        <v>0.58539351851851851</v>
      </c>
    </row>
    <row r="472" spans="1:15" x14ac:dyDescent="0.25">
      <c r="A472" s="79">
        <v>9061</v>
      </c>
      <c r="B472" s="28">
        <v>3</v>
      </c>
      <c r="C472" s="79">
        <v>23810</v>
      </c>
      <c r="D472" s="79">
        <v>5.6</v>
      </c>
      <c r="E472" s="79">
        <v>4.97</v>
      </c>
      <c r="F472" s="79">
        <v>5.0999999999999996</v>
      </c>
      <c r="G472" s="79">
        <v>4.3</v>
      </c>
      <c r="H472" s="79">
        <v>3.75</v>
      </c>
      <c r="I472" s="79">
        <v>3.2</v>
      </c>
      <c r="J472" s="79">
        <v>2.71</v>
      </c>
      <c r="K472" s="79">
        <v>2.29</v>
      </c>
      <c r="L472" s="79">
        <v>55</v>
      </c>
      <c r="M472" s="79">
        <v>53</v>
      </c>
      <c r="N472" s="79">
        <v>14</v>
      </c>
      <c r="O472" s="78">
        <v>0.58548611111111104</v>
      </c>
    </row>
    <row r="473" spans="1:15" x14ac:dyDescent="0.25">
      <c r="A473" s="79">
        <v>9061</v>
      </c>
      <c r="B473" s="28">
        <v>4</v>
      </c>
      <c r="C473" s="79">
        <v>36083</v>
      </c>
      <c r="D473" s="79">
        <v>8.4600000000000009</v>
      </c>
      <c r="E473" s="79">
        <v>7.56</v>
      </c>
      <c r="F473" s="79">
        <v>7.6</v>
      </c>
      <c r="G473" s="79">
        <v>6.55</v>
      </c>
      <c r="H473" s="79">
        <v>5.65</v>
      </c>
      <c r="I473" s="79">
        <v>4.8099999999999996</v>
      </c>
      <c r="J473" s="79">
        <v>4.0599999999999996</v>
      </c>
      <c r="K473" s="79">
        <v>3.42</v>
      </c>
      <c r="L473" s="79">
        <v>55</v>
      </c>
      <c r="M473" s="79">
        <v>53</v>
      </c>
      <c r="N473" s="79">
        <v>14</v>
      </c>
      <c r="O473" s="78">
        <v>0.58561342592592591</v>
      </c>
    </row>
    <row r="474" spans="1:15" x14ac:dyDescent="0.25">
      <c r="A474" s="76" t="s">
        <v>293</v>
      </c>
      <c r="B474" s="4"/>
      <c r="C474" s="1" t="s">
        <v>57</v>
      </c>
      <c r="D474" s="77">
        <v>0.58601851851851849</v>
      </c>
      <c r="E474" s="76" t="s">
        <v>86</v>
      </c>
    </row>
    <row r="475" spans="1:15" x14ac:dyDescent="0.25">
      <c r="A475" s="79">
        <v>9063</v>
      </c>
      <c r="B475" s="28">
        <v>1</v>
      </c>
      <c r="C475" s="79">
        <v>36003</v>
      </c>
      <c r="D475" s="79">
        <v>8.3699999999999992</v>
      </c>
      <c r="E475" s="79">
        <v>7.5</v>
      </c>
      <c r="F475" s="79">
        <v>7.61</v>
      </c>
      <c r="G475" s="79">
        <v>6.57</v>
      </c>
      <c r="H475" s="79">
        <v>5.66</v>
      </c>
      <c r="I475" s="79">
        <v>4.8099999999999996</v>
      </c>
      <c r="J475" s="79">
        <v>4.03</v>
      </c>
      <c r="K475" s="79">
        <v>3.43</v>
      </c>
      <c r="L475" s="79">
        <v>55</v>
      </c>
      <c r="M475" s="79">
        <v>53</v>
      </c>
      <c r="N475" s="79">
        <v>15</v>
      </c>
      <c r="O475" s="78">
        <v>0.58652777777777776</v>
      </c>
    </row>
    <row r="476" spans="1:15" x14ac:dyDescent="0.25">
      <c r="A476" s="79">
        <v>9063</v>
      </c>
      <c r="B476" s="28">
        <v>2</v>
      </c>
      <c r="C476" s="79">
        <v>12190</v>
      </c>
      <c r="D476" s="79">
        <v>2.8</v>
      </c>
      <c r="E476" s="79">
        <v>2.5</v>
      </c>
      <c r="F476" s="79">
        <v>2.5499999999999998</v>
      </c>
      <c r="G476" s="79">
        <v>2.21</v>
      </c>
      <c r="H476" s="79">
        <v>1.91</v>
      </c>
      <c r="I476" s="79">
        <v>1.63</v>
      </c>
      <c r="J476" s="79">
        <v>1.37</v>
      </c>
      <c r="K476" s="79">
        <v>1.19</v>
      </c>
      <c r="L476" s="79">
        <v>55</v>
      </c>
      <c r="M476" s="79">
        <v>53</v>
      </c>
      <c r="N476" s="79">
        <v>15</v>
      </c>
      <c r="O476" s="78">
        <v>0.58663194444444444</v>
      </c>
    </row>
    <row r="477" spans="1:15" x14ac:dyDescent="0.25">
      <c r="A477" s="79">
        <v>9063</v>
      </c>
      <c r="B477" s="28">
        <v>3</v>
      </c>
      <c r="C477" s="79">
        <v>23667</v>
      </c>
      <c r="D477" s="79">
        <v>5.56</v>
      </c>
      <c r="E477" s="79">
        <v>4.93</v>
      </c>
      <c r="F477" s="79">
        <v>5.13</v>
      </c>
      <c r="G477" s="79">
        <v>4.3499999999999996</v>
      </c>
      <c r="H477" s="79">
        <v>3.77</v>
      </c>
      <c r="I477" s="79">
        <v>3.2</v>
      </c>
      <c r="J477" s="79">
        <v>2.69</v>
      </c>
      <c r="K477" s="79">
        <v>2.31</v>
      </c>
      <c r="L477" s="79">
        <v>55</v>
      </c>
      <c r="M477" s="79">
        <v>53</v>
      </c>
      <c r="N477" s="79">
        <v>15</v>
      </c>
      <c r="O477" s="78">
        <v>0.58672453703703698</v>
      </c>
    </row>
    <row r="478" spans="1:15" x14ac:dyDescent="0.25">
      <c r="A478" s="79">
        <v>9063</v>
      </c>
      <c r="B478" s="28">
        <v>4</v>
      </c>
      <c r="C478" s="79">
        <v>36132</v>
      </c>
      <c r="D478" s="79">
        <v>8.43</v>
      </c>
      <c r="E478" s="79">
        <v>7.53</v>
      </c>
      <c r="F478" s="79">
        <v>7.71</v>
      </c>
      <c r="G478" s="79">
        <v>6.59</v>
      </c>
      <c r="H478" s="79">
        <v>5.71</v>
      </c>
      <c r="I478" s="79">
        <v>4.84</v>
      </c>
      <c r="J478" s="79">
        <v>4.0599999999999996</v>
      </c>
      <c r="K478" s="79">
        <v>3.48</v>
      </c>
      <c r="L478" s="79">
        <v>55</v>
      </c>
      <c r="M478" s="79">
        <v>53</v>
      </c>
      <c r="N478" s="79">
        <v>15</v>
      </c>
      <c r="O478" s="78">
        <v>0.58684027777777781</v>
      </c>
    </row>
    <row r="479" spans="1:15" x14ac:dyDescent="0.25">
      <c r="A479" s="76" t="s">
        <v>292</v>
      </c>
      <c r="B479" s="4"/>
      <c r="C479" s="1" t="s">
        <v>57</v>
      </c>
      <c r="D479" s="77">
        <v>0.58762731481481478</v>
      </c>
      <c r="E479" s="76" t="s">
        <v>84</v>
      </c>
    </row>
    <row r="480" spans="1:15" x14ac:dyDescent="0.25">
      <c r="A480" s="79">
        <v>9081</v>
      </c>
      <c r="B480" s="28">
        <v>1</v>
      </c>
      <c r="C480" s="79">
        <v>35710</v>
      </c>
      <c r="D480" s="79">
        <v>8.65</v>
      </c>
      <c r="E480" s="79">
        <v>7.86</v>
      </c>
      <c r="F480" s="79">
        <v>7.8</v>
      </c>
      <c r="G480" s="79">
        <v>6.79</v>
      </c>
      <c r="H480" s="79">
        <v>5.89</v>
      </c>
      <c r="I480" s="79">
        <v>4.93</v>
      </c>
      <c r="J480" s="79">
        <v>4.12</v>
      </c>
      <c r="K480" s="79">
        <v>3.42</v>
      </c>
      <c r="L480" s="79">
        <v>55</v>
      </c>
      <c r="M480" s="79">
        <v>53</v>
      </c>
      <c r="N480" s="79">
        <v>16</v>
      </c>
      <c r="O480" s="78">
        <v>0.58822916666666669</v>
      </c>
    </row>
    <row r="481" spans="1:15" x14ac:dyDescent="0.25">
      <c r="A481" s="79">
        <v>9081</v>
      </c>
      <c r="B481" s="28">
        <v>2</v>
      </c>
      <c r="C481" s="79">
        <v>12180</v>
      </c>
      <c r="D481" s="79">
        <v>2.83</v>
      </c>
      <c r="E481" s="79">
        <v>2.56</v>
      </c>
      <c r="F481" s="79">
        <v>2.57</v>
      </c>
      <c r="G481" s="79">
        <v>2.2200000000000002</v>
      </c>
      <c r="H481" s="79">
        <v>1.92</v>
      </c>
      <c r="I481" s="79">
        <v>1.65</v>
      </c>
      <c r="J481" s="79">
        <v>1.39</v>
      </c>
      <c r="K481" s="79">
        <v>1.19</v>
      </c>
      <c r="L481" s="79">
        <v>55</v>
      </c>
      <c r="M481" s="79">
        <v>53</v>
      </c>
      <c r="N481" s="79">
        <v>16</v>
      </c>
      <c r="O481" s="78">
        <v>0.58833333333333326</v>
      </c>
    </row>
    <row r="482" spans="1:15" x14ac:dyDescent="0.25">
      <c r="A482" s="79">
        <v>9081</v>
      </c>
      <c r="B482" s="28">
        <v>3</v>
      </c>
      <c r="C482" s="79">
        <v>23637</v>
      </c>
      <c r="D482" s="79">
        <v>5.58</v>
      </c>
      <c r="E482" s="79">
        <v>5.04</v>
      </c>
      <c r="F482" s="79">
        <v>5.16</v>
      </c>
      <c r="G482" s="79">
        <v>4.4000000000000004</v>
      </c>
      <c r="H482" s="79">
        <v>3.82</v>
      </c>
      <c r="I482" s="79">
        <v>3.26</v>
      </c>
      <c r="J482" s="79">
        <v>2.74</v>
      </c>
      <c r="K482" s="79">
        <v>2.3199999999999998</v>
      </c>
      <c r="L482" s="79">
        <v>55</v>
      </c>
      <c r="M482" s="79">
        <v>53</v>
      </c>
      <c r="N482" s="79">
        <v>16</v>
      </c>
      <c r="O482" s="78">
        <v>0.58842592592592591</v>
      </c>
    </row>
    <row r="483" spans="1:15" x14ac:dyDescent="0.25">
      <c r="A483" s="79">
        <v>9081</v>
      </c>
      <c r="B483" s="28">
        <v>4</v>
      </c>
      <c r="C483" s="79">
        <v>35970</v>
      </c>
      <c r="D483" s="79">
        <v>8.49</v>
      </c>
      <c r="E483" s="79">
        <v>7.69</v>
      </c>
      <c r="F483" s="79">
        <v>7.7</v>
      </c>
      <c r="G483" s="79">
        <v>6.66</v>
      </c>
      <c r="H483" s="79">
        <v>5.79</v>
      </c>
      <c r="I483" s="79">
        <v>4.9000000000000004</v>
      </c>
      <c r="J483" s="79">
        <v>4.1100000000000003</v>
      </c>
      <c r="K483" s="79">
        <v>3.46</v>
      </c>
      <c r="L483" s="79">
        <v>55</v>
      </c>
      <c r="M483" s="79">
        <v>53</v>
      </c>
      <c r="N483" s="79">
        <v>16</v>
      </c>
      <c r="O483" s="78">
        <v>0.58855324074074067</v>
      </c>
    </row>
    <row r="484" spans="1:15" x14ac:dyDescent="0.25">
      <c r="A484" s="76" t="s">
        <v>291</v>
      </c>
      <c r="B484" s="4"/>
      <c r="C484" s="1" t="s">
        <v>57</v>
      </c>
      <c r="D484" s="77">
        <v>0.5889699074074074</v>
      </c>
      <c r="E484" s="76" t="s">
        <v>82</v>
      </c>
    </row>
    <row r="485" spans="1:15" x14ac:dyDescent="0.25">
      <c r="A485" s="79">
        <v>9769</v>
      </c>
      <c r="B485" s="28">
        <v>1</v>
      </c>
      <c r="C485" s="79">
        <v>35958</v>
      </c>
      <c r="D485" s="79">
        <v>9.99</v>
      </c>
      <c r="E485" s="79">
        <v>8.35</v>
      </c>
      <c r="F485" s="79">
        <v>8.19</v>
      </c>
      <c r="G485" s="79">
        <v>6.71</v>
      </c>
      <c r="H485" s="79">
        <v>5.6</v>
      </c>
      <c r="I485" s="79">
        <v>4.6399999999999997</v>
      </c>
      <c r="J485" s="79">
        <v>3.85</v>
      </c>
      <c r="K485" s="79">
        <v>3.23</v>
      </c>
      <c r="L485" s="79">
        <v>55</v>
      </c>
      <c r="M485" s="79">
        <v>53</v>
      </c>
      <c r="N485" s="79">
        <v>17</v>
      </c>
      <c r="O485" s="78">
        <v>0.59065972222222218</v>
      </c>
    </row>
    <row r="486" spans="1:15" x14ac:dyDescent="0.25">
      <c r="A486" s="79">
        <v>9769</v>
      </c>
      <c r="B486" s="28">
        <v>2</v>
      </c>
      <c r="C486" s="79">
        <v>12236</v>
      </c>
      <c r="D486" s="79">
        <v>3.23</v>
      </c>
      <c r="E486" s="79">
        <v>2.5299999999999998</v>
      </c>
      <c r="F486" s="79">
        <v>2.66</v>
      </c>
      <c r="G486" s="79">
        <v>2.11</v>
      </c>
      <c r="H486" s="79">
        <v>1.79</v>
      </c>
      <c r="I486" s="79">
        <v>1.5</v>
      </c>
      <c r="J486" s="79">
        <v>1.26</v>
      </c>
      <c r="K486" s="79">
        <v>1.08</v>
      </c>
      <c r="L486" s="79">
        <v>55</v>
      </c>
      <c r="M486" s="79">
        <v>53</v>
      </c>
      <c r="N486" s="79">
        <v>17</v>
      </c>
      <c r="O486" s="78">
        <v>0.59077546296296302</v>
      </c>
    </row>
    <row r="487" spans="1:15" x14ac:dyDescent="0.25">
      <c r="A487" s="79">
        <v>9769</v>
      </c>
      <c r="B487" s="28">
        <v>3</v>
      </c>
      <c r="C487" s="79">
        <v>23712</v>
      </c>
      <c r="D487" s="79">
        <v>6.34</v>
      </c>
      <c r="E487" s="79">
        <v>5.13</v>
      </c>
      <c r="F487" s="79">
        <v>5.23</v>
      </c>
      <c r="G487" s="79">
        <v>4.2300000000000004</v>
      </c>
      <c r="H487" s="79">
        <v>3.56</v>
      </c>
      <c r="I487" s="79">
        <v>2.97</v>
      </c>
      <c r="J487" s="79">
        <v>2.5</v>
      </c>
      <c r="K487" s="79">
        <v>2.13</v>
      </c>
      <c r="L487" s="79">
        <v>55</v>
      </c>
      <c r="M487" s="79">
        <v>53</v>
      </c>
      <c r="N487" s="79">
        <v>17</v>
      </c>
      <c r="O487" s="78">
        <v>0.59086805555555555</v>
      </c>
    </row>
    <row r="488" spans="1:15" x14ac:dyDescent="0.25">
      <c r="A488" s="79">
        <v>9769</v>
      </c>
      <c r="B488" s="28">
        <v>4</v>
      </c>
      <c r="C488" s="79">
        <v>35931</v>
      </c>
      <c r="D488" s="79">
        <v>9.42</v>
      </c>
      <c r="E488" s="79">
        <v>7.81</v>
      </c>
      <c r="F488" s="79">
        <v>7.75</v>
      </c>
      <c r="G488" s="79">
        <v>6.35</v>
      </c>
      <c r="H488" s="79">
        <v>5.3</v>
      </c>
      <c r="I488" s="79">
        <v>4.42</v>
      </c>
      <c r="J488" s="79">
        <v>3.72</v>
      </c>
      <c r="K488" s="79">
        <v>3.17</v>
      </c>
      <c r="L488" s="79">
        <v>55</v>
      </c>
      <c r="M488" s="79">
        <v>53</v>
      </c>
      <c r="N488" s="79">
        <v>17</v>
      </c>
      <c r="O488" s="78">
        <v>0.59099537037037042</v>
      </c>
    </row>
    <row r="489" spans="1:15" x14ac:dyDescent="0.25">
      <c r="A489" s="76" t="s">
        <v>290</v>
      </c>
      <c r="B489" s="4"/>
      <c r="C489" s="1" t="s">
        <v>57</v>
      </c>
      <c r="D489" s="77">
        <v>0.59155092592592595</v>
      </c>
      <c r="E489" s="76" t="s">
        <v>79</v>
      </c>
    </row>
    <row r="490" spans="1:15" x14ac:dyDescent="0.25">
      <c r="A490" s="79">
        <v>9771</v>
      </c>
      <c r="B490" s="28">
        <v>1</v>
      </c>
      <c r="C490" s="79">
        <v>35716</v>
      </c>
      <c r="D490" s="79">
        <v>9.09</v>
      </c>
      <c r="E490" s="79">
        <v>7.42</v>
      </c>
      <c r="F490" s="79">
        <v>7.99</v>
      </c>
      <c r="G490" s="79">
        <v>6.38</v>
      </c>
      <c r="H490" s="79">
        <v>5.3</v>
      </c>
      <c r="I490" s="79">
        <v>4.37</v>
      </c>
      <c r="J490" s="79">
        <v>3.63</v>
      </c>
      <c r="K490" s="79">
        <v>3.1</v>
      </c>
      <c r="L490" s="79">
        <v>55</v>
      </c>
      <c r="M490" s="79">
        <v>53</v>
      </c>
      <c r="N490" s="79">
        <v>18</v>
      </c>
      <c r="O490" s="78">
        <v>0.59228009259259262</v>
      </c>
    </row>
    <row r="491" spans="1:15" x14ac:dyDescent="0.25">
      <c r="A491" s="79">
        <v>9771</v>
      </c>
      <c r="B491" s="28">
        <v>2</v>
      </c>
      <c r="C491" s="79">
        <v>12210</v>
      </c>
      <c r="D491" s="79">
        <v>3.08</v>
      </c>
      <c r="E491" s="79">
        <v>2.4500000000000002</v>
      </c>
      <c r="F491" s="79">
        <v>2.71</v>
      </c>
      <c r="G491" s="79">
        <v>2.12</v>
      </c>
      <c r="H491" s="79">
        <v>1.78</v>
      </c>
      <c r="I491" s="79">
        <v>1.49</v>
      </c>
      <c r="J491" s="79">
        <v>1.25</v>
      </c>
      <c r="K491" s="79">
        <v>1.08</v>
      </c>
      <c r="L491" s="79">
        <v>55</v>
      </c>
      <c r="M491" s="79">
        <v>53</v>
      </c>
      <c r="N491" s="79">
        <v>18</v>
      </c>
      <c r="O491" s="78">
        <v>0.59237268518518515</v>
      </c>
    </row>
    <row r="492" spans="1:15" x14ac:dyDescent="0.25">
      <c r="A492" s="79">
        <v>9771</v>
      </c>
      <c r="B492" s="28">
        <v>3</v>
      </c>
      <c r="C492" s="79">
        <v>23625</v>
      </c>
      <c r="D492" s="79">
        <v>6.09</v>
      </c>
      <c r="E492" s="79">
        <v>4.88</v>
      </c>
      <c r="F492" s="79">
        <v>5.41</v>
      </c>
      <c r="G492" s="79">
        <v>4.2300000000000004</v>
      </c>
      <c r="H492" s="79">
        <v>3.54</v>
      </c>
      <c r="I492" s="79">
        <v>2.94</v>
      </c>
      <c r="J492" s="79">
        <v>2.4500000000000002</v>
      </c>
      <c r="K492" s="79">
        <v>2.1</v>
      </c>
      <c r="L492" s="79">
        <v>55</v>
      </c>
      <c r="M492" s="79">
        <v>53</v>
      </c>
      <c r="N492" s="79">
        <v>18</v>
      </c>
      <c r="O492" s="78">
        <v>0.59247685185185184</v>
      </c>
    </row>
    <row r="493" spans="1:15" x14ac:dyDescent="0.25">
      <c r="A493" s="79">
        <v>9771</v>
      </c>
      <c r="B493" s="28">
        <v>4</v>
      </c>
      <c r="C493" s="79">
        <v>35889</v>
      </c>
      <c r="D493" s="79">
        <v>9.0399999999999991</v>
      </c>
      <c r="E493" s="79">
        <v>7.35</v>
      </c>
      <c r="F493" s="79">
        <v>8</v>
      </c>
      <c r="G493" s="79">
        <v>6.38</v>
      </c>
      <c r="H493" s="79">
        <v>5.28</v>
      </c>
      <c r="I493" s="79">
        <v>4.3899999999999997</v>
      </c>
      <c r="J493" s="79">
        <v>3.65</v>
      </c>
      <c r="K493" s="79">
        <v>3.12</v>
      </c>
      <c r="L493" s="79">
        <v>55</v>
      </c>
      <c r="M493" s="79">
        <v>53</v>
      </c>
      <c r="N493" s="79">
        <v>18</v>
      </c>
      <c r="O493" s="78">
        <v>0.59259259259259256</v>
      </c>
    </row>
    <row r="494" spans="1:15" x14ac:dyDescent="0.25">
      <c r="A494" s="76" t="s">
        <v>289</v>
      </c>
      <c r="B494" s="4"/>
      <c r="C494" s="1" t="s">
        <v>57</v>
      </c>
      <c r="D494" s="77">
        <v>0.59305555555555556</v>
      </c>
      <c r="E494" s="76" t="s">
        <v>77</v>
      </c>
    </row>
    <row r="495" spans="1:15" x14ac:dyDescent="0.25">
      <c r="A495" s="79">
        <v>10474</v>
      </c>
      <c r="B495" s="28">
        <v>1</v>
      </c>
      <c r="C495" s="79">
        <v>35452</v>
      </c>
      <c r="D495" s="79">
        <v>11.36</v>
      </c>
      <c r="E495" s="79">
        <v>8.51</v>
      </c>
      <c r="F495" s="79">
        <v>9.24</v>
      </c>
      <c r="G495" s="79">
        <v>7.5</v>
      </c>
      <c r="H495" s="79">
        <v>6.19</v>
      </c>
      <c r="I495" s="79">
        <v>5.14</v>
      </c>
      <c r="J495" s="79">
        <v>4.2</v>
      </c>
      <c r="K495" s="79">
        <v>3.53</v>
      </c>
      <c r="L495" s="79">
        <v>55</v>
      </c>
      <c r="M495" s="79">
        <v>53</v>
      </c>
      <c r="N495" s="79">
        <v>19</v>
      </c>
      <c r="O495" s="78">
        <v>0.5957986111111111</v>
      </c>
    </row>
    <row r="496" spans="1:15" x14ac:dyDescent="0.25">
      <c r="A496" s="79">
        <v>10474</v>
      </c>
      <c r="B496" s="28">
        <v>2</v>
      </c>
      <c r="C496" s="79">
        <v>12152</v>
      </c>
      <c r="D496" s="79">
        <v>4.16</v>
      </c>
      <c r="E496" s="79">
        <v>2.58</v>
      </c>
      <c r="F496" s="79">
        <v>3.36</v>
      </c>
      <c r="G496" s="79">
        <v>2.61</v>
      </c>
      <c r="H496" s="79">
        <v>2.15</v>
      </c>
      <c r="I496" s="79">
        <v>1.8</v>
      </c>
      <c r="J496" s="79">
        <v>1.48</v>
      </c>
      <c r="K496" s="79">
        <v>1.24</v>
      </c>
      <c r="L496" s="79">
        <v>55</v>
      </c>
      <c r="M496" s="79">
        <v>53</v>
      </c>
      <c r="N496" s="79">
        <v>19</v>
      </c>
      <c r="O496" s="78">
        <v>0.59590277777777778</v>
      </c>
    </row>
    <row r="497" spans="1:15" x14ac:dyDescent="0.25">
      <c r="A497" s="79">
        <v>10474</v>
      </c>
      <c r="B497" s="28">
        <v>3</v>
      </c>
      <c r="C497" s="79">
        <v>23675</v>
      </c>
      <c r="D497" s="79">
        <v>7.54</v>
      </c>
      <c r="E497" s="79">
        <v>5.41</v>
      </c>
      <c r="F497" s="79">
        <v>6.17</v>
      </c>
      <c r="G497" s="79">
        <v>4.8899999999999997</v>
      </c>
      <c r="H497" s="79">
        <v>4.05</v>
      </c>
      <c r="I497" s="79">
        <v>3.39</v>
      </c>
      <c r="J497" s="79">
        <v>2.81</v>
      </c>
      <c r="K497" s="79">
        <v>2.37</v>
      </c>
      <c r="L497" s="79">
        <v>55</v>
      </c>
      <c r="M497" s="79">
        <v>53</v>
      </c>
      <c r="N497" s="79">
        <v>19</v>
      </c>
      <c r="O497" s="78">
        <v>0.59599537037037031</v>
      </c>
    </row>
    <row r="498" spans="1:15" x14ac:dyDescent="0.25">
      <c r="A498" s="79">
        <v>10474</v>
      </c>
      <c r="B498" s="28">
        <v>4</v>
      </c>
      <c r="C498" s="79">
        <v>35997</v>
      </c>
      <c r="D498" s="79">
        <v>10.95</v>
      </c>
      <c r="E498" s="79">
        <v>8.35</v>
      </c>
      <c r="F498" s="79">
        <v>8.94</v>
      </c>
      <c r="G498" s="79">
        <v>7.22</v>
      </c>
      <c r="H498" s="79">
        <v>5.98</v>
      </c>
      <c r="I498" s="79">
        <v>4.99</v>
      </c>
      <c r="J498" s="79">
        <v>4.1100000000000003</v>
      </c>
      <c r="K498" s="79">
        <v>3.47</v>
      </c>
      <c r="L498" s="79">
        <v>55</v>
      </c>
      <c r="M498" s="79">
        <v>53</v>
      </c>
      <c r="N498" s="79">
        <v>19</v>
      </c>
      <c r="O498" s="78">
        <v>0.59612268518518519</v>
      </c>
    </row>
    <row r="499" spans="1:15" x14ac:dyDescent="0.25">
      <c r="A499" s="76" t="s">
        <v>288</v>
      </c>
      <c r="B499" s="4"/>
      <c r="C499" s="1" t="s">
        <v>57</v>
      </c>
      <c r="D499" s="77">
        <v>0.59704861111111118</v>
      </c>
      <c r="E499" s="76" t="s">
        <v>75</v>
      </c>
    </row>
    <row r="500" spans="1:15" x14ac:dyDescent="0.25">
      <c r="A500" s="79">
        <v>10481</v>
      </c>
      <c r="B500" s="28">
        <v>1</v>
      </c>
      <c r="C500" s="79">
        <v>35779</v>
      </c>
      <c r="D500" s="79">
        <v>10.53</v>
      </c>
      <c r="E500" s="79">
        <v>8.61</v>
      </c>
      <c r="F500" s="79">
        <v>8.68</v>
      </c>
      <c r="G500" s="79">
        <v>6.96</v>
      </c>
      <c r="H500" s="79">
        <v>5.72</v>
      </c>
      <c r="I500" s="79">
        <v>4.7699999999999996</v>
      </c>
      <c r="J500" s="79">
        <v>3.94</v>
      </c>
      <c r="K500" s="79">
        <v>3.35</v>
      </c>
      <c r="L500" s="79">
        <v>55</v>
      </c>
      <c r="M500" s="79">
        <v>53</v>
      </c>
      <c r="N500" s="79">
        <v>20</v>
      </c>
      <c r="O500" s="78">
        <v>0.59756944444444449</v>
      </c>
    </row>
    <row r="501" spans="1:15" x14ac:dyDescent="0.25">
      <c r="A501" s="79">
        <v>10481</v>
      </c>
      <c r="B501" s="28">
        <v>2</v>
      </c>
      <c r="C501" s="79">
        <v>12138</v>
      </c>
      <c r="D501" s="79">
        <v>3.77</v>
      </c>
      <c r="E501" s="79">
        <v>3.01</v>
      </c>
      <c r="F501" s="79">
        <v>2.84</v>
      </c>
      <c r="G501" s="79">
        <v>2.2799999999999998</v>
      </c>
      <c r="H501" s="79">
        <v>1.9</v>
      </c>
      <c r="I501" s="79">
        <v>1.62</v>
      </c>
      <c r="J501" s="79">
        <v>1.35</v>
      </c>
      <c r="K501" s="79">
        <v>1.17</v>
      </c>
      <c r="L501" s="79">
        <v>55</v>
      </c>
      <c r="M501" s="79">
        <v>53</v>
      </c>
      <c r="N501" s="79">
        <v>20</v>
      </c>
      <c r="O501" s="78">
        <v>0.59767361111111106</v>
      </c>
    </row>
    <row r="502" spans="1:15" x14ac:dyDescent="0.25">
      <c r="A502" s="79">
        <v>10481</v>
      </c>
      <c r="B502" s="28">
        <v>3</v>
      </c>
      <c r="C502" s="79">
        <v>23689</v>
      </c>
      <c r="D502" s="79">
        <v>7.12</v>
      </c>
      <c r="E502" s="79">
        <v>5.73</v>
      </c>
      <c r="F502" s="79">
        <v>5.87</v>
      </c>
      <c r="G502" s="79">
        <v>4.6100000000000003</v>
      </c>
      <c r="H502" s="79">
        <v>3.84</v>
      </c>
      <c r="I502" s="79">
        <v>3.2</v>
      </c>
      <c r="J502" s="79">
        <v>2.67</v>
      </c>
      <c r="K502" s="79">
        <v>2.2799999999999998</v>
      </c>
      <c r="L502" s="79">
        <v>55</v>
      </c>
      <c r="M502" s="79">
        <v>53</v>
      </c>
      <c r="N502" s="79">
        <v>20</v>
      </c>
      <c r="O502" s="78">
        <v>0.5977662037037037</v>
      </c>
    </row>
    <row r="503" spans="1:15" x14ac:dyDescent="0.25">
      <c r="A503" s="79">
        <v>10481</v>
      </c>
      <c r="B503" s="28">
        <v>4</v>
      </c>
      <c r="C503" s="79">
        <v>35873</v>
      </c>
      <c r="D503" s="79">
        <v>10.38</v>
      </c>
      <c r="E503" s="79">
        <v>8.4700000000000006</v>
      </c>
      <c r="F503" s="79">
        <v>8.7899999999999991</v>
      </c>
      <c r="G503" s="79">
        <v>6.98</v>
      </c>
      <c r="H503" s="79">
        <v>5.75</v>
      </c>
      <c r="I503" s="79">
        <v>4.8</v>
      </c>
      <c r="J503" s="79">
        <v>3.99</v>
      </c>
      <c r="K503" s="79">
        <v>3.38</v>
      </c>
      <c r="L503" s="79">
        <v>55</v>
      </c>
      <c r="M503" s="79">
        <v>53</v>
      </c>
      <c r="N503" s="79">
        <v>20</v>
      </c>
      <c r="O503" s="78">
        <v>0.59790509259259261</v>
      </c>
    </row>
    <row r="504" spans="1:15" x14ac:dyDescent="0.25">
      <c r="A504" s="76" t="s">
        <v>287</v>
      </c>
      <c r="B504" s="4"/>
      <c r="C504" s="1" t="s">
        <v>57</v>
      </c>
      <c r="D504" s="77">
        <v>0.59879629629629627</v>
      </c>
      <c r="E504" s="76" t="s">
        <v>73</v>
      </c>
    </row>
    <row r="505" spans="1:15" x14ac:dyDescent="0.25">
      <c r="A505" s="79">
        <v>11080</v>
      </c>
      <c r="B505" s="28">
        <v>1</v>
      </c>
      <c r="C505" s="79">
        <v>35600</v>
      </c>
      <c r="D505" s="79">
        <v>11.68</v>
      </c>
      <c r="E505" s="79">
        <v>9.18</v>
      </c>
      <c r="F505" s="79">
        <v>9.52</v>
      </c>
      <c r="G505" s="79">
        <v>7.71</v>
      </c>
      <c r="H505" s="79">
        <v>6.42</v>
      </c>
      <c r="I505" s="79">
        <v>5.28</v>
      </c>
      <c r="J505" s="79">
        <v>4.38</v>
      </c>
      <c r="K505" s="79">
        <v>3.65</v>
      </c>
      <c r="L505" s="79">
        <v>55</v>
      </c>
      <c r="M505" s="79">
        <v>53</v>
      </c>
      <c r="N505" s="79">
        <v>21</v>
      </c>
      <c r="O505" s="78">
        <v>0.60128472222222229</v>
      </c>
    </row>
    <row r="506" spans="1:15" x14ac:dyDescent="0.25">
      <c r="A506" s="79">
        <v>11080</v>
      </c>
      <c r="B506" s="28">
        <v>2</v>
      </c>
      <c r="C506" s="79">
        <v>12138</v>
      </c>
      <c r="D506" s="79">
        <v>3.99</v>
      </c>
      <c r="E506" s="79">
        <v>2.91</v>
      </c>
      <c r="F506" s="79">
        <v>3.24</v>
      </c>
      <c r="G506" s="79">
        <v>2.61</v>
      </c>
      <c r="H506" s="79">
        <v>2.17</v>
      </c>
      <c r="I506" s="79">
        <v>1.81</v>
      </c>
      <c r="J506" s="79">
        <v>1.5</v>
      </c>
      <c r="K506" s="79">
        <v>1.27</v>
      </c>
      <c r="L506" s="79">
        <v>55</v>
      </c>
      <c r="M506" s="79">
        <v>53</v>
      </c>
      <c r="N506" s="79">
        <v>21</v>
      </c>
      <c r="O506" s="78">
        <v>0.60138888888888886</v>
      </c>
    </row>
    <row r="507" spans="1:15" x14ac:dyDescent="0.25">
      <c r="A507" s="79">
        <v>11080</v>
      </c>
      <c r="B507" s="28">
        <v>3</v>
      </c>
      <c r="C507" s="79">
        <v>23561</v>
      </c>
      <c r="D507" s="79">
        <v>7.64</v>
      </c>
      <c r="E507" s="79">
        <v>5.85</v>
      </c>
      <c r="F507" s="79">
        <v>6.3</v>
      </c>
      <c r="G507" s="79">
        <v>5</v>
      </c>
      <c r="H507" s="79">
        <v>4.21</v>
      </c>
      <c r="I507" s="79">
        <v>3.48</v>
      </c>
      <c r="J507" s="79">
        <v>2.91</v>
      </c>
      <c r="K507" s="79">
        <v>2.44</v>
      </c>
      <c r="L507" s="79">
        <v>55</v>
      </c>
      <c r="M507" s="79">
        <v>53</v>
      </c>
      <c r="N507" s="79">
        <v>21</v>
      </c>
      <c r="O507" s="78">
        <v>0.60148148148148151</v>
      </c>
    </row>
    <row r="508" spans="1:15" x14ac:dyDescent="0.25">
      <c r="A508" s="79">
        <v>11080</v>
      </c>
      <c r="B508" s="28">
        <v>4</v>
      </c>
      <c r="C508" s="79">
        <v>35933</v>
      </c>
      <c r="D508" s="79">
        <v>11.29</v>
      </c>
      <c r="E508" s="79">
        <v>8.94</v>
      </c>
      <c r="F508" s="79">
        <v>9.24</v>
      </c>
      <c r="G508" s="79">
        <v>7.48</v>
      </c>
      <c r="H508" s="79">
        <v>6.23</v>
      </c>
      <c r="I508" s="79">
        <v>5.15</v>
      </c>
      <c r="J508" s="79">
        <v>4.29</v>
      </c>
      <c r="K508" s="79">
        <v>3.61</v>
      </c>
      <c r="L508" s="79">
        <v>55</v>
      </c>
      <c r="M508" s="79">
        <v>53</v>
      </c>
      <c r="N508" s="79">
        <v>21</v>
      </c>
      <c r="O508" s="78">
        <v>0.60160879629629627</v>
      </c>
    </row>
    <row r="509" spans="1:15" x14ac:dyDescent="0.25">
      <c r="A509" s="76" t="s">
        <v>286</v>
      </c>
      <c r="B509" s="4"/>
      <c r="C509" s="1" t="s">
        <v>57</v>
      </c>
      <c r="D509" s="77">
        <v>0.60211805555555553</v>
      </c>
      <c r="E509" s="76" t="s">
        <v>71</v>
      </c>
    </row>
    <row r="510" spans="1:15" x14ac:dyDescent="0.25">
      <c r="A510" s="79">
        <v>11082</v>
      </c>
      <c r="B510" s="28">
        <v>1</v>
      </c>
      <c r="C510" s="79">
        <v>35541</v>
      </c>
      <c r="D510" s="79">
        <v>10.48</v>
      </c>
      <c r="E510" s="79">
        <v>8.5399999999999991</v>
      </c>
      <c r="F510" s="79">
        <v>9.2200000000000006</v>
      </c>
      <c r="G510" s="79">
        <v>7.45</v>
      </c>
      <c r="H510" s="79">
        <v>6.11</v>
      </c>
      <c r="I510" s="79">
        <v>5.07</v>
      </c>
      <c r="J510" s="79">
        <v>4.22</v>
      </c>
      <c r="K510" s="79">
        <v>3.56</v>
      </c>
      <c r="L510" s="79">
        <v>55</v>
      </c>
      <c r="M510" s="79">
        <v>53</v>
      </c>
      <c r="N510" s="79">
        <v>22</v>
      </c>
      <c r="O510" s="78">
        <v>0.60261574074074076</v>
      </c>
    </row>
    <row r="511" spans="1:15" x14ac:dyDescent="0.25">
      <c r="A511" s="79">
        <v>11082</v>
      </c>
      <c r="B511" s="28">
        <v>2</v>
      </c>
      <c r="C511" s="79">
        <v>12256</v>
      </c>
      <c r="D511" s="79">
        <v>3.66</v>
      </c>
      <c r="E511" s="79">
        <v>2.96</v>
      </c>
      <c r="F511" s="79">
        <v>3.2</v>
      </c>
      <c r="G511" s="79">
        <v>2.57</v>
      </c>
      <c r="H511" s="79">
        <v>2.13</v>
      </c>
      <c r="I511" s="79">
        <v>1.78</v>
      </c>
      <c r="J511" s="79">
        <v>1.49</v>
      </c>
      <c r="K511" s="79">
        <v>1.27</v>
      </c>
      <c r="L511" s="79">
        <v>55</v>
      </c>
      <c r="M511" s="79">
        <v>53</v>
      </c>
      <c r="N511" s="79">
        <v>22</v>
      </c>
      <c r="O511" s="78">
        <v>0.60271990740740744</v>
      </c>
    </row>
    <row r="512" spans="1:15" x14ac:dyDescent="0.25">
      <c r="A512" s="79">
        <v>11082</v>
      </c>
      <c r="B512" s="28">
        <v>3</v>
      </c>
      <c r="C512" s="79">
        <v>23765</v>
      </c>
      <c r="D512" s="79">
        <v>7.04</v>
      </c>
      <c r="E512" s="79">
        <v>5.71</v>
      </c>
      <c r="F512" s="79">
        <v>6.32</v>
      </c>
      <c r="G512" s="79">
        <v>5.0199999999999996</v>
      </c>
      <c r="H512" s="79">
        <v>4.16</v>
      </c>
      <c r="I512" s="79">
        <v>3.47</v>
      </c>
      <c r="J512" s="79">
        <v>2.89</v>
      </c>
      <c r="K512" s="79">
        <v>2.46</v>
      </c>
      <c r="L512" s="79">
        <v>55</v>
      </c>
      <c r="M512" s="79">
        <v>53</v>
      </c>
      <c r="N512" s="79">
        <v>22</v>
      </c>
      <c r="O512" s="78">
        <v>0.60281249999999997</v>
      </c>
    </row>
    <row r="513" spans="1:15" x14ac:dyDescent="0.25">
      <c r="A513" s="79">
        <v>11082</v>
      </c>
      <c r="B513" s="28">
        <v>4</v>
      </c>
      <c r="C513" s="79">
        <v>35792</v>
      </c>
      <c r="D513" s="79">
        <v>10.44</v>
      </c>
      <c r="E513" s="79">
        <v>8.52</v>
      </c>
      <c r="F513" s="79">
        <v>9.3699999999999992</v>
      </c>
      <c r="G513" s="79">
        <v>7.52</v>
      </c>
      <c r="H513" s="79">
        <v>6.18</v>
      </c>
      <c r="I513" s="79">
        <v>5.12</v>
      </c>
      <c r="J513" s="79">
        <v>4.26</v>
      </c>
      <c r="K513" s="79">
        <v>3.62</v>
      </c>
      <c r="L513" s="79">
        <v>55</v>
      </c>
      <c r="M513" s="79">
        <v>53</v>
      </c>
      <c r="N513" s="79">
        <v>22</v>
      </c>
      <c r="O513" s="78">
        <v>0.60293981481481485</v>
      </c>
    </row>
    <row r="514" spans="1:15" x14ac:dyDescent="0.25">
      <c r="A514" s="76" t="s">
        <v>285</v>
      </c>
      <c r="B514" s="4"/>
      <c r="C514" s="1" t="s">
        <v>57</v>
      </c>
      <c r="D514" s="77">
        <v>0.60333333333333339</v>
      </c>
      <c r="E514" s="76" t="s">
        <v>69</v>
      </c>
    </row>
    <row r="515" spans="1:15" x14ac:dyDescent="0.25">
      <c r="A515" s="79">
        <v>11681</v>
      </c>
      <c r="B515" s="28">
        <v>1</v>
      </c>
      <c r="C515" s="79">
        <v>35684</v>
      </c>
      <c r="D515" s="79">
        <v>8.81</v>
      </c>
      <c r="E515" s="79">
        <v>7.9</v>
      </c>
      <c r="F515" s="79">
        <v>7.64</v>
      </c>
      <c r="G515" s="79">
        <v>6.52</v>
      </c>
      <c r="H515" s="79">
        <v>5.62</v>
      </c>
      <c r="I515" s="79">
        <v>4.82</v>
      </c>
      <c r="J515" s="79">
        <v>4.1100000000000003</v>
      </c>
      <c r="K515" s="79">
        <v>3.53</v>
      </c>
      <c r="L515" s="79">
        <v>55</v>
      </c>
      <c r="M515" s="79">
        <v>53</v>
      </c>
      <c r="N515" s="79">
        <v>23</v>
      </c>
      <c r="O515" s="78">
        <v>0.6101388888888889</v>
      </c>
    </row>
    <row r="516" spans="1:15" x14ac:dyDescent="0.25">
      <c r="A516" s="79">
        <v>11681</v>
      </c>
      <c r="B516" s="28">
        <v>2</v>
      </c>
      <c r="C516" s="79">
        <v>12107</v>
      </c>
      <c r="D516" s="79">
        <v>2.84</v>
      </c>
      <c r="E516" s="79">
        <v>2.56</v>
      </c>
      <c r="F516" s="79">
        <v>2.5</v>
      </c>
      <c r="G516" s="79">
        <v>2.11</v>
      </c>
      <c r="H516" s="79">
        <v>1.82</v>
      </c>
      <c r="I516" s="79">
        <v>1.58</v>
      </c>
      <c r="J516" s="79">
        <v>1.37</v>
      </c>
      <c r="K516" s="79">
        <v>1.2</v>
      </c>
      <c r="L516" s="79">
        <v>55</v>
      </c>
      <c r="M516" s="79">
        <v>53</v>
      </c>
      <c r="N516" s="79">
        <v>23</v>
      </c>
      <c r="O516" s="78">
        <v>0.61025462962962962</v>
      </c>
    </row>
    <row r="517" spans="1:15" x14ac:dyDescent="0.25">
      <c r="A517" s="79">
        <v>11681</v>
      </c>
      <c r="B517" s="28">
        <v>3</v>
      </c>
      <c r="C517" s="79">
        <v>23738</v>
      </c>
      <c r="D517" s="79">
        <v>5.69</v>
      </c>
      <c r="E517" s="79">
        <v>5.03</v>
      </c>
      <c r="F517" s="79">
        <v>5.0199999999999996</v>
      </c>
      <c r="G517" s="79">
        <v>4.1399999999999997</v>
      </c>
      <c r="H517" s="79">
        <v>3.59</v>
      </c>
      <c r="I517" s="79">
        <v>3.12</v>
      </c>
      <c r="J517" s="79">
        <v>2.66</v>
      </c>
      <c r="K517" s="79">
        <v>2.3199999999999998</v>
      </c>
      <c r="L517" s="79">
        <v>55</v>
      </c>
      <c r="M517" s="79">
        <v>53</v>
      </c>
      <c r="N517" s="79">
        <v>23</v>
      </c>
      <c r="O517" s="78">
        <v>0.6103587962962963</v>
      </c>
    </row>
    <row r="518" spans="1:15" x14ac:dyDescent="0.25">
      <c r="A518" s="79">
        <v>11681</v>
      </c>
      <c r="B518" s="28">
        <v>4</v>
      </c>
      <c r="C518" s="79">
        <v>35989</v>
      </c>
      <c r="D518" s="79">
        <v>8.48</v>
      </c>
      <c r="E518" s="79">
        <v>7.58</v>
      </c>
      <c r="F518" s="79">
        <v>7.39</v>
      </c>
      <c r="G518" s="79">
        <v>6.27</v>
      </c>
      <c r="H518" s="79">
        <v>5.4</v>
      </c>
      <c r="I518" s="79">
        <v>4.66</v>
      </c>
      <c r="J518" s="79">
        <v>3.98</v>
      </c>
      <c r="K518" s="79">
        <v>3.46</v>
      </c>
      <c r="L518" s="79">
        <v>55</v>
      </c>
      <c r="M518" s="79">
        <v>53</v>
      </c>
      <c r="N518" s="79">
        <v>23</v>
      </c>
      <c r="O518" s="78">
        <v>0.61048611111111117</v>
      </c>
    </row>
    <row r="519" spans="1:15" x14ac:dyDescent="0.25">
      <c r="A519" s="76" t="s">
        <v>284</v>
      </c>
      <c r="B519" s="4"/>
      <c r="C519" s="1" t="s">
        <v>57</v>
      </c>
      <c r="D519" s="77">
        <v>0.61120370370370369</v>
      </c>
      <c r="E519" s="76" t="s">
        <v>67</v>
      </c>
    </row>
    <row r="520" spans="1:15" x14ac:dyDescent="0.25">
      <c r="A520" s="79">
        <v>11683</v>
      </c>
      <c r="B520" s="28">
        <v>1</v>
      </c>
      <c r="C520" s="79">
        <v>35644</v>
      </c>
      <c r="D520" s="79">
        <v>8.25</v>
      </c>
      <c r="E520" s="79">
        <v>7.11</v>
      </c>
      <c r="F520" s="79">
        <v>7.53</v>
      </c>
      <c r="G520" s="79">
        <v>6.36</v>
      </c>
      <c r="H520" s="79">
        <v>5.37</v>
      </c>
      <c r="I520" s="79">
        <v>4.62</v>
      </c>
      <c r="J520" s="79">
        <v>3.92</v>
      </c>
      <c r="K520" s="79">
        <v>3.38</v>
      </c>
      <c r="L520" s="79">
        <v>55</v>
      </c>
      <c r="M520" s="79">
        <v>53</v>
      </c>
      <c r="N520" s="79">
        <v>24</v>
      </c>
      <c r="O520" s="78">
        <v>0.61167824074074073</v>
      </c>
    </row>
    <row r="521" spans="1:15" x14ac:dyDescent="0.25">
      <c r="A521" s="79">
        <v>11683</v>
      </c>
      <c r="B521" s="28">
        <v>2</v>
      </c>
      <c r="C521" s="79">
        <v>12121</v>
      </c>
      <c r="D521" s="79">
        <v>2.83</v>
      </c>
      <c r="E521" s="79">
        <v>2.41</v>
      </c>
      <c r="F521" s="79">
        <v>2.63</v>
      </c>
      <c r="G521" s="79">
        <v>2.17</v>
      </c>
      <c r="H521" s="79">
        <v>1.86</v>
      </c>
      <c r="I521" s="79">
        <v>1.61</v>
      </c>
      <c r="J521" s="79">
        <v>1.37</v>
      </c>
      <c r="K521" s="79">
        <v>1.18</v>
      </c>
      <c r="L521" s="79">
        <v>55</v>
      </c>
      <c r="M521" s="79">
        <v>53</v>
      </c>
      <c r="N521" s="79">
        <v>24</v>
      </c>
      <c r="O521" s="78">
        <v>0.61179398148148145</v>
      </c>
    </row>
    <row r="522" spans="1:15" x14ac:dyDescent="0.25">
      <c r="A522" s="79">
        <v>11683</v>
      </c>
      <c r="B522" s="28">
        <v>3</v>
      </c>
      <c r="C522" s="79">
        <v>23661</v>
      </c>
      <c r="D522" s="79">
        <v>5.57</v>
      </c>
      <c r="E522" s="79">
        <v>4.7300000000000004</v>
      </c>
      <c r="F522" s="79">
        <v>5.19</v>
      </c>
      <c r="G522" s="79">
        <v>4.25</v>
      </c>
      <c r="H522" s="79">
        <v>3.64</v>
      </c>
      <c r="I522" s="79">
        <v>3.12</v>
      </c>
      <c r="J522" s="79">
        <v>2.66</v>
      </c>
      <c r="K522" s="79">
        <v>2.31</v>
      </c>
      <c r="L522" s="79">
        <v>55</v>
      </c>
      <c r="M522" s="79">
        <v>53</v>
      </c>
      <c r="N522" s="79">
        <v>24</v>
      </c>
      <c r="O522" s="78">
        <v>0.6118865740740741</v>
      </c>
    </row>
    <row r="523" spans="1:15" x14ac:dyDescent="0.25">
      <c r="A523" s="79">
        <v>11683</v>
      </c>
      <c r="B523" s="28">
        <v>4</v>
      </c>
      <c r="C523" s="79">
        <v>35992</v>
      </c>
      <c r="D523" s="79">
        <v>8.31</v>
      </c>
      <c r="E523" s="79">
        <v>7.16</v>
      </c>
      <c r="F523" s="79">
        <v>7.67</v>
      </c>
      <c r="G523" s="79">
        <v>6.44</v>
      </c>
      <c r="H523" s="79">
        <v>5.43</v>
      </c>
      <c r="I523" s="79">
        <v>4.66</v>
      </c>
      <c r="J523" s="79">
        <v>3.97</v>
      </c>
      <c r="K523" s="79">
        <v>3.43</v>
      </c>
      <c r="L523" s="79">
        <v>55</v>
      </c>
      <c r="M523" s="79">
        <v>53</v>
      </c>
      <c r="N523" s="79">
        <v>24</v>
      </c>
      <c r="O523" s="78">
        <v>0.61201388888888886</v>
      </c>
    </row>
    <row r="524" spans="1:15" x14ac:dyDescent="0.25">
      <c r="A524" s="76" t="s">
        <v>283</v>
      </c>
      <c r="B524" s="4"/>
      <c r="C524" s="1" t="s">
        <v>57</v>
      </c>
      <c r="D524" s="77">
        <v>0.61254629629629631</v>
      </c>
      <c r="E524" s="76" t="s">
        <v>65</v>
      </c>
    </row>
    <row r="525" spans="1:15" x14ac:dyDescent="0.25">
      <c r="A525" s="79">
        <v>12267</v>
      </c>
      <c r="B525" s="28">
        <v>1</v>
      </c>
      <c r="C525" s="79">
        <v>35770</v>
      </c>
      <c r="D525" s="79">
        <v>9.5299999999999994</v>
      </c>
      <c r="E525" s="79">
        <v>8.15</v>
      </c>
      <c r="F525" s="79">
        <v>7.95</v>
      </c>
      <c r="G525" s="79">
        <v>6.58</v>
      </c>
      <c r="H525" s="79">
        <v>5.56</v>
      </c>
      <c r="I525" s="79">
        <v>4.68</v>
      </c>
      <c r="J525" s="79">
        <v>3.95</v>
      </c>
      <c r="K525" s="79">
        <v>3.36</v>
      </c>
      <c r="L525" s="79">
        <v>55</v>
      </c>
      <c r="M525" s="79">
        <v>53</v>
      </c>
      <c r="N525" s="79">
        <v>25</v>
      </c>
      <c r="O525" s="78">
        <v>0.61576388888888889</v>
      </c>
    </row>
    <row r="526" spans="1:15" x14ac:dyDescent="0.25">
      <c r="A526" s="79">
        <v>12267</v>
      </c>
      <c r="B526" s="28">
        <v>2</v>
      </c>
      <c r="C526" s="79">
        <v>12193</v>
      </c>
      <c r="D526" s="79">
        <v>3.15</v>
      </c>
      <c r="E526" s="79">
        <v>2.5499999999999998</v>
      </c>
      <c r="F526" s="79">
        <v>2.66</v>
      </c>
      <c r="G526" s="79">
        <v>2.17</v>
      </c>
      <c r="H526" s="79">
        <v>1.82</v>
      </c>
      <c r="I526" s="79">
        <v>1.57</v>
      </c>
      <c r="J526" s="79">
        <v>1.35</v>
      </c>
      <c r="K526" s="79">
        <v>1.1599999999999999</v>
      </c>
      <c r="L526" s="79">
        <v>55</v>
      </c>
      <c r="M526" s="79">
        <v>53</v>
      </c>
      <c r="N526" s="79">
        <v>25</v>
      </c>
      <c r="O526" s="78">
        <v>0.61586805555555557</v>
      </c>
    </row>
    <row r="527" spans="1:15" x14ac:dyDescent="0.25">
      <c r="A527" s="79">
        <v>12267</v>
      </c>
      <c r="B527" s="28">
        <v>3</v>
      </c>
      <c r="C527" s="79">
        <v>23758</v>
      </c>
      <c r="D527" s="79">
        <v>6.21</v>
      </c>
      <c r="E527" s="79">
        <v>5.15</v>
      </c>
      <c r="F527" s="79">
        <v>5.23</v>
      </c>
      <c r="G527" s="79">
        <v>4.26</v>
      </c>
      <c r="H527" s="79">
        <v>3.6</v>
      </c>
      <c r="I527" s="79">
        <v>3.09</v>
      </c>
      <c r="J527" s="79">
        <v>2.62</v>
      </c>
      <c r="K527" s="79">
        <v>2.25</v>
      </c>
      <c r="L527" s="79">
        <v>55</v>
      </c>
      <c r="M527" s="79">
        <v>53</v>
      </c>
      <c r="N527" s="79">
        <v>25</v>
      </c>
      <c r="O527" s="78">
        <v>0.61596064814814822</v>
      </c>
    </row>
    <row r="528" spans="1:15" x14ac:dyDescent="0.25">
      <c r="A528" s="79">
        <v>12267</v>
      </c>
      <c r="B528" s="28">
        <v>4</v>
      </c>
      <c r="C528" s="79">
        <v>35969</v>
      </c>
      <c r="D528" s="79">
        <v>9.3000000000000007</v>
      </c>
      <c r="E528" s="79">
        <v>7.85</v>
      </c>
      <c r="F528" s="79">
        <v>7.77</v>
      </c>
      <c r="G528" s="79">
        <v>6.4</v>
      </c>
      <c r="H528" s="79">
        <v>5.4</v>
      </c>
      <c r="I528" s="79">
        <v>4.58</v>
      </c>
      <c r="J528" s="79">
        <v>3.89</v>
      </c>
      <c r="K528" s="79">
        <v>3.33</v>
      </c>
      <c r="L528" s="79">
        <v>55</v>
      </c>
      <c r="M528" s="79">
        <v>53</v>
      </c>
      <c r="N528" s="79">
        <v>25</v>
      </c>
      <c r="O528" s="78">
        <v>0.61608796296296298</v>
      </c>
    </row>
    <row r="529" spans="1:15" x14ac:dyDescent="0.25">
      <c r="A529" s="76" t="s">
        <v>282</v>
      </c>
      <c r="B529" s="4"/>
      <c r="C529" s="1" t="s">
        <v>57</v>
      </c>
      <c r="D529" s="77">
        <v>0.61653935185185182</v>
      </c>
      <c r="E529" s="76" t="s">
        <v>63</v>
      </c>
    </row>
    <row r="530" spans="1:15" x14ac:dyDescent="0.25">
      <c r="A530" s="79">
        <v>12269</v>
      </c>
      <c r="B530" s="28">
        <v>1</v>
      </c>
      <c r="C530" s="79">
        <v>36095</v>
      </c>
      <c r="D530" s="79">
        <v>8.86</v>
      </c>
      <c r="E530" s="79">
        <v>7.43</v>
      </c>
      <c r="F530" s="79">
        <v>7.99</v>
      </c>
      <c r="G530" s="79">
        <v>6.51</v>
      </c>
      <c r="H530" s="79">
        <v>5.43</v>
      </c>
      <c r="I530" s="79">
        <v>4.57</v>
      </c>
      <c r="J530" s="79">
        <v>3.84</v>
      </c>
      <c r="K530" s="79">
        <v>3.31</v>
      </c>
      <c r="L530" s="79">
        <v>55</v>
      </c>
      <c r="M530" s="79">
        <v>53</v>
      </c>
      <c r="N530" s="79">
        <v>26</v>
      </c>
      <c r="O530" s="78">
        <v>0.6170254629629629</v>
      </c>
    </row>
    <row r="531" spans="1:15" x14ac:dyDescent="0.25">
      <c r="A531" s="79">
        <v>12269</v>
      </c>
      <c r="B531" s="28">
        <v>2</v>
      </c>
      <c r="C531" s="79">
        <v>12170</v>
      </c>
      <c r="D531" s="79">
        <v>2.96</v>
      </c>
      <c r="E531" s="79">
        <v>2.48</v>
      </c>
      <c r="F531" s="79">
        <v>2.7</v>
      </c>
      <c r="G531" s="79">
        <v>2.2000000000000002</v>
      </c>
      <c r="H531" s="79">
        <v>1.83</v>
      </c>
      <c r="I531" s="79">
        <v>1.56</v>
      </c>
      <c r="J531" s="79">
        <v>1.33</v>
      </c>
      <c r="K531" s="79">
        <v>1.1599999999999999</v>
      </c>
      <c r="L531" s="79">
        <v>55</v>
      </c>
      <c r="M531" s="79">
        <v>53</v>
      </c>
      <c r="N531" s="79">
        <v>26</v>
      </c>
      <c r="O531" s="78">
        <v>0.61712962962962969</v>
      </c>
    </row>
    <row r="532" spans="1:15" x14ac:dyDescent="0.25">
      <c r="A532" s="79">
        <v>12269</v>
      </c>
      <c r="B532" s="28">
        <v>3</v>
      </c>
      <c r="C532" s="79">
        <v>23724</v>
      </c>
      <c r="D532" s="79">
        <v>5.92</v>
      </c>
      <c r="E532" s="79">
        <v>4.93</v>
      </c>
      <c r="F532" s="79">
        <v>5.41</v>
      </c>
      <c r="G532" s="79">
        <v>4.3099999999999996</v>
      </c>
      <c r="H532" s="79">
        <v>3.62</v>
      </c>
      <c r="I532" s="79">
        <v>3.08</v>
      </c>
      <c r="J532" s="79">
        <v>2.6</v>
      </c>
      <c r="K532" s="79">
        <v>2.2400000000000002</v>
      </c>
      <c r="L532" s="79">
        <v>55</v>
      </c>
      <c r="M532" s="79">
        <v>53</v>
      </c>
      <c r="N532" s="79">
        <v>26</v>
      </c>
      <c r="O532" s="78">
        <v>0.61722222222222223</v>
      </c>
    </row>
    <row r="533" spans="1:15" x14ac:dyDescent="0.25">
      <c r="A533" s="79">
        <v>12269</v>
      </c>
      <c r="B533" s="28">
        <v>4</v>
      </c>
      <c r="C533" s="79">
        <v>36145</v>
      </c>
      <c r="D533" s="79">
        <v>8.89</v>
      </c>
      <c r="E533" s="79">
        <v>7.44</v>
      </c>
      <c r="F533" s="79">
        <v>8.06</v>
      </c>
      <c r="G533" s="79">
        <v>6.56</v>
      </c>
      <c r="H533" s="79">
        <v>5.47</v>
      </c>
      <c r="I533" s="79">
        <v>4.5999999999999996</v>
      </c>
      <c r="J533" s="79">
        <v>3.88</v>
      </c>
      <c r="K533" s="79">
        <v>3.36</v>
      </c>
      <c r="L533" s="79">
        <v>55</v>
      </c>
      <c r="M533" s="79">
        <v>53</v>
      </c>
      <c r="N533" s="79">
        <v>26</v>
      </c>
      <c r="O533" s="78">
        <v>0.6173495370370371</v>
      </c>
    </row>
    <row r="534" spans="1:15" x14ac:dyDescent="0.25">
      <c r="A534" s="76" t="s">
        <v>281</v>
      </c>
      <c r="B534" s="4"/>
      <c r="C534" s="1" t="s">
        <v>57</v>
      </c>
      <c r="D534" s="77">
        <v>0.61776620370370372</v>
      </c>
      <c r="E534" s="76" t="s">
        <v>61</v>
      </c>
    </row>
    <row r="535" spans="1:15" x14ac:dyDescent="0.25">
      <c r="A535" s="79">
        <v>12819</v>
      </c>
      <c r="B535" s="28">
        <v>1</v>
      </c>
      <c r="C535" s="79">
        <v>35698</v>
      </c>
      <c r="D535" s="79">
        <v>10.78</v>
      </c>
      <c r="E535" s="79">
        <v>8.9700000000000006</v>
      </c>
      <c r="F535" s="79">
        <v>8.94</v>
      </c>
      <c r="G535" s="79">
        <v>7.34</v>
      </c>
      <c r="H535" s="79">
        <v>6.06</v>
      </c>
      <c r="I535" s="79">
        <v>5.0199999999999996</v>
      </c>
      <c r="J535" s="79">
        <v>4.13</v>
      </c>
      <c r="K535" s="79">
        <v>3.45</v>
      </c>
      <c r="L535" s="79">
        <v>54</v>
      </c>
      <c r="M535" s="79">
        <v>52</v>
      </c>
      <c r="N535" s="79">
        <v>27</v>
      </c>
      <c r="O535" s="78">
        <v>0.62126157407407401</v>
      </c>
    </row>
    <row r="536" spans="1:15" x14ac:dyDescent="0.25">
      <c r="A536" s="79">
        <v>12819</v>
      </c>
      <c r="B536" s="28">
        <v>2</v>
      </c>
      <c r="C536" s="79">
        <v>12078</v>
      </c>
      <c r="D536" s="79">
        <v>3.44</v>
      </c>
      <c r="E536" s="79">
        <v>2.72</v>
      </c>
      <c r="F536" s="79">
        <v>2.83</v>
      </c>
      <c r="G536" s="79">
        <v>2.33</v>
      </c>
      <c r="H536" s="79">
        <v>1.95</v>
      </c>
      <c r="I536" s="79">
        <v>1.65</v>
      </c>
      <c r="J536" s="79">
        <v>1.38</v>
      </c>
      <c r="K536" s="79">
        <v>1.17</v>
      </c>
      <c r="L536" s="79">
        <v>54</v>
      </c>
      <c r="M536" s="79">
        <v>52</v>
      </c>
      <c r="N536" s="79">
        <v>27</v>
      </c>
      <c r="O536" s="78">
        <v>0.6213657407407408</v>
      </c>
    </row>
    <row r="537" spans="1:15" x14ac:dyDescent="0.25">
      <c r="A537" s="79">
        <v>12819</v>
      </c>
      <c r="B537" s="28">
        <v>3</v>
      </c>
      <c r="C537" s="79">
        <v>23675</v>
      </c>
      <c r="D537" s="79">
        <v>6.81</v>
      </c>
      <c r="E537" s="79">
        <v>5.52</v>
      </c>
      <c r="F537" s="79">
        <v>5.76</v>
      </c>
      <c r="G537" s="79">
        <v>4.66</v>
      </c>
      <c r="H537" s="79">
        <v>3.87</v>
      </c>
      <c r="I537" s="79">
        <v>3.26</v>
      </c>
      <c r="J537" s="79">
        <v>2.72</v>
      </c>
      <c r="K537" s="79">
        <v>2.2999999999999998</v>
      </c>
      <c r="L537" s="79">
        <v>54</v>
      </c>
      <c r="M537" s="79">
        <v>52</v>
      </c>
      <c r="N537" s="79">
        <v>27</v>
      </c>
      <c r="O537" s="78">
        <v>0.62145833333333333</v>
      </c>
    </row>
    <row r="538" spans="1:15" x14ac:dyDescent="0.25">
      <c r="A538" s="79">
        <v>12819</v>
      </c>
      <c r="B538" s="28">
        <v>4</v>
      </c>
      <c r="C538" s="79">
        <v>35894</v>
      </c>
      <c r="D538" s="79">
        <v>10.28</v>
      </c>
      <c r="E538" s="79">
        <v>8.5299999999999994</v>
      </c>
      <c r="F538" s="79">
        <v>8.56</v>
      </c>
      <c r="G538" s="79">
        <v>7.02</v>
      </c>
      <c r="H538" s="79">
        <v>5.81</v>
      </c>
      <c r="I538" s="79">
        <v>4.88</v>
      </c>
      <c r="J538" s="79">
        <v>4.05</v>
      </c>
      <c r="K538" s="79">
        <v>3.41</v>
      </c>
      <c r="L538" s="79">
        <v>54</v>
      </c>
      <c r="M538" s="79">
        <v>52</v>
      </c>
      <c r="N538" s="79">
        <v>27</v>
      </c>
      <c r="O538" s="78">
        <v>0.62159722222222225</v>
      </c>
    </row>
    <row r="539" spans="1:15" x14ac:dyDescent="0.25">
      <c r="A539" s="76" t="s">
        <v>280</v>
      </c>
      <c r="B539" s="4"/>
      <c r="C539" s="1" t="s">
        <v>57</v>
      </c>
      <c r="D539" s="77">
        <v>0.62201388888888887</v>
      </c>
      <c r="E539" s="76" t="s">
        <v>59</v>
      </c>
    </row>
    <row r="540" spans="1:15" x14ac:dyDescent="0.25">
      <c r="A540" s="79">
        <v>12826</v>
      </c>
      <c r="B540" s="28">
        <v>1</v>
      </c>
      <c r="C540" s="79">
        <v>35690</v>
      </c>
      <c r="D540" s="79">
        <v>9.6199999999999992</v>
      </c>
      <c r="E540" s="79">
        <v>8.0299999999999994</v>
      </c>
      <c r="F540" s="79">
        <v>8.6</v>
      </c>
      <c r="G540" s="79">
        <v>6.98</v>
      </c>
      <c r="H540" s="79">
        <v>5.76</v>
      </c>
      <c r="I540" s="79">
        <v>4.76</v>
      </c>
      <c r="J540" s="79">
        <v>3.95</v>
      </c>
      <c r="K540" s="79">
        <v>3.33</v>
      </c>
      <c r="L540" s="79">
        <v>54</v>
      </c>
      <c r="M540" s="79">
        <v>53</v>
      </c>
      <c r="N540" s="79">
        <v>28</v>
      </c>
      <c r="O540" s="78">
        <v>0.62281249999999999</v>
      </c>
    </row>
    <row r="541" spans="1:15" x14ac:dyDescent="0.25">
      <c r="A541" s="79">
        <v>12826</v>
      </c>
      <c r="B541" s="28">
        <v>2</v>
      </c>
      <c r="C541" s="79">
        <v>12125</v>
      </c>
      <c r="D541" s="79">
        <v>3.17</v>
      </c>
      <c r="E541" s="79">
        <v>2.61</v>
      </c>
      <c r="F541" s="79">
        <v>2.85</v>
      </c>
      <c r="G541" s="79">
        <v>2.3199999999999998</v>
      </c>
      <c r="H541" s="79">
        <v>1.93</v>
      </c>
      <c r="I541" s="79">
        <v>1.65</v>
      </c>
      <c r="J541" s="79">
        <v>1.38</v>
      </c>
      <c r="K541" s="79">
        <v>1.18</v>
      </c>
      <c r="L541" s="79">
        <v>54</v>
      </c>
      <c r="M541" s="79">
        <v>53</v>
      </c>
      <c r="N541" s="79">
        <v>28</v>
      </c>
      <c r="O541" s="78">
        <v>0.62291666666666667</v>
      </c>
    </row>
    <row r="542" spans="1:15" x14ac:dyDescent="0.25">
      <c r="A542" s="79">
        <v>12826</v>
      </c>
      <c r="B542" s="28">
        <v>3</v>
      </c>
      <c r="C542" s="79">
        <v>23717</v>
      </c>
      <c r="D542" s="79">
        <v>6.36</v>
      </c>
      <c r="E542" s="79">
        <v>5.27</v>
      </c>
      <c r="F542" s="79">
        <v>5.79</v>
      </c>
      <c r="G542" s="79">
        <v>4.62</v>
      </c>
      <c r="H542" s="79">
        <v>3.84</v>
      </c>
      <c r="I542" s="79">
        <v>3.25</v>
      </c>
      <c r="J542" s="79">
        <v>2.71</v>
      </c>
      <c r="K542" s="79">
        <v>2.2999999999999998</v>
      </c>
      <c r="L542" s="79">
        <v>54</v>
      </c>
      <c r="M542" s="79">
        <v>53</v>
      </c>
      <c r="N542" s="79">
        <v>28</v>
      </c>
      <c r="O542" s="78">
        <v>0.62300925925925921</v>
      </c>
    </row>
    <row r="543" spans="1:15" x14ac:dyDescent="0.25">
      <c r="A543" s="79">
        <v>12826</v>
      </c>
      <c r="B543" s="28">
        <v>4</v>
      </c>
      <c r="C543" s="79">
        <v>36066</v>
      </c>
      <c r="D543" s="79">
        <v>9.6199999999999992</v>
      </c>
      <c r="E543" s="79">
        <v>8.02</v>
      </c>
      <c r="F543" s="79">
        <v>8.69</v>
      </c>
      <c r="G543" s="79">
        <v>7.05</v>
      </c>
      <c r="H543" s="79">
        <v>5.83</v>
      </c>
      <c r="I543" s="79">
        <v>4.84</v>
      </c>
      <c r="J543" s="79">
        <v>4.0199999999999996</v>
      </c>
      <c r="K543" s="79">
        <v>3.39</v>
      </c>
      <c r="L543" s="79">
        <v>54</v>
      </c>
      <c r="M543" s="79">
        <v>53</v>
      </c>
      <c r="N543" s="79">
        <v>28</v>
      </c>
      <c r="O543" s="78">
        <v>0.62313657407407408</v>
      </c>
    </row>
    <row r="544" spans="1:15" x14ac:dyDescent="0.25">
      <c r="A544" s="76" t="s">
        <v>279</v>
      </c>
      <c r="C544" s="1" t="s">
        <v>57</v>
      </c>
      <c r="D544" s="77">
        <v>0.62372685185185184</v>
      </c>
      <c r="E544" s="76" t="s">
        <v>56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4"/>
  <sheetViews>
    <sheetView showGridLines="0" workbookViewId="0">
      <selection activeCell="H14" sqref="H14"/>
    </sheetView>
  </sheetViews>
  <sheetFormatPr defaultRowHeight="15" x14ac:dyDescent="0.25"/>
  <cols>
    <col min="1" max="1" width="19" style="95" bestFit="1" customWidth="1"/>
    <col min="2" max="2" width="15.28515625" style="95" customWidth="1"/>
    <col min="3" max="3" width="8" style="95" bestFit="1" customWidth="1"/>
    <col min="4" max="5" width="9.140625" style="95" customWidth="1"/>
    <col min="6" max="6" width="9.7109375" style="95" bestFit="1" customWidth="1"/>
    <col min="7" max="9" width="9.140625" style="95" customWidth="1"/>
    <col min="10" max="10" width="6" style="95" bestFit="1" customWidth="1"/>
    <col min="11" max="11" width="5" style="95" bestFit="1" customWidth="1"/>
    <col min="12" max="12" width="3.7109375" style="95" customWidth="1"/>
    <col min="13" max="13" width="5.28515625" style="95" customWidth="1"/>
    <col min="14" max="14" width="6.7109375" style="95" customWidth="1"/>
    <col min="15" max="15" width="7.85546875" style="95" customWidth="1"/>
    <col min="16" max="16384" width="9.140625" style="95"/>
  </cols>
  <sheetData>
    <row r="1" spans="1:10" x14ac:dyDescent="0.25">
      <c r="A1" s="81" t="s">
        <v>278</v>
      </c>
      <c r="B1" s="325" t="s">
        <v>458</v>
      </c>
      <c r="C1" s="325"/>
      <c r="D1" s="325"/>
      <c r="E1" s="325"/>
      <c r="F1" s="325"/>
      <c r="G1" s="106"/>
    </row>
    <row r="2" spans="1:10" x14ac:dyDescent="0.25">
      <c r="A2" s="81" t="s">
        <v>276</v>
      </c>
      <c r="B2" s="98" t="s">
        <v>275</v>
      </c>
    </row>
    <row r="3" spans="1:10" x14ac:dyDescent="0.25">
      <c r="A3" s="81" t="s">
        <v>274</v>
      </c>
      <c r="B3" s="98" t="s">
        <v>273</v>
      </c>
    </row>
    <row r="4" spans="1:10" x14ac:dyDescent="0.25">
      <c r="A4" s="81" t="s">
        <v>272</v>
      </c>
    </row>
    <row r="5" spans="1:10" x14ac:dyDescent="0.25">
      <c r="A5" s="81"/>
    </row>
    <row r="6" spans="1:10" x14ac:dyDescent="0.25">
      <c r="A6" s="81" t="s">
        <v>271</v>
      </c>
      <c r="B6" s="90">
        <v>43168</v>
      </c>
    </row>
    <row r="7" spans="1:10" x14ac:dyDescent="0.25">
      <c r="A7" s="81" t="s">
        <v>270</v>
      </c>
      <c r="B7" s="4" t="s">
        <v>269</v>
      </c>
    </row>
    <row r="8" spans="1:10" x14ac:dyDescent="0.25">
      <c r="A8" s="81" t="s">
        <v>268</v>
      </c>
      <c r="B8" s="4" t="s">
        <v>267</v>
      </c>
    </row>
    <row r="9" spans="1:10" x14ac:dyDescent="0.25">
      <c r="A9" s="81" t="s">
        <v>266</v>
      </c>
      <c r="B9" s="4" t="s">
        <v>265</v>
      </c>
    </row>
    <row r="10" spans="1:10" x14ac:dyDescent="0.25">
      <c r="A10" s="81" t="s">
        <v>264</v>
      </c>
      <c r="B10" s="4" t="s">
        <v>263</v>
      </c>
    </row>
    <row r="11" spans="1:10" x14ac:dyDescent="0.25">
      <c r="A11" s="81" t="s">
        <v>262</v>
      </c>
      <c r="B11" s="4">
        <v>3123</v>
      </c>
    </row>
    <row r="12" spans="1:10" x14ac:dyDescent="0.25">
      <c r="A12" s="81" t="s">
        <v>261</v>
      </c>
      <c r="B12" s="4">
        <v>1111</v>
      </c>
    </row>
    <row r="13" spans="1:10" x14ac:dyDescent="0.25">
      <c r="A13" s="81" t="s">
        <v>260</v>
      </c>
      <c r="B13" s="4" t="s">
        <v>259</v>
      </c>
    </row>
    <row r="14" spans="1:10" s="1" customFormat="1" x14ac:dyDescent="0.25">
      <c r="A14" s="81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</row>
    <row r="15" spans="1:10" s="1" customFormat="1" x14ac:dyDescent="0.25">
      <c r="A15" s="81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</row>
    <row r="16" spans="1:10" s="1" customFormat="1" x14ac:dyDescent="0.25">
      <c r="A16" s="81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</row>
    <row r="17" spans="1:15" s="1" customFormat="1" x14ac:dyDescent="0.25">
      <c r="A17" s="81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</row>
    <row r="18" spans="1:15" s="1" customFormat="1" x14ac:dyDescent="0.25">
      <c r="A18" s="81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</row>
    <row r="19" spans="1:15" s="1" customFormat="1" x14ac:dyDescent="0.25"/>
    <row r="20" spans="1:15" s="1" customFormat="1" x14ac:dyDescent="0.25">
      <c r="A20" s="1" t="s">
        <v>249</v>
      </c>
      <c r="B20" s="4" t="s">
        <v>247</v>
      </c>
    </row>
    <row r="21" spans="1:15" s="1" customFormat="1" x14ac:dyDescent="0.25">
      <c r="A21" s="1" t="s">
        <v>248</v>
      </c>
      <c r="B21" s="4" t="s">
        <v>247</v>
      </c>
    </row>
    <row r="23" spans="1:15" x14ac:dyDescent="0.25">
      <c r="A23" s="105" t="s">
        <v>246</v>
      </c>
      <c r="B23" s="105" t="s">
        <v>245</v>
      </c>
      <c r="C23" s="105" t="s">
        <v>244</v>
      </c>
      <c r="D23" s="105" t="s">
        <v>243</v>
      </c>
      <c r="E23" s="105" t="s">
        <v>242</v>
      </c>
      <c r="F23" s="105" t="s">
        <v>241</v>
      </c>
      <c r="G23" s="105" t="s">
        <v>240</v>
      </c>
      <c r="H23" s="105" t="s">
        <v>239</v>
      </c>
      <c r="I23" s="105" t="s">
        <v>238</v>
      </c>
      <c r="J23" s="105" t="s">
        <v>237</v>
      </c>
      <c r="K23" s="105" t="s">
        <v>236</v>
      </c>
      <c r="L23" s="105" t="s">
        <v>235</v>
      </c>
      <c r="M23" s="105" t="s">
        <v>234</v>
      </c>
      <c r="N23" s="105" t="s">
        <v>233</v>
      </c>
      <c r="O23" s="105" t="s">
        <v>232</v>
      </c>
    </row>
    <row r="24" spans="1:15" x14ac:dyDescent="0.25">
      <c r="A24" s="105" t="s">
        <v>109</v>
      </c>
      <c r="B24" s="105" t="s">
        <v>231</v>
      </c>
      <c r="C24" s="105" t="s">
        <v>230</v>
      </c>
      <c r="D24" s="105" t="s">
        <v>229</v>
      </c>
      <c r="E24" s="105" t="s">
        <v>229</v>
      </c>
      <c r="F24" s="105" t="s">
        <v>229</v>
      </c>
      <c r="G24" s="105" t="s">
        <v>229</v>
      </c>
      <c r="H24" s="105" t="s">
        <v>229</v>
      </c>
      <c r="I24" s="105" t="s">
        <v>229</v>
      </c>
      <c r="J24" s="105" t="s">
        <v>229</v>
      </c>
      <c r="K24" s="105" t="s">
        <v>229</v>
      </c>
      <c r="L24" s="105" t="s">
        <v>228</v>
      </c>
      <c r="M24" s="105" t="s">
        <v>228</v>
      </c>
      <c r="N24" s="105"/>
      <c r="O24" s="105"/>
    </row>
    <row r="25" spans="1:15" x14ac:dyDescent="0.25">
      <c r="A25" s="100">
        <v>2</v>
      </c>
      <c r="B25" s="29">
        <v>1</v>
      </c>
      <c r="C25" s="100">
        <v>36213</v>
      </c>
      <c r="D25" s="100">
        <v>7.92</v>
      </c>
      <c r="E25" s="100">
        <v>7.39</v>
      </c>
      <c r="F25" s="100">
        <v>7.15</v>
      </c>
      <c r="G25" s="100">
        <v>6.26</v>
      </c>
      <c r="H25" s="100">
        <v>5.53</v>
      </c>
      <c r="I25" s="100">
        <v>4.76</v>
      </c>
      <c r="J25" s="100">
        <v>4.1100000000000003</v>
      </c>
      <c r="K25" s="100">
        <v>3.5</v>
      </c>
      <c r="L25" s="100">
        <v>39</v>
      </c>
      <c r="M25" s="100">
        <v>42</v>
      </c>
      <c r="N25" s="100">
        <v>1</v>
      </c>
      <c r="O25" s="99">
        <v>0.37101851851851847</v>
      </c>
    </row>
    <row r="26" spans="1:15" x14ac:dyDescent="0.25">
      <c r="A26" s="100">
        <v>2</v>
      </c>
      <c r="B26" s="29">
        <v>2</v>
      </c>
      <c r="C26" s="100">
        <v>12549</v>
      </c>
      <c r="D26" s="100">
        <v>2.66</v>
      </c>
      <c r="E26" s="100">
        <v>2.4300000000000002</v>
      </c>
      <c r="F26" s="100">
        <v>2.41</v>
      </c>
      <c r="G26" s="100">
        <v>2.11</v>
      </c>
      <c r="H26" s="100">
        <v>1.88</v>
      </c>
      <c r="I26" s="100">
        <v>1.62</v>
      </c>
      <c r="J26" s="100">
        <v>1.45</v>
      </c>
      <c r="K26" s="100">
        <v>1.26</v>
      </c>
      <c r="L26" s="100">
        <v>39</v>
      </c>
      <c r="M26" s="100">
        <v>42</v>
      </c>
      <c r="N26" s="100">
        <v>1</v>
      </c>
      <c r="O26" s="99">
        <v>0.37115740740740738</v>
      </c>
    </row>
    <row r="27" spans="1:15" x14ac:dyDescent="0.25">
      <c r="A27" s="100">
        <v>2</v>
      </c>
      <c r="B27" s="29">
        <v>3</v>
      </c>
      <c r="C27" s="100">
        <v>24301</v>
      </c>
      <c r="D27" s="100">
        <v>5.36</v>
      </c>
      <c r="E27" s="100">
        <v>4.91</v>
      </c>
      <c r="F27" s="100">
        <v>4.88</v>
      </c>
      <c r="G27" s="100">
        <v>4.18</v>
      </c>
      <c r="H27" s="100">
        <v>3.74</v>
      </c>
      <c r="I27" s="100">
        <v>3.22</v>
      </c>
      <c r="J27" s="100">
        <v>2.83</v>
      </c>
      <c r="K27" s="100">
        <v>2.42</v>
      </c>
      <c r="L27" s="100">
        <v>39</v>
      </c>
      <c r="M27" s="100">
        <v>42</v>
      </c>
      <c r="N27" s="100">
        <v>1</v>
      </c>
      <c r="O27" s="99">
        <v>0.37127314814814816</v>
      </c>
    </row>
    <row r="28" spans="1:15" x14ac:dyDescent="0.25">
      <c r="A28" s="100">
        <v>2</v>
      </c>
      <c r="B28" s="29">
        <v>4</v>
      </c>
      <c r="C28" s="100">
        <v>36713</v>
      </c>
      <c r="D28" s="100">
        <v>8.08</v>
      </c>
      <c r="E28" s="100">
        <v>7.48</v>
      </c>
      <c r="F28" s="100">
        <v>7.28</v>
      </c>
      <c r="G28" s="100">
        <v>6.33</v>
      </c>
      <c r="H28" s="100">
        <v>5.57</v>
      </c>
      <c r="I28" s="100">
        <v>4.83</v>
      </c>
      <c r="J28" s="100">
        <v>4.18</v>
      </c>
      <c r="K28" s="100">
        <v>3.56</v>
      </c>
      <c r="L28" s="100">
        <v>39</v>
      </c>
      <c r="M28" s="100">
        <v>42</v>
      </c>
      <c r="N28" s="100">
        <v>1</v>
      </c>
      <c r="O28" s="99">
        <v>0.37144675925925924</v>
      </c>
    </row>
    <row r="29" spans="1:15" x14ac:dyDescent="0.25">
      <c r="A29" s="96" t="s">
        <v>457</v>
      </c>
      <c r="B29" s="98"/>
      <c r="C29" s="95" t="s">
        <v>57</v>
      </c>
      <c r="D29" s="97">
        <v>0.3722569444444444</v>
      </c>
      <c r="E29" s="96" t="s">
        <v>227</v>
      </c>
    </row>
    <row r="30" spans="1:15" x14ac:dyDescent="0.25">
      <c r="A30" s="100">
        <v>2</v>
      </c>
      <c r="B30" s="29">
        <v>1</v>
      </c>
      <c r="C30" s="100">
        <v>35962</v>
      </c>
      <c r="D30" s="100">
        <v>14.61</v>
      </c>
      <c r="E30" s="100">
        <v>11.05</v>
      </c>
      <c r="F30" s="100">
        <v>11.85</v>
      </c>
      <c r="G30" s="100">
        <v>9.4</v>
      </c>
      <c r="H30" s="100">
        <v>7.52</v>
      </c>
      <c r="I30" s="100">
        <v>6.11</v>
      </c>
      <c r="J30" s="100">
        <v>4.91</v>
      </c>
      <c r="K30" s="100">
        <v>3.95</v>
      </c>
      <c r="L30" s="100">
        <v>40</v>
      </c>
      <c r="M30" s="100">
        <v>41</v>
      </c>
      <c r="N30" s="100">
        <v>1</v>
      </c>
      <c r="O30" s="99">
        <v>0.37528935185185186</v>
      </c>
    </row>
    <row r="31" spans="1:15" x14ac:dyDescent="0.25">
      <c r="A31" s="100">
        <v>2</v>
      </c>
      <c r="B31" s="29">
        <v>2</v>
      </c>
      <c r="C31" s="100">
        <v>12269</v>
      </c>
      <c r="D31" s="100">
        <v>5.79</v>
      </c>
      <c r="E31" s="100">
        <v>3.4</v>
      </c>
      <c r="F31" s="100">
        <v>4.63</v>
      </c>
      <c r="G31" s="100">
        <v>3.6</v>
      </c>
      <c r="H31" s="100">
        <v>2.84</v>
      </c>
      <c r="I31" s="100">
        <v>2.2999999999999998</v>
      </c>
      <c r="J31" s="100">
        <v>1.87</v>
      </c>
      <c r="K31" s="100">
        <v>1.53</v>
      </c>
      <c r="L31" s="100">
        <v>40</v>
      </c>
      <c r="M31" s="100">
        <v>41</v>
      </c>
      <c r="N31" s="100">
        <v>1</v>
      </c>
      <c r="O31" s="99">
        <v>0.37541666666666668</v>
      </c>
    </row>
    <row r="32" spans="1:15" x14ac:dyDescent="0.25">
      <c r="A32" s="100">
        <v>2</v>
      </c>
      <c r="B32" s="29">
        <v>3</v>
      </c>
      <c r="C32" s="100">
        <v>24096</v>
      </c>
      <c r="D32" s="100">
        <v>10.49</v>
      </c>
      <c r="E32" s="100">
        <v>7.24</v>
      </c>
      <c r="F32" s="100">
        <v>8.5</v>
      </c>
      <c r="G32" s="100">
        <v>6.62</v>
      </c>
      <c r="H32" s="100">
        <v>5.33</v>
      </c>
      <c r="I32" s="100">
        <v>4.32</v>
      </c>
      <c r="J32" s="100">
        <v>3.5</v>
      </c>
      <c r="K32" s="100">
        <v>2.83</v>
      </c>
      <c r="L32" s="100">
        <v>40</v>
      </c>
      <c r="M32" s="100">
        <v>41</v>
      </c>
      <c r="N32" s="100">
        <v>1</v>
      </c>
      <c r="O32" s="99">
        <v>0.3755208333333333</v>
      </c>
    </row>
    <row r="33" spans="1:15" x14ac:dyDescent="0.25">
      <c r="A33" s="100">
        <v>2</v>
      </c>
      <c r="B33" s="29">
        <v>4</v>
      </c>
      <c r="C33" s="100">
        <v>36221</v>
      </c>
      <c r="D33" s="100">
        <v>14.7</v>
      </c>
      <c r="E33" s="100">
        <v>11.03</v>
      </c>
      <c r="F33" s="100">
        <v>11.96</v>
      </c>
      <c r="G33" s="100">
        <v>9.43</v>
      </c>
      <c r="H33" s="100">
        <v>7.56</v>
      </c>
      <c r="I33" s="100">
        <v>6.13</v>
      </c>
      <c r="J33" s="100">
        <v>4.95</v>
      </c>
      <c r="K33" s="100">
        <v>3.98</v>
      </c>
      <c r="L33" s="100">
        <v>40</v>
      </c>
      <c r="M33" s="100">
        <v>41</v>
      </c>
      <c r="N33" s="100">
        <v>1</v>
      </c>
      <c r="O33" s="99">
        <v>0.3756944444444445</v>
      </c>
    </row>
    <row r="34" spans="1:15" x14ac:dyDescent="0.25">
      <c r="A34" s="96" t="s">
        <v>457</v>
      </c>
      <c r="B34" s="98"/>
      <c r="C34" s="95" t="s">
        <v>57</v>
      </c>
      <c r="D34" s="97">
        <v>0.37653935185185183</v>
      </c>
      <c r="E34" s="96" t="s">
        <v>226</v>
      </c>
    </row>
    <row r="35" spans="1:15" x14ac:dyDescent="0.25">
      <c r="A35" s="100">
        <v>0</v>
      </c>
      <c r="B35" s="29">
        <v>1</v>
      </c>
      <c r="C35" s="100">
        <v>35917</v>
      </c>
      <c r="D35" s="100">
        <v>13.92</v>
      </c>
      <c r="E35" s="100">
        <v>11.22</v>
      </c>
      <c r="F35" s="100">
        <v>11.85</v>
      </c>
      <c r="G35" s="100">
        <v>9.34</v>
      </c>
      <c r="H35" s="100">
        <v>7.51</v>
      </c>
      <c r="I35" s="100">
        <v>5.91</v>
      </c>
      <c r="J35" s="100">
        <v>4.7300000000000004</v>
      </c>
      <c r="K35" s="100">
        <v>3.88</v>
      </c>
      <c r="L35" s="100">
        <v>40</v>
      </c>
      <c r="M35" s="100">
        <v>41</v>
      </c>
      <c r="N35" s="100">
        <v>1</v>
      </c>
      <c r="O35" s="99">
        <v>0.38285879629629632</v>
      </c>
    </row>
    <row r="36" spans="1:15" x14ac:dyDescent="0.25">
      <c r="A36" s="100">
        <v>0</v>
      </c>
      <c r="B36" s="29">
        <v>2</v>
      </c>
      <c r="C36" s="100">
        <v>12314</v>
      </c>
      <c r="D36" s="100">
        <v>5.13</v>
      </c>
      <c r="E36" s="100">
        <v>4.09</v>
      </c>
      <c r="F36" s="100">
        <v>4.09</v>
      </c>
      <c r="G36" s="100">
        <v>3.2</v>
      </c>
      <c r="H36" s="100">
        <v>2.6</v>
      </c>
      <c r="I36" s="100">
        <v>2.0699999999999998</v>
      </c>
      <c r="J36" s="100">
        <v>1.7</v>
      </c>
      <c r="K36" s="100">
        <v>1.42</v>
      </c>
      <c r="L36" s="100">
        <v>40</v>
      </c>
      <c r="M36" s="100">
        <v>41</v>
      </c>
      <c r="N36" s="100">
        <v>1</v>
      </c>
      <c r="O36" s="99">
        <v>0.38298611111111108</v>
      </c>
    </row>
    <row r="37" spans="1:15" x14ac:dyDescent="0.25">
      <c r="A37" s="100">
        <v>0</v>
      </c>
      <c r="B37" s="29">
        <v>3</v>
      </c>
      <c r="C37" s="100">
        <v>24088</v>
      </c>
      <c r="D37" s="100">
        <v>9.7899999999999991</v>
      </c>
      <c r="E37" s="100">
        <v>7.83</v>
      </c>
      <c r="F37" s="100">
        <v>8.2100000000000009</v>
      </c>
      <c r="G37" s="100">
        <v>6.39</v>
      </c>
      <c r="H37" s="100">
        <v>5.18</v>
      </c>
      <c r="I37" s="100">
        <v>4.0999999999999996</v>
      </c>
      <c r="J37" s="100">
        <v>3.32</v>
      </c>
      <c r="K37" s="100">
        <v>2.73</v>
      </c>
      <c r="L37" s="100">
        <v>40</v>
      </c>
      <c r="M37" s="100">
        <v>41</v>
      </c>
      <c r="N37" s="100">
        <v>1</v>
      </c>
      <c r="O37" s="99">
        <v>0.38309027777777777</v>
      </c>
    </row>
    <row r="38" spans="1:15" x14ac:dyDescent="0.25">
      <c r="A38" s="100">
        <v>0</v>
      </c>
      <c r="B38" s="29">
        <v>4</v>
      </c>
      <c r="C38" s="100">
        <v>36247</v>
      </c>
      <c r="D38" s="100">
        <v>14.08</v>
      </c>
      <c r="E38" s="100">
        <v>11.35</v>
      </c>
      <c r="F38" s="100">
        <v>12.02</v>
      </c>
      <c r="G38" s="100">
        <v>9.44</v>
      </c>
      <c r="H38" s="100">
        <v>7.57</v>
      </c>
      <c r="I38" s="100">
        <v>5.98</v>
      </c>
      <c r="J38" s="100">
        <v>4.8099999999999996</v>
      </c>
      <c r="K38" s="100">
        <v>3.93</v>
      </c>
      <c r="L38" s="100">
        <v>40</v>
      </c>
      <c r="M38" s="100">
        <v>41</v>
      </c>
      <c r="N38" s="100">
        <v>1</v>
      </c>
      <c r="O38" s="99">
        <v>0.38325231481481481</v>
      </c>
    </row>
    <row r="39" spans="1:15" x14ac:dyDescent="0.25">
      <c r="A39" s="96" t="s">
        <v>456</v>
      </c>
      <c r="B39" s="98"/>
      <c r="C39" s="95" t="s">
        <v>57</v>
      </c>
      <c r="D39" s="97">
        <v>0.38395833333333335</v>
      </c>
      <c r="E39" s="96" t="s">
        <v>224</v>
      </c>
    </row>
    <row r="40" spans="1:15" x14ac:dyDescent="0.25">
      <c r="A40" s="100">
        <v>0</v>
      </c>
      <c r="B40" s="29">
        <v>1</v>
      </c>
      <c r="C40" s="100">
        <v>35962</v>
      </c>
      <c r="D40" s="100">
        <v>8.2799999999999994</v>
      </c>
      <c r="E40" s="100">
        <v>7.72</v>
      </c>
      <c r="F40" s="100">
        <v>7.53</v>
      </c>
      <c r="G40" s="100">
        <v>6.61</v>
      </c>
      <c r="H40" s="100">
        <v>5.89</v>
      </c>
      <c r="I40" s="100">
        <v>5.08</v>
      </c>
      <c r="J40" s="100">
        <v>4.4000000000000004</v>
      </c>
      <c r="K40" s="100">
        <v>3.75</v>
      </c>
      <c r="L40" s="100">
        <v>41</v>
      </c>
      <c r="M40" s="100">
        <v>42</v>
      </c>
      <c r="N40" s="100">
        <v>1</v>
      </c>
      <c r="O40" s="99">
        <v>0.4052546296296296</v>
      </c>
    </row>
    <row r="41" spans="1:15" x14ac:dyDescent="0.25">
      <c r="A41" s="100">
        <v>0</v>
      </c>
      <c r="B41" s="29">
        <v>2</v>
      </c>
      <c r="C41" s="100">
        <v>12516</v>
      </c>
      <c r="D41" s="100">
        <v>2.8</v>
      </c>
      <c r="E41" s="100">
        <v>2.58</v>
      </c>
      <c r="F41" s="100">
        <v>2.5299999999999998</v>
      </c>
      <c r="G41" s="100">
        <v>2.23</v>
      </c>
      <c r="H41" s="100">
        <v>2</v>
      </c>
      <c r="I41" s="100">
        <v>1.76</v>
      </c>
      <c r="J41" s="100">
        <v>1.54</v>
      </c>
      <c r="K41" s="100">
        <v>1.36</v>
      </c>
      <c r="L41" s="100">
        <v>41</v>
      </c>
      <c r="M41" s="100">
        <v>42</v>
      </c>
      <c r="N41" s="100">
        <v>1</v>
      </c>
      <c r="O41" s="99">
        <v>0.40537037037037038</v>
      </c>
    </row>
    <row r="42" spans="1:15" x14ac:dyDescent="0.25">
      <c r="A42" s="100">
        <v>0</v>
      </c>
      <c r="B42" s="29">
        <v>3</v>
      </c>
      <c r="C42" s="100">
        <v>24192</v>
      </c>
      <c r="D42" s="100">
        <v>5.59</v>
      </c>
      <c r="E42" s="100">
        <v>5.14</v>
      </c>
      <c r="F42" s="100">
        <v>5.16</v>
      </c>
      <c r="G42" s="100">
        <v>4.41</v>
      </c>
      <c r="H42" s="100">
        <v>3.98</v>
      </c>
      <c r="I42" s="100">
        <v>3.46</v>
      </c>
      <c r="J42" s="100">
        <v>3.03</v>
      </c>
      <c r="K42" s="100">
        <v>2.63</v>
      </c>
      <c r="L42" s="100">
        <v>41</v>
      </c>
      <c r="M42" s="100">
        <v>42</v>
      </c>
      <c r="N42" s="100">
        <v>1</v>
      </c>
      <c r="O42" s="99">
        <v>0.40548611111111116</v>
      </c>
    </row>
    <row r="43" spans="1:15" x14ac:dyDescent="0.25">
      <c r="A43" s="100">
        <v>0</v>
      </c>
      <c r="B43" s="29">
        <v>4</v>
      </c>
      <c r="C43" s="100">
        <v>36499</v>
      </c>
      <c r="D43" s="100">
        <v>8.49</v>
      </c>
      <c r="E43" s="100">
        <v>7.86</v>
      </c>
      <c r="F43" s="100">
        <v>7.68</v>
      </c>
      <c r="G43" s="100">
        <v>6.73</v>
      </c>
      <c r="H43" s="100">
        <v>5.96</v>
      </c>
      <c r="I43" s="100">
        <v>5.18</v>
      </c>
      <c r="J43" s="100">
        <v>4.49</v>
      </c>
      <c r="K43" s="100">
        <v>3.83</v>
      </c>
      <c r="L43" s="100">
        <v>41</v>
      </c>
      <c r="M43" s="100">
        <v>42</v>
      </c>
      <c r="N43" s="100">
        <v>1</v>
      </c>
      <c r="O43" s="99">
        <v>0.40564814814814815</v>
      </c>
    </row>
    <row r="44" spans="1:15" x14ac:dyDescent="0.25">
      <c r="A44" s="96" t="s">
        <v>456</v>
      </c>
      <c r="B44" s="98"/>
      <c r="C44" s="95" t="s">
        <v>57</v>
      </c>
      <c r="D44" s="97">
        <v>0.40638888888888891</v>
      </c>
      <c r="E44" s="96" t="s">
        <v>222</v>
      </c>
    </row>
    <row r="45" spans="1:15" x14ac:dyDescent="0.25">
      <c r="A45" s="100">
        <v>18</v>
      </c>
      <c r="B45" s="29">
        <v>1</v>
      </c>
      <c r="C45" s="100">
        <v>35584</v>
      </c>
      <c r="D45" s="100">
        <v>22.83</v>
      </c>
      <c r="E45" s="100">
        <v>6.34</v>
      </c>
      <c r="F45" s="100">
        <v>18.399999999999999</v>
      </c>
      <c r="G45" s="100">
        <v>14.33</v>
      </c>
      <c r="H45" s="100">
        <v>11.28</v>
      </c>
      <c r="I45" s="100">
        <v>8.76</v>
      </c>
      <c r="J45" s="100">
        <v>6.72</v>
      </c>
      <c r="K45" s="100">
        <v>5.12</v>
      </c>
      <c r="L45" s="100">
        <v>41</v>
      </c>
      <c r="M45" s="100">
        <v>41</v>
      </c>
      <c r="N45" s="100">
        <v>2</v>
      </c>
      <c r="O45" s="99">
        <v>0.40768518518518521</v>
      </c>
    </row>
    <row r="46" spans="1:15" x14ac:dyDescent="0.25">
      <c r="A46" s="100">
        <v>18</v>
      </c>
      <c r="B46" s="29">
        <v>2</v>
      </c>
      <c r="C46" s="100">
        <v>12241</v>
      </c>
      <c r="D46" s="100">
        <v>9.09</v>
      </c>
      <c r="E46" s="100">
        <v>1.86</v>
      </c>
      <c r="F46" s="100">
        <v>7.26</v>
      </c>
      <c r="G46" s="100">
        <v>5.61</v>
      </c>
      <c r="H46" s="100">
        <v>4.3600000000000003</v>
      </c>
      <c r="I46" s="100">
        <v>3.4</v>
      </c>
      <c r="J46" s="100">
        <v>2.64</v>
      </c>
      <c r="K46" s="100">
        <v>2.08</v>
      </c>
      <c r="L46" s="100">
        <v>41</v>
      </c>
      <c r="M46" s="100">
        <v>41</v>
      </c>
      <c r="N46" s="100">
        <v>2</v>
      </c>
      <c r="O46" s="99">
        <v>0.40790509259259261</v>
      </c>
    </row>
    <row r="47" spans="1:15" x14ac:dyDescent="0.25">
      <c r="A47" s="100">
        <v>18</v>
      </c>
      <c r="B47" s="29">
        <v>3</v>
      </c>
      <c r="C47" s="100">
        <v>23848</v>
      </c>
      <c r="D47" s="100">
        <v>16.149999999999999</v>
      </c>
      <c r="E47" s="100">
        <v>3.97</v>
      </c>
      <c r="F47" s="100">
        <v>12.98</v>
      </c>
      <c r="G47" s="100">
        <v>9.98</v>
      </c>
      <c r="H47" s="100">
        <v>7.9</v>
      </c>
      <c r="I47" s="100">
        <v>6.13</v>
      </c>
      <c r="J47" s="100">
        <v>4.8099999999999996</v>
      </c>
      <c r="K47" s="100">
        <v>3.71</v>
      </c>
      <c r="L47" s="100">
        <v>41</v>
      </c>
      <c r="M47" s="100">
        <v>41</v>
      </c>
      <c r="N47" s="100">
        <v>2</v>
      </c>
      <c r="O47" s="99">
        <v>0.40805555555555556</v>
      </c>
    </row>
    <row r="48" spans="1:15" x14ac:dyDescent="0.25">
      <c r="A48" s="100">
        <v>18</v>
      </c>
      <c r="B48" s="29">
        <v>4</v>
      </c>
      <c r="C48" s="100">
        <v>35998</v>
      </c>
      <c r="D48" s="100">
        <v>22.18</v>
      </c>
      <c r="E48" s="100">
        <v>6.4</v>
      </c>
      <c r="F48" s="100">
        <v>17.88</v>
      </c>
      <c r="G48" s="100">
        <v>13.93</v>
      </c>
      <c r="H48" s="100">
        <v>10.99</v>
      </c>
      <c r="I48" s="100">
        <v>8.6</v>
      </c>
      <c r="J48" s="100">
        <v>6.7</v>
      </c>
      <c r="K48" s="100">
        <v>5.19</v>
      </c>
      <c r="L48" s="100">
        <v>41</v>
      </c>
      <c r="M48" s="100">
        <v>41</v>
      </c>
      <c r="N48" s="100">
        <v>2</v>
      </c>
      <c r="O48" s="99">
        <v>0.40824074074074074</v>
      </c>
    </row>
    <row r="49" spans="1:15" x14ac:dyDescent="0.25">
      <c r="A49" s="96" t="s">
        <v>445</v>
      </c>
      <c r="B49" s="98"/>
      <c r="C49" s="95" t="s">
        <v>57</v>
      </c>
      <c r="D49" s="97">
        <v>0.4091319444444444</v>
      </c>
      <c r="E49" s="96" t="s">
        <v>205</v>
      </c>
    </row>
    <row r="50" spans="1:15" x14ac:dyDescent="0.25">
      <c r="A50" s="100">
        <v>20</v>
      </c>
      <c r="B50" s="29">
        <v>1</v>
      </c>
      <c r="C50" s="100">
        <v>35765</v>
      </c>
      <c r="D50" s="100">
        <v>25.19</v>
      </c>
      <c r="E50" s="100">
        <v>19.829999999999998</v>
      </c>
      <c r="F50" s="100">
        <v>5.82</v>
      </c>
      <c r="G50" s="100">
        <v>4.95</v>
      </c>
      <c r="H50" s="100">
        <v>4.38</v>
      </c>
      <c r="I50" s="100">
        <v>3.83</v>
      </c>
      <c r="J50" s="100">
        <v>3.35</v>
      </c>
      <c r="K50" s="100">
        <v>2.92</v>
      </c>
      <c r="L50" s="100">
        <v>41</v>
      </c>
      <c r="M50" s="100">
        <v>42</v>
      </c>
      <c r="N50" s="100">
        <v>3</v>
      </c>
      <c r="O50" s="99">
        <v>0.40989583333333335</v>
      </c>
    </row>
    <row r="51" spans="1:15" x14ac:dyDescent="0.25">
      <c r="A51" s="100">
        <v>20</v>
      </c>
      <c r="B51" s="29">
        <v>2</v>
      </c>
      <c r="C51" s="100">
        <v>12092</v>
      </c>
      <c r="D51" s="100">
        <v>10.38</v>
      </c>
      <c r="E51" s="100">
        <v>7.98</v>
      </c>
      <c r="F51" s="100">
        <v>1.91</v>
      </c>
      <c r="G51" s="100">
        <v>1.64</v>
      </c>
      <c r="H51" s="100">
        <v>1.47</v>
      </c>
      <c r="I51" s="100">
        <v>1.28</v>
      </c>
      <c r="J51" s="100">
        <v>1.1399999999999999</v>
      </c>
      <c r="K51" s="100">
        <v>1.02</v>
      </c>
      <c r="L51" s="100">
        <v>41</v>
      </c>
      <c r="M51" s="100">
        <v>42</v>
      </c>
      <c r="N51" s="100">
        <v>3</v>
      </c>
      <c r="O51" s="99">
        <v>0.41002314814814816</v>
      </c>
    </row>
    <row r="52" spans="1:15" x14ac:dyDescent="0.25">
      <c r="A52" s="100">
        <v>20</v>
      </c>
      <c r="B52" s="29">
        <v>3</v>
      </c>
      <c r="C52" s="100">
        <v>23639</v>
      </c>
      <c r="D52" s="100">
        <v>18.059999999999999</v>
      </c>
      <c r="E52" s="100">
        <v>14.04</v>
      </c>
      <c r="F52" s="100">
        <v>3.92</v>
      </c>
      <c r="G52" s="100">
        <v>3.3</v>
      </c>
      <c r="H52" s="100">
        <v>2.97</v>
      </c>
      <c r="I52" s="100">
        <v>2.58</v>
      </c>
      <c r="J52" s="100">
        <v>2.2799999999999998</v>
      </c>
      <c r="K52" s="100">
        <v>2</v>
      </c>
      <c r="L52" s="100">
        <v>41</v>
      </c>
      <c r="M52" s="100">
        <v>42</v>
      </c>
      <c r="N52" s="100">
        <v>3</v>
      </c>
      <c r="O52" s="99">
        <v>0.41012731481481479</v>
      </c>
    </row>
    <row r="53" spans="1:15" x14ac:dyDescent="0.25">
      <c r="A53" s="100">
        <v>20</v>
      </c>
      <c r="B53" s="29">
        <v>4</v>
      </c>
      <c r="C53" s="100">
        <v>35733</v>
      </c>
      <c r="D53" s="100">
        <v>24.44</v>
      </c>
      <c r="E53" s="100">
        <v>19.13</v>
      </c>
      <c r="F53" s="100">
        <v>5.96</v>
      </c>
      <c r="G53" s="100">
        <v>5.09</v>
      </c>
      <c r="H53" s="100">
        <v>4.5199999999999996</v>
      </c>
      <c r="I53" s="100">
        <v>3.94</v>
      </c>
      <c r="J53" s="100">
        <v>3.46</v>
      </c>
      <c r="K53" s="100">
        <v>3.01</v>
      </c>
      <c r="L53" s="100">
        <v>41</v>
      </c>
      <c r="M53" s="100">
        <v>42</v>
      </c>
      <c r="N53" s="100">
        <v>3</v>
      </c>
      <c r="O53" s="99">
        <v>0.41030092592592587</v>
      </c>
    </row>
    <row r="54" spans="1:15" x14ac:dyDescent="0.25">
      <c r="A54" s="96" t="s">
        <v>455</v>
      </c>
      <c r="B54" s="98"/>
      <c r="C54" s="95" t="s">
        <v>57</v>
      </c>
      <c r="D54" s="97">
        <v>0.41108796296296296</v>
      </c>
      <c r="E54" s="96" t="s">
        <v>204</v>
      </c>
    </row>
    <row r="55" spans="1:15" x14ac:dyDescent="0.25">
      <c r="A55" s="100">
        <v>38</v>
      </c>
      <c r="B55" s="29">
        <v>1</v>
      </c>
      <c r="C55" s="100">
        <v>36476</v>
      </c>
      <c r="D55" s="100">
        <v>9.32</v>
      </c>
      <c r="E55" s="100">
        <v>8.3800000000000008</v>
      </c>
      <c r="F55" s="100">
        <v>8.8000000000000007</v>
      </c>
      <c r="G55" s="100">
        <v>7.97</v>
      </c>
      <c r="H55" s="100">
        <v>7.24</v>
      </c>
      <c r="I55" s="100">
        <v>6.54</v>
      </c>
      <c r="J55" s="100">
        <v>5.98</v>
      </c>
      <c r="K55" s="100">
        <v>5.61</v>
      </c>
      <c r="L55" s="100">
        <v>41</v>
      </c>
      <c r="M55" s="100">
        <v>43</v>
      </c>
      <c r="N55" s="100">
        <v>4</v>
      </c>
      <c r="O55" s="99">
        <v>0.41195601851851849</v>
      </c>
    </row>
    <row r="56" spans="1:15" x14ac:dyDescent="0.25">
      <c r="A56" s="100">
        <v>38</v>
      </c>
      <c r="B56" s="29">
        <v>2</v>
      </c>
      <c r="C56" s="100">
        <v>12468</v>
      </c>
      <c r="D56" s="100">
        <v>3.05</v>
      </c>
      <c r="E56" s="100">
        <v>2.71</v>
      </c>
      <c r="F56" s="100">
        <v>2.9</v>
      </c>
      <c r="G56" s="100">
        <v>2.66</v>
      </c>
      <c r="H56" s="100">
        <v>2.48</v>
      </c>
      <c r="I56" s="100">
        <v>2.29</v>
      </c>
      <c r="J56" s="100">
        <v>2.16</v>
      </c>
      <c r="K56" s="100">
        <v>2.0699999999999998</v>
      </c>
      <c r="L56" s="100">
        <v>41</v>
      </c>
      <c r="M56" s="100">
        <v>43</v>
      </c>
      <c r="N56" s="100">
        <v>4</v>
      </c>
      <c r="O56" s="99">
        <v>0.41207175925925926</v>
      </c>
    </row>
    <row r="57" spans="1:15" x14ac:dyDescent="0.25">
      <c r="A57" s="100">
        <v>38</v>
      </c>
      <c r="B57" s="29">
        <v>3</v>
      </c>
      <c r="C57" s="100">
        <v>24287</v>
      </c>
      <c r="D57" s="100">
        <v>6.14</v>
      </c>
      <c r="E57" s="100">
        <v>5.38</v>
      </c>
      <c r="F57" s="100">
        <v>5.84</v>
      </c>
      <c r="G57" s="100">
        <v>5.24</v>
      </c>
      <c r="H57" s="100">
        <v>4.9000000000000004</v>
      </c>
      <c r="I57" s="100">
        <v>4.5</v>
      </c>
      <c r="J57" s="100">
        <v>4.22</v>
      </c>
      <c r="K57" s="100">
        <v>4.03</v>
      </c>
      <c r="L57" s="100">
        <v>41</v>
      </c>
      <c r="M57" s="100">
        <v>43</v>
      </c>
      <c r="N57" s="100">
        <v>4</v>
      </c>
      <c r="O57" s="99">
        <v>0.41218749999999998</v>
      </c>
    </row>
    <row r="58" spans="1:15" x14ac:dyDescent="0.25">
      <c r="A58" s="100">
        <v>38</v>
      </c>
      <c r="B58" s="29">
        <v>4</v>
      </c>
      <c r="C58" s="100">
        <v>36554</v>
      </c>
      <c r="D58" s="100">
        <v>9.17</v>
      </c>
      <c r="E58" s="100">
        <v>8.19</v>
      </c>
      <c r="F58" s="100">
        <v>8.69</v>
      </c>
      <c r="G58" s="100">
        <v>7.88</v>
      </c>
      <c r="H58" s="100">
        <v>7.24</v>
      </c>
      <c r="I58" s="100">
        <v>6.61</v>
      </c>
      <c r="J58" s="100">
        <v>6.16</v>
      </c>
      <c r="K58" s="100">
        <v>5.87</v>
      </c>
      <c r="L58" s="100">
        <v>41</v>
      </c>
      <c r="M58" s="100">
        <v>43</v>
      </c>
      <c r="N58" s="100">
        <v>4</v>
      </c>
      <c r="O58" s="99">
        <v>0.41234953703703708</v>
      </c>
    </row>
    <row r="59" spans="1:15" x14ac:dyDescent="0.25">
      <c r="A59" s="96" t="s">
        <v>454</v>
      </c>
      <c r="B59" s="98"/>
      <c r="C59" s="95" t="s">
        <v>57</v>
      </c>
      <c r="D59" s="97">
        <v>0.41302083333333334</v>
      </c>
      <c r="E59" s="96" t="s">
        <v>219</v>
      </c>
    </row>
    <row r="60" spans="1:15" x14ac:dyDescent="0.25">
      <c r="A60" s="100">
        <v>55</v>
      </c>
      <c r="B60" s="29">
        <v>1</v>
      </c>
      <c r="C60" s="100">
        <v>36146</v>
      </c>
      <c r="D60" s="100">
        <v>9.11</v>
      </c>
      <c r="E60" s="100">
        <v>8.32</v>
      </c>
      <c r="F60" s="100">
        <v>8.08</v>
      </c>
      <c r="G60" s="100">
        <v>6.93</v>
      </c>
      <c r="H60" s="100">
        <v>5.93</v>
      </c>
      <c r="I60" s="100">
        <v>5.01</v>
      </c>
      <c r="J60" s="100">
        <v>4.18</v>
      </c>
      <c r="K60" s="100">
        <v>3.4</v>
      </c>
      <c r="L60" s="100">
        <v>41</v>
      </c>
      <c r="M60" s="100">
        <v>42</v>
      </c>
      <c r="N60" s="100">
        <v>5</v>
      </c>
      <c r="O60" s="99">
        <v>0.41427083333333337</v>
      </c>
    </row>
    <row r="61" spans="1:15" x14ac:dyDescent="0.25">
      <c r="A61" s="100">
        <v>55</v>
      </c>
      <c r="B61" s="29">
        <v>2</v>
      </c>
      <c r="C61" s="100">
        <v>12540</v>
      </c>
      <c r="D61" s="100">
        <v>3.06</v>
      </c>
      <c r="E61" s="100">
        <v>2.8</v>
      </c>
      <c r="F61" s="100">
        <v>2.74</v>
      </c>
      <c r="G61" s="100">
        <v>2.33</v>
      </c>
      <c r="H61" s="100">
        <v>2.02</v>
      </c>
      <c r="I61" s="100">
        <v>1.73</v>
      </c>
      <c r="J61" s="100">
        <v>1.46</v>
      </c>
      <c r="K61" s="100">
        <v>1.24</v>
      </c>
      <c r="L61" s="100">
        <v>41</v>
      </c>
      <c r="M61" s="100">
        <v>42</v>
      </c>
      <c r="N61" s="100">
        <v>5</v>
      </c>
      <c r="O61" s="99">
        <v>0.41438657407407403</v>
      </c>
    </row>
    <row r="62" spans="1:15" x14ac:dyDescent="0.25">
      <c r="A62" s="100">
        <v>55</v>
      </c>
      <c r="B62" s="29">
        <v>3</v>
      </c>
      <c r="C62" s="100">
        <v>24204</v>
      </c>
      <c r="D62" s="100">
        <v>6.09</v>
      </c>
      <c r="E62" s="100">
        <v>5.49</v>
      </c>
      <c r="F62" s="100">
        <v>5.42</v>
      </c>
      <c r="G62" s="100">
        <v>4.5599999999999996</v>
      </c>
      <c r="H62" s="100">
        <v>3.96</v>
      </c>
      <c r="I62" s="100">
        <v>3.39</v>
      </c>
      <c r="J62" s="100">
        <v>2.84</v>
      </c>
      <c r="K62" s="100">
        <v>2.38</v>
      </c>
      <c r="L62" s="100">
        <v>41</v>
      </c>
      <c r="M62" s="100">
        <v>42</v>
      </c>
      <c r="N62" s="100">
        <v>5</v>
      </c>
      <c r="O62" s="99">
        <v>0.41450231481481481</v>
      </c>
    </row>
    <row r="63" spans="1:15" x14ac:dyDescent="0.25">
      <c r="A63" s="100">
        <v>55</v>
      </c>
      <c r="B63" s="29">
        <v>4</v>
      </c>
      <c r="C63" s="100">
        <v>36586</v>
      </c>
      <c r="D63" s="100">
        <v>9.09</v>
      </c>
      <c r="E63" s="100">
        <v>8.25</v>
      </c>
      <c r="F63" s="100">
        <v>8.09</v>
      </c>
      <c r="G63" s="100">
        <v>6.89</v>
      </c>
      <c r="H63" s="100">
        <v>5.92</v>
      </c>
      <c r="I63" s="100">
        <v>5.05</v>
      </c>
      <c r="J63" s="100">
        <v>4.25</v>
      </c>
      <c r="K63" s="100">
        <v>3.5</v>
      </c>
      <c r="L63" s="100">
        <v>41</v>
      </c>
      <c r="M63" s="100">
        <v>42</v>
      </c>
      <c r="N63" s="100">
        <v>5</v>
      </c>
      <c r="O63" s="99">
        <v>0.41465277777777776</v>
      </c>
    </row>
    <row r="64" spans="1:15" x14ac:dyDescent="0.25">
      <c r="A64" s="96" t="s">
        <v>441</v>
      </c>
      <c r="B64" s="98"/>
      <c r="C64" s="95" t="s">
        <v>57</v>
      </c>
      <c r="D64" s="97">
        <v>0.41548611111111106</v>
      </c>
      <c r="E64" s="96" t="s">
        <v>218</v>
      </c>
    </row>
    <row r="65" spans="1:15" x14ac:dyDescent="0.25">
      <c r="A65" s="100">
        <v>58</v>
      </c>
      <c r="B65" s="29">
        <v>1</v>
      </c>
      <c r="C65" s="100">
        <v>36227</v>
      </c>
      <c r="D65" s="100">
        <v>8.9700000000000006</v>
      </c>
      <c r="E65" s="100">
        <v>7.84</v>
      </c>
      <c r="F65" s="100">
        <v>8.19</v>
      </c>
      <c r="G65" s="100">
        <v>6.94</v>
      </c>
      <c r="H65" s="100">
        <v>5.93</v>
      </c>
      <c r="I65" s="100">
        <v>4.99</v>
      </c>
      <c r="J65" s="100">
        <v>4.21</v>
      </c>
      <c r="K65" s="100">
        <v>3.5</v>
      </c>
      <c r="L65" s="100">
        <v>41</v>
      </c>
      <c r="M65" s="100">
        <v>42</v>
      </c>
      <c r="N65" s="100">
        <v>6</v>
      </c>
      <c r="O65" s="99">
        <v>0.41619212962962965</v>
      </c>
    </row>
    <row r="66" spans="1:15" x14ac:dyDescent="0.25">
      <c r="A66" s="100">
        <v>58</v>
      </c>
      <c r="B66" s="29">
        <v>2</v>
      </c>
      <c r="C66" s="100">
        <v>12512</v>
      </c>
      <c r="D66" s="100">
        <v>3.09</v>
      </c>
      <c r="E66" s="100">
        <v>2.68</v>
      </c>
      <c r="F66" s="100">
        <v>2.83</v>
      </c>
      <c r="G66" s="100">
        <v>2.38</v>
      </c>
      <c r="H66" s="100">
        <v>2.06</v>
      </c>
      <c r="I66" s="100">
        <v>1.76</v>
      </c>
      <c r="J66" s="100">
        <v>1.48</v>
      </c>
      <c r="K66" s="100">
        <v>1.27</v>
      </c>
      <c r="L66" s="100">
        <v>41</v>
      </c>
      <c r="M66" s="100">
        <v>42</v>
      </c>
      <c r="N66" s="100">
        <v>6</v>
      </c>
      <c r="O66" s="99">
        <v>0.41630787037037037</v>
      </c>
    </row>
    <row r="67" spans="1:15" x14ac:dyDescent="0.25">
      <c r="A67" s="100">
        <v>58</v>
      </c>
      <c r="B67" s="29">
        <v>3</v>
      </c>
      <c r="C67" s="100">
        <v>24248</v>
      </c>
      <c r="D67" s="100">
        <v>6.13</v>
      </c>
      <c r="E67" s="100">
        <v>5.27</v>
      </c>
      <c r="F67" s="100">
        <v>5.63</v>
      </c>
      <c r="G67" s="100">
        <v>4.68</v>
      </c>
      <c r="H67" s="100">
        <v>4.0599999999999996</v>
      </c>
      <c r="I67" s="100">
        <v>3.43</v>
      </c>
      <c r="J67" s="100">
        <v>2.89</v>
      </c>
      <c r="K67" s="100">
        <v>2.4300000000000002</v>
      </c>
      <c r="L67" s="100">
        <v>41</v>
      </c>
      <c r="M67" s="100">
        <v>42</v>
      </c>
      <c r="N67" s="100">
        <v>6</v>
      </c>
      <c r="O67" s="99">
        <v>0.41641203703703705</v>
      </c>
    </row>
    <row r="68" spans="1:15" x14ac:dyDescent="0.25">
      <c r="A68" s="100">
        <v>58</v>
      </c>
      <c r="B68" s="29">
        <v>4</v>
      </c>
      <c r="C68" s="100">
        <v>36528</v>
      </c>
      <c r="D68" s="100">
        <v>9.09</v>
      </c>
      <c r="E68" s="100">
        <v>7.9</v>
      </c>
      <c r="F68" s="100">
        <v>8.2799999999999994</v>
      </c>
      <c r="G68" s="100">
        <v>7</v>
      </c>
      <c r="H68" s="100">
        <v>6.01</v>
      </c>
      <c r="I68" s="100">
        <v>5.0599999999999996</v>
      </c>
      <c r="J68" s="100">
        <v>4.28</v>
      </c>
      <c r="K68" s="100">
        <v>3.57</v>
      </c>
      <c r="L68" s="100">
        <v>41</v>
      </c>
      <c r="M68" s="100">
        <v>42</v>
      </c>
      <c r="N68" s="100">
        <v>6</v>
      </c>
      <c r="O68" s="99">
        <v>0.4165625</v>
      </c>
    </row>
    <row r="69" spans="1:15" x14ac:dyDescent="0.25">
      <c r="A69" s="96" t="s">
        <v>453</v>
      </c>
      <c r="B69" s="98"/>
      <c r="C69" s="95" t="s">
        <v>57</v>
      </c>
      <c r="D69" s="97">
        <v>0.41728009259259258</v>
      </c>
      <c r="E69" s="96" t="s">
        <v>216</v>
      </c>
    </row>
    <row r="70" spans="1:15" x14ac:dyDescent="0.25">
      <c r="A70" s="100">
        <v>75</v>
      </c>
      <c r="B70" s="29">
        <v>1</v>
      </c>
      <c r="C70" s="100">
        <v>36318</v>
      </c>
      <c r="D70" s="100">
        <v>8.23</v>
      </c>
      <c r="E70" s="100">
        <v>7.57</v>
      </c>
      <c r="F70" s="100">
        <v>7.54</v>
      </c>
      <c r="G70" s="100">
        <v>6.58</v>
      </c>
      <c r="H70" s="100">
        <v>5.78</v>
      </c>
      <c r="I70" s="100">
        <v>4.8899999999999997</v>
      </c>
      <c r="J70" s="100">
        <v>4.1100000000000003</v>
      </c>
      <c r="K70" s="100">
        <v>3.41</v>
      </c>
      <c r="L70" s="100">
        <v>41</v>
      </c>
      <c r="M70" s="100">
        <v>43</v>
      </c>
      <c r="N70" s="100">
        <v>7</v>
      </c>
      <c r="O70" s="99">
        <v>0.41886574074074073</v>
      </c>
    </row>
    <row r="71" spans="1:15" x14ac:dyDescent="0.25">
      <c r="A71" s="100">
        <v>75</v>
      </c>
      <c r="B71" s="29">
        <v>2</v>
      </c>
      <c r="C71" s="100">
        <v>12521</v>
      </c>
      <c r="D71" s="100">
        <v>2.68</v>
      </c>
      <c r="E71" s="100">
        <v>2.42</v>
      </c>
      <c r="F71" s="100">
        <v>2.42</v>
      </c>
      <c r="G71" s="100">
        <v>2.13</v>
      </c>
      <c r="H71" s="100">
        <v>1.89</v>
      </c>
      <c r="I71" s="100">
        <v>1.65</v>
      </c>
      <c r="J71" s="100">
        <v>1.42</v>
      </c>
      <c r="K71" s="100">
        <v>1.24</v>
      </c>
      <c r="L71" s="100">
        <v>41</v>
      </c>
      <c r="M71" s="100">
        <v>43</v>
      </c>
      <c r="N71" s="100">
        <v>7</v>
      </c>
      <c r="O71" s="99">
        <v>0.41898148148148145</v>
      </c>
    </row>
    <row r="72" spans="1:15" x14ac:dyDescent="0.25">
      <c r="A72" s="100">
        <v>75</v>
      </c>
      <c r="B72" s="29">
        <v>3</v>
      </c>
      <c r="C72" s="100">
        <v>24235</v>
      </c>
      <c r="D72" s="100">
        <v>5.38</v>
      </c>
      <c r="E72" s="100">
        <v>4.87</v>
      </c>
      <c r="F72" s="100">
        <v>4.93</v>
      </c>
      <c r="G72" s="100">
        <v>4.24</v>
      </c>
      <c r="H72" s="100">
        <v>3.76</v>
      </c>
      <c r="I72" s="100">
        <v>3.25</v>
      </c>
      <c r="J72" s="100">
        <v>2.78</v>
      </c>
      <c r="K72" s="100">
        <v>2.37</v>
      </c>
      <c r="L72" s="100">
        <v>41</v>
      </c>
      <c r="M72" s="100">
        <v>43</v>
      </c>
      <c r="N72" s="100">
        <v>7</v>
      </c>
      <c r="O72" s="99">
        <v>0.41908564814814814</v>
      </c>
    </row>
    <row r="73" spans="1:15" x14ac:dyDescent="0.25">
      <c r="A73" s="100">
        <v>75</v>
      </c>
      <c r="B73" s="29">
        <v>4</v>
      </c>
      <c r="C73" s="100">
        <v>36628</v>
      </c>
      <c r="D73" s="100">
        <v>8.1300000000000008</v>
      </c>
      <c r="E73" s="100">
        <v>7.41</v>
      </c>
      <c r="F73" s="100">
        <v>7.41</v>
      </c>
      <c r="G73" s="100">
        <v>6.47</v>
      </c>
      <c r="H73" s="100">
        <v>5.69</v>
      </c>
      <c r="I73" s="100">
        <v>4.8899999999999997</v>
      </c>
      <c r="J73" s="100">
        <v>4.16</v>
      </c>
      <c r="K73" s="100">
        <v>3.5</v>
      </c>
      <c r="L73" s="100">
        <v>41</v>
      </c>
      <c r="M73" s="100">
        <v>43</v>
      </c>
      <c r="N73" s="100">
        <v>7</v>
      </c>
      <c r="O73" s="99">
        <v>0.41924768518518518</v>
      </c>
    </row>
    <row r="74" spans="1:15" x14ac:dyDescent="0.25">
      <c r="A74" s="96" t="s">
        <v>452</v>
      </c>
      <c r="B74" s="98"/>
      <c r="C74" s="95" t="s">
        <v>57</v>
      </c>
      <c r="D74" s="97">
        <v>0.41980324074074077</v>
      </c>
      <c r="E74" s="96" t="s">
        <v>214</v>
      </c>
    </row>
    <row r="75" spans="1:15" x14ac:dyDescent="0.25">
      <c r="A75" s="100">
        <v>93</v>
      </c>
      <c r="B75" s="29">
        <v>1</v>
      </c>
      <c r="C75" s="100">
        <v>36173</v>
      </c>
      <c r="D75" s="100">
        <v>13.86</v>
      </c>
      <c r="E75" s="100">
        <v>11.67</v>
      </c>
      <c r="F75" s="100">
        <v>11.21</v>
      </c>
      <c r="G75" s="100">
        <v>8.9</v>
      </c>
      <c r="H75" s="100">
        <v>7.11</v>
      </c>
      <c r="I75" s="100">
        <v>5.68</v>
      </c>
      <c r="J75" s="100">
        <v>4.54</v>
      </c>
      <c r="K75" s="100">
        <v>3.57</v>
      </c>
      <c r="L75" s="100">
        <v>41</v>
      </c>
      <c r="M75" s="100">
        <v>42</v>
      </c>
      <c r="N75" s="100">
        <v>8</v>
      </c>
      <c r="O75" s="99">
        <v>0.4206597222222222</v>
      </c>
    </row>
    <row r="76" spans="1:15" x14ac:dyDescent="0.25">
      <c r="A76" s="100">
        <v>93</v>
      </c>
      <c r="B76" s="29">
        <v>2</v>
      </c>
      <c r="C76" s="100">
        <v>12444</v>
      </c>
      <c r="D76" s="100">
        <v>4.8899999999999997</v>
      </c>
      <c r="E76" s="100">
        <v>3.79</v>
      </c>
      <c r="F76" s="100">
        <v>3.96</v>
      </c>
      <c r="G76" s="100">
        <v>3.08</v>
      </c>
      <c r="H76" s="100">
        <v>2.4700000000000002</v>
      </c>
      <c r="I76" s="100">
        <v>2.02</v>
      </c>
      <c r="J76" s="100">
        <v>1.63</v>
      </c>
      <c r="K76" s="100">
        <v>1.35</v>
      </c>
      <c r="L76" s="100">
        <v>41</v>
      </c>
      <c r="M76" s="100">
        <v>42</v>
      </c>
      <c r="N76" s="100">
        <v>8</v>
      </c>
      <c r="O76" s="99">
        <v>0.42077546296296298</v>
      </c>
    </row>
    <row r="77" spans="1:15" x14ac:dyDescent="0.25">
      <c r="A77" s="100">
        <v>93</v>
      </c>
      <c r="B77" s="29">
        <v>3</v>
      </c>
      <c r="C77" s="100">
        <v>24111</v>
      </c>
      <c r="D77" s="100">
        <v>9.36</v>
      </c>
      <c r="E77" s="100">
        <v>7.62</v>
      </c>
      <c r="F77" s="100">
        <v>7.58</v>
      </c>
      <c r="G77" s="100">
        <v>5.94</v>
      </c>
      <c r="H77" s="100">
        <v>4.8</v>
      </c>
      <c r="I77" s="100">
        <v>3.88</v>
      </c>
      <c r="J77" s="100">
        <v>3.13</v>
      </c>
      <c r="K77" s="100">
        <v>2.5499999999999998</v>
      </c>
      <c r="L77" s="100">
        <v>41</v>
      </c>
      <c r="M77" s="100">
        <v>42</v>
      </c>
      <c r="N77" s="100">
        <v>8</v>
      </c>
      <c r="O77" s="99">
        <v>0.4208796296296296</v>
      </c>
    </row>
    <row r="78" spans="1:15" x14ac:dyDescent="0.25">
      <c r="A78" s="100">
        <v>93</v>
      </c>
      <c r="B78" s="29">
        <v>4</v>
      </c>
      <c r="C78" s="100">
        <v>36137</v>
      </c>
      <c r="D78" s="100">
        <v>13.5</v>
      </c>
      <c r="E78" s="100">
        <v>11.36</v>
      </c>
      <c r="F78" s="100">
        <v>10.9</v>
      </c>
      <c r="G78" s="100">
        <v>8.67</v>
      </c>
      <c r="H78" s="100">
        <v>6.96</v>
      </c>
      <c r="I78" s="100">
        <v>5.61</v>
      </c>
      <c r="J78" s="100">
        <v>4.55</v>
      </c>
      <c r="K78" s="100">
        <v>3.65</v>
      </c>
      <c r="L78" s="100">
        <v>41</v>
      </c>
      <c r="M78" s="100">
        <v>42</v>
      </c>
      <c r="N78" s="100">
        <v>8</v>
      </c>
      <c r="O78" s="99">
        <v>0.4210416666666667</v>
      </c>
    </row>
    <row r="79" spans="1:15" x14ac:dyDescent="0.25">
      <c r="A79" s="96" t="s">
        <v>451</v>
      </c>
      <c r="B79" s="98"/>
      <c r="C79" s="95" t="s">
        <v>57</v>
      </c>
      <c r="D79" s="97">
        <v>0.42163194444444446</v>
      </c>
      <c r="E79" s="96" t="s">
        <v>203</v>
      </c>
    </row>
    <row r="80" spans="1:15" x14ac:dyDescent="0.25">
      <c r="A80" s="100">
        <v>95</v>
      </c>
      <c r="B80" s="29">
        <v>1</v>
      </c>
      <c r="C80" s="100">
        <v>36560</v>
      </c>
      <c r="D80" s="100">
        <v>14.33</v>
      </c>
      <c r="E80" s="100">
        <v>11.42</v>
      </c>
      <c r="F80" s="100">
        <v>10.77</v>
      </c>
      <c r="G80" s="100">
        <v>8.4700000000000006</v>
      </c>
      <c r="H80" s="100">
        <v>6.84</v>
      </c>
      <c r="I80" s="100">
        <v>5.4</v>
      </c>
      <c r="J80" s="100">
        <v>4.38</v>
      </c>
      <c r="K80" s="100">
        <v>3.52</v>
      </c>
      <c r="L80" s="100">
        <v>41</v>
      </c>
      <c r="M80" s="100">
        <v>42</v>
      </c>
      <c r="N80" s="100">
        <v>9</v>
      </c>
      <c r="O80" s="99">
        <v>0.42228009259259264</v>
      </c>
    </row>
    <row r="81" spans="1:15" x14ac:dyDescent="0.25">
      <c r="A81" s="100">
        <v>95</v>
      </c>
      <c r="B81" s="29">
        <v>2</v>
      </c>
      <c r="C81" s="100">
        <v>12460</v>
      </c>
      <c r="D81" s="100">
        <v>5.43</v>
      </c>
      <c r="E81" s="100">
        <v>4.26</v>
      </c>
      <c r="F81" s="100">
        <v>3.41</v>
      </c>
      <c r="G81" s="100">
        <v>2.67</v>
      </c>
      <c r="H81" s="100">
        <v>2.2000000000000002</v>
      </c>
      <c r="I81" s="100">
        <v>1.76</v>
      </c>
      <c r="J81" s="100">
        <v>1.46</v>
      </c>
      <c r="K81" s="100">
        <v>1.22</v>
      </c>
      <c r="L81" s="100">
        <v>41</v>
      </c>
      <c r="M81" s="100">
        <v>42</v>
      </c>
      <c r="N81" s="100">
        <v>9</v>
      </c>
      <c r="O81" s="99">
        <v>0.4223958333333333</v>
      </c>
    </row>
    <row r="82" spans="1:15" x14ac:dyDescent="0.25">
      <c r="A82" s="100">
        <v>95</v>
      </c>
      <c r="B82" s="29">
        <v>3</v>
      </c>
      <c r="C82" s="100">
        <v>24189</v>
      </c>
      <c r="D82" s="100">
        <v>10</v>
      </c>
      <c r="E82" s="100">
        <v>7.87</v>
      </c>
      <c r="F82" s="100">
        <v>7.3</v>
      </c>
      <c r="G82" s="100">
        <v>5.66</v>
      </c>
      <c r="H82" s="100">
        <v>4.6100000000000003</v>
      </c>
      <c r="I82" s="100">
        <v>3.67</v>
      </c>
      <c r="J82" s="100">
        <v>2.97</v>
      </c>
      <c r="K82" s="100">
        <v>2.42</v>
      </c>
      <c r="L82" s="100">
        <v>41</v>
      </c>
      <c r="M82" s="100">
        <v>42</v>
      </c>
      <c r="N82" s="100">
        <v>9</v>
      </c>
      <c r="O82" s="99">
        <v>0.42250000000000004</v>
      </c>
    </row>
    <row r="83" spans="1:15" x14ac:dyDescent="0.25">
      <c r="A83" s="100">
        <v>95</v>
      </c>
      <c r="B83" s="29">
        <v>4</v>
      </c>
      <c r="C83" s="100">
        <v>36370</v>
      </c>
      <c r="D83" s="100">
        <v>14.19</v>
      </c>
      <c r="E83" s="100">
        <v>11.28</v>
      </c>
      <c r="F83" s="100">
        <v>10.99</v>
      </c>
      <c r="G83" s="100">
        <v>8.6</v>
      </c>
      <c r="H83" s="100">
        <v>6.91</v>
      </c>
      <c r="I83" s="100">
        <v>5.47</v>
      </c>
      <c r="J83" s="100">
        <v>4.4400000000000004</v>
      </c>
      <c r="K83" s="100">
        <v>3.58</v>
      </c>
      <c r="L83" s="100">
        <v>41</v>
      </c>
      <c r="M83" s="100">
        <v>42</v>
      </c>
      <c r="N83" s="100">
        <v>9</v>
      </c>
      <c r="O83" s="99">
        <v>0.42265046296296299</v>
      </c>
    </row>
    <row r="84" spans="1:15" x14ac:dyDescent="0.25">
      <c r="A84" s="96" t="s">
        <v>450</v>
      </c>
      <c r="B84" s="98"/>
      <c r="C84" s="95" t="s">
        <v>57</v>
      </c>
      <c r="D84" s="97">
        <v>0.42336805555555551</v>
      </c>
      <c r="E84" s="96" t="s">
        <v>202</v>
      </c>
    </row>
    <row r="85" spans="1:15" x14ac:dyDescent="0.25">
      <c r="A85" s="100">
        <v>113</v>
      </c>
      <c r="B85" s="29">
        <v>1</v>
      </c>
      <c r="C85" s="100">
        <v>36234</v>
      </c>
      <c r="D85" s="100">
        <v>7.92</v>
      </c>
      <c r="E85" s="100">
        <v>7.1</v>
      </c>
      <c r="F85" s="100">
        <v>7.34</v>
      </c>
      <c r="G85" s="100">
        <v>6.58</v>
      </c>
      <c r="H85" s="100">
        <v>5.92</v>
      </c>
      <c r="I85" s="100">
        <v>5.28</v>
      </c>
      <c r="J85" s="100">
        <v>4.6500000000000004</v>
      </c>
      <c r="K85" s="100">
        <v>4.09</v>
      </c>
      <c r="L85" s="100">
        <v>42</v>
      </c>
      <c r="M85" s="100">
        <v>43</v>
      </c>
      <c r="N85" s="100">
        <v>1</v>
      </c>
      <c r="O85" s="99">
        <v>0.42584490740740738</v>
      </c>
    </row>
    <row r="86" spans="1:15" x14ac:dyDescent="0.25">
      <c r="A86" s="100">
        <v>113</v>
      </c>
      <c r="B86" s="29">
        <v>2</v>
      </c>
      <c r="C86" s="100">
        <v>12490</v>
      </c>
      <c r="D86" s="100">
        <v>2.63</v>
      </c>
      <c r="E86" s="100">
        <v>2.35</v>
      </c>
      <c r="F86" s="100">
        <v>2.44</v>
      </c>
      <c r="G86" s="100">
        <v>2.1800000000000002</v>
      </c>
      <c r="H86" s="100">
        <v>2.0099999999999998</v>
      </c>
      <c r="I86" s="100">
        <v>1.82</v>
      </c>
      <c r="J86" s="100">
        <v>1.61</v>
      </c>
      <c r="K86" s="100">
        <v>1.44</v>
      </c>
      <c r="L86" s="100">
        <v>42</v>
      </c>
      <c r="M86" s="100">
        <v>43</v>
      </c>
      <c r="N86" s="100">
        <v>1</v>
      </c>
      <c r="O86" s="99">
        <v>0.42596064814814816</v>
      </c>
    </row>
    <row r="87" spans="1:15" x14ac:dyDescent="0.25">
      <c r="A87" s="100">
        <v>113</v>
      </c>
      <c r="B87" s="29">
        <v>3</v>
      </c>
      <c r="C87" s="100">
        <v>24203</v>
      </c>
      <c r="D87" s="100">
        <v>5.28</v>
      </c>
      <c r="E87" s="100">
        <v>4.6900000000000004</v>
      </c>
      <c r="F87" s="100">
        <v>4.95</v>
      </c>
      <c r="G87" s="100">
        <v>4.38</v>
      </c>
      <c r="H87" s="100">
        <v>4.01</v>
      </c>
      <c r="I87" s="100">
        <v>3.58</v>
      </c>
      <c r="J87" s="100">
        <v>3.18</v>
      </c>
      <c r="K87" s="100">
        <v>2.84</v>
      </c>
      <c r="L87" s="100">
        <v>42</v>
      </c>
      <c r="M87" s="100">
        <v>43</v>
      </c>
      <c r="N87" s="100">
        <v>1</v>
      </c>
      <c r="O87" s="99">
        <v>0.42606481481481479</v>
      </c>
    </row>
    <row r="88" spans="1:15" x14ac:dyDescent="0.25">
      <c r="A88" s="100">
        <v>113</v>
      </c>
      <c r="B88" s="29">
        <v>4</v>
      </c>
      <c r="C88" s="100">
        <v>36539</v>
      </c>
      <c r="D88" s="100">
        <v>7.99</v>
      </c>
      <c r="E88" s="100">
        <v>7.15</v>
      </c>
      <c r="F88" s="100">
        <v>7.4</v>
      </c>
      <c r="G88" s="100">
        <v>6.64</v>
      </c>
      <c r="H88" s="100">
        <v>5.99</v>
      </c>
      <c r="I88" s="100">
        <v>5.34</v>
      </c>
      <c r="J88" s="100">
        <v>4.72</v>
      </c>
      <c r="K88" s="100">
        <v>4.1500000000000004</v>
      </c>
      <c r="L88" s="100">
        <v>42</v>
      </c>
      <c r="M88" s="100">
        <v>43</v>
      </c>
      <c r="N88" s="100">
        <v>1</v>
      </c>
      <c r="O88" s="99">
        <v>0.42621527777777773</v>
      </c>
    </row>
    <row r="89" spans="1:15" x14ac:dyDescent="0.25">
      <c r="A89" s="96" t="s">
        <v>449</v>
      </c>
      <c r="B89" s="98"/>
      <c r="C89" s="95" t="s">
        <v>57</v>
      </c>
      <c r="D89" s="97">
        <v>0.42745370370370367</v>
      </c>
      <c r="E89" s="96" t="s">
        <v>211</v>
      </c>
    </row>
    <row r="90" spans="1:15" x14ac:dyDescent="0.25">
      <c r="A90" s="100">
        <v>131</v>
      </c>
      <c r="B90" s="29">
        <v>1</v>
      </c>
      <c r="C90" s="100">
        <v>36068</v>
      </c>
      <c r="D90" s="100">
        <v>9.0299999999999994</v>
      </c>
      <c r="E90" s="100">
        <v>8.15</v>
      </c>
      <c r="F90" s="100">
        <v>7.89</v>
      </c>
      <c r="G90" s="100">
        <v>6.68</v>
      </c>
      <c r="H90" s="100">
        <v>5.72</v>
      </c>
      <c r="I90" s="100">
        <v>4.8</v>
      </c>
      <c r="J90" s="100">
        <v>4.04</v>
      </c>
      <c r="K90" s="100">
        <v>3.37</v>
      </c>
      <c r="L90" s="100">
        <v>42</v>
      </c>
      <c r="M90" s="100">
        <v>43</v>
      </c>
      <c r="N90" s="100">
        <v>2</v>
      </c>
      <c r="O90" s="99">
        <v>0.42819444444444449</v>
      </c>
    </row>
    <row r="91" spans="1:15" x14ac:dyDescent="0.25">
      <c r="A91" s="100">
        <v>131</v>
      </c>
      <c r="B91" s="29">
        <v>2</v>
      </c>
      <c r="C91" s="100">
        <v>12537</v>
      </c>
      <c r="D91" s="100">
        <v>3.02</v>
      </c>
      <c r="E91" s="100">
        <v>2.71</v>
      </c>
      <c r="F91" s="100">
        <v>2.65</v>
      </c>
      <c r="G91" s="100">
        <v>2.23</v>
      </c>
      <c r="H91" s="100">
        <v>1.94</v>
      </c>
      <c r="I91" s="100">
        <v>1.66</v>
      </c>
      <c r="J91" s="100">
        <v>1.43</v>
      </c>
      <c r="K91" s="100">
        <v>1.24</v>
      </c>
      <c r="L91" s="100">
        <v>42</v>
      </c>
      <c r="M91" s="100">
        <v>43</v>
      </c>
      <c r="N91" s="100">
        <v>2</v>
      </c>
      <c r="O91" s="99">
        <v>0.42831018518518515</v>
      </c>
    </row>
    <row r="92" spans="1:15" x14ac:dyDescent="0.25">
      <c r="A92" s="100">
        <v>131</v>
      </c>
      <c r="B92" s="29">
        <v>3</v>
      </c>
      <c r="C92" s="100">
        <v>24216</v>
      </c>
      <c r="D92" s="100">
        <v>5.96</v>
      </c>
      <c r="E92" s="100">
        <v>5.33</v>
      </c>
      <c r="F92" s="100">
        <v>5.28</v>
      </c>
      <c r="G92" s="100">
        <v>4.3899999999999997</v>
      </c>
      <c r="H92" s="100">
        <v>3.84</v>
      </c>
      <c r="I92" s="100">
        <v>3.26</v>
      </c>
      <c r="J92" s="100">
        <v>2.77</v>
      </c>
      <c r="K92" s="100">
        <v>2.38</v>
      </c>
      <c r="L92" s="100">
        <v>42</v>
      </c>
      <c r="M92" s="100">
        <v>43</v>
      </c>
      <c r="N92" s="100">
        <v>2</v>
      </c>
      <c r="O92" s="99">
        <v>0.42840277777777774</v>
      </c>
    </row>
    <row r="93" spans="1:15" x14ac:dyDescent="0.25">
      <c r="A93" s="100">
        <v>131</v>
      </c>
      <c r="B93" s="29">
        <v>4</v>
      </c>
      <c r="C93" s="100">
        <v>36472</v>
      </c>
      <c r="D93" s="100">
        <v>8.9499999999999993</v>
      </c>
      <c r="E93" s="100">
        <v>8.0399999999999991</v>
      </c>
      <c r="F93" s="100">
        <v>7.79</v>
      </c>
      <c r="G93" s="100">
        <v>6.61</v>
      </c>
      <c r="H93" s="100">
        <v>5.68</v>
      </c>
      <c r="I93" s="100">
        <v>4.8099999999999996</v>
      </c>
      <c r="J93" s="100">
        <v>4.09</v>
      </c>
      <c r="K93" s="100">
        <v>3.46</v>
      </c>
      <c r="L93" s="100">
        <v>42</v>
      </c>
      <c r="M93" s="100">
        <v>43</v>
      </c>
      <c r="N93" s="100">
        <v>2</v>
      </c>
      <c r="O93" s="99">
        <v>0.42855324074074069</v>
      </c>
    </row>
    <row r="94" spans="1:15" x14ac:dyDescent="0.25">
      <c r="A94" s="96" t="s">
        <v>439</v>
      </c>
      <c r="B94" s="98"/>
      <c r="C94" s="95" t="s">
        <v>57</v>
      </c>
      <c r="D94" s="97">
        <v>0.42913194444444441</v>
      </c>
      <c r="E94" s="96" t="s">
        <v>210</v>
      </c>
    </row>
    <row r="95" spans="1:15" x14ac:dyDescent="0.25">
      <c r="A95" s="100">
        <v>133</v>
      </c>
      <c r="B95" s="29">
        <v>1</v>
      </c>
      <c r="C95" s="100">
        <v>36531</v>
      </c>
      <c r="D95" s="100">
        <v>8.8800000000000008</v>
      </c>
      <c r="E95" s="100">
        <v>7.66</v>
      </c>
      <c r="F95" s="100">
        <v>8.14</v>
      </c>
      <c r="G95" s="100">
        <v>6.78</v>
      </c>
      <c r="H95" s="100">
        <v>5.75</v>
      </c>
      <c r="I95" s="100">
        <v>4.8600000000000003</v>
      </c>
      <c r="J95" s="100">
        <v>4.0999999999999996</v>
      </c>
      <c r="K95" s="100">
        <v>3.45</v>
      </c>
      <c r="L95" s="100">
        <v>42</v>
      </c>
      <c r="M95" s="100">
        <v>43</v>
      </c>
      <c r="N95" s="100">
        <v>1</v>
      </c>
      <c r="O95" s="99">
        <v>0.43137731481481478</v>
      </c>
    </row>
    <row r="96" spans="1:15" x14ac:dyDescent="0.25">
      <c r="A96" s="100">
        <v>133</v>
      </c>
      <c r="B96" s="29">
        <v>2</v>
      </c>
      <c r="C96" s="100">
        <v>12433</v>
      </c>
      <c r="D96" s="100">
        <v>2.98</v>
      </c>
      <c r="E96" s="100">
        <v>2.58</v>
      </c>
      <c r="F96" s="100">
        <v>2.75</v>
      </c>
      <c r="G96" s="100">
        <v>2.29</v>
      </c>
      <c r="H96" s="100">
        <v>1.95</v>
      </c>
      <c r="I96" s="100">
        <v>1.67</v>
      </c>
      <c r="J96" s="100">
        <v>1.43</v>
      </c>
      <c r="K96" s="100">
        <v>1.25</v>
      </c>
      <c r="L96" s="100">
        <v>42</v>
      </c>
      <c r="M96" s="100">
        <v>43</v>
      </c>
      <c r="N96" s="100">
        <v>1</v>
      </c>
      <c r="O96" s="99">
        <v>0.43149305555555556</v>
      </c>
    </row>
    <row r="97" spans="1:15" x14ac:dyDescent="0.25">
      <c r="A97" s="100">
        <v>133</v>
      </c>
      <c r="B97" s="29">
        <v>3</v>
      </c>
      <c r="C97" s="100">
        <v>24222</v>
      </c>
      <c r="D97" s="100">
        <v>5.96</v>
      </c>
      <c r="E97" s="100">
        <v>5.15</v>
      </c>
      <c r="F97" s="100">
        <v>5.55</v>
      </c>
      <c r="G97" s="100">
        <v>4.5199999999999996</v>
      </c>
      <c r="H97" s="100">
        <v>3.9</v>
      </c>
      <c r="I97" s="100">
        <v>3.3</v>
      </c>
      <c r="J97" s="100">
        <v>2.81</v>
      </c>
      <c r="K97" s="100">
        <v>2.39</v>
      </c>
      <c r="L97" s="100">
        <v>42</v>
      </c>
      <c r="M97" s="100">
        <v>43</v>
      </c>
      <c r="N97" s="100">
        <v>1</v>
      </c>
      <c r="O97" s="99">
        <v>0.43159722222222219</v>
      </c>
    </row>
    <row r="98" spans="1:15" x14ac:dyDescent="0.25">
      <c r="A98" s="100">
        <v>133</v>
      </c>
      <c r="B98" s="29">
        <v>4</v>
      </c>
      <c r="C98" s="100">
        <v>36538</v>
      </c>
      <c r="D98" s="100">
        <v>8.9</v>
      </c>
      <c r="E98" s="100">
        <v>7.71</v>
      </c>
      <c r="F98" s="100">
        <v>8.17</v>
      </c>
      <c r="G98" s="100">
        <v>6.79</v>
      </c>
      <c r="H98" s="100">
        <v>5.78</v>
      </c>
      <c r="I98" s="100">
        <v>4.8899999999999997</v>
      </c>
      <c r="J98" s="100">
        <v>4.12</v>
      </c>
      <c r="K98" s="100">
        <v>3.46</v>
      </c>
      <c r="L98" s="100">
        <v>42</v>
      </c>
      <c r="M98" s="100">
        <v>43</v>
      </c>
      <c r="N98" s="100">
        <v>1</v>
      </c>
      <c r="O98" s="99">
        <v>0.43174768518518519</v>
      </c>
    </row>
    <row r="99" spans="1:15" x14ac:dyDescent="0.25">
      <c r="A99" s="96" t="s">
        <v>448</v>
      </c>
      <c r="B99" s="98"/>
      <c r="C99" s="95" t="s">
        <v>57</v>
      </c>
      <c r="D99" s="97">
        <v>0.43234953703703699</v>
      </c>
      <c r="E99" s="96" t="s">
        <v>208</v>
      </c>
    </row>
    <row r="100" spans="1:15" x14ac:dyDescent="0.25">
      <c r="A100" s="100">
        <v>151</v>
      </c>
      <c r="B100" s="29">
        <v>1</v>
      </c>
      <c r="C100" s="100">
        <v>36595</v>
      </c>
      <c r="D100" s="100">
        <v>8.19</v>
      </c>
      <c r="E100" s="100">
        <v>7.53</v>
      </c>
      <c r="F100" s="100">
        <v>7.34</v>
      </c>
      <c r="G100" s="100">
        <v>6.44</v>
      </c>
      <c r="H100" s="100">
        <v>5.59</v>
      </c>
      <c r="I100" s="100">
        <v>4.79</v>
      </c>
      <c r="J100" s="100">
        <v>4.1100000000000003</v>
      </c>
      <c r="K100" s="100">
        <v>3.48</v>
      </c>
      <c r="L100" s="100">
        <v>42</v>
      </c>
      <c r="M100" s="100">
        <v>43</v>
      </c>
      <c r="N100" s="100">
        <v>1</v>
      </c>
      <c r="O100" s="99">
        <v>0.43409722222222219</v>
      </c>
    </row>
    <row r="101" spans="1:15" x14ac:dyDescent="0.25">
      <c r="A101" s="100">
        <v>151</v>
      </c>
      <c r="B101" s="29">
        <v>2</v>
      </c>
      <c r="C101" s="100">
        <v>12378</v>
      </c>
      <c r="D101" s="100">
        <v>2.69</v>
      </c>
      <c r="E101" s="100">
        <v>2.46</v>
      </c>
      <c r="F101" s="100">
        <v>2.4300000000000002</v>
      </c>
      <c r="G101" s="100">
        <v>2.11</v>
      </c>
      <c r="H101" s="100">
        <v>1.88</v>
      </c>
      <c r="I101" s="100">
        <v>1.63</v>
      </c>
      <c r="J101" s="100">
        <v>1.41</v>
      </c>
      <c r="K101" s="100">
        <v>1.23</v>
      </c>
      <c r="L101" s="100">
        <v>42</v>
      </c>
      <c r="M101" s="100">
        <v>43</v>
      </c>
      <c r="N101" s="100">
        <v>1</v>
      </c>
      <c r="O101" s="99">
        <v>0.43421296296296297</v>
      </c>
    </row>
    <row r="102" spans="1:15" x14ac:dyDescent="0.25">
      <c r="A102" s="100">
        <v>151</v>
      </c>
      <c r="B102" s="29">
        <v>3</v>
      </c>
      <c r="C102" s="100">
        <v>24168</v>
      </c>
      <c r="D102" s="100">
        <v>5.41</v>
      </c>
      <c r="E102" s="100">
        <v>4.97</v>
      </c>
      <c r="F102" s="100">
        <v>4.96</v>
      </c>
      <c r="G102" s="100">
        <v>4.22</v>
      </c>
      <c r="H102" s="100">
        <v>3.74</v>
      </c>
      <c r="I102" s="100">
        <v>3.23</v>
      </c>
      <c r="J102" s="100">
        <v>2.77</v>
      </c>
      <c r="K102" s="100">
        <v>2.38</v>
      </c>
      <c r="L102" s="100">
        <v>42</v>
      </c>
      <c r="M102" s="100">
        <v>43</v>
      </c>
      <c r="N102" s="100">
        <v>1</v>
      </c>
      <c r="O102" s="99">
        <v>0.43430555555555556</v>
      </c>
    </row>
    <row r="103" spans="1:15" x14ac:dyDescent="0.25">
      <c r="A103" s="100">
        <v>151</v>
      </c>
      <c r="B103" s="29">
        <v>4</v>
      </c>
      <c r="C103" s="100">
        <v>36585</v>
      </c>
      <c r="D103" s="100">
        <v>8.15</v>
      </c>
      <c r="E103" s="100">
        <v>7.51</v>
      </c>
      <c r="F103" s="100">
        <v>7.39</v>
      </c>
      <c r="G103" s="100">
        <v>6.43</v>
      </c>
      <c r="H103" s="100">
        <v>5.6</v>
      </c>
      <c r="I103" s="100">
        <v>4.8</v>
      </c>
      <c r="J103" s="100">
        <v>4.12</v>
      </c>
      <c r="K103" s="100">
        <v>3.51</v>
      </c>
      <c r="L103" s="100">
        <v>42</v>
      </c>
      <c r="M103" s="100">
        <v>43</v>
      </c>
      <c r="N103" s="100">
        <v>1</v>
      </c>
      <c r="O103" s="99">
        <v>0.43445601851851851</v>
      </c>
    </row>
    <row r="104" spans="1:15" x14ac:dyDescent="0.25">
      <c r="A104" s="96" t="s">
        <v>447</v>
      </c>
      <c r="B104" s="98"/>
      <c r="C104" s="95" t="s">
        <v>57</v>
      </c>
      <c r="D104" s="97">
        <v>0.43524305555555554</v>
      </c>
      <c r="E104" s="96" t="s">
        <v>206</v>
      </c>
    </row>
    <row r="105" spans="1:15" x14ac:dyDescent="0.25">
      <c r="A105" s="100">
        <v>16</v>
      </c>
      <c r="B105" s="29">
        <v>1</v>
      </c>
      <c r="C105" s="100">
        <v>34638</v>
      </c>
      <c r="D105" s="100">
        <v>39.35</v>
      </c>
      <c r="E105" s="100">
        <v>22.25</v>
      </c>
      <c r="F105" s="100">
        <v>27.09</v>
      </c>
      <c r="G105" s="100">
        <v>14.83</v>
      </c>
      <c r="H105" s="100">
        <v>6.06</v>
      </c>
      <c r="I105" s="100">
        <v>5.12</v>
      </c>
      <c r="J105" s="100">
        <v>4.66</v>
      </c>
      <c r="K105" s="100">
        <v>4.24</v>
      </c>
      <c r="L105" s="100">
        <v>42</v>
      </c>
      <c r="M105" s="100">
        <v>43</v>
      </c>
      <c r="N105" s="100">
        <v>2</v>
      </c>
      <c r="O105" s="99">
        <v>0.43872685185185184</v>
      </c>
    </row>
    <row r="106" spans="1:15" x14ac:dyDescent="0.25">
      <c r="A106" s="100">
        <v>16</v>
      </c>
      <c r="B106" s="29">
        <v>2</v>
      </c>
      <c r="C106" s="100">
        <v>11937</v>
      </c>
      <c r="D106" s="100">
        <v>13.82</v>
      </c>
      <c r="E106" s="100">
        <v>7.69</v>
      </c>
      <c r="F106" s="100">
        <v>9.6199999999999992</v>
      </c>
      <c r="G106" s="100">
        <v>5.38</v>
      </c>
      <c r="H106" s="100">
        <v>2.0499999999999998</v>
      </c>
      <c r="I106" s="100">
        <v>1.82</v>
      </c>
      <c r="J106" s="100">
        <v>1.65</v>
      </c>
      <c r="K106" s="100">
        <v>1.52</v>
      </c>
      <c r="L106" s="100">
        <v>42</v>
      </c>
      <c r="M106" s="100">
        <v>43</v>
      </c>
      <c r="N106" s="100">
        <v>2</v>
      </c>
      <c r="O106" s="99">
        <v>0.43884259259259256</v>
      </c>
    </row>
    <row r="107" spans="1:15" x14ac:dyDescent="0.25">
      <c r="A107" s="100">
        <v>16</v>
      </c>
      <c r="B107" s="29">
        <v>3</v>
      </c>
      <c r="C107" s="100">
        <v>23148</v>
      </c>
      <c r="D107" s="100">
        <v>25.05</v>
      </c>
      <c r="E107" s="100">
        <v>14.6</v>
      </c>
      <c r="F107" s="100">
        <v>17.52</v>
      </c>
      <c r="G107" s="100">
        <v>9.92</v>
      </c>
      <c r="H107" s="100">
        <v>4.13</v>
      </c>
      <c r="I107" s="100">
        <v>3.53</v>
      </c>
      <c r="J107" s="100">
        <v>3.24</v>
      </c>
      <c r="K107" s="100">
        <v>2.92</v>
      </c>
      <c r="L107" s="100">
        <v>42</v>
      </c>
      <c r="M107" s="100">
        <v>43</v>
      </c>
      <c r="N107" s="100">
        <v>2</v>
      </c>
      <c r="O107" s="99">
        <v>0.43894675925925924</v>
      </c>
    </row>
    <row r="108" spans="1:15" x14ac:dyDescent="0.25">
      <c r="A108" s="100">
        <v>16</v>
      </c>
      <c r="B108" s="29">
        <v>4</v>
      </c>
      <c r="C108" s="100">
        <v>34919</v>
      </c>
      <c r="D108" s="100">
        <v>35.299999999999997</v>
      </c>
      <c r="E108" s="100">
        <v>20.94</v>
      </c>
      <c r="F108" s="100">
        <v>24.58</v>
      </c>
      <c r="G108" s="100">
        <v>14.07</v>
      </c>
      <c r="H108" s="100">
        <v>6.11</v>
      </c>
      <c r="I108" s="100">
        <v>5.28</v>
      </c>
      <c r="J108" s="100">
        <v>4.79</v>
      </c>
      <c r="K108" s="100">
        <v>4.3600000000000003</v>
      </c>
      <c r="L108" s="100">
        <v>42</v>
      </c>
      <c r="M108" s="100">
        <v>43</v>
      </c>
      <c r="N108" s="100">
        <v>2</v>
      </c>
      <c r="O108" s="99">
        <v>0.43909722222222225</v>
      </c>
    </row>
    <row r="109" spans="1:15" x14ac:dyDescent="0.25">
      <c r="A109" s="96" t="s">
        <v>446</v>
      </c>
      <c r="B109" s="98"/>
      <c r="C109" s="95" t="s">
        <v>57</v>
      </c>
      <c r="D109" s="97">
        <v>0.44090277777777781</v>
      </c>
      <c r="E109" s="96" t="s">
        <v>205</v>
      </c>
      <c r="F109" s="96" t="s">
        <v>115</v>
      </c>
    </row>
    <row r="110" spans="1:15" x14ac:dyDescent="0.25">
      <c r="A110" s="100">
        <v>18</v>
      </c>
      <c r="B110" s="29">
        <v>1</v>
      </c>
      <c r="C110" s="100">
        <v>34670</v>
      </c>
      <c r="D110" s="100">
        <v>36.14</v>
      </c>
      <c r="E110" s="100">
        <v>26.16</v>
      </c>
      <c r="F110" s="100">
        <v>26.63</v>
      </c>
      <c r="G110" s="100">
        <v>17.309999999999999</v>
      </c>
      <c r="H110" s="100">
        <v>8.82</v>
      </c>
      <c r="I110" s="100">
        <v>3.74</v>
      </c>
      <c r="J110" s="100">
        <v>4.01</v>
      </c>
      <c r="K110" s="100">
        <v>3.68</v>
      </c>
      <c r="L110" s="100">
        <v>42</v>
      </c>
      <c r="M110" s="100">
        <v>42</v>
      </c>
      <c r="N110" s="100">
        <v>3</v>
      </c>
      <c r="O110" s="99">
        <v>0.44186342592592592</v>
      </c>
    </row>
    <row r="111" spans="1:15" x14ac:dyDescent="0.25">
      <c r="A111" s="100">
        <v>18</v>
      </c>
      <c r="B111" s="29">
        <v>2</v>
      </c>
      <c r="C111" s="100">
        <v>12041</v>
      </c>
      <c r="D111" s="100">
        <v>13.11</v>
      </c>
      <c r="E111" s="100">
        <v>9.56</v>
      </c>
      <c r="F111" s="100">
        <v>9.0399999999999991</v>
      </c>
      <c r="G111" s="100">
        <v>5.95</v>
      </c>
      <c r="H111" s="100">
        <v>2.91</v>
      </c>
      <c r="I111" s="100">
        <v>1.4</v>
      </c>
      <c r="J111" s="100">
        <v>1.46</v>
      </c>
      <c r="K111" s="100">
        <v>1.35</v>
      </c>
      <c r="L111" s="100">
        <v>42</v>
      </c>
      <c r="M111" s="100">
        <v>42</v>
      </c>
      <c r="N111" s="100">
        <v>3</v>
      </c>
      <c r="O111" s="99">
        <v>0.44197916666666665</v>
      </c>
    </row>
    <row r="112" spans="1:15" x14ac:dyDescent="0.25">
      <c r="A112" s="100">
        <v>18</v>
      </c>
      <c r="B112" s="29">
        <v>3</v>
      </c>
      <c r="C112" s="100">
        <v>23313</v>
      </c>
      <c r="D112" s="100">
        <v>23.77</v>
      </c>
      <c r="E112" s="100">
        <v>17.309999999999999</v>
      </c>
      <c r="F112" s="100">
        <v>18.62</v>
      </c>
      <c r="G112" s="100">
        <v>11.95</v>
      </c>
      <c r="H112" s="100">
        <v>5.56</v>
      </c>
      <c r="I112" s="100">
        <v>2.4700000000000002</v>
      </c>
      <c r="J112" s="100">
        <v>2.83</v>
      </c>
      <c r="K112" s="100">
        <v>2.58</v>
      </c>
      <c r="L112" s="100">
        <v>42</v>
      </c>
      <c r="M112" s="100">
        <v>42</v>
      </c>
      <c r="N112" s="100">
        <v>3</v>
      </c>
      <c r="O112" s="99">
        <v>0.44222222222222224</v>
      </c>
    </row>
    <row r="113" spans="1:15" x14ac:dyDescent="0.25">
      <c r="A113" s="100">
        <v>18</v>
      </c>
      <c r="B113" s="29">
        <v>4</v>
      </c>
      <c r="C113" s="100">
        <v>35062</v>
      </c>
      <c r="D113" s="100">
        <v>33.54</v>
      </c>
      <c r="E113" s="100">
        <v>24.54</v>
      </c>
      <c r="F113" s="100">
        <v>27.54</v>
      </c>
      <c r="G113" s="100">
        <v>17.739999999999998</v>
      </c>
      <c r="H113" s="100">
        <v>8.56</v>
      </c>
      <c r="I113" s="100">
        <v>3.69</v>
      </c>
      <c r="J113" s="100">
        <v>4.22</v>
      </c>
      <c r="K113" s="100">
        <v>3.83</v>
      </c>
      <c r="L113" s="100">
        <v>42</v>
      </c>
      <c r="M113" s="100">
        <v>42</v>
      </c>
      <c r="N113" s="100">
        <v>3</v>
      </c>
      <c r="O113" s="99">
        <v>0.44270833333333331</v>
      </c>
    </row>
    <row r="114" spans="1:15" x14ac:dyDescent="0.25">
      <c r="A114" s="96" t="s">
        <v>445</v>
      </c>
      <c r="B114" s="98"/>
      <c r="C114" s="95" t="s">
        <v>57</v>
      </c>
      <c r="D114" s="97">
        <v>0.44335648148148149</v>
      </c>
      <c r="E114" s="96" t="s">
        <v>204</v>
      </c>
      <c r="F114" s="96" t="s">
        <v>115</v>
      </c>
    </row>
    <row r="115" spans="1:15" x14ac:dyDescent="0.25">
      <c r="A115" s="100">
        <v>104</v>
      </c>
      <c r="B115" s="29">
        <v>1</v>
      </c>
      <c r="C115" s="100">
        <v>35846</v>
      </c>
      <c r="D115" s="100">
        <v>22.63</v>
      </c>
      <c r="E115" s="100">
        <v>13.3</v>
      </c>
      <c r="F115" s="100">
        <v>18.46</v>
      </c>
      <c r="G115" s="100">
        <v>14.86</v>
      </c>
      <c r="H115" s="100">
        <v>11.88</v>
      </c>
      <c r="I115" s="100">
        <v>9.4</v>
      </c>
      <c r="J115" s="100">
        <v>7.51</v>
      </c>
      <c r="K115" s="100">
        <v>6.02</v>
      </c>
      <c r="L115" s="100">
        <v>42</v>
      </c>
      <c r="M115" s="100">
        <v>44</v>
      </c>
      <c r="N115" s="100">
        <v>1</v>
      </c>
      <c r="O115" s="99">
        <v>0.45005787037037037</v>
      </c>
    </row>
    <row r="116" spans="1:15" x14ac:dyDescent="0.25">
      <c r="A116" s="100">
        <v>104</v>
      </c>
      <c r="B116" s="29">
        <v>2</v>
      </c>
      <c r="C116" s="100">
        <v>12229</v>
      </c>
      <c r="D116" s="100">
        <v>9.15</v>
      </c>
      <c r="E116" s="100">
        <v>4.2</v>
      </c>
      <c r="F116" s="100">
        <v>7.41</v>
      </c>
      <c r="G116" s="100">
        <v>5.82</v>
      </c>
      <c r="H116" s="100">
        <v>4.5999999999999996</v>
      </c>
      <c r="I116" s="100">
        <v>3.55</v>
      </c>
      <c r="J116" s="100">
        <v>2.78</v>
      </c>
      <c r="K116" s="100">
        <v>2.23</v>
      </c>
      <c r="L116" s="100">
        <v>42</v>
      </c>
      <c r="M116" s="100">
        <v>44</v>
      </c>
      <c r="N116" s="100">
        <v>1</v>
      </c>
      <c r="O116" s="99">
        <v>0.45019675925925928</v>
      </c>
    </row>
    <row r="117" spans="1:15" x14ac:dyDescent="0.25">
      <c r="A117" s="100">
        <v>104</v>
      </c>
      <c r="B117" s="29">
        <v>3</v>
      </c>
      <c r="C117" s="100">
        <v>23957</v>
      </c>
      <c r="D117" s="100">
        <v>16.22</v>
      </c>
      <c r="E117" s="100">
        <v>8.61</v>
      </c>
      <c r="F117" s="100">
        <v>13.27</v>
      </c>
      <c r="G117" s="100">
        <v>10.48</v>
      </c>
      <c r="H117" s="100">
        <v>8.41</v>
      </c>
      <c r="I117" s="100">
        <v>6.6</v>
      </c>
      <c r="J117" s="100">
        <v>5.25</v>
      </c>
      <c r="K117" s="100">
        <v>4.22</v>
      </c>
      <c r="L117" s="100">
        <v>42</v>
      </c>
      <c r="M117" s="100">
        <v>44</v>
      </c>
      <c r="N117" s="100">
        <v>1</v>
      </c>
      <c r="O117" s="99">
        <v>0.4503240740740741</v>
      </c>
    </row>
    <row r="118" spans="1:15" x14ac:dyDescent="0.25">
      <c r="A118" s="100">
        <v>104</v>
      </c>
      <c r="B118" s="29">
        <v>4</v>
      </c>
      <c r="C118" s="100">
        <v>36144</v>
      </c>
      <c r="D118" s="100">
        <v>22.39</v>
      </c>
      <c r="E118" s="100">
        <v>13.38</v>
      </c>
      <c r="F118" s="100">
        <v>18.309999999999999</v>
      </c>
      <c r="G118" s="100">
        <v>14.68</v>
      </c>
      <c r="H118" s="100">
        <v>11.77</v>
      </c>
      <c r="I118" s="100">
        <v>9.31</v>
      </c>
      <c r="J118" s="100">
        <v>7.46</v>
      </c>
      <c r="K118" s="100">
        <v>6.03</v>
      </c>
      <c r="L118" s="100">
        <v>42</v>
      </c>
      <c r="M118" s="100">
        <v>44</v>
      </c>
      <c r="N118" s="100">
        <v>1</v>
      </c>
      <c r="O118" s="99">
        <v>0.45056712962962964</v>
      </c>
    </row>
    <row r="119" spans="1:15" x14ac:dyDescent="0.25">
      <c r="A119" s="96" t="s">
        <v>444</v>
      </c>
      <c r="B119" s="98"/>
      <c r="C119" s="95" t="s">
        <v>57</v>
      </c>
      <c r="D119" s="97">
        <v>0.45120370370370372</v>
      </c>
      <c r="E119" s="96" t="s">
        <v>203</v>
      </c>
      <c r="F119" s="96" t="s">
        <v>115</v>
      </c>
    </row>
    <row r="120" spans="1:15" x14ac:dyDescent="0.25">
      <c r="A120" s="100">
        <v>115</v>
      </c>
      <c r="B120" s="29">
        <v>1</v>
      </c>
      <c r="C120" s="100">
        <v>35947</v>
      </c>
      <c r="D120" s="100">
        <v>24.52</v>
      </c>
      <c r="E120" s="100">
        <v>19.75</v>
      </c>
      <c r="F120" s="100">
        <v>12.67</v>
      </c>
      <c r="G120" s="100">
        <v>10.35</v>
      </c>
      <c r="H120" s="100">
        <v>8.32</v>
      </c>
      <c r="I120" s="100">
        <v>6.63</v>
      </c>
      <c r="J120" s="100">
        <v>5.31</v>
      </c>
      <c r="K120" s="100">
        <v>4.38</v>
      </c>
      <c r="L120" s="100">
        <v>42</v>
      </c>
      <c r="M120" s="100">
        <v>43</v>
      </c>
      <c r="N120" s="100">
        <v>1</v>
      </c>
      <c r="O120" s="99">
        <v>0.45406250000000004</v>
      </c>
    </row>
    <row r="121" spans="1:15" x14ac:dyDescent="0.25">
      <c r="A121" s="100">
        <v>115</v>
      </c>
      <c r="B121" s="29">
        <v>2</v>
      </c>
      <c r="C121" s="100">
        <v>12011</v>
      </c>
      <c r="D121" s="100">
        <v>10.81</v>
      </c>
      <c r="E121" s="100">
        <v>8.5</v>
      </c>
      <c r="F121" s="100">
        <v>3.87</v>
      </c>
      <c r="G121" s="100">
        <v>3.14</v>
      </c>
      <c r="H121" s="100">
        <v>2.56</v>
      </c>
      <c r="I121" s="100">
        <v>2.08</v>
      </c>
      <c r="J121" s="100">
        <v>1.7</v>
      </c>
      <c r="K121" s="100">
        <v>1.43</v>
      </c>
      <c r="L121" s="100">
        <v>42</v>
      </c>
      <c r="M121" s="100">
        <v>43</v>
      </c>
      <c r="N121" s="100">
        <v>1</v>
      </c>
      <c r="O121" s="99">
        <v>0.4541782407407407</v>
      </c>
    </row>
    <row r="122" spans="1:15" x14ac:dyDescent="0.25">
      <c r="A122" s="100">
        <v>115</v>
      </c>
      <c r="B122" s="29">
        <v>3</v>
      </c>
      <c r="C122" s="100">
        <v>23698</v>
      </c>
      <c r="D122" s="100">
        <v>18.21</v>
      </c>
      <c r="E122" s="100">
        <v>14.51</v>
      </c>
      <c r="F122" s="100">
        <v>8.2100000000000009</v>
      </c>
      <c r="G122" s="100">
        <v>6.66</v>
      </c>
      <c r="H122" s="100">
        <v>5.43</v>
      </c>
      <c r="I122" s="100">
        <v>4.33</v>
      </c>
      <c r="J122" s="100">
        <v>3.48</v>
      </c>
      <c r="K122" s="100">
        <v>2.9</v>
      </c>
      <c r="L122" s="100">
        <v>42</v>
      </c>
      <c r="M122" s="100">
        <v>43</v>
      </c>
      <c r="N122" s="100">
        <v>1</v>
      </c>
      <c r="O122" s="99">
        <v>0.45428240740740744</v>
      </c>
    </row>
    <row r="123" spans="1:15" x14ac:dyDescent="0.25">
      <c r="A123" s="100">
        <v>115</v>
      </c>
      <c r="B123" s="29">
        <v>4</v>
      </c>
      <c r="C123" s="100">
        <v>35921</v>
      </c>
      <c r="D123" s="100">
        <v>24.59</v>
      </c>
      <c r="E123" s="100">
        <v>19.75</v>
      </c>
      <c r="F123" s="100">
        <v>12.71</v>
      </c>
      <c r="G123" s="100">
        <v>10.4</v>
      </c>
      <c r="H123" s="100">
        <v>8.3699999999999992</v>
      </c>
      <c r="I123" s="100">
        <v>6.66</v>
      </c>
      <c r="J123" s="100">
        <v>5.34</v>
      </c>
      <c r="K123" s="100">
        <v>4.41</v>
      </c>
      <c r="L123" s="100">
        <v>42</v>
      </c>
      <c r="M123" s="100">
        <v>43</v>
      </c>
      <c r="N123" s="100">
        <v>1</v>
      </c>
      <c r="O123" s="99">
        <v>0.45444444444444443</v>
      </c>
    </row>
    <row r="124" spans="1:15" x14ac:dyDescent="0.25">
      <c r="A124" s="96" t="s">
        <v>443</v>
      </c>
      <c r="B124" s="98"/>
      <c r="C124" s="95" t="s">
        <v>57</v>
      </c>
      <c r="D124" s="97">
        <v>0.45515046296296297</v>
      </c>
      <c r="E124" s="96" t="s">
        <v>202</v>
      </c>
      <c r="F124" s="96" t="s">
        <v>115</v>
      </c>
    </row>
    <row r="125" spans="1:15" x14ac:dyDescent="0.25">
      <c r="A125" s="100">
        <v>40</v>
      </c>
      <c r="B125" s="29">
        <v>1</v>
      </c>
      <c r="C125" s="100">
        <v>34820</v>
      </c>
      <c r="D125" s="100">
        <v>38.11</v>
      </c>
      <c r="E125" s="100">
        <v>25.25</v>
      </c>
      <c r="F125" s="100">
        <v>27.11</v>
      </c>
      <c r="G125" s="100">
        <v>15.25</v>
      </c>
      <c r="H125" s="100">
        <v>7.23</v>
      </c>
      <c r="I125" s="100">
        <v>6.19</v>
      </c>
      <c r="J125" s="100">
        <v>5.35</v>
      </c>
      <c r="K125" s="100">
        <v>4.6100000000000003</v>
      </c>
      <c r="L125" s="100">
        <v>42</v>
      </c>
      <c r="M125" s="100">
        <v>43</v>
      </c>
      <c r="N125" s="100">
        <v>2</v>
      </c>
      <c r="O125" s="99">
        <v>0.45798611111111115</v>
      </c>
    </row>
    <row r="126" spans="1:15" x14ac:dyDescent="0.25">
      <c r="A126" s="100">
        <v>40</v>
      </c>
      <c r="B126" s="29">
        <v>2</v>
      </c>
      <c r="C126" s="100">
        <v>11906</v>
      </c>
      <c r="D126" s="100">
        <v>13.84</v>
      </c>
      <c r="E126" s="100">
        <v>9</v>
      </c>
      <c r="F126" s="100">
        <v>9.98</v>
      </c>
      <c r="G126" s="100">
        <v>5.68</v>
      </c>
      <c r="H126" s="100">
        <v>2.48</v>
      </c>
      <c r="I126" s="100">
        <v>2.14</v>
      </c>
      <c r="J126" s="100">
        <v>1.85</v>
      </c>
      <c r="K126" s="100">
        <v>1.62</v>
      </c>
      <c r="L126" s="100">
        <v>42</v>
      </c>
      <c r="M126" s="100">
        <v>43</v>
      </c>
      <c r="N126" s="100">
        <v>2</v>
      </c>
      <c r="O126" s="99">
        <v>0.45810185185185182</v>
      </c>
    </row>
    <row r="127" spans="1:15" x14ac:dyDescent="0.25">
      <c r="A127" s="100">
        <v>40</v>
      </c>
      <c r="B127" s="29">
        <v>3</v>
      </c>
      <c r="C127" s="100">
        <v>23090</v>
      </c>
      <c r="D127" s="100">
        <v>25.28</v>
      </c>
      <c r="E127" s="100">
        <v>17.149999999999999</v>
      </c>
      <c r="F127" s="100">
        <v>18.12</v>
      </c>
      <c r="G127" s="100">
        <v>10.16</v>
      </c>
      <c r="H127" s="100">
        <v>4.87</v>
      </c>
      <c r="I127" s="100">
        <v>4.1900000000000004</v>
      </c>
      <c r="J127" s="100">
        <v>3.64</v>
      </c>
      <c r="K127" s="100">
        <v>3.14</v>
      </c>
      <c r="L127" s="100">
        <v>42</v>
      </c>
      <c r="M127" s="100">
        <v>43</v>
      </c>
      <c r="N127" s="100">
        <v>2</v>
      </c>
      <c r="O127" s="99">
        <v>0.45820601851851855</v>
      </c>
    </row>
    <row r="128" spans="1:15" x14ac:dyDescent="0.25">
      <c r="A128" s="100">
        <v>40</v>
      </c>
      <c r="B128" s="29">
        <v>4</v>
      </c>
      <c r="C128" s="100">
        <v>35037</v>
      </c>
      <c r="D128" s="100">
        <v>35.36</v>
      </c>
      <c r="E128" s="100">
        <v>24.44</v>
      </c>
      <c r="F128" s="100">
        <v>25.29</v>
      </c>
      <c r="G128" s="100">
        <v>14.41</v>
      </c>
      <c r="H128" s="100">
        <v>7.29</v>
      </c>
      <c r="I128" s="100">
        <v>6.28</v>
      </c>
      <c r="J128" s="100">
        <v>5.41</v>
      </c>
      <c r="K128" s="100">
        <v>4.67</v>
      </c>
      <c r="L128" s="100">
        <v>42</v>
      </c>
      <c r="M128" s="100">
        <v>43</v>
      </c>
      <c r="N128" s="100">
        <v>2</v>
      </c>
      <c r="O128" s="99">
        <v>0.4583564814814815</v>
      </c>
    </row>
    <row r="129" spans="1:15" x14ac:dyDescent="0.25">
      <c r="A129" s="96" t="s">
        <v>442</v>
      </c>
      <c r="B129" s="98"/>
      <c r="C129" s="95" t="s">
        <v>57</v>
      </c>
      <c r="D129" s="102">
        <v>0.45899305555555553</v>
      </c>
      <c r="E129" s="96" t="s">
        <v>192</v>
      </c>
      <c r="F129" s="96" t="s">
        <v>115</v>
      </c>
    </row>
    <row r="130" spans="1:15" x14ac:dyDescent="0.25">
      <c r="A130" s="100">
        <v>55</v>
      </c>
      <c r="B130" s="29">
        <v>1</v>
      </c>
      <c r="C130" s="100">
        <v>35227</v>
      </c>
      <c r="D130" s="100">
        <v>35.869999999999997</v>
      </c>
      <c r="E130" s="100">
        <v>25.8</v>
      </c>
      <c r="F130" s="100">
        <v>28.11</v>
      </c>
      <c r="G130" s="100">
        <v>17.510000000000002</v>
      </c>
      <c r="H130" s="100">
        <v>8.33</v>
      </c>
      <c r="I130" s="100">
        <v>4.91</v>
      </c>
      <c r="J130" s="100">
        <v>4.45</v>
      </c>
      <c r="K130" s="100">
        <v>4.0199999999999996</v>
      </c>
      <c r="L130" s="100">
        <v>42</v>
      </c>
      <c r="M130" s="100">
        <v>43</v>
      </c>
      <c r="N130" s="100">
        <v>1</v>
      </c>
      <c r="O130" s="99">
        <v>0.46469907407407413</v>
      </c>
    </row>
    <row r="131" spans="1:15" x14ac:dyDescent="0.25">
      <c r="A131" s="100">
        <v>55</v>
      </c>
      <c r="B131" s="29">
        <v>2</v>
      </c>
      <c r="C131" s="100">
        <v>11932</v>
      </c>
      <c r="D131" s="100">
        <v>13.77</v>
      </c>
      <c r="E131" s="100">
        <v>9.77</v>
      </c>
      <c r="F131" s="100">
        <v>9.33</v>
      </c>
      <c r="G131" s="100">
        <v>6.03</v>
      </c>
      <c r="H131" s="100">
        <v>3.14</v>
      </c>
      <c r="I131" s="100">
        <v>1.76</v>
      </c>
      <c r="J131" s="100">
        <v>1.57</v>
      </c>
      <c r="K131" s="100">
        <v>1.44</v>
      </c>
      <c r="L131" s="100">
        <v>42</v>
      </c>
      <c r="M131" s="100">
        <v>43</v>
      </c>
      <c r="N131" s="100">
        <v>1</v>
      </c>
      <c r="O131" s="99">
        <v>0.46481481481481479</v>
      </c>
    </row>
    <row r="132" spans="1:15" x14ac:dyDescent="0.25">
      <c r="A132" s="100">
        <v>55</v>
      </c>
      <c r="B132" s="29">
        <v>3</v>
      </c>
      <c r="C132" s="100">
        <v>23146</v>
      </c>
      <c r="D132" s="100">
        <v>25.23</v>
      </c>
      <c r="E132" s="100">
        <v>17.95</v>
      </c>
      <c r="F132" s="100">
        <v>19.04</v>
      </c>
      <c r="G132" s="100">
        <v>11.88</v>
      </c>
      <c r="H132" s="100">
        <v>5.77</v>
      </c>
      <c r="I132" s="100">
        <v>3.28</v>
      </c>
      <c r="J132" s="100">
        <v>2.97</v>
      </c>
      <c r="K132" s="100">
        <v>2.7</v>
      </c>
      <c r="L132" s="100">
        <v>42</v>
      </c>
      <c r="M132" s="100">
        <v>43</v>
      </c>
      <c r="N132" s="100">
        <v>1</v>
      </c>
      <c r="O132" s="99">
        <v>0.46491898148148153</v>
      </c>
    </row>
    <row r="133" spans="1:15" x14ac:dyDescent="0.25">
      <c r="A133" s="100">
        <v>55</v>
      </c>
      <c r="B133" s="29">
        <v>4</v>
      </c>
      <c r="C133" s="100">
        <v>34877</v>
      </c>
      <c r="D133" s="100">
        <v>35.67</v>
      </c>
      <c r="E133" s="100">
        <v>25.65</v>
      </c>
      <c r="F133" s="100">
        <v>28.29</v>
      </c>
      <c r="G133" s="100">
        <v>17.53</v>
      </c>
      <c r="H133" s="100">
        <v>8.36</v>
      </c>
      <c r="I133" s="100">
        <v>4.88</v>
      </c>
      <c r="J133" s="100">
        <v>4.42</v>
      </c>
      <c r="K133" s="100">
        <v>3.99</v>
      </c>
      <c r="L133" s="100">
        <v>42</v>
      </c>
      <c r="M133" s="100">
        <v>43</v>
      </c>
      <c r="N133" s="100">
        <v>1</v>
      </c>
      <c r="O133" s="99">
        <v>0.46508101851851852</v>
      </c>
    </row>
    <row r="134" spans="1:15" x14ac:dyDescent="0.25">
      <c r="A134" s="96" t="s">
        <v>441</v>
      </c>
      <c r="B134" s="98"/>
      <c r="C134" s="95" t="s">
        <v>57</v>
      </c>
      <c r="D134" s="97">
        <v>0.46574074074074073</v>
      </c>
      <c r="E134" s="96" t="s">
        <v>190</v>
      </c>
      <c r="F134" s="96" t="s">
        <v>115</v>
      </c>
    </row>
    <row r="135" spans="1:15" x14ac:dyDescent="0.25">
      <c r="A135" s="100">
        <v>129</v>
      </c>
      <c r="B135" s="29">
        <v>1</v>
      </c>
      <c r="C135" s="100">
        <v>35888</v>
      </c>
      <c r="D135" s="100">
        <v>24.1</v>
      </c>
      <c r="E135" s="100">
        <v>14.77</v>
      </c>
      <c r="F135" s="100">
        <v>19.02</v>
      </c>
      <c r="G135" s="100">
        <v>14.63</v>
      </c>
      <c r="H135" s="100">
        <v>11.38</v>
      </c>
      <c r="I135" s="100">
        <v>8.85</v>
      </c>
      <c r="J135" s="100">
        <v>7.02</v>
      </c>
      <c r="K135" s="100">
        <v>5.66</v>
      </c>
      <c r="L135" s="100">
        <v>42</v>
      </c>
      <c r="M135" s="100">
        <v>44</v>
      </c>
      <c r="N135" s="100">
        <v>2</v>
      </c>
      <c r="O135" s="99">
        <v>0.46730324074074076</v>
      </c>
    </row>
    <row r="136" spans="1:15" x14ac:dyDescent="0.25">
      <c r="A136" s="100">
        <v>129</v>
      </c>
      <c r="B136" s="29">
        <v>2</v>
      </c>
      <c r="C136" s="100">
        <v>12177</v>
      </c>
      <c r="D136" s="100">
        <v>10.3</v>
      </c>
      <c r="E136" s="100">
        <v>3.59</v>
      </c>
      <c r="F136" s="100">
        <v>7.97</v>
      </c>
      <c r="G136" s="100">
        <v>5.91</v>
      </c>
      <c r="H136" s="100">
        <v>4.4400000000000004</v>
      </c>
      <c r="I136" s="100">
        <v>3.41</v>
      </c>
      <c r="J136" s="100">
        <v>2.68</v>
      </c>
      <c r="K136" s="100">
        <v>2.15</v>
      </c>
      <c r="L136" s="100">
        <v>42</v>
      </c>
      <c r="M136" s="100">
        <v>44</v>
      </c>
      <c r="N136" s="100">
        <v>2</v>
      </c>
      <c r="O136" s="99">
        <v>0.46760416666666665</v>
      </c>
    </row>
    <row r="137" spans="1:15" x14ac:dyDescent="0.25">
      <c r="A137" s="100">
        <v>129</v>
      </c>
      <c r="B137" s="29">
        <v>3</v>
      </c>
      <c r="C137" s="100">
        <v>23925</v>
      </c>
      <c r="D137" s="100">
        <v>17.170000000000002</v>
      </c>
      <c r="E137" s="100">
        <v>9.2100000000000009</v>
      </c>
      <c r="F137" s="100">
        <v>13.55</v>
      </c>
      <c r="G137" s="100">
        <v>10.18</v>
      </c>
      <c r="H137" s="100">
        <v>7.89</v>
      </c>
      <c r="I137" s="100">
        <v>6.14</v>
      </c>
      <c r="J137" s="100">
        <v>4.8600000000000003</v>
      </c>
      <c r="K137" s="100">
        <v>3.91</v>
      </c>
      <c r="L137" s="100">
        <v>42</v>
      </c>
      <c r="M137" s="100">
        <v>44</v>
      </c>
      <c r="N137" s="100">
        <v>2</v>
      </c>
      <c r="O137" s="99">
        <v>0.46781249999999996</v>
      </c>
    </row>
    <row r="138" spans="1:15" x14ac:dyDescent="0.25">
      <c r="A138" s="100">
        <v>129</v>
      </c>
      <c r="B138" s="29">
        <v>4</v>
      </c>
      <c r="C138" s="100">
        <v>36012</v>
      </c>
      <c r="D138" s="100">
        <v>23.44</v>
      </c>
      <c r="E138" s="100">
        <v>14.79</v>
      </c>
      <c r="F138" s="100">
        <v>18.600000000000001</v>
      </c>
      <c r="G138" s="100">
        <v>14.27</v>
      </c>
      <c r="H138" s="100">
        <v>11.12</v>
      </c>
      <c r="I138" s="100">
        <v>8.69</v>
      </c>
      <c r="J138" s="100">
        <v>6.94</v>
      </c>
      <c r="K138" s="100">
        <v>5.62</v>
      </c>
      <c r="L138" s="100">
        <v>42</v>
      </c>
      <c r="M138" s="100">
        <v>44</v>
      </c>
      <c r="N138" s="100">
        <v>2</v>
      </c>
      <c r="O138" s="99">
        <v>0.46796296296296297</v>
      </c>
    </row>
    <row r="139" spans="1:15" x14ac:dyDescent="0.25">
      <c r="A139" s="96" t="s">
        <v>440</v>
      </c>
      <c r="B139" s="98"/>
      <c r="C139" s="95" t="s">
        <v>57</v>
      </c>
      <c r="D139" s="97">
        <v>0.46942129629629631</v>
      </c>
      <c r="E139" s="96" t="s">
        <v>180</v>
      </c>
      <c r="F139" s="96" t="s">
        <v>115</v>
      </c>
    </row>
    <row r="140" spans="1:15" x14ac:dyDescent="0.25">
      <c r="A140" s="100">
        <v>131</v>
      </c>
      <c r="B140" s="29">
        <v>1</v>
      </c>
      <c r="C140" s="100">
        <v>35515</v>
      </c>
      <c r="D140" s="100">
        <v>25.18</v>
      </c>
      <c r="E140" s="100">
        <v>19.52</v>
      </c>
      <c r="F140" s="100">
        <v>11.66</v>
      </c>
      <c r="G140" s="100">
        <v>9.18</v>
      </c>
      <c r="H140" s="100">
        <v>7.35</v>
      </c>
      <c r="I140" s="100">
        <v>5.78</v>
      </c>
      <c r="J140" s="100">
        <v>4.6399999999999997</v>
      </c>
      <c r="K140" s="100">
        <v>3.92</v>
      </c>
      <c r="L140" s="100">
        <v>42</v>
      </c>
      <c r="M140" s="100">
        <v>44</v>
      </c>
      <c r="N140" s="100">
        <v>3</v>
      </c>
      <c r="O140" s="99">
        <v>0.47050925925925924</v>
      </c>
    </row>
    <row r="141" spans="1:15" x14ac:dyDescent="0.25">
      <c r="A141" s="100">
        <v>131</v>
      </c>
      <c r="B141" s="29">
        <v>2</v>
      </c>
      <c r="C141" s="100">
        <v>12117</v>
      </c>
      <c r="D141" s="100">
        <v>10.57</v>
      </c>
      <c r="E141" s="100">
        <v>8.01</v>
      </c>
      <c r="F141" s="100">
        <v>2.65</v>
      </c>
      <c r="G141" s="100">
        <v>2.2400000000000002</v>
      </c>
      <c r="H141" s="100">
        <v>1.94</v>
      </c>
      <c r="I141" s="100">
        <v>1.64</v>
      </c>
      <c r="J141" s="100">
        <v>1.4</v>
      </c>
      <c r="K141" s="100">
        <v>1.24</v>
      </c>
      <c r="L141" s="100">
        <v>42</v>
      </c>
      <c r="M141" s="100">
        <v>44</v>
      </c>
      <c r="N141" s="100">
        <v>3</v>
      </c>
      <c r="O141" s="99">
        <v>0.47062500000000002</v>
      </c>
    </row>
    <row r="142" spans="1:15" x14ac:dyDescent="0.25">
      <c r="A142" s="100">
        <v>131</v>
      </c>
      <c r="B142" s="29">
        <v>3</v>
      </c>
      <c r="C142" s="100">
        <v>23679</v>
      </c>
      <c r="D142" s="100">
        <v>18.43</v>
      </c>
      <c r="E142" s="100">
        <v>14.1</v>
      </c>
      <c r="F142" s="100">
        <v>6.74</v>
      </c>
      <c r="G142" s="100">
        <v>5.38</v>
      </c>
      <c r="H142" s="100">
        <v>4.4400000000000004</v>
      </c>
      <c r="I142" s="100">
        <v>3.59</v>
      </c>
      <c r="J142" s="100">
        <v>2.97</v>
      </c>
      <c r="K142" s="100">
        <v>2.57</v>
      </c>
      <c r="L142" s="100">
        <v>42</v>
      </c>
      <c r="M142" s="100">
        <v>44</v>
      </c>
      <c r="N142" s="100">
        <v>3</v>
      </c>
      <c r="O142" s="99">
        <v>0.47072916666666664</v>
      </c>
    </row>
    <row r="143" spans="1:15" x14ac:dyDescent="0.25">
      <c r="A143" s="100">
        <v>131</v>
      </c>
      <c r="B143" s="29">
        <v>4</v>
      </c>
      <c r="C143" s="100">
        <v>35784</v>
      </c>
      <c r="D143" s="100">
        <v>24.69</v>
      </c>
      <c r="E143" s="100">
        <v>19.190000000000001</v>
      </c>
      <c r="F143" s="100">
        <v>11.97</v>
      </c>
      <c r="G143" s="100">
        <v>9.43</v>
      </c>
      <c r="H143" s="100">
        <v>7.55</v>
      </c>
      <c r="I143" s="100">
        <v>5.94</v>
      </c>
      <c r="J143" s="100">
        <v>4.78</v>
      </c>
      <c r="K143" s="100">
        <v>4.0199999999999996</v>
      </c>
      <c r="L143" s="100">
        <v>42</v>
      </c>
      <c r="M143" s="100">
        <v>44</v>
      </c>
      <c r="N143" s="100">
        <v>3</v>
      </c>
      <c r="O143" s="99">
        <v>0.47089120370370369</v>
      </c>
    </row>
    <row r="144" spans="1:15" x14ac:dyDescent="0.25">
      <c r="A144" s="96" t="s">
        <v>439</v>
      </c>
      <c r="B144" s="98"/>
      <c r="C144" s="95" t="s">
        <v>57</v>
      </c>
      <c r="D144" s="97">
        <v>0.47148148148148145</v>
      </c>
      <c r="E144" s="96" t="s">
        <v>178</v>
      </c>
      <c r="F144" s="96" t="s">
        <v>115</v>
      </c>
    </row>
    <row r="145" spans="1:15" x14ac:dyDescent="0.25">
      <c r="A145" s="100">
        <v>-9</v>
      </c>
      <c r="B145" s="29">
        <v>1</v>
      </c>
      <c r="C145" s="100">
        <v>36062</v>
      </c>
      <c r="D145" s="100">
        <v>8.48</v>
      </c>
      <c r="E145" s="100">
        <v>7.85</v>
      </c>
      <c r="F145" s="100">
        <v>7.61</v>
      </c>
      <c r="G145" s="100">
        <v>6.57</v>
      </c>
      <c r="H145" s="100">
        <v>5.7</v>
      </c>
      <c r="I145" s="100">
        <v>4.78</v>
      </c>
      <c r="J145" s="100">
        <v>4.05</v>
      </c>
      <c r="K145" s="100">
        <v>3.4</v>
      </c>
      <c r="L145" s="100">
        <v>43</v>
      </c>
      <c r="M145" s="100">
        <v>43</v>
      </c>
      <c r="N145" s="100">
        <v>4</v>
      </c>
      <c r="O145" s="99">
        <v>0.4755092592592593</v>
      </c>
    </row>
    <row r="146" spans="1:15" x14ac:dyDescent="0.25">
      <c r="A146" s="100">
        <v>-9</v>
      </c>
      <c r="B146" s="29">
        <v>2</v>
      </c>
      <c r="C146" s="100">
        <v>12615</v>
      </c>
      <c r="D146" s="100">
        <v>2.74</v>
      </c>
      <c r="E146" s="100">
        <v>2.52</v>
      </c>
      <c r="F146" s="100">
        <v>2.4700000000000002</v>
      </c>
      <c r="G146" s="100">
        <v>2.12</v>
      </c>
      <c r="H146" s="100">
        <v>1.87</v>
      </c>
      <c r="I146" s="100">
        <v>1.61</v>
      </c>
      <c r="J146" s="100">
        <v>1.38</v>
      </c>
      <c r="K146" s="100">
        <v>1.19</v>
      </c>
      <c r="L146" s="100">
        <v>43</v>
      </c>
      <c r="M146" s="100">
        <v>43</v>
      </c>
      <c r="N146" s="100">
        <v>4</v>
      </c>
      <c r="O146" s="99">
        <v>0.47562499999999996</v>
      </c>
    </row>
    <row r="147" spans="1:15" x14ac:dyDescent="0.25">
      <c r="A147" s="100">
        <v>-9</v>
      </c>
      <c r="B147" s="29">
        <v>3</v>
      </c>
      <c r="C147" s="100">
        <v>24241</v>
      </c>
      <c r="D147" s="100">
        <v>5.49</v>
      </c>
      <c r="E147" s="100">
        <v>5.04</v>
      </c>
      <c r="F147" s="100">
        <v>4.96</v>
      </c>
      <c r="G147" s="100">
        <v>4.2300000000000004</v>
      </c>
      <c r="H147" s="100">
        <v>3.7</v>
      </c>
      <c r="I147" s="100">
        <v>3.16</v>
      </c>
      <c r="J147" s="100">
        <v>2.7</v>
      </c>
      <c r="K147" s="100">
        <v>2.31</v>
      </c>
      <c r="L147" s="100">
        <v>43</v>
      </c>
      <c r="M147" s="100">
        <v>43</v>
      </c>
      <c r="N147" s="100">
        <v>4</v>
      </c>
      <c r="O147" s="99">
        <v>0.4757291666666667</v>
      </c>
    </row>
    <row r="148" spans="1:15" x14ac:dyDescent="0.25">
      <c r="A148" s="100">
        <v>-9</v>
      </c>
      <c r="B148" s="29">
        <v>4</v>
      </c>
      <c r="C148" s="100">
        <v>36444</v>
      </c>
      <c r="D148" s="100">
        <v>8.41</v>
      </c>
      <c r="E148" s="100">
        <v>7.74</v>
      </c>
      <c r="F148" s="100">
        <v>7.53</v>
      </c>
      <c r="G148" s="100">
        <v>6.51</v>
      </c>
      <c r="H148" s="100">
        <v>5.64</v>
      </c>
      <c r="I148" s="100">
        <v>4.78</v>
      </c>
      <c r="J148" s="100">
        <v>4.07</v>
      </c>
      <c r="K148" s="100">
        <v>3.45</v>
      </c>
      <c r="L148" s="100">
        <v>43</v>
      </c>
      <c r="M148" s="100">
        <v>43</v>
      </c>
      <c r="N148" s="100">
        <v>4</v>
      </c>
      <c r="O148" s="99">
        <v>0.47587962962962965</v>
      </c>
    </row>
    <row r="149" spans="1:15" x14ac:dyDescent="0.25">
      <c r="A149" s="96" t="s">
        <v>438</v>
      </c>
      <c r="B149" s="98"/>
      <c r="C149" s="95" t="s">
        <v>57</v>
      </c>
      <c r="D149" s="97">
        <v>0.47665509259259259</v>
      </c>
      <c r="E149" s="96" t="s">
        <v>200</v>
      </c>
    </row>
    <row r="150" spans="1:15" x14ac:dyDescent="0.25">
      <c r="A150" s="100">
        <v>9</v>
      </c>
      <c r="B150" s="29">
        <v>1</v>
      </c>
      <c r="C150" s="100">
        <v>35845</v>
      </c>
      <c r="D150" s="100">
        <v>21.41</v>
      </c>
      <c r="E150" s="100">
        <v>5.74</v>
      </c>
      <c r="F150" s="100">
        <v>16.760000000000002</v>
      </c>
      <c r="G150" s="100">
        <v>12.8</v>
      </c>
      <c r="H150" s="100">
        <v>9.84</v>
      </c>
      <c r="I150" s="100">
        <v>7.74</v>
      </c>
      <c r="J150" s="100">
        <v>6.03</v>
      </c>
      <c r="K150" s="100">
        <v>4.76</v>
      </c>
      <c r="L150" s="100">
        <v>43</v>
      </c>
      <c r="M150" s="100">
        <v>43</v>
      </c>
      <c r="N150" s="100">
        <v>1</v>
      </c>
      <c r="O150" s="99">
        <v>0.47813657407407412</v>
      </c>
    </row>
    <row r="151" spans="1:15" x14ac:dyDescent="0.25">
      <c r="A151" s="100">
        <v>9</v>
      </c>
      <c r="B151" s="29">
        <v>2</v>
      </c>
      <c r="C151" s="100">
        <v>12147</v>
      </c>
      <c r="D151" s="100">
        <v>8.09</v>
      </c>
      <c r="E151" s="100">
        <v>1.71</v>
      </c>
      <c r="F151" s="100">
        <v>6.24</v>
      </c>
      <c r="G151" s="100">
        <v>4.72</v>
      </c>
      <c r="H151" s="100">
        <v>3.6</v>
      </c>
      <c r="I151" s="100">
        <v>2.83</v>
      </c>
      <c r="J151" s="100">
        <v>2.21</v>
      </c>
      <c r="K151" s="100">
        <v>1.76</v>
      </c>
      <c r="L151" s="100">
        <v>43</v>
      </c>
      <c r="M151" s="100">
        <v>43</v>
      </c>
      <c r="N151" s="100">
        <v>1</v>
      </c>
      <c r="O151" s="99">
        <v>0.47836805555555556</v>
      </c>
    </row>
    <row r="152" spans="1:15" x14ac:dyDescent="0.25">
      <c r="A152" s="100">
        <v>9</v>
      </c>
      <c r="B152" s="29">
        <v>3</v>
      </c>
      <c r="C152" s="100">
        <v>23687</v>
      </c>
      <c r="D152" s="100">
        <v>15.22</v>
      </c>
      <c r="E152" s="100">
        <v>3.57</v>
      </c>
      <c r="F152" s="100">
        <v>11.9</v>
      </c>
      <c r="G152" s="100">
        <v>8.94</v>
      </c>
      <c r="H152" s="100">
        <v>6.93</v>
      </c>
      <c r="I152" s="100">
        <v>5.43</v>
      </c>
      <c r="J152" s="100">
        <v>4.2300000000000004</v>
      </c>
      <c r="K152" s="100">
        <v>3.34</v>
      </c>
      <c r="L152" s="100">
        <v>43</v>
      </c>
      <c r="M152" s="100">
        <v>43</v>
      </c>
      <c r="N152" s="100">
        <v>1</v>
      </c>
      <c r="O152" s="99">
        <v>0.47854166666666664</v>
      </c>
    </row>
    <row r="153" spans="1:15" x14ac:dyDescent="0.25">
      <c r="A153" s="100">
        <v>9</v>
      </c>
      <c r="B153" s="29">
        <v>4</v>
      </c>
      <c r="C153" s="100">
        <v>35822</v>
      </c>
      <c r="D153" s="100">
        <v>21.33</v>
      </c>
      <c r="E153" s="100">
        <v>5.78</v>
      </c>
      <c r="F153" s="100">
        <v>16.75</v>
      </c>
      <c r="G153" s="100">
        <v>12.77</v>
      </c>
      <c r="H153" s="100">
        <v>9.84</v>
      </c>
      <c r="I153" s="100">
        <v>7.74</v>
      </c>
      <c r="J153" s="100">
        <v>6.05</v>
      </c>
      <c r="K153" s="100">
        <v>4.79</v>
      </c>
      <c r="L153" s="100">
        <v>43</v>
      </c>
      <c r="M153" s="100">
        <v>43</v>
      </c>
      <c r="N153" s="100">
        <v>1</v>
      </c>
      <c r="O153" s="99">
        <v>0.47879629629629633</v>
      </c>
    </row>
    <row r="154" spans="1:15" x14ac:dyDescent="0.25">
      <c r="A154" s="96" t="s">
        <v>437</v>
      </c>
      <c r="B154" s="98"/>
      <c r="C154" s="95" t="s">
        <v>57</v>
      </c>
      <c r="D154" s="97">
        <v>0.47978009259259258</v>
      </c>
      <c r="E154" s="96" t="s">
        <v>198</v>
      </c>
    </row>
    <row r="155" spans="1:15" x14ac:dyDescent="0.25">
      <c r="A155" s="100">
        <v>11</v>
      </c>
      <c r="B155" s="29">
        <v>1</v>
      </c>
      <c r="C155" s="100">
        <v>35954</v>
      </c>
      <c r="D155" s="100">
        <v>19.7</v>
      </c>
      <c r="E155" s="100">
        <v>15.39</v>
      </c>
      <c r="F155" s="100">
        <v>6.83</v>
      </c>
      <c r="G155" s="100">
        <v>5.74</v>
      </c>
      <c r="H155" s="100">
        <v>4.88</v>
      </c>
      <c r="I155" s="100">
        <v>4.1100000000000003</v>
      </c>
      <c r="J155" s="100">
        <v>3.48</v>
      </c>
      <c r="K155" s="100">
        <v>2.99</v>
      </c>
      <c r="L155" s="100">
        <v>43</v>
      </c>
      <c r="M155" s="100">
        <v>43</v>
      </c>
      <c r="N155" s="100">
        <v>1</v>
      </c>
      <c r="O155" s="99">
        <v>0.48274305555555558</v>
      </c>
    </row>
    <row r="156" spans="1:15" x14ac:dyDescent="0.25">
      <c r="A156" s="100">
        <v>11</v>
      </c>
      <c r="B156" s="29">
        <v>2</v>
      </c>
      <c r="C156" s="100">
        <v>12115</v>
      </c>
      <c r="D156" s="100">
        <v>7.51</v>
      </c>
      <c r="E156" s="100">
        <v>5.77</v>
      </c>
      <c r="F156" s="100">
        <v>2.04</v>
      </c>
      <c r="G156" s="100">
        <v>1.72</v>
      </c>
      <c r="H156" s="100">
        <v>1.53</v>
      </c>
      <c r="I156" s="100">
        <v>1.33</v>
      </c>
      <c r="J156" s="100">
        <v>1.1499999999999999</v>
      </c>
      <c r="K156" s="100">
        <v>1</v>
      </c>
      <c r="L156" s="100">
        <v>43</v>
      </c>
      <c r="M156" s="100">
        <v>43</v>
      </c>
      <c r="N156" s="100">
        <v>1</v>
      </c>
      <c r="O156" s="99">
        <v>0.4828587962962963</v>
      </c>
    </row>
    <row r="157" spans="1:15" x14ac:dyDescent="0.25">
      <c r="A157" s="100">
        <v>11</v>
      </c>
      <c r="B157" s="29">
        <v>3</v>
      </c>
      <c r="C157" s="100">
        <v>23720</v>
      </c>
      <c r="D157" s="100">
        <v>14.15</v>
      </c>
      <c r="E157" s="100">
        <v>10.94</v>
      </c>
      <c r="F157" s="100">
        <v>4.2699999999999996</v>
      </c>
      <c r="G157" s="100">
        <v>3.58</v>
      </c>
      <c r="H157" s="100">
        <v>3.11</v>
      </c>
      <c r="I157" s="100">
        <v>2.67</v>
      </c>
      <c r="J157" s="100">
        <v>2.2999999999999998</v>
      </c>
      <c r="K157" s="100">
        <v>2.0099999999999998</v>
      </c>
      <c r="L157" s="100">
        <v>43</v>
      </c>
      <c r="M157" s="100">
        <v>43</v>
      </c>
      <c r="N157" s="100">
        <v>1</v>
      </c>
      <c r="O157" s="99">
        <v>0.48297453703703702</v>
      </c>
    </row>
    <row r="158" spans="1:15" x14ac:dyDescent="0.25">
      <c r="A158" s="100">
        <v>11</v>
      </c>
      <c r="B158" s="29">
        <v>4</v>
      </c>
      <c r="C158" s="100">
        <v>35947</v>
      </c>
      <c r="D158" s="100">
        <v>19.72</v>
      </c>
      <c r="E158" s="100">
        <v>15.38</v>
      </c>
      <c r="F158" s="100">
        <v>6.91</v>
      </c>
      <c r="G158" s="100">
        <v>5.79</v>
      </c>
      <c r="H158" s="100">
        <v>4.93</v>
      </c>
      <c r="I158" s="100">
        <v>4.1399999999999997</v>
      </c>
      <c r="J158" s="100">
        <v>3.5</v>
      </c>
      <c r="K158" s="100">
        <v>3</v>
      </c>
      <c r="L158" s="100">
        <v>43</v>
      </c>
      <c r="M158" s="100">
        <v>43</v>
      </c>
      <c r="N158" s="100">
        <v>1</v>
      </c>
      <c r="O158" s="99">
        <v>0.48312500000000003</v>
      </c>
    </row>
    <row r="159" spans="1:15" x14ac:dyDescent="0.25">
      <c r="A159" s="96" t="s">
        <v>436</v>
      </c>
      <c r="B159" s="98"/>
      <c r="C159" s="95" t="s">
        <v>57</v>
      </c>
      <c r="D159" s="97">
        <v>0.48369212962962965</v>
      </c>
      <c r="E159" s="96" t="s">
        <v>196</v>
      </c>
    </row>
    <row r="160" spans="1:15" x14ac:dyDescent="0.25">
      <c r="A160" s="100">
        <v>29</v>
      </c>
      <c r="B160" s="29">
        <v>1</v>
      </c>
      <c r="C160" s="100">
        <v>36452</v>
      </c>
      <c r="D160" s="100">
        <v>9.51</v>
      </c>
      <c r="E160" s="100">
        <v>8.6999999999999993</v>
      </c>
      <c r="F160" s="100">
        <v>8.65</v>
      </c>
      <c r="G160" s="100">
        <v>7.54</v>
      </c>
      <c r="H160" s="100">
        <v>6.57</v>
      </c>
      <c r="I160" s="100">
        <v>5.74</v>
      </c>
      <c r="J160" s="100">
        <v>5.05</v>
      </c>
      <c r="K160" s="100">
        <v>4.4800000000000004</v>
      </c>
      <c r="L160" s="100">
        <v>43</v>
      </c>
      <c r="M160" s="100">
        <v>43</v>
      </c>
      <c r="N160" s="100">
        <v>1</v>
      </c>
      <c r="O160" s="99">
        <v>0.48524305555555558</v>
      </c>
    </row>
    <row r="161" spans="1:15" x14ac:dyDescent="0.25">
      <c r="A161" s="100">
        <v>29</v>
      </c>
      <c r="B161" s="29">
        <v>2</v>
      </c>
      <c r="C161" s="100">
        <v>12359</v>
      </c>
      <c r="D161" s="100">
        <v>3.11</v>
      </c>
      <c r="E161" s="100">
        <v>2.84</v>
      </c>
      <c r="F161" s="100">
        <v>2.83</v>
      </c>
      <c r="G161" s="100">
        <v>2.4500000000000002</v>
      </c>
      <c r="H161" s="100">
        <v>2.16</v>
      </c>
      <c r="I161" s="100">
        <v>1.9</v>
      </c>
      <c r="J161" s="100">
        <v>1.67</v>
      </c>
      <c r="K161" s="100">
        <v>1.47</v>
      </c>
      <c r="L161" s="100">
        <v>43</v>
      </c>
      <c r="M161" s="100">
        <v>43</v>
      </c>
      <c r="N161" s="100">
        <v>1</v>
      </c>
      <c r="O161" s="99">
        <v>0.4853703703703704</v>
      </c>
    </row>
    <row r="162" spans="1:15" x14ac:dyDescent="0.25">
      <c r="A162" s="100">
        <v>29</v>
      </c>
      <c r="B162" s="29">
        <v>3</v>
      </c>
      <c r="C162" s="100">
        <v>24117</v>
      </c>
      <c r="D162" s="100">
        <v>6.27</v>
      </c>
      <c r="E162" s="100">
        <v>5.75</v>
      </c>
      <c r="F162" s="100">
        <v>5.75</v>
      </c>
      <c r="G162" s="100">
        <v>4.93</v>
      </c>
      <c r="H162" s="100">
        <v>4.33</v>
      </c>
      <c r="I162" s="100">
        <v>3.81</v>
      </c>
      <c r="J162" s="100">
        <v>3.37</v>
      </c>
      <c r="K162" s="100">
        <v>2.98</v>
      </c>
      <c r="L162" s="100">
        <v>43</v>
      </c>
      <c r="M162" s="100">
        <v>43</v>
      </c>
      <c r="N162" s="100">
        <v>1</v>
      </c>
      <c r="O162" s="99">
        <v>0.48547453703703702</v>
      </c>
    </row>
    <row r="163" spans="1:15" x14ac:dyDescent="0.25">
      <c r="A163" s="100">
        <v>29</v>
      </c>
      <c r="B163" s="29">
        <v>4</v>
      </c>
      <c r="C163" s="100">
        <v>36526</v>
      </c>
      <c r="D163" s="100">
        <v>9.51</v>
      </c>
      <c r="E163" s="100">
        <v>8.7100000000000009</v>
      </c>
      <c r="F163" s="100">
        <v>8.66</v>
      </c>
      <c r="G163" s="100">
        <v>7.53</v>
      </c>
      <c r="H163" s="100">
        <v>6.58</v>
      </c>
      <c r="I163" s="100">
        <v>5.76</v>
      </c>
      <c r="J163" s="100">
        <v>5.08</v>
      </c>
      <c r="K163" s="100">
        <v>4.5</v>
      </c>
      <c r="L163" s="100">
        <v>43</v>
      </c>
      <c r="M163" s="100">
        <v>43</v>
      </c>
      <c r="N163" s="100">
        <v>1</v>
      </c>
      <c r="O163" s="99">
        <v>0.48562499999999997</v>
      </c>
    </row>
    <row r="164" spans="1:15" x14ac:dyDescent="0.25">
      <c r="A164" s="96" t="s">
        <v>435</v>
      </c>
      <c r="B164" s="98"/>
      <c r="C164" s="95" t="s">
        <v>57</v>
      </c>
      <c r="D164" s="97">
        <v>0.48623842592592598</v>
      </c>
      <c r="E164" s="96" t="s">
        <v>194</v>
      </c>
    </row>
    <row r="165" spans="1:15" x14ac:dyDescent="0.25">
      <c r="A165" s="100">
        <v>47</v>
      </c>
      <c r="B165" s="29">
        <v>1</v>
      </c>
      <c r="C165" s="100">
        <v>35526</v>
      </c>
      <c r="D165" s="100">
        <v>26.47</v>
      </c>
      <c r="E165" s="100">
        <v>4.5</v>
      </c>
      <c r="F165" s="100">
        <v>20.8</v>
      </c>
      <c r="G165" s="100">
        <v>15.67</v>
      </c>
      <c r="H165" s="100">
        <v>11.98</v>
      </c>
      <c r="I165" s="100">
        <v>9.2200000000000006</v>
      </c>
      <c r="J165" s="100">
        <v>7.12</v>
      </c>
      <c r="K165" s="100">
        <v>5.41</v>
      </c>
      <c r="L165" s="100">
        <v>43</v>
      </c>
      <c r="M165" s="100">
        <v>43</v>
      </c>
      <c r="N165" s="100">
        <v>1</v>
      </c>
      <c r="O165" s="99">
        <v>0.48815972222222226</v>
      </c>
    </row>
    <row r="166" spans="1:15" x14ac:dyDescent="0.25">
      <c r="A166" s="100">
        <v>47</v>
      </c>
      <c r="B166" s="29">
        <v>2</v>
      </c>
      <c r="C166" s="100">
        <v>12067</v>
      </c>
      <c r="D166" s="100">
        <v>10.56</v>
      </c>
      <c r="E166" s="100">
        <v>1.43</v>
      </c>
      <c r="F166" s="100">
        <v>8.23</v>
      </c>
      <c r="G166" s="100">
        <v>6.17</v>
      </c>
      <c r="H166" s="100">
        <v>4.62</v>
      </c>
      <c r="I166" s="100">
        <v>3.55</v>
      </c>
      <c r="J166" s="100">
        <v>2.71</v>
      </c>
      <c r="K166" s="100">
        <v>2.0699999999999998</v>
      </c>
      <c r="L166" s="100">
        <v>43</v>
      </c>
      <c r="M166" s="100">
        <v>43</v>
      </c>
      <c r="N166" s="100">
        <v>1</v>
      </c>
      <c r="O166" s="99">
        <v>0.48837962962962966</v>
      </c>
    </row>
    <row r="167" spans="1:15" x14ac:dyDescent="0.25">
      <c r="A167" s="100">
        <v>47</v>
      </c>
      <c r="B167" s="29">
        <v>3</v>
      </c>
      <c r="C167" s="100">
        <v>23486</v>
      </c>
      <c r="D167" s="100">
        <v>19.05</v>
      </c>
      <c r="E167" s="100">
        <v>2.86</v>
      </c>
      <c r="F167" s="100">
        <v>15.09</v>
      </c>
      <c r="G167" s="100">
        <v>11.18</v>
      </c>
      <c r="H167" s="100">
        <v>8.5500000000000007</v>
      </c>
      <c r="I167" s="100">
        <v>6.54</v>
      </c>
      <c r="J167" s="100">
        <v>5.0599999999999996</v>
      </c>
      <c r="K167" s="100">
        <v>3.83</v>
      </c>
      <c r="L167" s="100">
        <v>43</v>
      </c>
      <c r="M167" s="100">
        <v>43</v>
      </c>
      <c r="N167" s="100">
        <v>1</v>
      </c>
      <c r="O167" s="99">
        <v>0.48850694444444448</v>
      </c>
    </row>
    <row r="168" spans="1:15" x14ac:dyDescent="0.25">
      <c r="A168" s="100">
        <v>47</v>
      </c>
      <c r="B168" s="29">
        <v>4</v>
      </c>
      <c r="C168" s="100">
        <v>35479</v>
      </c>
      <c r="D168" s="100">
        <v>26.38</v>
      </c>
      <c r="E168" s="100">
        <v>4.53</v>
      </c>
      <c r="F168" s="100">
        <v>20.8</v>
      </c>
      <c r="G168" s="100">
        <v>15.62</v>
      </c>
      <c r="H168" s="100">
        <v>11.97</v>
      </c>
      <c r="I168" s="100">
        <v>9.19</v>
      </c>
      <c r="J168" s="100">
        <v>7.13</v>
      </c>
      <c r="K168" s="100">
        <v>5.42</v>
      </c>
      <c r="L168" s="100">
        <v>43</v>
      </c>
      <c r="M168" s="100">
        <v>43</v>
      </c>
      <c r="N168" s="100">
        <v>1</v>
      </c>
      <c r="O168" s="99">
        <v>0.48868055555555556</v>
      </c>
    </row>
    <row r="169" spans="1:15" x14ac:dyDescent="0.25">
      <c r="A169" s="96" t="s">
        <v>434</v>
      </c>
      <c r="B169" s="98"/>
      <c r="C169" s="95" t="s">
        <v>57</v>
      </c>
      <c r="D169" s="97">
        <v>0.48931712962962964</v>
      </c>
      <c r="E169" s="96" t="s">
        <v>192</v>
      </c>
    </row>
    <row r="170" spans="1:15" x14ac:dyDescent="0.25">
      <c r="A170" s="100">
        <v>51</v>
      </c>
      <c r="B170" s="29">
        <v>1</v>
      </c>
      <c r="C170" s="100">
        <v>35542</v>
      </c>
      <c r="D170" s="100">
        <v>26.17</v>
      </c>
      <c r="E170" s="100">
        <v>19.899999999999999</v>
      </c>
      <c r="F170" s="100">
        <v>4.49</v>
      </c>
      <c r="G170" s="100">
        <v>3.91</v>
      </c>
      <c r="H170" s="100">
        <v>3.52</v>
      </c>
      <c r="I170" s="100">
        <v>3.21</v>
      </c>
      <c r="J170" s="100">
        <v>2.9</v>
      </c>
      <c r="K170" s="100">
        <v>2.6</v>
      </c>
      <c r="L170" s="100">
        <v>43</v>
      </c>
      <c r="M170" s="100">
        <v>43</v>
      </c>
      <c r="N170" s="100">
        <v>1</v>
      </c>
      <c r="O170" s="99">
        <v>0.49207175925925922</v>
      </c>
    </row>
    <row r="171" spans="1:15" x14ac:dyDescent="0.25">
      <c r="A171" s="100">
        <v>51</v>
      </c>
      <c r="B171" s="29">
        <v>2</v>
      </c>
      <c r="C171" s="100">
        <v>12099</v>
      </c>
      <c r="D171" s="100">
        <v>10.210000000000001</v>
      </c>
      <c r="E171" s="100">
        <v>7.7</v>
      </c>
      <c r="F171" s="100">
        <v>1.51</v>
      </c>
      <c r="G171" s="100">
        <v>1.29</v>
      </c>
      <c r="H171" s="100">
        <v>1.21</v>
      </c>
      <c r="I171" s="100">
        <v>1.1000000000000001</v>
      </c>
      <c r="J171" s="100">
        <v>0.99</v>
      </c>
      <c r="K171" s="100">
        <v>0.9</v>
      </c>
      <c r="L171" s="100">
        <v>43</v>
      </c>
      <c r="M171" s="100">
        <v>43</v>
      </c>
      <c r="N171" s="100">
        <v>1</v>
      </c>
      <c r="O171" s="99">
        <v>0.4921875</v>
      </c>
    </row>
    <row r="172" spans="1:15" x14ac:dyDescent="0.25">
      <c r="A172" s="100">
        <v>51</v>
      </c>
      <c r="B172" s="29">
        <v>3</v>
      </c>
      <c r="C172" s="100">
        <v>23625</v>
      </c>
      <c r="D172" s="100">
        <v>18.79</v>
      </c>
      <c r="E172" s="100">
        <v>14.2</v>
      </c>
      <c r="F172" s="100">
        <v>3</v>
      </c>
      <c r="G172" s="100">
        <v>2.54</v>
      </c>
      <c r="H172" s="100">
        <v>2.35</v>
      </c>
      <c r="I172" s="100">
        <v>2.15</v>
      </c>
      <c r="J172" s="100">
        <v>1.93</v>
      </c>
      <c r="K172" s="100">
        <v>1.76</v>
      </c>
      <c r="L172" s="100">
        <v>43</v>
      </c>
      <c r="M172" s="100">
        <v>43</v>
      </c>
      <c r="N172" s="100">
        <v>1</v>
      </c>
      <c r="O172" s="99">
        <v>0.49229166666666663</v>
      </c>
    </row>
    <row r="173" spans="1:15" x14ac:dyDescent="0.25">
      <c r="A173" s="100">
        <v>51</v>
      </c>
      <c r="B173" s="29">
        <v>4</v>
      </c>
      <c r="C173" s="100">
        <v>35623</v>
      </c>
      <c r="D173" s="100">
        <v>26.21</v>
      </c>
      <c r="E173" s="100">
        <v>19.93</v>
      </c>
      <c r="F173" s="100">
        <v>4.57</v>
      </c>
      <c r="G173" s="100">
        <v>3.97</v>
      </c>
      <c r="H173" s="100">
        <v>3.6</v>
      </c>
      <c r="I173" s="100">
        <v>3.28</v>
      </c>
      <c r="J173" s="100">
        <v>2.96</v>
      </c>
      <c r="K173" s="100">
        <v>2.65</v>
      </c>
      <c r="L173" s="100">
        <v>43</v>
      </c>
      <c r="M173" s="100">
        <v>43</v>
      </c>
      <c r="N173" s="100">
        <v>1</v>
      </c>
      <c r="O173" s="99">
        <v>0.49244212962962958</v>
      </c>
    </row>
    <row r="174" spans="1:15" x14ac:dyDescent="0.25">
      <c r="A174" s="96" t="s">
        <v>433</v>
      </c>
      <c r="B174" s="98"/>
      <c r="C174" s="95" t="s">
        <v>57</v>
      </c>
      <c r="D174" s="97">
        <v>0.49314814814814811</v>
      </c>
      <c r="E174" s="96" t="s">
        <v>190</v>
      </c>
    </row>
    <row r="175" spans="1:15" x14ac:dyDescent="0.25">
      <c r="A175" s="100">
        <v>69</v>
      </c>
      <c r="B175" s="29">
        <v>1</v>
      </c>
      <c r="C175" s="100">
        <v>36052</v>
      </c>
      <c r="D175" s="100">
        <v>8.98</v>
      </c>
      <c r="E175" s="100">
        <v>8.16</v>
      </c>
      <c r="F175" s="100">
        <v>8.35</v>
      </c>
      <c r="G175" s="100">
        <v>7.52</v>
      </c>
      <c r="H175" s="100">
        <v>6.73</v>
      </c>
      <c r="I175" s="100">
        <v>6.04</v>
      </c>
      <c r="J175" s="100">
        <v>5.49</v>
      </c>
      <c r="K175" s="100">
        <v>5.08</v>
      </c>
      <c r="L175" s="100">
        <v>43</v>
      </c>
      <c r="M175" s="100">
        <v>44</v>
      </c>
      <c r="N175" s="100">
        <v>2</v>
      </c>
      <c r="O175" s="99">
        <v>0.49378472222222225</v>
      </c>
    </row>
    <row r="176" spans="1:15" x14ac:dyDescent="0.25">
      <c r="A176" s="100">
        <v>69</v>
      </c>
      <c r="B176" s="29">
        <v>2</v>
      </c>
      <c r="C176" s="100">
        <v>12438</v>
      </c>
      <c r="D176" s="100">
        <v>2.85</v>
      </c>
      <c r="E176" s="100">
        <v>2.57</v>
      </c>
      <c r="F176" s="100">
        <v>2.69</v>
      </c>
      <c r="G176" s="100">
        <v>2.42</v>
      </c>
      <c r="H176" s="100">
        <v>2.25</v>
      </c>
      <c r="I176" s="100">
        <v>2.06</v>
      </c>
      <c r="J176" s="100">
        <v>1.91</v>
      </c>
      <c r="K176" s="100">
        <v>1.81</v>
      </c>
      <c r="L176" s="100">
        <v>43</v>
      </c>
      <c r="M176" s="100">
        <v>44</v>
      </c>
      <c r="N176" s="100">
        <v>2</v>
      </c>
      <c r="O176" s="99">
        <v>0.49390046296296292</v>
      </c>
    </row>
    <row r="177" spans="1:16" x14ac:dyDescent="0.25">
      <c r="A177" s="100">
        <v>69</v>
      </c>
      <c r="B177" s="29">
        <v>3</v>
      </c>
      <c r="C177" s="100">
        <v>24139</v>
      </c>
      <c r="D177" s="100">
        <v>5.81</v>
      </c>
      <c r="E177" s="100">
        <v>5.21</v>
      </c>
      <c r="F177" s="100">
        <v>5.45</v>
      </c>
      <c r="G177" s="100">
        <v>4.84</v>
      </c>
      <c r="H177" s="100">
        <v>4.45</v>
      </c>
      <c r="I177" s="100">
        <v>4.0599999999999996</v>
      </c>
      <c r="J177" s="100">
        <v>3.76</v>
      </c>
      <c r="K177" s="100">
        <v>3.55</v>
      </c>
      <c r="L177" s="100">
        <v>43</v>
      </c>
      <c r="M177" s="100">
        <v>44</v>
      </c>
      <c r="N177" s="100">
        <v>2</v>
      </c>
      <c r="O177" s="99">
        <v>0.49399305555555556</v>
      </c>
    </row>
    <row r="178" spans="1:16" x14ac:dyDescent="0.25">
      <c r="A178" s="100">
        <v>69</v>
      </c>
      <c r="B178" s="29">
        <v>4</v>
      </c>
      <c r="C178" s="100">
        <v>36625</v>
      </c>
      <c r="D178" s="100">
        <v>8.8699999999999992</v>
      </c>
      <c r="E178" s="100">
        <v>7.98</v>
      </c>
      <c r="F178" s="100">
        <v>8.26</v>
      </c>
      <c r="G178" s="100">
        <v>7.44</v>
      </c>
      <c r="H178" s="100">
        <v>6.72</v>
      </c>
      <c r="I178" s="100">
        <v>6.11</v>
      </c>
      <c r="J178" s="100">
        <v>5.64</v>
      </c>
      <c r="K178" s="100">
        <v>5.28</v>
      </c>
      <c r="L178" s="100">
        <v>43</v>
      </c>
      <c r="M178" s="100">
        <v>44</v>
      </c>
      <c r="N178" s="100">
        <v>2</v>
      </c>
      <c r="O178" s="99">
        <v>0.49414351851851851</v>
      </c>
    </row>
    <row r="179" spans="1:16" x14ac:dyDescent="0.25">
      <c r="A179" s="96" t="s">
        <v>432</v>
      </c>
      <c r="B179" s="98"/>
      <c r="C179" s="95" t="s">
        <v>57</v>
      </c>
      <c r="D179" s="97">
        <v>0.49467592592592591</v>
      </c>
      <c r="E179" s="96" t="s">
        <v>188</v>
      </c>
    </row>
    <row r="180" spans="1:16" x14ac:dyDescent="0.25">
      <c r="A180" s="100">
        <v>87</v>
      </c>
      <c r="B180" s="29">
        <v>1</v>
      </c>
      <c r="C180" s="100">
        <v>35709</v>
      </c>
      <c r="D180" s="100">
        <v>19.2</v>
      </c>
      <c r="E180" s="100">
        <v>7.61</v>
      </c>
      <c r="F180" s="100">
        <v>15.17</v>
      </c>
      <c r="G180" s="100">
        <v>11.58</v>
      </c>
      <c r="H180" s="100">
        <v>9.0299999999999994</v>
      </c>
      <c r="I180" s="100">
        <v>7.07</v>
      </c>
      <c r="J180" s="100">
        <v>5.43</v>
      </c>
      <c r="K180" s="100">
        <v>4.0999999999999996</v>
      </c>
      <c r="L180" s="100">
        <v>43</v>
      </c>
      <c r="M180" s="100">
        <v>44</v>
      </c>
      <c r="N180" s="100">
        <v>3</v>
      </c>
      <c r="O180" s="99">
        <v>0.49625000000000002</v>
      </c>
    </row>
    <row r="181" spans="1:16" x14ac:dyDescent="0.25">
      <c r="A181" s="100">
        <v>87</v>
      </c>
      <c r="B181" s="29">
        <v>2</v>
      </c>
      <c r="C181" s="100">
        <v>12202</v>
      </c>
      <c r="D181" s="100">
        <v>7.54</v>
      </c>
      <c r="E181" s="100">
        <v>2.04</v>
      </c>
      <c r="F181" s="100">
        <v>5.84</v>
      </c>
      <c r="G181" s="100">
        <v>4.3899999999999997</v>
      </c>
      <c r="H181" s="100">
        <v>3.39</v>
      </c>
      <c r="I181" s="100">
        <v>2.69</v>
      </c>
      <c r="J181" s="100">
        <v>2.0699999999999998</v>
      </c>
      <c r="K181" s="100">
        <v>1.59</v>
      </c>
      <c r="L181" s="100">
        <v>43</v>
      </c>
      <c r="M181" s="100">
        <v>44</v>
      </c>
      <c r="N181" s="100">
        <v>3</v>
      </c>
      <c r="O181" s="99">
        <v>0.49645833333333328</v>
      </c>
    </row>
    <row r="182" spans="1:16" x14ac:dyDescent="0.25">
      <c r="A182" s="100">
        <v>87</v>
      </c>
      <c r="B182" s="29">
        <v>3</v>
      </c>
      <c r="C182" s="100">
        <v>23727</v>
      </c>
      <c r="D182" s="100">
        <v>13.77</v>
      </c>
      <c r="E182" s="100">
        <v>4.45</v>
      </c>
      <c r="F182" s="100">
        <v>10.79</v>
      </c>
      <c r="G182" s="100">
        <v>8.1300000000000008</v>
      </c>
      <c r="H182" s="100">
        <v>6.37</v>
      </c>
      <c r="I182" s="100">
        <v>5.01</v>
      </c>
      <c r="J182" s="100">
        <v>3.86</v>
      </c>
      <c r="K182" s="100">
        <v>2.95</v>
      </c>
      <c r="L182" s="100">
        <v>43</v>
      </c>
      <c r="M182" s="100">
        <v>44</v>
      </c>
      <c r="N182" s="100">
        <v>3</v>
      </c>
      <c r="O182" s="99">
        <v>0.49658564814814815</v>
      </c>
    </row>
    <row r="183" spans="1:16" x14ac:dyDescent="0.25">
      <c r="A183" s="100">
        <v>87</v>
      </c>
      <c r="B183" s="29">
        <v>4</v>
      </c>
      <c r="C183" s="100">
        <v>35837</v>
      </c>
      <c r="D183" s="100">
        <v>18.739999999999998</v>
      </c>
      <c r="E183" s="100">
        <v>7.64</v>
      </c>
      <c r="F183" s="100">
        <v>14.82</v>
      </c>
      <c r="G183" s="100">
        <v>11.3</v>
      </c>
      <c r="H183" s="100">
        <v>8.83</v>
      </c>
      <c r="I183" s="100">
        <v>6.96</v>
      </c>
      <c r="J183" s="100">
        <v>5.4</v>
      </c>
      <c r="K183" s="100">
        <v>4.13</v>
      </c>
      <c r="L183" s="100">
        <v>43</v>
      </c>
      <c r="M183" s="100">
        <v>44</v>
      </c>
      <c r="N183" s="100">
        <v>3</v>
      </c>
      <c r="O183" s="99">
        <v>0.49677083333333333</v>
      </c>
    </row>
    <row r="184" spans="1:16" x14ac:dyDescent="0.25">
      <c r="A184" s="96" t="s">
        <v>431</v>
      </c>
      <c r="B184" s="98"/>
      <c r="C184" s="95" t="s">
        <v>57</v>
      </c>
      <c r="D184" s="97">
        <v>0.49736111111111114</v>
      </c>
      <c r="E184" s="96" t="s">
        <v>186</v>
      </c>
    </row>
    <row r="185" spans="1:16" x14ac:dyDescent="0.25">
      <c r="A185" s="100">
        <v>89</v>
      </c>
      <c r="B185" s="29">
        <v>1</v>
      </c>
      <c r="C185" s="100">
        <v>36020</v>
      </c>
      <c r="D185" s="100">
        <v>17.36</v>
      </c>
      <c r="E185" s="100">
        <v>13.62</v>
      </c>
      <c r="F185" s="100">
        <v>8.91</v>
      </c>
      <c r="G185" s="100">
        <v>7.21</v>
      </c>
      <c r="H185" s="100">
        <v>5.79</v>
      </c>
      <c r="I185" s="100">
        <v>4.7300000000000004</v>
      </c>
      <c r="J185" s="100">
        <v>3.85</v>
      </c>
      <c r="K185" s="100">
        <v>3.23</v>
      </c>
      <c r="L185" s="100">
        <v>43</v>
      </c>
      <c r="M185" s="100">
        <v>44</v>
      </c>
      <c r="N185" s="100">
        <v>4</v>
      </c>
      <c r="O185" s="99">
        <v>0.49798611111111107</v>
      </c>
      <c r="P185" s="104"/>
    </row>
    <row r="186" spans="1:16" x14ac:dyDescent="0.25">
      <c r="A186" s="100">
        <v>89</v>
      </c>
      <c r="B186" s="29">
        <v>2</v>
      </c>
      <c r="C186" s="100">
        <v>12328</v>
      </c>
      <c r="D186" s="100">
        <v>7.12</v>
      </c>
      <c r="E186" s="100">
        <v>5.44</v>
      </c>
      <c r="F186" s="100">
        <v>1.91</v>
      </c>
      <c r="G186" s="100">
        <v>1.67</v>
      </c>
      <c r="H186" s="100">
        <v>1.49</v>
      </c>
      <c r="I186" s="100">
        <v>1.3</v>
      </c>
      <c r="J186" s="100">
        <v>1.1299999999999999</v>
      </c>
      <c r="K186" s="100">
        <v>0.99</v>
      </c>
      <c r="L186" s="100">
        <v>43</v>
      </c>
      <c r="M186" s="100">
        <v>44</v>
      </c>
      <c r="N186" s="100">
        <v>4</v>
      </c>
      <c r="O186" s="99">
        <v>0.49810185185185185</v>
      </c>
      <c r="P186" s="104"/>
    </row>
    <row r="187" spans="1:16" x14ac:dyDescent="0.25">
      <c r="A187" s="100">
        <v>89</v>
      </c>
      <c r="B187" s="29">
        <v>3</v>
      </c>
      <c r="C187" s="100">
        <v>23921</v>
      </c>
      <c r="D187" s="100">
        <v>12.41</v>
      </c>
      <c r="E187" s="100">
        <v>9.6</v>
      </c>
      <c r="F187" s="100">
        <v>5.08</v>
      </c>
      <c r="G187" s="100">
        <v>4.1100000000000003</v>
      </c>
      <c r="H187" s="100">
        <v>3.41</v>
      </c>
      <c r="I187" s="100">
        <v>2.9</v>
      </c>
      <c r="J187" s="100">
        <v>2.42</v>
      </c>
      <c r="K187" s="100">
        <v>2.0499999999999998</v>
      </c>
      <c r="L187" s="100">
        <v>43</v>
      </c>
      <c r="M187" s="100">
        <v>44</v>
      </c>
      <c r="N187" s="100">
        <v>4</v>
      </c>
      <c r="O187" s="99">
        <v>0.49819444444444444</v>
      </c>
      <c r="P187" s="104"/>
    </row>
    <row r="188" spans="1:16" x14ac:dyDescent="0.25">
      <c r="A188" s="100">
        <v>89</v>
      </c>
      <c r="B188" s="29">
        <v>4</v>
      </c>
      <c r="C188" s="100">
        <v>36236</v>
      </c>
      <c r="D188" s="100">
        <v>17.09</v>
      </c>
      <c r="E188" s="100">
        <v>13.35</v>
      </c>
      <c r="F188" s="100">
        <v>9.19</v>
      </c>
      <c r="G188" s="100">
        <v>7.39</v>
      </c>
      <c r="H188" s="100">
        <v>5.91</v>
      </c>
      <c r="I188" s="100">
        <v>4.83</v>
      </c>
      <c r="J188" s="100">
        <v>3.92</v>
      </c>
      <c r="K188" s="100">
        <v>3.29</v>
      </c>
      <c r="L188" s="100">
        <v>43</v>
      </c>
      <c r="M188" s="100">
        <v>44</v>
      </c>
      <c r="N188" s="100">
        <v>4</v>
      </c>
      <c r="O188" s="99">
        <v>0.49834490740740739</v>
      </c>
      <c r="P188" s="104"/>
    </row>
    <row r="189" spans="1:16" x14ac:dyDescent="0.25">
      <c r="A189" s="96" t="s">
        <v>430</v>
      </c>
      <c r="B189" s="98"/>
      <c r="C189" s="95" t="s">
        <v>57</v>
      </c>
      <c r="D189" s="97">
        <v>0.49895833333333334</v>
      </c>
      <c r="E189" s="96" t="s">
        <v>184</v>
      </c>
    </row>
    <row r="190" spans="1:16" x14ac:dyDescent="0.25">
      <c r="A190" s="100">
        <v>106</v>
      </c>
      <c r="B190" s="29">
        <v>1</v>
      </c>
      <c r="C190" s="100">
        <v>36389</v>
      </c>
      <c r="D190" s="100">
        <v>8.76</v>
      </c>
      <c r="E190" s="100">
        <v>7.9</v>
      </c>
      <c r="F190" s="100">
        <v>8</v>
      </c>
      <c r="G190" s="100">
        <v>7.03</v>
      </c>
      <c r="H190" s="100">
        <v>6.18</v>
      </c>
      <c r="I190" s="100">
        <v>5.37</v>
      </c>
      <c r="J190" s="100">
        <v>4.71</v>
      </c>
      <c r="K190" s="100">
        <v>4.13</v>
      </c>
      <c r="L190" s="100">
        <v>43</v>
      </c>
      <c r="M190" s="100">
        <v>43</v>
      </c>
      <c r="N190" s="100">
        <v>5</v>
      </c>
      <c r="O190" s="99">
        <v>0.49960648148148151</v>
      </c>
    </row>
    <row r="191" spans="1:16" x14ac:dyDescent="0.25">
      <c r="A191" s="100">
        <v>106</v>
      </c>
      <c r="B191" s="29">
        <v>2</v>
      </c>
      <c r="C191" s="100">
        <v>12505</v>
      </c>
      <c r="D191" s="100">
        <v>2.88</v>
      </c>
      <c r="E191" s="100">
        <v>2.5499999999999998</v>
      </c>
      <c r="F191" s="100">
        <v>2.63</v>
      </c>
      <c r="G191" s="100">
        <v>2.3199999999999998</v>
      </c>
      <c r="H191" s="100">
        <v>2.09</v>
      </c>
      <c r="I191" s="100">
        <v>1.84</v>
      </c>
      <c r="J191" s="100">
        <v>1.65</v>
      </c>
      <c r="K191" s="100">
        <v>1.48</v>
      </c>
      <c r="L191" s="100">
        <v>43</v>
      </c>
      <c r="M191" s="100">
        <v>43</v>
      </c>
      <c r="N191" s="100">
        <v>5</v>
      </c>
      <c r="O191" s="99">
        <v>0.49972222222222223</v>
      </c>
    </row>
    <row r="192" spans="1:16" x14ac:dyDescent="0.25">
      <c r="A192" s="100">
        <v>106</v>
      </c>
      <c r="B192" s="29">
        <v>3</v>
      </c>
      <c r="C192" s="100">
        <v>24173</v>
      </c>
      <c r="D192" s="100">
        <v>5.71</v>
      </c>
      <c r="E192" s="100">
        <v>5.08</v>
      </c>
      <c r="F192" s="100">
        <v>5.28</v>
      </c>
      <c r="G192" s="100">
        <v>4.5599999999999996</v>
      </c>
      <c r="H192" s="100">
        <v>4.0999999999999996</v>
      </c>
      <c r="I192" s="100">
        <v>3.6</v>
      </c>
      <c r="J192" s="100">
        <v>3.2</v>
      </c>
      <c r="K192" s="100">
        <v>2.85</v>
      </c>
      <c r="L192" s="100">
        <v>43</v>
      </c>
      <c r="M192" s="100">
        <v>43</v>
      </c>
      <c r="N192" s="100">
        <v>5</v>
      </c>
      <c r="O192" s="99">
        <v>0.49982638888888892</v>
      </c>
    </row>
    <row r="193" spans="1:15" x14ac:dyDescent="0.25">
      <c r="A193" s="100">
        <v>106</v>
      </c>
      <c r="B193" s="29">
        <v>4</v>
      </c>
      <c r="C193" s="100">
        <v>36459</v>
      </c>
      <c r="D193" s="100">
        <v>8.69</v>
      </c>
      <c r="E193" s="100">
        <v>7.82</v>
      </c>
      <c r="F193" s="100">
        <v>7.97</v>
      </c>
      <c r="G193" s="100">
        <v>7.01</v>
      </c>
      <c r="H193" s="100">
        <v>6.21</v>
      </c>
      <c r="I193" s="100">
        <v>5.42</v>
      </c>
      <c r="J193" s="100">
        <v>4.82</v>
      </c>
      <c r="K193" s="100">
        <v>4.2699999999999996</v>
      </c>
      <c r="L193" s="100">
        <v>43</v>
      </c>
      <c r="M193" s="100">
        <v>43</v>
      </c>
      <c r="N193" s="100">
        <v>5</v>
      </c>
      <c r="O193" s="99">
        <v>0.49996527777777783</v>
      </c>
    </row>
    <row r="194" spans="1:15" x14ac:dyDescent="0.25">
      <c r="A194" s="96" t="s">
        <v>429</v>
      </c>
      <c r="B194" s="98"/>
      <c r="C194" s="95" t="s">
        <v>57</v>
      </c>
      <c r="D194" s="97">
        <v>0.50129629629629624</v>
      </c>
      <c r="E194" s="96" t="s">
        <v>182</v>
      </c>
    </row>
    <row r="195" spans="1:15" x14ac:dyDescent="0.25">
      <c r="A195" s="100">
        <v>124</v>
      </c>
      <c r="B195" s="29">
        <v>1</v>
      </c>
      <c r="C195" s="100">
        <v>35713</v>
      </c>
      <c r="D195" s="100">
        <v>16.61</v>
      </c>
      <c r="E195" s="100">
        <v>9.5</v>
      </c>
      <c r="F195" s="100">
        <v>13.09</v>
      </c>
      <c r="G195" s="100">
        <v>10.14</v>
      </c>
      <c r="H195" s="100">
        <v>7.94</v>
      </c>
      <c r="I195" s="100">
        <v>6.21</v>
      </c>
      <c r="J195" s="100">
        <v>4.88</v>
      </c>
      <c r="K195" s="100">
        <v>3.81</v>
      </c>
      <c r="L195" s="100">
        <v>44</v>
      </c>
      <c r="M195" s="100">
        <v>45</v>
      </c>
      <c r="N195" s="100">
        <v>6</v>
      </c>
      <c r="O195" s="99">
        <v>0.50427083333333333</v>
      </c>
    </row>
    <row r="196" spans="1:15" x14ac:dyDescent="0.25">
      <c r="A196" s="100">
        <v>124</v>
      </c>
      <c r="B196" s="29">
        <v>2</v>
      </c>
      <c r="C196" s="100">
        <v>12408</v>
      </c>
      <c r="D196" s="100">
        <v>6.23</v>
      </c>
      <c r="E196" s="100">
        <v>2.57</v>
      </c>
      <c r="F196" s="100">
        <v>4.82</v>
      </c>
      <c r="G196" s="100">
        <v>3.7</v>
      </c>
      <c r="H196" s="100">
        <v>2.89</v>
      </c>
      <c r="I196" s="100">
        <v>2.29</v>
      </c>
      <c r="J196" s="100">
        <v>1.82</v>
      </c>
      <c r="K196" s="100">
        <v>1.46</v>
      </c>
      <c r="L196" s="100">
        <v>44</v>
      </c>
      <c r="M196" s="100">
        <v>45</v>
      </c>
      <c r="N196" s="100">
        <v>6</v>
      </c>
      <c r="O196" s="99">
        <v>0.50439814814814821</v>
      </c>
    </row>
    <row r="197" spans="1:15" x14ac:dyDescent="0.25">
      <c r="A197" s="100">
        <v>124</v>
      </c>
      <c r="B197" s="29">
        <v>3</v>
      </c>
      <c r="C197" s="100">
        <v>23939</v>
      </c>
      <c r="D197" s="100">
        <v>11.39</v>
      </c>
      <c r="E197" s="100">
        <v>5.84</v>
      </c>
      <c r="F197" s="100">
        <v>9</v>
      </c>
      <c r="G197" s="100">
        <v>6.85</v>
      </c>
      <c r="H197" s="100">
        <v>5.37</v>
      </c>
      <c r="I197" s="100">
        <v>4.2699999999999996</v>
      </c>
      <c r="J197" s="100">
        <v>3.39</v>
      </c>
      <c r="K197" s="100">
        <v>2.68</v>
      </c>
      <c r="L197" s="100">
        <v>44</v>
      </c>
      <c r="M197" s="100">
        <v>45</v>
      </c>
      <c r="N197" s="100">
        <v>6</v>
      </c>
      <c r="O197" s="99">
        <v>0.50454861111111116</v>
      </c>
    </row>
    <row r="198" spans="1:15" x14ac:dyDescent="0.25">
      <c r="A198" s="100">
        <v>124</v>
      </c>
      <c r="B198" s="29">
        <v>4</v>
      </c>
      <c r="C198" s="100">
        <v>35920</v>
      </c>
      <c r="D198" s="100">
        <v>16.190000000000001</v>
      </c>
      <c r="E198" s="100">
        <v>9.43</v>
      </c>
      <c r="F198" s="100">
        <v>12.76</v>
      </c>
      <c r="G198" s="100">
        <v>9.86</v>
      </c>
      <c r="H198" s="100">
        <v>7.75</v>
      </c>
      <c r="I198" s="100">
        <v>6.13</v>
      </c>
      <c r="J198" s="100">
        <v>4.88</v>
      </c>
      <c r="K198" s="100">
        <v>3.85</v>
      </c>
      <c r="L198" s="100">
        <v>44</v>
      </c>
      <c r="M198" s="100">
        <v>45</v>
      </c>
      <c r="N198" s="100">
        <v>6</v>
      </c>
      <c r="O198" s="99">
        <v>0.50473379629629633</v>
      </c>
    </row>
    <row r="199" spans="1:15" x14ac:dyDescent="0.25">
      <c r="A199" s="96" t="s">
        <v>428</v>
      </c>
      <c r="B199" s="98"/>
      <c r="C199" s="95" t="s">
        <v>57</v>
      </c>
      <c r="D199" s="97">
        <v>0.50531249999999994</v>
      </c>
      <c r="E199" s="96" t="s">
        <v>180</v>
      </c>
    </row>
    <row r="200" spans="1:15" x14ac:dyDescent="0.25">
      <c r="A200" s="100">
        <v>126</v>
      </c>
      <c r="B200" s="29">
        <v>1</v>
      </c>
      <c r="C200" s="100">
        <v>35984</v>
      </c>
      <c r="D200" s="100">
        <v>17.239999999999998</v>
      </c>
      <c r="E200" s="100">
        <v>13.51</v>
      </c>
      <c r="F200" s="100">
        <v>8.6</v>
      </c>
      <c r="G200" s="100">
        <v>6.96</v>
      </c>
      <c r="H200" s="100">
        <v>5.64</v>
      </c>
      <c r="I200" s="100">
        <v>4.6100000000000003</v>
      </c>
      <c r="J200" s="100">
        <v>3.75</v>
      </c>
      <c r="K200" s="100">
        <v>3.15</v>
      </c>
      <c r="L200" s="100">
        <v>44</v>
      </c>
      <c r="M200" s="100">
        <v>44</v>
      </c>
      <c r="N200" s="100">
        <v>7</v>
      </c>
      <c r="O200" s="99">
        <v>0.5060648148148148</v>
      </c>
    </row>
    <row r="201" spans="1:15" x14ac:dyDescent="0.25">
      <c r="A201" s="100">
        <v>126</v>
      </c>
      <c r="B201" s="29">
        <v>2</v>
      </c>
      <c r="C201" s="100">
        <v>12294</v>
      </c>
      <c r="D201" s="100">
        <v>6.97</v>
      </c>
      <c r="E201" s="100">
        <v>5.32</v>
      </c>
      <c r="F201" s="100">
        <v>2.12</v>
      </c>
      <c r="G201" s="100">
        <v>1.79</v>
      </c>
      <c r="H201" s="100">
        <v>1.56</v>
      </c>
      <c r="I201" s="100">
        <v>1.35</v>
      </c>
      <c r="J201" s="100">
        <v>1.1499999999999999</v>
      </c>
      <c r="K201" s="100">
        <v>1.01</v>
      </c>
      <c r="L201" s="100">
        <v>44</v>
      </c>
      <c r="M201" s="100">
        <v>44</v>
      </c>
      <c r="N201" s="100">
        <v>7</v>
      </c>
      <c r="O201" s="99">
        <v>0.50618055555555552</v>
      </c>
    </row>
    <row r="202" spans="1:15" x14ac:dyDescent="0.25">
      <c r="A202" s="100">
        <v>126</v>
      </c>
      <c r="B202" s="29">
        <v>3</v>
      </c>
      <c r="C202" s="100">
        <v>23807</v>
      </c>
      <c r="D202" s="100">
        <v>12.23</v>
      </c>
      <c r="E202" s="100">
        <v>9.4499999999999993</v>
      </c>
      <c r="F202" s="100">
        <v>5.19</v>
      </c>
      <c r="G202" s="100">
        <v>4.17</v>
      </c>
      <c r="H202" s="100">
        <v>3.44</v>
      </c>
      <c r="I202" s="100">
        <v>2.91</v>
      </c>
      <c r="J202" s="100">
        <v>2.4</v>
      </c>
      <c r="K202" s="100">
        <v>2.0699999999999998</v>
      </c>
      <c r="L202" s="100">
        <v>44</v>
      </c>
      <c r="M202" s="100">
        <v>44</v>
      </c>
      <c r="N202" s="100">
        <v>7</v>
      </c>
      <c r="O202" s="99">
        <v>0.50628472222222221</v>
      </c>
    </row>
    <row r="203" spans="1:15" x14ac:dyDescent="0.25">
      <c r="A203" s="100">
        <v>126</v>
      </c>
      <c r="B203" s="29">
        <v>4</v>
      </c>
      <c r="C203" s="100">
        <v>36197</v>
      </c>
      <c r="D203" s="100">
        <v>16.95</v>
      </c>
      <c r="E203" s="100">
        <v>13.22</v>
      </c>
      <c r="F203" s="100">
        <v>8.84</v>
      </c>
      <c r="G203" s="100">
        <v>7.13</v>
      </c>
      <c r="H203" s="100">
        <v>5.74</v>
      </c>
      <c r="I203" s="100">
        <v>4.71</v>
      </c>
      <c r="J203" s="100">
        <v>3.82</v>
      </c>
      <c r="K203" s="100">
        <v>3.2</v>
      </c>
      <c r="L203" s="100">
        <v>44</v>
      </c>
      <c r="M203" s="100">
        <v>44</v>
      </c>
      <c r="N203" s="100">
        <v>7</v>
      </c>
      <c r="O203" s="99">
        <v>0.50642361111111112</v>
      </c>
    </row>
    <row r="204" spans="1:15" x14ac:dyDescent="0.25">
      <c r="A204" s="96" t="s">
        <v>427</v>
      </c>
      <c r="B204" s="98"/>
      <c r="C204" s="95" t="s">
        <v>57</v>
      </c>
      <c r="D204" s="97">
        <v>0.50695601851851857</v>
      </c>
      <c r="E204" s="96" t="s">
        <v>178</v>
      </c>
    </row>
    <row r="205" spans="1:15" x14ac:dyDescent="0.25">
      <c r="A205" s="100">
        <v>144</v>
      </c>
      <c r="B205" s="29">
        <v>1</v>
      </c>
      <c r="C205" s="100">
        <v>36338</v>
      </c>
      <c r="D205" s="100">
        <v>8.6</v>
      </c>
      <c r="E205" s="100">
        <v>7.73</v>
      </c>
      <c r="F205" s="100">
        <v>7.86</v>
      </c>
      <c r="G205" s="100">
        <v>6.95</v>
      </c>
      <c r="H205" s="100">
        <v>6.23</v>
      </c>
      <c r="I205" s="100">
        <v>5.4</v>
      </c>
      <c r="J205" s="100">
        <v>4.7300000000000004</v>
      </c>
      <c r="K205" s="100">
        <v>4.16</v>
      </c>
      <c r="L205" s="100">
        <v>44</v>
      </c>
      <c r="M205" s="100">
        <v>44</v>
      </c>
      <c r="N205" s="100">
        <v>8</v>
      </c>
      <c r="O205" s="99">
        <v>0.50762731481481482</v>
      </c>
    </row>
    <row r="206" spans="1:15" x14ac:dyDescent="0.25">
      <c r="A206" s="100">
        <v>144</v>
      </c>
      <c r="B206" s="29">
        <v>2</v>
      </c>
      <c r="C206" s="100">
        <v>12452</v>
      </c>
      <c r="D206" s="100">
        <v>2.79</v>
      </c>
      <c r="E206" s="100">
        <v>2.46</v>
      </c>
      <c r="F206" s="100">
        <v>2.5499999999999998</v>
      </c>
      <c r="G206" s="100">
        <v>2.23</v>
      </c>
      <c r="H206" s="100">
        <v>2.02</v>
      </c>
      <c r="I206" s="100">
        <v>1.79</v>
      </c>
      <c r="J206" s="100">
        <v>1.59</v>
      </c>
      <c r="K206" s="100">
        <v>1.44</v>
      </c>
      <c r="L206" s="100">
        <v>44</v>
      </c>
      <c r="M206" s="100">
        <v>44</v>
      </c>
      <c r="N206" s="100">
        <v>8</v>
      </c>
      <c r="O206" s="99">
        <v>0.50774305555555554</v>
      </c>
    </row>
    <row r="207" spans="1:15" x14ac:dyDescent="0.25">
      <c r="A207" s="100">
        <v>144</v>
      </c>
      <c r="B207" s="29">
        <v>3</v>
      </c>
      <c r="C207" s="100">
        <v>24112</v>
      </c>
      <c r="D207" s="100">
        <v>5.56</v>
      </c>
      <c r="E207" s="100">
        <v>4.91</v>
      </c>
      <c r="F207" s="100">
        <v>5.13</v>
      </c>
      <c r="G207" s="100">
        <v>4.4400000000000004</v>
      </c>
      <c r="H207" s="100">
        <v>4.0199999999999996</v>
      </c>
      <c r="I207" s="100">
        <v>3.55</v>
      </c>
      <c r="J207" s="100">
        <v>3.13</v>
      </c>
      <c r="K207" s="100">
        <v>2.85</v>
      </c>
      <c r="L207" s="100">
        <v>44</v>
      </c>
      <c r="M207" s="100">
        <v>44</v>
      </c>
      <c r="N207" s="100">
        <v>8</v>
      </c>
      <c r="O207" s="99">
        <v>0.50784722222222223</v>
      </c>
    </row>
    <row r="208" spans="1:15" x14ac:dyDescent="0.25">
      <c r="A208" s="100">
        <v>144</v>
      </c>
      <c r="B208" s="29">
        <v>4</v>
      </c>
      <c r="C208" s="100">
        <v>36531</v>
      </c>
      <c r="D208" s="100">
        <v>8.52</v>
      </c>
      <c r="E208" s="100">
        <v>7.6</v>
      </c>
      <c r="F208" s="100">
        <v>7.76</v>
      </c>
      <c r="G208" s="100">
        <v>6.86</v>
      </c>
      <c r="H208" s="100">
        <v>6.14</v>
      </c>
      <c r="I208" s="100">
        <v>5.39</v>
      </c>
      <c r="J208" s="100">
        <v>4.7699999999999996</v>
      </c>
      <c r="K208" s="100">
        <v>4.2699999999999996</v>
      </c>
      <c r="L208" s="100">
        <v>44</v>
      </c>
      <c r="M208" s="100">
        <v>44</v>
      </c>
      <c r="N208" s="100">
        <v>8</v>
      </c>
      <c r="O208" s="99">
        <v>0.50799768518518518</v>
      </c>
    </row>
    <row r="209" spans="1:15" x14ac:dyDescent="0.25">
      <c r="A209" s="96" t="s">
        <v>426</v>
      </c>
      <c r="B209" s="98"/>
      <c r="C209" s="95" t="s">
        <v>57</v>
      </c>
      <c r="D209" s="97">
        <v>0.50848379629629636</v>
      </c>
      <c r="E209" s="96" t="s">
        <v>176</v>
      </c>
      <c r="F209" s="103"/>
    </row>
    <row r="210" spans="1:15" x14ac:dyDescent="0.25">
      <c r="A210" s="100">
        <v>209</v>
      </c>
      <c r="B210" s="29">
        <v>1</v>
      </c>
      <c r="C210" s="100">
        <v>36105</v>
      </c>
      <c r="D210" s="100">
        <v>13.72</v>
      </c>
      <c r="E210" s="100">
        <v>11.1</v>
      </c>
      <c r="F210" s="100">
        <v>10.9</v>
      </c>
      <c r="G210" s="100">
        <v>8.58</v>
      </c>
      <c r="H210" s="100">
        <v>6.83</v>
      </c>
      <c r="I210" s="100">
        <v>5.46</v>
      </c>
      <c r="J210" s="100">
        <v>4.38</v>
      </c>
      <c r="K210" s="100">
        <v>3.54</v>
      </c>
      <c r="L210" s="100">
        <v>44</v>
      </c>
      <c r="M210" s="100">
        <v>44</v>
      </c>
      <c r="N210" s="100">
        <v>1</v>
      </c>
      <c r="O210" s="99">
        <v>0.51033564814814814</v>
      </c>
    </row>
    <row r="211" spans="1:15" x14ac:dyDescent="0.25">
      <c r="A211" s="100">
        <v>209</v>
      </c>
      <c r="B211" s="29">
        <v>2</v>
      </c>
      <c r="C211" s="100">
        <v>12279</v>
      </c>
      <c r="D211" s="100">
        <v>4.8899999999999997</v>
      </c>
      <c r="E211" s="100">
        <v>3.47</v>
      </c>
      <c r="F211" s="100">
        <v>3.9</v>
      </c>
      <c r="G211" s="100">
        <v>3.01</v>
      </c>
      <c r="H211" s="100">
        <v>2.37</v>
      </c>
      <c r="I211" s="100">
        <v>1.93</v>
      </c>
      <c r="J211" s="100">
        <v>1.56</v>
      </c>
      <c r="K211" s="100">
        <v>1.27</v>
      </c>
      <c r="L211" s="100">
        <v>44</v>
      </c>
      <c r="M211" s="100">
        <v>44</v>
      </c>
      <c r="N211" s="100">
        <v>1</v>
      </c>
      <c r="O211" s="99">
        <v>0.51045138888888886</v>
      </c>
    </row>
    <row r="212" spans="1:15" x14ac:dyDescent="0.25">
      <c r="A212" s="100">
        <v>209</v>
      </c>
      <c r="B212" s="29">
        <v>3</v>
      </c>
      <c r="C212" s="100">
        <v>23942</v>
      </c>
      <c r="D212" s="100">
        <v>9.36</v>
      </c>
      <c r="E212" s="100">
        <v>7.28</v>
      </c>
      <c r="F212" s="100">
        <v>7.55</v>
      </c>
      <c r="G212" s="100">
        <v>5.81</v>
      </c>
      <c r="H212" s="100">
        <v>4.6900000000000004</v>
      </c>
      <c r="I212" s="100">
        <v>3.74</v>
      </c>
      <c r="J212" s="100">
        <v>3</v>
      </c>
      <c r="K212" s="100">
        <v>2.4500000000000002</v>
      </c>
      <c r="L212" s="100">
        <v>44</v>
      </c>
      <c r="M212" s="100">
        <v>44</v>
      </c>
      <c r="N212" s="100">
        <v>1</v>
      </c>
      <c r="O212" s="99">
        <v>0.51055555555555554</v>
      </c>
    </row>
    <row r="213" spans="1:15" x14ac:dyDescent="0.25">
      <c r="A213" s="100">
        <v>209</v>
      </c>
      <c r="B213" s="29">
        <v>4</v>
      </c>
      <c r="C213" s="100">
        <v>36415</v>
      </c>
      <c r="D213" s="100">
        <v>13.81</v>
      </c>
      <c r="E213" s="100">
        <v>11.16</v>
      </c>
      <c r="F213" s="100">
        <v>11.04</v>
      </c>
      <c r="G213" s="100">
        <v>8.64</v>
      </c>
      <c r="H213" s="100">
        <v>6.89</v>
      </c>
      <c r="I213" s="100">
        <v>5.51</v>
      </c>
      <c r="J213" s="100">
        <v>4.4400000000000004</v>
      </c>
      <c r="K213" s="100">
        <v>3.6</v>
      </c>
      <c r="L213" s="100">
        <v>44</v>
      </c>
      <c r="M213" s="100">
        <v>44</v>
      </c>
      <c r="N213" s="100">
        <v>1</v>
      </c>
      <c r="O213" s="99">
        <v>0.51069444444444445</v>
      </c>
    </row>
    <row r="214" spans="1:15" x14ac:dyDescent="0.25">
      <c r="A214" s="96" t="s">
        <v>425</v>
      </c>
      <c r="B214" s="98"/>
      <c r="C214" s="95" t="s">
        <v>57</v>
      </c>
      <c r="D214" s="97">
        <v>0.51119212962962968</v>
      </c>
      <c r="E214" s="96" t="s">
        <v>174</v>
      </c>
    </row>
    <row r="215" spans="1:15" x14ac:dyDescent="0.25">
      <c r="A215" s="100">
        <v>211</v>
      </c>
      <c r="B215" s="29">
        <v>1</v>
      </c>
      <c r="C215" s="100">
        <v>36131</v>
      </c>
      <c r="D215" s="100">
        <v>13.28</v>
      </c>
      <c r="E215" s="100">
        <v>10.56</v>
      </c>
      <c r="F215" s="100">
        <v>11.19</v>
      </c>
      <c r="G215" s="100">
        <v>8.77</v>
      </c>
      <c r="H215" s="100">
        <v>6.99</v>
      </c>
      <c r="I215" s="100">
        <v>5.56</v>
      </c>
      <c r="J215" s="100">
        <v>4.45</v>
      </c>
      <c r="K215" s="100">
        <v>3.58</v>
      </c>
      <c r="L215" s="100">
        <v>44</v>
      </c>
      <c r="M215" s="100">
        <v>44</v>
      </c>
      <c r="N215" s="100">
        <v>2</v>
      </c>
      <c r="O215" s="99">
        <v>0.51174768518518521</v>
      </c>
    </row>
    <row r="216" spans="1:15" x14ac:dyDescent="0.25">
      <c r="A216" s="100">
        <v>211</v>
      </c>
      <c r="B216" s="29">
        <v>2</v>
      </c>
      <c r="C216" s="100">
        <v>12408</v>
      </c>
      <c r="D216" s="100">
        <v>4.62</v>
      </c>
      <c r="E216" s="100">
        <v>3.65</v>
      </c>
      <c r="F216" s="100">
        <v>3.54</v>
      </c>
      <c r="G216" s="100">
        <v>2.82</v>
      </c>
      <c r="H216" s="100">
        <v>2.29</v>
      </c>
      <c r="I216" s="100">
        <v>1.85</v>
      </c>
      <c r="J216" s="100">
        <v>1.51</v>
      </c>
      <c r="K216" s="100">
        <v>1.25</v>
      </c>
      <c r="L216" s="100">
        <v>44</v>
      </c>
      <c r="M216" s="100">
        <v>44</v>
      </c>
      <c r="N216" s="100">
        <v>2</v>
      </c>
      <c r="O216" s="99">
        <v>0.51186342592592593</v>
      </c>
    </row>
    <row r="217" spans="1:15" x14ac:dyDescent="0.25">
      <c r="A217" s="100">
        <v>211</v>
      </c>
      <c r="B217" s="29">
        <v>3</v>
      </c>
      <c r="C217" s="100">
        <v>23898</v>
      </c>
      <c r="D217" s="100">
        <v>8.92</v>
      </c>
      <c r="E217" s="100">
        <v>7.05</v>
      </c>
      <c r="F217" s="100">
        <v>7.43</v>
      </c>
      <c r="G217" s="100">
        <v>5.74</v>
      </c>
      <c r="H217" s="100">
        <v>4.62</v>
      </c>
      <c r="I217" s="100">
        <v>3.71</v>
      </c>
      <c r="J217" s="100">
        <v>2.99</v>
      </c>
      <c r="K217" s="100">
        <v>2.42</v>
      </c>
      <c r="L217" s="100">
        <v>44</v>
      </c>
      <c r="M217" s="100">
        <v>44</v>
      </c>
      <c r="N217" s="100">
        <v>2</v>
      </c>
      <c r="O217" s="99">
        <v>0.51195601851851846</v>
      </c>
    </row>
    <row r="218" spans="1:15" x14ac:dyDescent="0.25">
      <c r="A218" s="100">
        <v>211</v>
      </c>
      <c r="B218" s="29">
        <v>4</v>
      </c>
      <c r="C218" s="100">
        <v>36197</v>
      </c>
      <c r="D218" s="100">
        <v>13.27</v>
      </c>
      <c r="E218" s="100">
        <v>10.55</v>
      </c>
      <c r="F218" s="100">
        <v>11.32</v>
      </c>
      <c r="G218" s="100">
        <v>8.86</v>
      </c>
      <c r="H218" s="100">
        <v>7.03</v>
      </c>
      <c r="I218" s="100">
        <v>5.61</v>
      </c>
      <c r="J218" s="100">
        <v>4.49</v>
      </c>
      <c r="K218" s="100">
        <v>3.64</v>
      </c>
      <c r="L218" s="100">
        <v>44</v>
      </c>
      <c r="M218" s="100">
        <v>44</v>
      </c>
      <c r="N218" s="100">
        <v>2</v>
      </c>
      <c r="O218" s="99">
        <v>0.51210648148148141</v>
      </c>
    </row>
    <row r="219" spans="1:15" x14ac:dyDescent="0.25">
      <c r="A219" s="96" t="s">
        <v>424</v>
      </c>
      <c r="B219" s="98"/>
      <c r="C219" s="95" t="s">
        <v>57</v>
      </c>
      <c r="D219" s="97">
        <v>0.51268518518518513</v>
      </c>
      <c r="E219" s="96" t="s">
        <v>172</v>
      </c>
    </row>
    <row r="220" spans="1:15" x14ac:dyDescent="0.25">
      <c r="A220" s="100">
        <v>231</v>
      </c>
      <c r="B220" s="29">
        <v>1</v>
      </c>
      <c r="C220" s="100">
        <v>36452</v>
      </c>
      <c r="D220" s="100">
        <v>8.4700000000000006</v>
      </c>
      <c r="E220" s="100">
        <v>7.81</v>
      </c>
      <c r="F220" s="100">
        <v>7.6</v>
      </c>
      <c r="G220" s="100">
        <v>6.59</v>
      </c>
      <c r="H220" s="100">
        <v>5.64</v>
      </c>
      <c r="I220" s="100">
        <v>4.8099999999999996</v>
      </c>
      <c r="J220" s="100">
        <v>4.07</v>
      </c>
      <c r="K220" s="100">
        <v>3.37</v>
      </c>
      <c r="L220" s="100">
        <v>44</v>
      </c>
      <c r="M220" s="100">
        <v>45</v>
      </c>
      <c r="N220" s="100">
        <v>3</v>
      </c>
      <c r="O220" s="99">
        <v>0.51337962962962969</v>
      </c>
    </row>
    <row r="221" spans="1:15" x14ac:dyDescent="0.25">
      <c r="A221" s="100">
        <v>231</v>
      </c>
      <c r="B221" s="29">
        <v>2</v>
      </c>
      <c r="C221" s="100">
        <v>12483</v>
      </c>
      <c r="D221" s="100">
        <v>2.64</v>
      </c>
      <c r="E221" s="100">
        <v>2.4300000000000002</v>
      </c>
      <c r="F221" s="100">
        <v>2.37</v>
      </c>
      <c r="G221" s="100">
        <v>2.0699999999999998</v>
      </c>
      <c r="H221" s="100">
        <v>1.82</v>
      </c>
      <c r="I221" s="100">
        <v>1.59</v>
      </c>
      <c r="J221" s="100">
        <v>1.39</v>
      </c>
      <c r="K221" s="100">
        <v>1.22</v>
      </c>
      <c r="L221" s="100">
        <v>44</v>
      </c>
      <c r="M221" s="100">
        <v>45</v>
      </c>
      <c r="N221" s="100">
        <v>3</v>
      </c>
      <c r="O221" s="99">
        <v>0.5134953703703703</v>
      </c>
    </row>
    <row r="222" spans="1:15" x14ac:dyDescent="0.25">
      <c r="A222" s="100">
        <v>231</v>
      </c>
      <c r="B222" s="29">
        <v>3</v>
      </c>
      <c r="C222" s="100">
        <v>24089</v>
      </c>
      <c r="D222" s="100">
        <v>5.37</v>
      </c>
      <c r="E222" s="100">
        <v>4.92</v>
      </c>
      <c r="F222" s="100">
        <v>4.87</v>
      </c>
      <c r="G222" s="100">
        <v>4.16</v>
      </c>
      <c r="H222" s="100">
        <v>3.62</v>
      </c>
      <c r="I222" s="100">
        <v>3.16</v>
      </c>
      <c r="J222" s="100">
        <v>2.72</v>
      </c>
      <c r="K222" s="100">
        <v>2.34</v>
      </c>
      <c r="L222" s="100">
        <v>44</v>
      </c>
      <c r="M222" s="100">
        <v>45</v>
      </c>
      <c r="N222" s="100">
        <v>3</v>
      </c>
      <c r="O222" s="99">
        <v>0.51358796296296294</v>
      </c>
    </row>
    <row r="223" spans="1:15" x14ac:dyDescent="0.25">
      <c r="A223" s="100">
        <v>231</v>
      </c>
      <c r="B223" s="29">
        <v>4</v>
      </c>
      <c r="C223" s="100">
        <v>36450</v>
      </c>
      <c r="D223" s="100">
        <v>8.36</v>
      </c>
      <c r="E223" s="100">
        <v>7.63</v>
      </c>
      <c r="F223" s="100">
        <v>7.47</v>
      </c>
      <c r="G223" s="100">
        <v>6.48</v>
      </c>
      <c r="H223" s="100">
        <v>5.57</v>
      </c>
      <c r="I223" s="100">
        <v>4.8</v>
      </c>
      <c r="J223" s="100">
        <v>4.12</v>
      </c>
      <c r="K223" s="100">
        <v>3.47</v>
      </c>
      <c r="L223" s="100">
        <v>44</v>
      </c>
      <c r="M223" s="100">
        <v>45</v>
      </c>
      <c r="N223" s="100">
        <v>3</v>
      </c>
      <c r="O223" s="99">
        <v>0.513738425925926</v>
      </c>
    </row>
    <row r="224" spans="1:15" x14ac:dyDescent="0.25">
      <c r="A224" s="96" t="s">
        <v>423</v>
      </c>
      <c r="B224" s="98"/>
      <c r="C224" s="95" t="s">
        <v>57</v>
      </c>
      <c r="D224" s="97">
        <v>0.5145601851851852</v>
      </c>
      <c r="E224" s="96" t="s">
        <v>422</v>
      </c>
    </row>
    <row r="225" spans="1:15" x14ac:dyDescent="0.25">
      <c r="A225" s="100">
        <v>961</v>
      </c>
      <c r="B225" s="29">
        <v>1</v>
      </c>
      <c r="C225" s="100">
        <v>35763</v>
      </c>
      <c r="D225" s="100">
        <v>14.67</v>
      </c>
      <c r="E225" s="100">
        <v>9.6199999999999992</v>
      </c>
      <c r="F225" s="100">
        <v>11.81</v>
      </c>
      <c r="G225" s="100">
        <v>9.34</v>
      </c>
      <c r="H225" s="100">
        <v>7.54</v>
      </c>
      <c r="I225" s="100">
        <v>6.05</v>
      </c>
      <c r="J225" s="100">
        <v>4.8600000000000003</v>
      </c>
      <c r="K225" s="100">
        <v>3.89</v>
      </c>
      <c r="L225" s="100">
        <v>43</v>
      </c>
      <c r="M225" s="100">
        <v>43</v>
      </c>
      <c r="N225" s="100">
        <v>4</v>
      </c>
      <c r="O225" s="99">
        <v>0.51905092592592594</v>
      </c>
    </row>
    <row r="226" spans="1:15" x14ac:dyDescent="0.25">
      <c r="A226" s="100">
        <v>961</v>
      </c>
      <c r="B226" s="29">
        <v>2</v>
      </c>
      <c r="C226" s="100">
        <v>12245</v>
      </c>
      <c r="D226" s="100">
        <v>5.21</v>
      </c>
      <c r="E226" s="100">
        <v>2.99</v>
      </c>
      <c r="F226" s="100">
        <v>4.1900000000000004</v>
      </c>
      <c r="G226" s="100">
        <v>3.25</v>
      </c>
      <c r="H226" s="100">
        <v>2.63</v>
      </c>
      <c r="I226" s="100">
        <v>2.13</v>
      </c>
      <c r="J226" s="100">
        <v>1.73</v>
      </c>
      <c r="K226" s="100">
        <v>1.41</v>
      </c>
      <c r="L226" s="100">
        <v>43</v>
      </c>
      <c r="M226" s="100">
        <v>43</v>
      </c>
      <c r="N226" s="100">
        <v>4</v>
      </c>
      <c r="O226" s="99">
        <v>0.51921296296296293</v>
      </c>
    </row>
    <row r="227" spans="1:15" x14ac:dyDescent="0.25">
      <c r="A227" s="100">
        <v>961</v>
      </c>
      <c r="B227" s="29">
        <v>3</v>
      </c>
      <c r="C227" s="100">
        <v>23977</v>
      </c>
      <c r="D227" s="100">
        <v>9.98</v>
      </c>
      <c r="E227" s="100">
        <v>6.19</v>
      </c>
      <c r="F227" s="100">
        <v>8.01</v>
      </c>
      <c r="G227" s="100">
        <v>6.29</v>
      </c>
      <c r="H227" s="100">
        <v>5.09</v>
      </c>
      <c r="I227" s="100">
        <v>4.1100000000000003</v>
      </c>
      <c r="J227" s="100">
        <v>3.31</v>
      </c>
      <c r="K227" s="100">
        <v>2.69</v>
      </c>
      <c r="L227" s="100">
        <v>43</v>
      </c>
      <c r="M227" s="100">
        <v>43</v>
      </c>
      <c r="N227" s="100">
        <v>4</v>
      </c>
      <c r="O227" s="99">
        <v>0.51931712962962961</v>
      </c>
    </row>
    <row r="228" spans="1:15" x14ac:dyDescent="0.25">
      <c r="A228" s="100">
        <v>961</v>
      </c>
      <c r="B228" s="29">
        <v>4</v>
      </c>
      <c r="C228" s="100">
        <v>36220</v>
      </c>
      <c r="D228" s="100">
        <v>14.59</v>
      </c>
      <c r="E228" s="100">
        <v>9.68</v>
      </c>
      <c r="F228" s="100">
        <v>11.79</v>
      </c>
      <c r="G228" s="100">
        <v>9.2899999999999991</v>
      </c>
      <c r="H228" s="100">
        <v>7.5</v>
      </c>
      <c r="I228" s="100">
        <v>6.05</v>
      </c>
      <c r="J228" s="100">
        <v>4.88</v>
      </c>
      <c r="K228" s="100">
        <v>3.92</v>
      </c>
      <c r="L228" s="100">
        <v>43</v>
      </c>
      <c r="M228" s="100">
        <v>43</v>
      </c>
      <c r="N228" s="100">
        <v>4</v>
      </c>
      <c r="O228" s="99">
        <v>0.51945601851851853</v>
      </c>
    </row>
    <row r="229" spans="1:15" x14ac:dyDescent="0.25">
      <c r="A229" s="96" t="s">
        <v>421</v>
      </c>
      <c r="B229" s="98"/>
      <c r="C229" s="95" t="s">
        <v>57</v>
      </c>
      <c r="D229" s="97">
        <v>0.51996527777777779</v>
      </c>
      <c r="E229" s="96" t="s">
        <v>168</v>
      </c>
    </row>
    <row r="230" spans="1:15" x14ac:dyDescent="0.25">
      <c r="A230" s="100">
        <v>963</v>
      </c>
      <c r="B230" s="29">
        <v>1</v>
      </c>
      <c r="C230" s="100">
        <v>36173</v>
      </c>
      <c r="D230" s="100">
        <v>13.73</v>
      </c>
      <c r="E230" s="100">
        <v>11.02</v>
      </c>
      <c r="F230" s="100">
        <v>10.19</v>
      </c>
      <c r="G230" s="100">
        <v>8.2100000000000009</v>
      </c>
      <c r="H230" s="100">
        <v>6.73</v>
      </c>
      <c r="I230" s="100">
        <v>5.47</v>
      </c>
      <c r="J230" s="100">
        <v>4.4800000000000004</v>
      </c>
      <c r="K230" s="100">
        <v>3.66</v>
      </c>
      <c r="L230" s="100">
        <v>43</v>
      </c>
      <c r="M230" s="100">
        <v>43</v>
      </c>
      <c r="N230" s="100">
        <v>5</v>
      </c>
      <c r="O230" s="99">
        <v>0.52052083333333332</v>
      </c>
    </row>
    <row r="231" spans="1:15" x14ac:dyDescent="0.25">
      <c r="A231" s="100">
        <v>963</v>
      </c>
      <c r="B231" s="29">
        <v>2</v>
      </c>
      <c r="C231" s="100">
        <v>12422</v>
      </c>
      <c r="D231" s="100">
        <v>4.71</v>
      </c>
      <c r="E231" s="100">
        <v>3.73</v>
      </c>
      <c r="F231" s="100">
        <v>3.5</v>
      </c>
      <c r="G231" s="100">
        <v>2.81</v>
      </c>
      <c r="H231" s="100">
        <v>2.3199999999999998</v>
      </c>
      <c r="I231" s="100">
        <v>1.9</v>
      </c>
      <c r="J231" s="100">
        <v>1.58</v>
      </c>
      <c r="K231" s="100">
        <v>1.31</v>
      </c>
      <c r="L231" s="100">
        <v>43</v>
      </c>
      <c r="M231" s="100">
        <v>43</v>
      </c>
      <c r="N231" s="100">
        <v>5</v>
      </c>
      <c r="O231" s="99">
        <v>0.52063657407407404</v>
      </c>
    </row>
    <row r="232" spans="1:15" x14ac:dyDescent="0.25">
      <c r="A232" s="100">
        <v>963</v>
      </c>
      <c r="B232" s="29">
        <v>3</v>
      </c>
      <c r="C232" s="100">
        <v>24081</v>
      </c>
      <c r="D232" s="100">
        <v>9.25</v>
      </c>
      <c r="E232" s="100">
        <v>7.38</v>
      </c>
      <c r="F232" s="100">
        <v>6.99</v>
      </c>
      <c r="G232" s="100">
        <v>5.56</v>
      </c>
      <c r="H232" s="100">
        <v>4.5999999999999996</v>
      </c>
      <c r="I232" s="100">
        <v>3.75</v>
      </c>
      <c r="J232" s="100">
        <v>3.09</v>
      </c>
      <c r="K232" s="100">
        <v>2.54</v>
      </c>
      <c r="L232" s="100">
        <v>43</v>
      </c>
      <c r="M232" s="100">
        <v>43</v>
      </c>
      <c r="N232" s="100">
        <v>5</v>
      </c>
      <c r="O232" s="99">
        <v>0.52074074074074073</v>
      </c>
    </row>
    <row r="233" spans="1:15" x14ac:dyDescent="0.25">
      <c r="A233" s="100">
        <v>963</v>
      </c>
      <c r="B233" s="29">
        <v>4</v>
      </c>
      <c r="C233" s="100">
        <v>36416</v>
      </c>
      <c r="D233" s="100">
        <v>13.81</v>
      </c>
      <c r="E233" s="100">
        <v>11.05</v>
      </c>
      <c r="F233" s="100">
        <v>10.49</v>
      </c>
      <c r="G233" s="100">
        <v>8.41</v>
      </c>
      <c r="H233" s="100">
        <v>6.86</v>
      </c>
      <c r="I233" s="100">
        <v>5.59</v>
      </c>
      <c r="J233" s="100">
        <v>4.57</v>
      </c>
      <c r="K233" s="100">
        <v>3.75</v>
      </c>
      <c r="L233" s="100">
        <v>43</v>
      </c>
      <c r="M233" s="100">
        <v>43</v>
      </c>
      <c r="N233" s="100">
        <v>5</v>
      </c>
      <c r="O233" s="99">
        <v>0.52087962962962964</v>
      </c>
    </row>
    <row r="234" spans="1:15" x14ac:dyDescent="0.25">
      <c r="A234" s="96" t="s">
        <v>420</v>
      </c>
      <c r="B234" s="98"/>
      <c r="C234" s="95" t="s">
        <v>57</v>
      </c>
      <c r="D234" s="97">
        <v>0.52145833333333336</v>
      </c>
      <c r="E234" s="96" t="s">
        <v>166</v>
      </c>
    </row>
    <row r="235" spans="1:15" x14ac:dyDescent="0.25">
      <c r="A235" s="100">
        <v>1617</v>
      </c>
      <c r="B235" s="29">
        <v>1</v>
      </c>
      <c r="C235" s="100">
        <v>35661</v>
      </c>
      <c r="D235" s="100">
        <v>16.670000000000002</v>
      </c>
      <c r="E235" s="100">
        <v>11.28</v>
      </c>
      <c r="F235" s="100">
        <v>13.38</v>
      </c>
      <c r="G235" s="100">
        <v>10.56</v>
      </c>
      <c r="H235" s="100">
        <v>8.4600000000000009</v>
      </c>
      <c r="I235" s="100">
        <v>6.79</v>
      </c>
      <c r="J235" s="100">
        <v>5.38</v>
      </c>
      <c r="K235" s="100">
        <v>4.22</v>
      </c>
      <c r="L235" s="100">
        <v>43</v>
      </c>
      <c r="M235" s="100">
        <v>43</v>
      </c>
      <c r="N235" s="100">
        <v>6</v>
      </c>
      <c r="O235" s="99">
        <v>0.5237384259259259</v>
      </c>
    </row>
    <row r="236" spans="1:15" x14ac:dyDescent="0.25">
      <c r="A236" s="100">
        <v>1617</v>
      </c>
      <c r="B236" s="29">
        <v>2</v>
      </c>
      <c r="C236" s="100">
        <v>12187</v>
      </c>
      <c r="D236" s="100">
        <v>5.76</v>
      </c>
      <c r="E236" s="100">
        <v>3.62</v>
      </c>
      <c r="F236" s="100">
        <v>4.62</v>
      </c>
      <c r="G236" s="100">
        <v>3.63</v>
      </c>
      <c r="H236" s="100">
        <v>2.92</v>
      </c>
      <c r="I236" s="100">
        <v>2.37</v>
      </c>
      <c r="J236" s="100">
        <v>1.9</v>
      </c>
      <c r="K236" s="100">
        <v>1.53</v>
      </c>
      <c r="L236" s="100">
        <v>43</v>
      </c>
      <c r="M236" s="100">
        <v>43</v>
      </c>
      <c r="N236" s="100">
        <v>6</v>
      </c>
      <c r="O236" s="99">
        <v>0.52385416666666662</v>
      </c>
    </row>
    <row r="237" spans="1:15" x14ac:dyDescent="0.25">
      <c r="A237" s="100">
        <v>1617</v>
      </c>
      <c r="B237" s="29">
        <v>3</v>
      </c>
      <c r="C237" s="100">
        <v>23764</v>
      </c>
      <c r="D237" s="100">
        <v>11.17</v>
      </c>
      <c r="E237" s="100">
        <v>7.34</v>
      </c>
      <c r="F237" s="100">
        <v>9.01</v>
      </c>
      <c r="G237" s="100">
        <v>7</v>
      </c>
      <c r="H237" s="100">
        <v>5.69</v>
      </c>
      <c r="I237" s="100">
        <v>4.5999999999999996</v>
      </c>
      <c r="J237" s="100">
        <v>3.67</v>
      </c>
      <c r="K237" s="100">
        <v>2.91</v>
      </c>
      <c r="L237" s="100">
        <v>43</v>
      </c>
      <c r="M237" s="100">
        <v>43</v>
      </c>
      <c r="N237" s="100">
        <v>6</v>
      </c>
      <c r="O237" s="99">
        <v>0.5239583333333333</v>
      </c>
    </row>
    <row r="238" spans="1:15" x14ac:dyDescent="0.25">
      <c r="A238" s="100">
        <v>1617</v>
      </c>
      <c r="B238" s="29">
        <v>4</v>
      </c>
      <c r="C238" s="100">
        <v>35814</v>
      </c>
      <c r="D238" s="100">
        <v>16.350000000000001</v>
      </c>
      <c r="E238" s="100">
        <v>11.21</v>
      </c>
      <c r="F238" s="100">
        <v>13.13</v>
      </c>
      <c r="G238" s="100">
        <v>10.33</v>
      </c>
      <c r="H238" s="100">
        <v>8.33</v>
      </c>
      <c r="I238" s="100">
        <v>6.7</v>
      </c>
      <c r="J238" s="100">
        <v>5.34</v>
      </c>
      <c r="K238" s="100">
        <v>4.2300000000000004</v>
      </c>
      <c r="L238" s="100">
        <v>43</v>
      </c>
      <c r="M238" s="100">
        <v>43</v>
      </c>
      <c r="N238" s="100">
        <v>6</v>
      </c>
      <c r="O238" s="99">
        <v>0.52409722222222221</v>
      </c>
    </row>
    <row r="239" spans="1:15" x14ac:dyDescent="0.25">
      <c r="A239" s="96" t="s">
        <v>419</v>
      </c>
      <c r="B239" s="98"/>
      <c r="C239" s="95" t="s">
        <v>57</v>
      </c>
      <c r="D239" s="97">
        <v>0.52460648148148148</v>
      </c>
      <c r="E239" s="96" t="s">
        <v>163</v>
      </c>
    </row>
    <row r="240" spans="1:15" x14ac:dyDescent="0.25">
      <c r="A240" s="100">
        <v>1620</v>
      </c>
      <c r="B240" s="29">
        <v>1</v>
      </c>
      <c r="C240" s="100">
        <v>35990</v>
      </c>
      <c r="D240" s="100">
        <v>15.54</v>
      </c>
      <c r="E240" s="100">
        <v>12.56</v>
      </c>
      <c r="F240" s="100">
        <v>11.26</v>
      </c>
      <c r="G240" s="100">
        <v>9.09</v>
      </c>
      <c r="H240" s="100">
        <v>7.44</v>
      </c>
      <c r="I240" s="100">
        <v>6</v>
      </c>
      <c r="J240" s="100">
        <v>4.92</v>
      </c>
      <c r="K240" s="100">
        <v>4.05</v>
      </c>
      <c r="L240" s="100">
        <v>43</v>
      </c>
      <c r="M240" s="100">
        <v>43</v>
      </c>
      <c r="N240" s="100">
        <v>7</v>
      </c>
      <c r="O240" s="99">
        <v>0.52527777777777784</v>
      </c>
    </row>
    <row r="241" spans="1:15" x14ac:dyDescent="0.25">
      <c r="A241" s="100">
        <v>1620</v>
      </c>
      <c r="B241" s="29">
        <v>2</v>
      </c>
      <c r="C241" s="100">
        <v>12232</v>
      </c>
      <c r="D241" s="100">
        <v>5.33</v>
      </c>
      <c r="E241" s="100">
        <v>4.3</v>
      </c>
      <c r="F241" s="100">
        <v>3.82</v>
      </c>
      <c r="G241" s="100">
        <v>3.09</v>
      </c>
      <c r="H241" s="100">
        <v>2.57</v>
      </c>
      <c r="I241" s="100">
        <v>2.1</v>
      </c>
      <c r="J241" s="100">
        <v>1.75</v>
      </c>
      <c r="K241" s="100">
        <v>1.47</v>
      </c>
      <c r="L241" s="100">
        <v>43</v>
      </c>
      <c r="M241" s="100">
        <v>43</v>
      </c>
      <c r="N241" s="100">
        <v>7</v>
      </c>
      <c r="O241" s="99">
        <v>0.52538194444444442</v>
      </c>
    </row>
    <row r="242" spans="1:15" x14ac:dyDescent="0.25">
      <c r="A242" s="100">
        <v>1620</v>
      </c>
      <c r="B242" s="29">
        <v>3</v>
      </c>
      <c r="C242" s="100">
        <v>23829</v>
      </c>
      <c r="D242" s="100">
        <v>10.47</v>
      </c>
      <c r="E242" s="100">
        <v>8.39</v>
      </c>
      <c r="F242" s="100">
        <v>7.68</v>
      </c>
      <c r="G242" s="100">
        <v>6.12</v>
      </c>
      <c r="H242" s="100">
        <v>5.07</v>
      </c>
      <c r="I242" s="100">
        <v>4.12</v>
      </c>
      <c r="J242" s="100">
        <v>3.41</v>
      </c>
      <c r="K242" s="100">
        <v>2.81</v>
      </c>
      <c r="L242" s="100">
        <v>43</v>
      </c>
      <c r="M242" s="100">
        <v>43</v>
      </c>
      <c r="N242" s="100">
        <v>7</v>
      </c>
      <c r="O242" s="99">
        <v>0.5254861111111111</v>
      </c>
    </row>
    <row r="243" spans="1:15" x14ac:dyDescent="0.25">
      <c r="A243" s="100">
        <v>1620</v>
      </c>
      <c r="B243" s="29">
        <v>4</v>
      </c>
      <c r="C243" s="100">
        <v>36240</v>
      </c>
      <c r="D243" s="100">
        <v>15.45</v>
      </c>
      <c r="E243" s="100">
        <v>12.48</v>
      </c>
      <c r="F243" s="100">
        <v>11.51</v>
      </c>
      <c r="G243" s="100">
        <v>9.25</v>
      </c>
      <c r="H243" s="100">
        <v>7.57</v>
      </c>
      <c r="I243" s="100">
        <v>6.12</v>
      </c>
      <c r="J243" s="100">
        <v>5.01</v>
      </c>
      <c r="K243" s="100">
        <v>4.12</v>
      </c>
      <c r="L243" s="100">
        <v>43</v>
      </c>
      <c r="M243" s="100">
        <v>43</v>
      </c>
      <c r="N243" s="100">
        <v>7</v>
      </c>
      <c r="O243" s="99">
        <v>0.52562500000000001</v>
      </c>
    </row>
    <row r="244" spans="1:15" x14ac:dyDescent="0.25">
      <c r="A244" s="96" t="s">
        <v>418</v>
      </c>
      <c r="B244" s="98"/>
      <c r="C244" s="95" t="s">
        <v>57</v>
      </c>
      <c r="D244" s="97">
        <v>0.52612268518518512</v>
      </c>
      <c r="E244" s="96" t="s">
        <v>161</v>
      </c>
    </row>
    <row r="245" spans="1:15" x14ac:dyDescent="0.25">
      <c r="A245" s="100">
        <v>2201</v>
      </c>
      <c r="B245" s="29">
        <v>1</v>
      </c>
      <c r="C245" s="100">
        <v>35622</v>
      </c>
      <c r="D245" s="100">
        <v>15.83</v>
      </c>
      <c r="E245" s="100">
        <v>9.48</v>
      </c>
      <c r="F245" s="100">
        <v>12.56</v>
      </c>
      <c r="G245" s="100">
        <v>9.94</v>
      </c>
      <c r="H245" s="100">
        <v>7.97</v>
      </c>
      <c r="I245" s="100">
        <v>6.37</v>
      </c>
      <c r="J245" s="100">
        <v>5.12</v>
      </c>
      <c r="K245" s="100">
        <v>4.13</v>
      </c>
      <c r="L245" s="100">
        <v>43</v>
      </c>
      <c r="M245" s="100">
        <v>43</v>
      </c>
      <c r="N245" s="100">
        <v>8</v>
      </c>
      <c r="O245" s="99">
        <v>0.52968749999999998</v>
      </c>
    </row>
    <row r="246" spans="1:15" x14ac:dyDescent="0.25">
      <c r="A246" s="100">
        <v>2201</v>
      </c>
      <c r="B246" s="29">
        <v>2</v>
      </c>
      <c r="C246" s="100">
        <v>12258</v>
      </c>
      <c r="D246" s="100">
        <v>5.64</v>
      </c>
      <c r="E246" s="100">
        <v>3.01</v>
      </c>
      <c r="F246" s="100">
        <v>4.4400000000000004</v>
      </c>
      <c r="G246" s="100">
        <v>3.44</v>
      </c>
      <c r="H246" s="100">
        <v>2.78</v>
      </c>
      <c r="I246" s="100">
        <v>2.25</v>
      </c>
      <c r="J246" s="100">
        <v>1.82</v>
      </c>
      <c r="K246" s="100">
        <v>1.49</v>
      </c>
      <c r="L246" s="100">
        <v>43</v>
      </c>
      <c r="M246" s="100">
        <v>43</v>
      </c>
      <c r="N246" s="100">
        <v>8</v>
      </c>
      <c r="O246" s="99">
        <v>0.52984953703703697</v>
      </c>
    </row>
    <row r="247" spans="1:15" x14ac:dyDescent="0.25">
      <c r="A247" s="100">
        <v>2201</v>
      </c>
      <c r="B247" s="29">
        <v>3</v>
      </c>
      <c r="C247" s="100">
        <v>23891</v>
      </c>
      <c r="D247" s="100">
        <v>10.73</v>
      </c>
      <c r="E247" s="100">
        <v>6.14</v>
      </c>
      <c r="F247" s="100">
        <v>8.5399999999999991</v>
      </c>
      <c r="G247" s="100">
        <v>6.61</v>
      </c>
      <c r="H247" s="100">
        <v>5.34</v>
      </c>
      <c r="I247" s="100">
        <v>4.34</v>
      </c>
      <c r="J247" s="100">
        <v>3.48</v>
      </c>
      <c r="K247" s="100">
        <v>2.85</v>
      </c>
      <c r="L247" s="100">
        <v>43</v>
      </c>
      <c r="M247" s="100">
        <v>43</v>
      </c>
      <c r="N247" s="100">
        <v>8</v>
      </c>
      <c r="O247" s="99">
        <v>0.53005787037037033</v>
      </c>
    </row>
    <row r="248" spans="1:15" x14ac:dyDescent="0.25">
      <c r="A248" s="100">
        <v>2201</v>
      </c>
      <c r="B248" s="29">
        <v>4</v>
      </c>
      <c r="C248" s="100">
        <v>36111</v>
      </c>
      <c r="D248" s="100">
        <v>15.53</v>
      </c>
      <c r="E248" s="100">
        <v>9.4499999999999993</v>
      </c>
      <c r="F248" s="100">
        <v>12.36</v>
      </c>
      <c r="G248" s="100">
        <v>9.73</v>
      </c>
      <c r="H248" s="100">
        <v>7.83</v>
      </c>
      <c r="I248" s="100">
        <v>6.3</v>
      </c>
      <c r="J248" s="100">
        <v>5.09</v>
      </c>
      <c r="K248" s="100">
        <v>4.13</v>
      </c>
      <c r="L248" s="100">
        <v>43</v>
      </c>
      <c r="M248" s="100">
        <v>43</v>
      </c>
      <c r="N248" s="100">
        <v>8</v>
      </c>
      <c r="O248" s="99">
        <v>0.53020833333333328</v>
      </c>
    </row>
    <row r="249" spans="1:15" x14ac:dyDescent="0.25">
      <c r="A249" s="96" t="s">
        <v>417</v>
      </c>
      <c r="B249" s="98"/>
      <c r="C249" s="95" t="s">
        <v>57</v>
      </c>
      <c r="D249" s="97">
        <v>0.53070601851851851</v>
      </c>
      <c r="E249" s="96" t="s">
        <v>159</v>
      </c>
    </row>
    <row r="250" spans="1:15" x14ac:dyDescent="0.25">
      <c r="A250" s="100">
        <v>2203</v>
      </c>
      <c r="B250" s="29">
        <v>1</v>
      </c>
      <c r="C250" s="100">
        <v>35914</v>
      </c>
      <c r="D250" s="100">
        <v>14.61</v>
      </c>
      <c r="E250" s="100">
        <v>11.82</v>
      </c>
      <c r="F250" s="100">
        <v>9.77</v>
      </c>
      <c r="G250" s="100">
        <v>8</v>
      </c>
      <c r="H250" s="100">
        <v>6.56</v>
      </c>
      <c r="I250" s="100">
        <v>5.4</v>
      </c>
      <c r="J250" s="100">
        <v>4.4800000000000004</v>
      </c>
      <c r="K250" s="100">
        <v>3.73</v>
      </c>
      <c r="L250" s="100">
        <v>43</v>
      </c>
      <c r="M250" s="100">
        <v>43</v>
      </c>
      <c r="N250" s="100">
        <v>9</v>
      </c>
      <c r="O250" s="99">
        <v>0.53129629629629627</v>
      </c>
    </row>
    <row r="251" spans="1:15" x14ac:dyDescent="0.25">
      <c r="A251" s="100">
        <v>2203</v>
      </c>
      <c r="B251" s="29">
        <v>2</v>
      </c>
      <c r="C251" s="100">
        <v>12265</v>
      </c>
      <c r="D251" s="100">
        <v>5.0199999999999996</v>
      </c>
      <c r="E251" s="100">
        <v>4.04</v>
      </c>
      <c r="F251" s="100">
        <v>3.26</v>
      </c>
      <c r="G251" s="100">
        <v>2.65</v>
      </c>
      <c r="H251" s="100">
        <v>2.2200000000000002</v>
      </c>
      <c r="I251" s="100">
        <v>1.86</v>
      </c>
      <c r="J251" s="100">
        <v>1.56</v>
      </c>
      <c r="K251" s="100">
        <v>1.32</v>
      </c>
      <c r="L251" s="100">
        <v>43</v>
      </c>
      <c r="M251" s="100">
        <v>43</v>
      </c>
      <c r="N251" s="100">
        <v>9</v>
      </c>
      <c r="O251" s="99">
        <v>0.53140046296296295</v>
      </c>
    </row>
    <row r="252" spans="1:15" x14ac:dyDescent="0.25">
      <c r="A252" s="100">
        <v>2203</v>
      </c>
      <c r="B252" s="29">
        <v>3</v>
      </c>
      <c r="C252" s="100">
        <v>23873</v>
      </c>
      <c r="D252" s="100">
        <v>9.93</v>
      </c>
      <c r="E252" s="100">
        <v>7.94</v>
      </c>
      <c r="F252" s="100">
        <v>6.59</v>
      </c>
      <c r="G252" s="100">
        <v>5.33</v>
      </c>
      <c r="H252" s="100">
        <v>4.41</v>
      </c>
      <c r="I252" s="100">
        <v>3.67</v>
      </c>
      <c r="J252" s="100">
        <v>3.07</v>
      </c>
      <c r="K252" s="100">
        <v>2.57</v>
      </c>
      <c r="L252" s="100">
        <v>43</v>
      </c>
      <c r="M252" s="100">
        <v>43</v>
      </c>
      <c r="N252" s="100">
        <v>9</v>
      </c>
      <c r="O252" s="99">
        <v>0.53150462962962963</v>
      </c>
    </row>
    <row r="253" spans="1:15" x14ac:dyDescent="0.25">
      <c r="A253" s="100">
        <v>2203</v>
      </c>
      <c r="B253" s="29">
        <v>4</v>
      </c>
      <c r="C253" s="100">
        <v>35968</v>
      </c>
      <c r="D253" s="100">
        <v>14.6</v>
      </c>
      <c r="E253" s="100">
        <v>11.8</v>
      </c>
      <c r="F253" s="100">
        <v>9.99</v>
      </c>
      <c r="G253" s="100">
        <v>8.15</v>
      </c>
      <c r="H253" s="100">
        <v>6.66</v>
      </c>
      <c r="I253" s="100">
        <v>5.47</v>
      </c>
      <c r="J253" s="100">
        <v>4.5599999999999996</v>
      </c>
      <c r="K253" s="100">
        <v>3.81</v>
      </c>
      <c r="L253" s="100">
        <v>43</v>
      </c>
      <c r="M253" s="100">
        <v>43</v>
      </c>
      <c r="N253" s="100">
        <v>9</v>
      </c>
      <c r="O253" s="99">
        <v>0.53165509259259258</v>
      </c>
    </row>
    <row r="254" spans="1:15" x14ac:dyDescent="0.25">
      <c r="A254" s="96" t="s">
        <v>416</v>
      </c>
      <c r="B254" s="98"/>
      <c r="C254" s="95" t="s">
        <v>57</v>
      </c>
      <c r="D254" s="97">
        <v>0.53225694444444438</v>
      </c>
      <c r="E254" s="96" t="s">
        <v>157</v>
      </c>
    </row>
    <row r="255" spans="1:15" x14ac:dyDescent="0.25">
      <c r="A255" s="100">
        <v>2733</v>
      </c>
      <c r="B255" s="29">
        <v>1</v>
      </c>
      <c r="C255" s="100">
        <v>35778</v>
      </c>
      <c r="D255" s="100">
        <v>14.97</v>
      </c>
      <c r="E255" s="100">
        <v>9.26</v>
      </c>
      <c r="F255" s="100">
        <v>11.99</v>
      </c>
      <c r="G255" s="100">
        <v>9.4700000000000006</v>
      </c>
      <c r="H255" s="100">
        <v>7.68</v>
      </c>
      <c r="I255" s="100">
        <v>6.13</v>
      </c>
      <c r="J255" s="100">
        <v>4.96</v>
      </c>
      <c r="K255" s="100">
        <v>3.98</v>
      </c>
      <c r="L255" s="100">
        <v>43</v>
      </c>
      <c r="M255" s="100">
        <v>44</v>
      </c>
      <c r="N255" s="100">
        <v>10</v>
      </c>
      <c r="O255" s="99">
        <v>0.53383101851851855</v>
      </c>
    </row>
    <row r="256" spans="1:15" x14ac:dyDescent="0.25">
      <c r="A256" s="100">
        <v>2733</v>
      </c>
      <c r="B256" s="29">
        <v>2</v>
      </c>
      <c r="C256" s="100">
        <v>12256</v>
      </c>
      <c r="D256" s="100">
        <v>5.41</v>
      </c>
      <c r="E256" s="100">
        <v>2.79</v>
      </c>
      <c r="F256" s="100">
        <v>4.28</v>
      </c>
      <c r="G256" s="100">
        <v>3.34</v>
      </c>
      <c r="H256" s="100">
        <v>2.69</v>
      </c>
      <c r="I256" s="100">
        <v>2.17</v>
      </c>
      <c r="J256" s="100">
        <v>1.76</v>
      </c>
      <c r="K256" s="100">
        <v>1.43</v>
      </c>
      <c r="L256" s="100">
        <v>43</v>
      </c>
      <c r="M256" s="100">
        <v>44</v>
      </c>
      <c r="N256" s="100">
        <v>10</v>
      </c>
      <c r="O256" s="99">
        <v>0.53405092592592596</v>
      </c>
    </row>
    <row r="257" spans="1:15" x14ac:dyDescent="0.25">
      <c r="A257" s="100">
        <v>2733</v>
      </c>
      <c r="B257" s="29">
        <v>3</v>
      </c>
      <c r="C257" s="100">
        <v>23820</v>
      </c>
      <c r="D257" s="100">
        <v>10.23</v>
      </c>
      <c r="E257" s="100">
        <v>5.84</v>
      </c>
      <c r="F257" s="100">
        <v>8.19</v>
      </c>
      <c r="G257" s="100">
        <v>6.36</v>
      </c>
      <c r="H257" s="100">
        <v>5.18</v>
      </c>
      <c r="I257" s="100">
        <v>4.16</v>
      </c>
      <c r="J257" s="100">
        <v>3.36</v>
      </c>
      <c r="K257" s="100">
        <v>2.73</v>
      </c>
      <c r="L257" s="100">
        <v>43</v>
      </c>
      <c r="M257" s="100">
        <v>44</v>
      </c>
      <c r="N257" s="100">
        <v>10</v>
      </c>
      <c r="O257" s="99">
        <v>0.53418981481481487</v>
      </c>
    </row>
    <row r="258" spans="1:15" x14ac:dyDescent="0.25">
      <c r="A258" s="100">
        <v>2733</v>
      </c>
      <c r="B258" s="29">
        <v>4</v>
      </c>
      <c r="C258" s="100">
        <v>36145</v>
      </c>
      <c r="D258" s="100">
        <v>14.73</v>
      </c>
      <c r="E258" s="100">
        <v>9.23</v>
      </c>
      <c r="F258" s="100">
        <v>11.82</v>
      </c>
      <c r="G258" s="100">
        <v>9.2899999999999991</v>
      </c>
      <c r="H258" s="100">
        <v>7.53</v>
      </c>
      <c r="I258" s="100">
        <v>6.04</v>
      </c>
      <c r="J258" s="100">
        <v>4.9000000000000004</v>
      </c>
      <c r="K258" s="100">
        <v>3.94</v>
      </c>
      <c r="L258" s="100">
        <v>43</v>
      </c>
      <c r="M258" s="100">
        <v>44</v>
      </c>
      <c r="N258" s="100">
        <v>10</v>
      </c>
      <c r="O258" s="99">
        <v>0.53432870370370367</v>
      </c>
    </row>
    <row r="259" spans="1:15" x14ac:dyDescent="0.25">
      <c r="A259" s="96" t="s">
        <v>415</v>
      </c>
      <c r="B259" s="98"/>
      <c r="C259" s="95" t="s">
        <v>57</v>
      </c>
      <c r="D259" s="97">
        <v>0.53482638888888889</v>
      </c>
      <c r="E259" s="96" t="s">
        <v>155</v>
      </c>
    </row>
    <row r="260" spans="1:15" x14ac:dyDescent="0.25">
      <c r="A260" s="100">
        <v>2736</v>
      </c>
      <c r="B260" s="29">
        <v>1</v>
      </c>
      <c r="C260" s="100">
        <v>36023</v>
      </c>
      <c r="D260" s="100">
        <v>14.33</v>
      </c>
      <c r="E260" s="100">
        <v>11.39</v>
      </c>
      <c r="F260" s="100">
        <v>9.64</v>
      </c>
      <c r="G260" s="100">
        <v>7.83</v>
      </c>
      <c r="H260" s="100">
        <v>6.42</v>
      </c>
      <c r="I260" s="100">
        <v>5.23</v>
      </c>
      <c r="J260" s="100">
        <v>4.3499999999999996</v>
      </c>
      <c r="K260" s="100">
        <v>3.66</v>
      </c>
      <c r="L260" s="100">
        <v>43</v>
      </c>
      <c r="M260" s="100">
        <v>44</v>
      </c>
      <c r="N260" s="100">
        <v>11</v>
      </c>
      <c r="O260" s="99">
        <v>0.5355671296296296</v>
      </c>
    </row>
    <row r="261" spans="1:15" x14ac:dyDescent="0.25">
      <c r="A261" s="100">
        <v>2736</v>
      </c>
      <c r="B261" s="29">
        <v>2</v>
      </c>
      <c r="C261" s="100">
        <v>12317</v>
      </c>
      <c r="D261" s="100">
        <v>4.82</v>
      </c>
      <c r="E261" s="100">
        <v>3.82</v>
      </c>
      <c r="F261" s="100">
        <v>3.2</v>
      </c>
      <c r="G261" s="100">
        <v>2.59</v>
      </c>
      <c r="H261" s="100">
        <v>2.14</v>
      </c>
      <c r="I261" s="100">
        <v>1.78</v>
      </c>
      <c r="J261" s="100">
        <v>1.5</v>
      </c>
      <c r="K261" s="100">
        <v>1.27</v>
      </c>
      <c r="L261" s="100">
        <v>43</v>
      </c>
      <c r="M261" s="100">
        <v>44</v>
      </c>
      <c r="N261" s="100">
        <v>11</v>
      </c>
      <c r="O261" s="99">
        <v>0.53568287037037032</v>
      </c>
    </row>
    <row r="262" spans="1:15" x14ac:dyDescent="0.25">
      <c r="A262" s="100">
        <v>2736</v>
      </c>
      <c r="B262" s="29">
        <v>3</v>
      </c>
      <c r="C262" s="100">
        <v>23867</v>
      </c>
      <c r="D262" s="100">
        <v>9.5399999999999991</v>
      </c>
      <c r="E262" s="100">
        <v>7.52</v>
      </c>
      <c r="F262" s="100">
        <v>6.51</v>
      </c>
      <c r="G262" s="100">
        <v>5.2</v>
      </c>
      <c r="H262" s="100">
        <v>4.29</v>
      </c>
      <c r="I262" s="100">
        <v>3.54</v>
      </c>
      <c r="J262" s="100">
        <v>2.94</v>
      </c>
      <c r="K262" s="100">
        <v>2.4900000000000002</v>
      </c>
      <c r="L262" s="100">
        <v>43</v>
      </c>
      <c r="M262" s="100">
        <v>44</v>
      </c>
      <c r="N262" s="100">
        <v>11</v>
      </c>
      <c r="O262" s="99">
        <v>0.53578703703703701</v>
      </c>
    </row>
    <row r="263" spans="1:15" x14ac:dyDescent="0.25">
      <c r="A263" s="100">
        <v>2736</v>
      </c>
      <c r="B263" s="29">
        <v>4</v>
      </c>
      <c r="C263" s="100">
        <v>36150</v>
      </c>
      <c r="D263" s="100">
        <v>14.23</v>
      </c>
      <c r="E263" s="100">
        <v>11.3</v>
      </c>
      <c r="F263" s="100">
        <v>9.7899999999999991</v>
      </c>
      <c r="G263" s="100">
        <v>7.93</v>
      </c>
      <c r="H263" s="100">
        <v>6.47</v>
      </c>
      <c r="I263" s="100">
        <v>5.29</v>
      </c>
      <c r="J263" s="100">
        <v>4.41</v>
      </c>
      <c r="K263" s="100">
        <v>3.7</v>
      </c>
      <c r="L263" s="100">
        <v>43</v>
      </c>
      <c r="M263" s="100">
        <v>44</v>
      </c>
      <c r="N263" s="100">
        <v>11</v>
      </c>
      <c r="O263" s="99">
        <v>0.53592592592592592</v>
      </c>
    </row>
    <row r="264" spans="1:15" x14ac:dyDescent="0.25">
      <c r="A264" s="96" t="s">
        <v>414</v>
      </c>
      <c r="B264" s="98"/>
      <c r="C264" s="95" t="s">
        <v>57</v>
      </c>
      <c r="D264" s="97">
        <v>0.53644675925925933</v>
      </c>
      <c r="E264" s="96" t="s">
        <v>153</v>
      </c>
    </row>
    <row r="265" spans="1:15" x14ac:dyDescent="0.25">
      <c r="A265" s="100">
        <v>3470</v>
      </c>
      <c r="B265" s="29">
        <v>1</v>
      </c>
      <c r="C265" s="100">
        <v>35850</v>
      </c>
      <c r="D265" s="100">
        <v>14.38</v>
      </c>
      <c r="E265" s="100">
        <v>9.1199999999999992</v>
      </c>
      <c r="F265" s="100">
        <v>11.56</v>
      </c>
      <c r="G265" s="100">
        <v>9.18</v>
      </c>
      <c r="H265" s="100">
        <v>7.41</v>
      </c>
      <c r="I265" s="100">
        <v>5.97</v>
      </c>
      <c r="J265" s="100">
        <v>4.83</v>
      </c>
      <c r="K265" s="100">
        <v>3.93</v>
      </c>
      <c r="L265" s="100">
        <v>43</v>
      </c>
      <c r="M265" s="100">
        <v>43</v>
      </c>
      <c r="N265" s="100">
        <v>12</v>
      </c>
      <c r="O265" s="99">
        <v>0.53862268518518519</v>
      </c>
    </row>
    <row r="266" spans="1:15" x14ac:dyDescent="0.25">
      <c r="A266" s="100">
        <v>3470</v>
      </c>
      <c r="B266" s="29">
        <v>2</v>
      </c>
      <c r="C266" s="100">
        <v>12315</v>
      </c>
      <c r="D266" s="100">
        <v>5.24</v>
      </c>
      <c r="E266" s="100">
        <v>2.71</v>
      </c>
      <c r="F266" s="100">
        <v>4.2</v>
      </c>
      <c r="G266" s="100">
        <v>3.27</v>
      </c>
      <c r="H266" s="100">
        <v>2.65</v>
      </c>
      <c r="I266" s="100">
        <v>2.13</v>
      </c>
      <c r="J266" s="100">
        <v>1.74</v>
      </c>
      <c r="K266" s="100">
        <v>1.43</v>
      </c>
      <c r="L266" s="100">
        <v>43</v>
      </c>
      <c r="M266" s="100">
        <v>43</v>
      </c>
      <c r="N266" s="100">
        <v>12</v>
      </c>
      <c r="O266" s="99">
        <v>0.53877314814814814</v>
      </c>
    </row>
    <row r="267" spans="1:15" x14ac:dyDescent="0.25">
      <c r="A267" s="100">
        <v>3470</v>
      </c>
      <c r="B267" s="29">
        <v>3</v>
      </c>
      <c r="C267" s="100">
        <v>23885</v>
      </c>
      <c r="D267" s="100">
        <v>9.84</v>
      </c>
      <c r="E267" s="100">
        <v>5.73</v>
      </c>
      <c r="F267" s="100">
        <v>7.94</v>
      </c>
      <c r="G267" s="100">
        <v>6.19</v>
      </c>
      <c r="H267" s="100">
        <v>5.03</v>
      </c>
      <c r="I267" s="100">
        <v>4.08</v>
      </c>
      <c r="J267" s="100">
        <v>3.3</v>
      </c>
      <c r="K267" s="100">
        <v>2.71</v>
      </c>
      <c r="L267" s="100">
        <v>43</v>
      </c>
      <c r="M267" s="100">
        <v>43</v>
      </c>
      <c r="N267" s="100">
        <v>12</v>
      </c>
      <c r="O267" s="99">
        <v>0.53888888888888886</v>
      </c>
    </row>
    <row r="268" spans="1:15" x14ac:dyDescent="0.25">
      <c r="A268" s="100">
        <v>3470</v>
      </c>
      <c r="B268" s="29">
        <v>4</v>
      </c>
      <c r="C268" s="100">
        <v>36157</v>
      </c>
      <c r="D268" s="100">
        <v>14.17</v>
      </c>
      <c r="E268" s="100">
        <v>9.08</v>
      </c>
      <c r="F268" s="100">
        <v>11.41</v>
      </c>
      <c r="G268" s="100">
        <v>9.0299999999999994</v>
      </c>
      <c r="H268" s="100">
        <v>7.29</v>
      </c>
      <c r="I268" s="100">
        <v>5.91</v>
      </c>
      <c r="J268" s="100">
        <v>4.8099999999999996</v>
      </c>
      <c r="K268" s="100">
        <v>3.94</v>
      </c>
      <c r="L268" s="100">
        <v>43</v>
      </c>
      <c r="M268" s="100">
        <v>43</v>
      </c>
      <c r="N268" s="100">
        <v>12</v>
      </c>
      <c r="O268" s="99">
        <v>0.53903935185185181</v>
      </c>
    </row>
    <row r="269" spans="1:15" x14ac:dyDescent="0.25">
      <c r="A269" s="96" t="s">
        <v>413</v>
      </c>
      <c r="B269" s="98"/>
      <c r="C269" s="95" t="s">
        <v>57</v>
      </c>
      <c r="D269" s="97">
        <v>0.53953703703703704</v>
      </c>
      <c r="E269" s="96" t="s">
        <v>151</v>
      </c>
    </row>
    <row r="270" spans="1:15" x14ac:dyDescent="0.25">
      <c r="A270" s="100">
        <v>3472</v>
      </c>
      <c r="B270" s="29">
        <v>1</v>
      </c>
      <c r="C270" s="100">
        <v>36125</v>
      </c>
      <c r="D270" s="100">
        <v>14.45</v>
      </c>
      <c r="E270" s="100">
        <v>11.46</v>
      </c>
      <c r="F270" s="100">
        <v>9.48</v>
      </c>
      <c r="G270" s="100">
        <v>7.7</v>
      </c>
      <c r="H270" s="100">
        <v>6.32</v>
      </c>
      <c r="I270" s="100">
        <v>5.2</v>
      </c>
      <c r="J270" s="100">
        <v>4.28</v>
      </c>
      <c r="K270" s="100">
        <v>3.61</v>
      </c>
      <c r="L270" s="100">
        <v>43</v>
      </c>
      <c r="M270" s="100">
        <v>43</v>
      </c>
      <c r="N270" s="100">
        <v>13</v>
      </c>
      <c r="O270" s="99">
        <v>0.54006944444444438</v>
      </c>
    </row>
    <row r="271" spans="1:15" x14ac:dyDescent="0.25">
      <c r="A271" s="100">
        <v>3472</v>
      </c>
      <c r="B271" s="29">
        <v>2</v>
      </c>
      <c r="C271" s="100">
        <v>12313</v>
      </c>
      <c r="D271" s="100">
        <v>4.93</v>
      </c>
      <c r="E271" s="100">
        <v>3.93</v>
      </c>
      <c r="F271" s="100">
        <v>3.18</v>
      </c>
      <c r="G271" s="100">
        <v>2.56</v>
      </c>
      <c r="H271" s="100">
        <v>2.13</v>
      </c>
      <c r="I271" s="100">
        <v>1.77</v>
      </c>
      <c r="J271" s="100">
        <v>1.49</v>
      </c>
      <c r="K271" s="100">
        <v>1.27</v>
      </c>
      <c r="L271" s="100">
        <v>43</v>
      </c>
      <c r="M271" s="100">
        <v>43</v>
      </c>
      <c r="N271" s="100">
        <v>13</v>
      </c>
      <c r="O271" s="99">
        <v>0.54018518518518521</v>
      </c>
    </row>
    <row r="272" spans="1:15" x14ac:dyDescent="0.25">
      <c r="A272" s="100">
        <v>3472</v>
      </c>
      <c r="B272" s="29">
        <v>3</v>
      </c>
      <c r="C272" s="100">
        <v>23827</v>
      </c>
      <c r="D272" s="100">
        <v>9.6300000000000008</v>
      </c>
      <c r="E272" s="100">
        <v>7.59</v>
      </c>
      <c r="F272" s="100">
        <v>6.32</v>
      </c>
      <c r="G272" s="100">
        <v>5.0599999999999996</v>
      </c>
      <c r="H272" s="100">
        <v>4.21</v>
      </c>
      <c r="I272" s="100">
        <v>3.5</v>
      </c>
      <c r="J272" s="100">
        <v>2.89</v>
      </c>
      <c r="K272" s="100">
        <v>2.4700000000000002</v>
      </c>
      <c r="L272" s="100">
        <v>43</v>
      </c>
      <c r="M272" s="100">
        <v>43</v>
      </c>
      <c r="N272" s="100">
        <v>13</v>
      </c>
      <c r="O272" s="99">
        <v>0.54028935185185178</v>
      </c>
    </row>
    <row r="273" spans="1:15" x14ac:dyDescent="0.25">
      <c r="A273" s="100">
        <v>3472</v>
      </c>
      <c r="B273" s="29">
        <v>4</v>
      </c>
      <c r="C273" s="100">
        <v>36029</v>
      </c>
      <c r="D273" s="100">
        <v>14.37</v>
      </c>
      <c r="E273" s="100">
        <v>11.36</v>
      </c>
      <c r="F273" s="100">
        <v>9.6199999999999992</v>
      </c>
      <c r="G273" s="100">
        <v>7.76</v>
      </c>
      <c r="H273" s="100">
        <v>6.36</v>
      </c>
      <c r="I273" s="100">
        <v>5.27</v>
      </c>
      <c r="J273" s="100">
        <v>4.34</v>
      </c>
      <c r="K273" s="100">
        <v>3.66</v>
      </c>
      <c r="L273" s="100">
        <v>43</v>
      </c>
      <c r="M273" s="100">
        <v>43</v>
      </c>
      <c r="N273" s="100">
        <v>13</v>
      </c>
      <c r="O273" s="99">
        <v>0.5404282407407407</v>
      </c>
    </row>
    <row r="274" spans="1:15" x14ac:dyDescent="0.25">
      <c r="A274" s="96" t="s">
        <v>412</v>
      </c>
      <c r="B274" s="98"/>
      <c r="C274" s="95" t="s">
        <v>57</v>
      </c>
      <c r="D274" s="97">
        <v>0.54104166666666664</v>
      </c>
      <c r="E274" s="96" t="s">
        <v>149</v>
      </c>
    </row>
    <row r="275" spans="1:15" x14ac:dyDescent="0.25">
      <c r="A275" s="100">
        <v>4147</v>
      </c>
      <c r="B275" s="29">
        <v>1</v>
      </c>
      <c r="C275" s="100">
        <v>35648</v>
      </c>
      <c r="D275" s="100">
        <v>14.98</v>
      </c>
      <c r="E275" s="100">
        <v>8.59</v>
      </c>
      <c r="F275" s="100">
        <v>11.96</v>
      </c>
      <c r="G275" s="100">
        <v>9.44</v>
      </c>
      <c r="H275" s="100">
        <v>7.6</v>
      </c>
      <c r="I275" s="100">
        <v>6.1</v>
      </c>
      <c r="J275" s="100">
        <v>4.93</v>
      </c>
      <c r="K275" s="100">
        <v>3.94</v>
      </c>
      <c r="L275" s="100">
        <v>43</v>
      </c>
      <c r="M275" s="100">
        <v>44</v>
      </c>
      <c r="N275" s="100">
        <v>14</v>
      </c>
      <c r="O275" s="99">
        <v>0.54327546296296292</v>
      </c>
    </row>
    <row r="276" spans="1:15" x14ac:dyDescent="0.25">
      <c r="A276" s="100">
        <v>4147</v>
      </c>
      <c r="B276" s="29">
        <v>2</v>
      </c>
      <c r="C276" s="100">
        <v>12349</v>
      </c>
      <c r="D276" s="100">
        <v>5.43</v>
      </c>
      <c r="E276" s="100">
        <v>2.68</v>
      </c>
      <c r="F276" s="100">
        <v>4.3</v>
      </c>
      <c r="G276" s="100">
        <v>3.35</v>
      </c>
      <c r="H276" s="100">
        <v>2.71</v>
      </c>
      <c r="I276" s="100">
        <v>2.21</v>
      </c>
      <c r="J276" s="100">
        <v>1.79</v>
      </c>
      <c r="K276" s="100">
        <v>1.45</v>
      </c>
      <c r="L276" s="100">
        <v>43</v>
      </c>
      <c r="M276" s="100">
        <v>44</v>
      </c>
      <c r="N276" s="100">
        <v>14</v>
      </c>
      <c r="O276" s="99">
        <v>0.54344907407407406</v>
      </c>
    </row>
    <row r="277" spans="1:15" x14ac:dyDescent="0.25">
      <c r="A277" s="100">
        <v>4147</v>
      </c>
      <c r="B277" s="29">
        <v>3</v>
      </c>
      <c r="C277" s="100">
        <v>23985</v>
      </c>
      <c r="D277" s="100">
        <v>10.25</v>
      </c>
      <c r="E277" s="100">
        <v>5.52</v>
      </c>
      <c r="F277" s="100">
        <v>8.23</v>
      </c>
      <c r="G277" s="100">
        <v>6.41</v>
      </c>
      <c r="H277" s="100">
        <v>5.17</v>
      </c>
      <c r="I277" s="100">
        <v>4.22</v>
      </c>
      <c r="J277" s="100">
        <v>3.43</v>
      </c>
      <c r="K277" s="100">
        <v>2.76</v>
      </c>
      <c r="L277" s="100">
        <v>43</v>
      </c>
      <c r="M277" s="100">
        <v>44</v>
      </c>
      <c r="N277" s="100">
        <v>14</v>
      </c>
      <c r="O277" s="99">
        <v>0.54356481481481478</v>
      </c>
    </row>
    <row r="278" spans="1:15" x14ac:dyDescent="0.25">
      <c r="A278" s="100">
        <v>4147</v>
      </c>
      <c r="B278" s="29">
        <v>4</v>
      </c>
      <c r="C278" s="100">
        <v>36093</v>
      </c>
      <c r="D278" s="100">
        <v>14.76</v>
      </c>
      <c r="E278" s="100">
        <v>8.57</v>
      </c>
      <c r="F278" s="100">
        <v>11.84</v>
      </c>
      <c r="G278" s="100">
        <v>9.32</v>
      </c>
      <c r="H278" s="100">
        <v>7.47</v>
      </c>
      <c r="I278" s="100">
        <v>6.07</v>
      </c>
      <c r="J278" s="100">
        <v>4.9400000000000004</v>
      </c>
      <c r="K278" s="100">
        <v>3.96</v>
      </c>
      <c r="L278" s="100">
        <v>43</v>
      </c>
      <c r="M278" s="100">
        <v>44</v>
      </c>
      <c r="N278" s="100">
        <v>14</v>
      </c>
      <c r="O278" s="99">
        <v>0.54372685185185188</v>
      </c>
    </row>
    <row r="279" spans="1:15" x14ac:dyDescent="0.25">
      <c r="A279" s="96" t="s">
        <v>411</v>
      </c>
      <c r="B279" s="98"/>
      <c r="C279" s="95" t="s">
        <v>57</v>
      </c>
      <c r="D279" s="97">
        <v>0.54422453703703699</v>
      </c>
      <c r="E279" s="96" t="s">
        <v>147</v>
      </c>
    </row>
    <row r="280" spans="1:15" x14ac:dyDescent="0.25">
      <c r="A280" s="100">
        <v>4149</v>
      </c>
      <c r="B280" s="29">
        <v>1</v>
      </c>
      <c r="C280" s="100">
        <v>36008</v>
      </c>
      <c r="D280" s="100">
        <v>13.81</v>
      </c>
      <c r="E280" s="100">
        <v>11.17</v>
      </c>
      <c r="F280" s="100">
        <v>9.34</v>
      </c>
      <c r="G280" s="100">
        <v>7.65</v>
      </c>
      <c r="H280" s="100">
        <v>6.29</v>
      </c>
      <c r="I280" s="100">
        <v>5.22</v>
      </c>
      <c r="J280" s="100">
        <v>4.3</v>
      </c>
      <c r="K280" s="100">
        <v>3.62</v>
      </c>
      <c r="L280" s="100">
        <v>43</v>
      </c>
      <c r="M280" s="100">
        <v>44</v>
      </c>
      <c r="N280" s="100">
        <v>15</v>
      </c>
      <c r="O280" s="99">
        <v>0.54481481481481475</v>
      </c>
    </row>
    <row r="281" spans="1:15" x14ac:dyDescent="0.25">
      <c r="A281" s="100">
        <v>4149</v>
      </c>
      <c r="B281" s="29">
        <v>2</v>
      </c>
      <c r="C281" s="100">
        <v>12385</v>
      </c>
      <c r="D281" s="100">
        <v>4.78</v>
      </c>
      <c r="E281" s="100">
        <v>3.84</v>
      </c>
      <c r="F281" s="100">
        <v>3.2</v>
      </c>
      <c r="G281" s="100">
        <v>2.58</v>
      </c>
      <c r="H281" s="100">
        <v>2.16</v>
      </c>
      <c r="I281" s="100">
        <v>1.84</v>
      </c>
      <c r="J281" s="100">
        <v>1.51</v>
      </c>
      <c r="K281" s="100">
        <v>1.3</v>
      </c>
      <c r="L281" s="100">
        <v>43</v>
      </c>
      <c r="M281" s="100">
        <v>44</v>
      </c>
      <c r="N281" s="100">
        <v>15</v>
      </c>
      <c r="O281" s="99">
        <v>0.54493055555555558</v>
      </c>
    </row>
    <row r="282" spans="1:15" x14ac:dyDescent="0.25">
      <c r="A282" s="100">
        <v>4149</v>
      </c>
      <c r="B282" s="29">
        <v>3</v>
      </c>
      <c r="C282" s="100">
        <v>23878</v>
      </c>
      <c r="D282" s="100">
        <v>9.3000000000000007</v>
      </c>
      <c r="E282" s="100">
        <v>7.44</v>
      </c>
      <c r="F282" s="100">
        <v>6.29</v>
      </c>
      <c r="G282" s="100">
        <v>5.0999999999999996</v>
      </c>
      <c r="H282" s="100">
        <v>4.24</v>
      </c>
      <c r="I282" s="100">
        <v>3.55</v>
      </c>
      <c r="J282" s="100">
        <v>2.92</v>
      </c>
      <c r="K282" s="100">
        <v>2.48</v>
      </c>
      <c r="L282" s="100">
        <v>43</v>
      </c>
      <c r="M282" s="100">
        <v>44</v>
      </c>
      <c r="N282" s="100">
        <v>15</v>
      </c>
      <c r="O282" s="99">
        <v>0.54502314814814812</v>
      </c>
    </row>
    <row r="283" spans="1:15" x14ac:dyDescent="0.25">
      <c r="A283" s="100">
        <v>4149</v>
      </c>
      <c r="B283" s="29">
        <v>4</v>
      </c>
      <c r="C283" s="100">
        <v>36185</v>
      </c>
      <c r="D283" s="100">
        <v>13.72</v>
      </c>
      <c r="E283" s="100">
        <v>11.05</v>
      </c>
      <c r="F283" s="100">
        <v>9.51</v>
      </c>
      <c r="G283" s="100">
        <v>7.76</v>
      </c>
      <c r="H283" s="100">
        <v>6.34</v>
      </c>
      <c r="I283" s="100">
        <v>5.31</v>
      </c>
      <c r="J283" s="100">
        <v>4.38</v>
      </c>
      <c r="K283" s="100">
        <v>3.67</v>
      </c>
      <c r="L283" s="100">
        <v>43</v>
      </c>
      <c r="M283" s="100">
        <v>44</v>
      </c>
      <c r="N283" s="100">
        <v>15</v>
      </c>
      <c r="O283" s="99">
        <v>0.54517361111111107</v>
      </c>
    </row>
    <row r="284" spans="1:15" x14ac:dyDescent="0.25">
      <c r="A284" s="96" t="s">
        <v>410</v>
      </c>
      <c r="B284" s="98"/>
      <c r="C284" s="95" t="s">
        <v>57</v>
      </c>
      <c r="D284" s="97">
        <v>0.54563657407407407</v>
      </c>
      <c r="E284" s="96" t="s">
        <v>145</v>
      </c>
    </row>
    <row r="285" spans="1:15" x14ac:dyDescent="0.25">
      <c r="A285" s="100">
        <v>5229</v>
      </c>
      <c r="B285" s="29">
        <v>1</v>
      </c>
      <c r="C285" s="100">
        <v>36425</v>
      </c>
      <c r="D285" s="100">
        <v>7.72</v>
      </c>
      <c r="E285" s="100">
        <v>7.05</v>
      </c>
      <c r="F285" s="100">
        <v>6.84</v>
      </c>
      <c r="G285" s="100">
        <v>5.95</v>
      </c>
      <c r="H285" s="100">
        <v>5.2</v>
      </c>
      <c r="I285" s="100">
        <v>4.49</v>
      </c>
      <c r="J285" s="100">
        <v>3.85</v>
      </c>
      <c r="K285" s="100">
        <v>3.3</v>
      </c>
      <c r="L285" s="100">
        <v>44</v>
      </c>
      <c r="M285" s="100">
        <v>44</v>
      </c>
      <c r="N285" s="100">
        <v>16</v>
      </c>
      <c r="O285" s="99">
        <v>0.54756944444444444</v>
      </c>
    </row>
    <row r="286" spans="1:15" x14ac:dyDescent="0.25">
      <c r="A286" s="100">
        <v>5229</v>
      </c>
      <c r="B286" s="29">
        <v>2</v>
      </c>
      <c r="C286" s="100">
        <v>12506</v>
      </c>
      <c r="D286" s="100">
        <v>2.4700000000000002</v>
      </c>
      <c r="E286" s="100">
        <v>2.2599999999999998</v>
      </c>
      <c r="F286" s="100">
        <v>2.2400000000000002</v>
      </c>
      <c r="G286" s="100">
        <v>1.96</v>
      </c>
      <c r="H286" s="100">
        <v>1.75</v>
      </c>
      <c r="I286" s="100">
        <v>1.54</v>
      </c>
      <c r="J286" s="100">
        <v>1.34</v>
      </c>
      <c r="K286" s="100">
        <v>1.19</v>
      </c>
      <c r="L286" s="100">
        <v>44</v>
      </c>
      <c r="M286" s="100">
        <v>44</v>
      </c>
      <c r="N286" s="100">
        <v>16</v>
      </c>
      <c r="O286" s="99">
        <v>0.54768518518518516</v>
      </c>
    </row>
    <row r="287" spans="1:15" x14ac:dyDescent="0.25">
      <c r="A287" s="100">
        <v>5229</v>
      </c>
      <c r="B287" s="29">
        <v>3</v>
      </c>
      <c r="C287" s="100">
        <v>24061</v>
      </c>
      <c r="D287" s="100">
        <v>4.91</v>
      </c>
      <c r="E287" s="100">
        <v>4.46</v>
      </c>
      <c r="F287" s="100">
        <v>4.45</v>
      </c>
      <c r="G287" s="100">
        <v>3.83</v>
      </c>
      <c r="H287" s="100">
        <v>3.43</v>
      </c>
      <c r="I287" s="100">
        <v>3</v>
      </c>
      <c r="J287" s="100">
        <v>2.59</v>
      </c>
      <c r="K287" s="100">
        <v>2.2799999999999998</v>
      </c>
      <c r="L287" s="100">
        <v>44</v>
      </c>
      <c r="M287" s="100">
        <v>44</v>
      </c>
      <c r="N287" s="100">
        <v>16</v>
      </c>
      <c r="O287" s="99">
        <v>0.54778935185185185</v>
      </c>
    </row>
    <row r="288" spans="1:15" x14ac:dyDescent="0.25">
      <c r="A288" s="100">
        <v>5229</v>
      </c>
      <c r="B288" s="29">
        <v>4</v>
      </c>
      <c r="C288" s="100">
        <v>36440</v>
      </c>
      <c r="D288" s="100">
        <v>7.5</v>
      </c>
      <c r="E288" s="100">
        <v>6.86</v>
      </c>
      <c r="F288" s="100">
        <v>6.71</v>
      </c>
      <c r="G288" s="100">
        <v>5.83</v>
      </c>
      <c r="H288" s="100">
        <v>5.14</v>
      </c>
      <c r="I288" s="100">
        <v>4.47</v>
      </c>
      <c r="J288" s="100">
        <v>3.86</v>
      </c>
      <c r="K288" s="100">
        <v>3.35</v>
      </c>
      <c r="L288" s="100">
        <v>44</v>
      </c>
      <c r="M288" s="100">
        <v>44</v>
      </c>
      <c r="N288" s="100">
        <v>16</v>
      </c>
      <c r="O288" s="99">
        <v>0.54792824074074076</v>
      </c>
    </row>
    <row r="289" spans="1:15" x14ac:dyDescent="0.25">
      <c r="A289" s="96" t="s">
        <v>409</v>
      </c>
      <c r="B289" s="98"/>
      <c r="C289" s="95" t="s">
        <v>57</v>
      </c>
      <c r="D289" s="97">
        <v>0.54841435185185183</v>
      </c>
      <c r="E289" s="96" t="s">
        <v>143</v>
      </c>
    </row>
    <row r="290" spans="1:15" x14ac:dyDescent="0.25">
      <c r="A290" s="100">
        <v>5247</v>
      </c>
      <c r="B290" s="29">
        <v>1</v>
      </c>
      <c r="C290" s="100">
        <v>35941</v>
      </c>
      <c r="D290" s="100">
        <v>14.92</v>
      </c>
      <c r="E290" s="100">
        <v>9.25</v>
      </c>
      <c r="F290" s="100">
        <v>11.89</v>
      </c>
      <c r="G290" s="100">
        <v>9.25</v>
      </c>
      <c r="H290" s="100">
        <v>7.35</v>
      </c>
      <c r="I290" s="100">
        <v>5.88</v>
      </c>
      <c r="J290" s="100">
        <v>4.63</v>
      </c>
      <c r="K290" s="100">
        <v>3.7</v>
      </c>
      <c r="L290" s="100">
        <v>44</v>
      </c>
      <c r="M290" s="100">
        <v>44</v>
      </c>
      <c r="N290" s="100">
        <v>17</v>
      </c>
      <c r="O290" s="99">
        <v>0.54907407407407405</v>
      </c>
    </row>
    <row r="291" spans="1:15" x14ac:dyDescent="0.25">
      <c r="A291" s="100">
        <v>5247</v>
      </c>
      <c r="B291" s="29">
        <v>2</v>
      </c>
      <c r="C291" s="100">
        <v>12244</v>
      </c>
      <c r="D291" s="100">
        <v>6.29</v>
      </c>
      <c r="E291" s="100">
        <v>2.4900000000000002</v>
      </c>
      <c r="F291" s="100">
        <v>4.8899999999999997</v>
      </c>
      <c r="G291" s="100">
        <v>3.73</v>
      </c>
      <c r="H291" s="100">
        <v>2.94</v>
      </c>
      <c r="I291" s="100">
        <v>2.38</v>
      </c>
      <c r="J291" s="100">
        <v>1.9</v>
      </c>
      <c r="K291" s="100">
        <v>1.53</v>
      </c>
      <c r="L291" s="100">
        <v>44</v>
      </c>
      <c r="M291" s="100">
        <v>44</v>
      </c>
      <c r="N291" s="100">
        <v>17</v>
      </c>
      <c r="O291" s="99">
        <v>0.54921296296296296</v>
      </c>
    </row>
    <row r="292" spans="1:15" x14ac:dyDescent="0.25">
      <c r="A292" s="100">
        <v>5247</v>
      </c>
      <c r="B292" s="29">
        <v>3</v>
      </c>
      <c r="C292" s="100">
        <v>23910</v>
      </c>
      <c r="D292" s="100">
        <v>10.69</v>
      </c>
      <c r="E292" s="100">
        <v>5.68</v>
      </c>
      <c r="F292" s="100">
        <v>8.5299999999999994</v>
      </c>
      <c r="G292" s="100">
        <v>6.47</v>
      </c>
      <c r="H292" s="100">
        <v>5.22</v>
      </c>
      <c r="I292" s="100">
        <v>4.2300000000000004</v>
      </c>
      <c r="J292" s="100">
        <v>3.38</v>
      </c>
      <c r="K292" s="100">
        <v>2.73</v>
      </c>
      <c r="L292" s="100">
        <v>44</v>
      </c>
      <c r="M292" s="100">
        <v>44</v>
      </c>
      <c r="N292" s="100">
        <v>17</v>
      </c>
      <c r="O292" s="99">
        <v>0.54957175925925927</v>
      </c>
    </row>
    <row r="293" spans="1:15" x14ac:dyDescent="0.25">
      <c r="A293" s="100">
        <v>5247</v>
      </c>
      <c r="B293" s="29">
        <v>4</v>
      </c>
      <c r="C293" s="100">
        <v>36208</v>
      </c>
      <c r="D293" s="100">
        <v>14.65</v>
      </c>
      <c r="E293" s="100">
        <v>9.01</v>
      </c>
      <c r="F293" s="100">
        <v>11.69</v>
      </c>
      <c r="G293" s="100">
        <v>9.07</v>
      </c>
      <c r="H293" s="100">
        <v>7.29</v>
      </c>
      <c r="I293" s="100">
        <v>5.91</v>
      </c>
      <c r="J293" s="100">
        <v>4.74</v>
      </c>
      <c r="K293" s="100">
        <v>3.83</v>
      </c>
      <c r="L293" s="100">
        <v>44</v>
      </c>
      <c r="M293" s="100">
        <v>44</v>
      </c>
      <c r="N293" s="100">
        <v>17</v>
      </c>
      <c r="O293" s="99">
        <v>0.54971064814814818</v>
      </c>
    </row>
    <row r="294" spans="1:15" x14ac:dyDescent="0.25">
      <c r="A294" s="96" t="s">
        <v>408</v>
      </c>
      <c r="B294" s="98"/>
      <c r="C294" s="95" t="s">
        <v>57</v>
      </c>
      <c r="D294" s="97">
        <v>0.5503703703703704</v>
      </c>
      <c r="E294" s="96" t="s">
        <v>141</v>
      </c>
    </row>
    <row r="295" spans="1:15" x14ac:dyDescent="0.25">
      <c r="A295" s="100">
        <v>5249</v>
      </c>
      <c r="B295" s="29">
        <v>1</v>
      </c>
      <c r="C295" s="100">
        <v>36147</v>
      </c>
      <c r="D295" s="100">
        <v>12.31</v>
      </c>
      <c r="E295" s="100">
        <v>10.01</v>
      </c>
      <c r="F295" s="100">
        <v>10.71</v>
      </c>
      <c r="G295" s="100">
        <v>8.4600000000000009</v>
      </c>
      <c r="H295" s="100">
        <v>6.82</v>
      </c>
      <c r="I295" s="100">
        <v>5.47</v>
      </c>
      <c r="J295" s="100">
        <v>4.3899999999999997</v>
      </c>
      <c r="K295" s="100">
        <v>3.68</v>
      </c>
      <c r="L295" s="100">
        <v>44</v>
      </c>
      <c r="M295" s="100">
        <v>44</v>
      </c>
      <c r="N295" s="100">
        <v>18</v>
      </c>
      <c r="O295" s="99">
        <v>0.55093749999999997</v>
      </c>
    </row>
    <row r="296" spans="1:15" x14ac:dyDescent="0.25">
      <c r="A296" s="100">
        <v>5249</v>
      </c>
      <c r="B296" s="29">
        <v>2</v>
      </c>
      <c r="C296" s="100">
        <v>12346</v>
      </c>
      <c r="D296" s="100">
        <v>4.37</v>
      </c>
      <c r="E296" s="100">
        <v>3.52</v>
      </c>
      <c r="F296" s="100">
        <v>3.8</v>
      </c>
      <c r="G296" s="100">
        <v>2.99</v>
      </c>
      <c r="H296" s="100">
        <v>2.41</v>
      </c>
      <c r="I296" s="100">
        <v>1.96</v>
      </c>
      <c r="J296" s="100">
        <v>1.6</v>
      </c>
      <c r="K296" s="100">
        <v>1.35</v>
      </c>
      <c r="L296" s="100">
        <v>44</v>
      </c>
      <c r="M296" s="100">
        <v>44</v>
      </c>
      <c r="N296" s="100">
        <v>18</v>
      </c>
      <c r="O296" s="99">
        <v>0.5510532407407408</v>
      </c>
    </row>
    <row r="297" spans="1:15" x14ac:dyDescent="0.25">
      <c r="A297" s="100">
        <v>5249</v>
      </c>
      <c r="B297" s="29">
        <v>3</v>
      </c>
      <c r="C297" s="100">
        <v>24009</v>
      </c>
      <c r="D297" s="100">
        <v>8.41</v>
      </c>
      <c r="E297" s="100">
        <v>6.8</v>
      </c>
      <c r="F297" s="100">
        <v>7.45</v>
      </c>
      <c r="G297" s="100">
        <v>5.79</v>
      </c>
      <c r="H297" s="100">
        <v>4.6900000000000004</v>
      </c>
      <c r="I297" s="100">
        <v>3.79</v>
      </c>
      <c r="J297" s="100">
        <v>3.05</v>
      </c>
      <c r="K297" s="100">
        <v>2.56</v>
      </c>
      <c r="L297" s="100">
        <v>44</v>
      </c>
      <c r="M297" s="100">
        <v>44</v>
      </c>
      <c r="N297" s="100">
        <v>18</v>
      </c>
      <c r="O297" s="99">
        <v>0.55114583333333333</v>
      </c>
    </row>
    <row r="298" spans="1:15" x14ac:dyDescent="0.25">
      <c r="A298" s="100">
        <v>5249</v>
      </c>
      <c r="B298" s="29">
        <v>4</v>
      </c>
      <c r="C298" s="100">
        <v>36258</v>
      </c>
      <c r="D298" s="100">
        <v>12.26</v>
      </c>
      <c r="E298" s="100">
        <v>9.94</v>
      </c>
      <c r="F298" s="100">
        <v>10.84</v>
      </c>
      <c r="G298" s="100">
        <v>8.52</v>
      </c>
      <c r="H298" s="100">
        <v>6.86</v>
      </c>
      <c r="I298" s="100">
        <v>5.5</v>
      </c>
      <c r="J298" s="100">
        <v>4.43</v>
      </c>
      <c r="K298" s="100">
        <v>3.71</v>
      </c>
      <c r="L298" s="100">
        <v>44</v>
      </c>
      <c r="M298" s="100">
        <v>44</v>
      </c>
      <c r="N298" s="100">
        <v>18</v>
      </c>
      <c r="O298" s="99">
        <v>0.55129629629629628</v>
      </c>
    </row>
    <row r="299" spans="1:15" x14ac:dyDescent="0.25">
      <c r="A299" s="96" t="s">
        <v>407</v>
      </c>
      <c r="B299" s="98"/>
      <c r="C299" s="95" t="s">
        <v>57</v>
      </c>
      <c r="D299" s="97">
        <v>0.55226851851851855</v>
      </c>
      <c r="E299" s="96" t="s">
        <v>139</v>
      </c>
    </row>
    <row r="300" spans="1:15" x14ac:dyDescent="0.25">
      <c r="A300" s="100">
        <v>5267</v>
      </c>
      <c r="B300" s="29">
        <v>1</v>
      </c>
      <c r="C300" s="100">
        <v>36021</v>
      </c>
      <c r="D300" s="100">
        <v>8.19</v>
      </c>
      <c r="E300" s="100">
        <v>7.58</v>
      </c>
      <c r="F300" s="100">
        <v>7.48</v>
      </c>
      <c r="G300" s="100">
        <v>6.61</v>
      </c>
      <c r="H300" s="100">
        <v>5.81</v>
      </c>
      <c r="I300" s="100">
        <v>4.9800000000000004</v>
      </c>
      <c r="J300" s="100">
        <v>4.2</v>
      </c>
      <c r="K300" s="100">
        <v>3.47</v>
      </c>
      <c r="L300" s="100">
        <v>44</v>
      </c>
      <c r="M300" s="100">
        <v>44</v>
      </c>
      <c r="N300" s="100">
        <v>19</v>
      </c>
      <c r="O300" s="99">
        <v>0.55296296296296299</v>
      </c>
    </row>
    <row r="301" spans="1:15" x14ac:dyDescent="0.25">
      <c r="A301" s="100">
        <v>5267</v>
      </c>
      <c r="B301" s="29">
        <v>2</v>
      </c>
      <c r="C301" s="100">
        <v>12485</v>
      </c>
      <c r="D301" s="100">
        <v>2.64</v>
      </c>
      <c r="E301" s="100">
        <v>2.44</v>
      </c>
      <c r="F301" s="100">
        <v>2.41</v>
      </c>
      <c r="G301" s="100">
        <v>2.14</v>
      </c>
      <c r="H301" s="100">
        <v>1.92</v>
      </c>
      <c r="I301" s="100">
        <v>1.7</v>
      </c>
      <c r="J301" s="100">
        <v>1.49</v>
      </c>
      <c r="K301" s="100">
        <v>1.28</v>
      </c>
      <c r="L301" s="100">
        <v>44</v>
      </c>
      <c r="M301" s="100">
        <v>44</v>
      </c>
      <c r="N301" s="100">
        <v>19</v>
      </c>
      <c r="O301" s="99">
        <v>0.55307870370370371</v>
      </c>
    </row>
    <row r="302" spans="1:15" x14ac:dyDescent="0.25">
      <c r="A302" s="100">
        <v>5267</v>
      </c>
      <c r="B302" s="29">
        <v>3</v>
      </c>
      <c r="C302" s="100">
        <v>24103</v>
      </c>
      <c r="D302" s="100">
        <v>5.26</v>
      </c>
      <c r="E302" s="100">
        <v>4.83</v>
      </c>
      <c r="F302" s="100">
        <v>4.82</v>
      </c>
      <c r="G302" s="100">
        <v>4.1900000000000004</v>
      </c>
      <c r="H302" s="100">
        <v>3.76</v>
      </c>
      <c r="I302" s="100">
        <v>3.3</v>
      </c>
      <c r="J302" s="100">
        <v>2.87</v>
      </c>
      <c r="K302" s="100">
        <v>2.4500000000000002</v>
      </c>
      <c r="L302" s="100">
        <v>44</v>
      </c>
      <c r="M302" s="100">
        <v>44</v>
      </c>
      <c r="N302" s="100">
        <v>19</v>
      </c>
      <c r="O302" s="99">
        <v>0.55318287037037039</v>
      </c>
    </row>
    <row r="303" spans="1:15" x14ac:dyDescent="0.25">
      <c r="A303" s="100">
        <v>5267</v>
      </c>
      <c r="B303" s="29">
        <v>4</v>
      </c>
      <c r="C303" s="100">
        <v>36361</v>
      </c>
      <c r="D303" s="100">
        <v>7.9</v>
      </c>
      <c r="E303" s="100">
        <v>7.29</v>
      </c>
      <c r="F303" s="100">
        <v>7.22</v>
      </c>
      <c r="G303" s="100">
        <v>6.32</v>
      </c>
      <c r="H303" s="100">
        <v>5.62</v>
      </c>
      <c r="I303" s="100">
        <v>4.87</v>
      </c>
      <c r="J303" s="100">
        <v>4.2</v>
      </c>
      <c r="K303" s="100">
        <v>3.56</v>
      </c>
      <c r="L303" s="100">
        <v>44</v>
      </c>
      <c r="M303" s="100">
        <v>44</v>
      </c>
      <c r="N303" s="100">
        <v>19</v>
      </c>
      <c r="O303" s="99">
        <v>0.5533217592592593</v>
      </c>
    </row>
    <row r="304" spans="1:15" x14ac:dyDescent="0.25">
      <c r="A304" s="96" t="s">
        <v>406</v>
      </c>
      <c r="B304" s="98"/>
      <c r="C304" s="95" t="s">
        <v>57</v>
      </c>
      <c r="D304" s="97">
        <v>0.55379629629629623</v>
      </c>
      <c r="E304" s="96" t="s">
        <v>137</v>
      </c>
    </row>
    <row r="305" spans="1:15" x14ac:dyDescent="0.25">
      <c r="A305" s="100">
        <v>5285</v>
      </c>
      <c r="B305" s="29">
        <v>1</v>
      </c>
      <c r="C305" s="100">
        <v>35336</v>
      </c>
      <c r="D305" s="100">
        <v>26.55</v>
      </c>
      <c r="E305" s="100">
        <v>5.43</v>
      </c>
      <c r="F305" s="100">
        <v>20.94</v>
      </c>
      <c r="G305" s="100">
        <v>16</v>
      </c>
      <c r="H305" s="100">
        <v>12.32</v>
      </c>
      <c r="I305" s="100">
        <v>9.4700000000000006</v>
      </c>
      <c r="J305" s="100">
        <v>7.23</v>
      </c>
      <c r="K305" s="100">
        <v>5.37</v>
      </c>
      <c r="L305" s="100">
        <v>44</v>
      </c>
      <c r="M305" s="100">
        <v>44</v>
      </c>
      <c r="N305" s="100">
        <v>20</v>
      </c>
      <c r="O305" s="99">
        <v>0.55445601851851845</v>
      </c>
    </row>
    <row r="306" spans="1:15" x14ac:dyDescent="0.25">
      <c r="A306" s="100">
        <v>5285</v>
      </c>
      <c r="B306" s="29">
        <v>2</v>
      </c>
      <c r="C306" s="100">
        <v>12074</v>
      </c>
      <c r="D306" s="100">
        <v>10.38</v>
      </c>
      <c r="E306" s="100">
        <v>1.79</v>
      </c>
      <c r="F306" s="100">
        <v>8.17</v>
      </c>
      <c r="G306" s="100">
        <v>6.21</v>
      </c>
      <c r="H306" s="100">
        <v>4.75</v>
      </c>
      <c r="I306" s="100">
        <v>3.72</v>
      </c>
      <c r="J306" s="100">
        <v>2.88</v>
      </c>
      <c r="K306" s="100">
        <v>2.2200000000000002</v>
      </c>
      <c r="L306" s="100">
        <v>44</v>
      </c>
      <c r="M306" s="100">
        <v>44</v>
      </c>
      <c r="N306" s="100">
        <v>20</v>
      </c>
      <c r="O306" s="99">
        <v>0.55458333333333332</v>
      </c>
    </row>
    <row r="307" spans="1:15" x14ac:dyDescent="0.25">
      <c r="A307" s="100">
        <v>5285</v>
      </c>
      <c r="B307" s="29">
        <v>3</v>
      </c>
      <c r="C307" s="100">
        <v>23422</v>
      </c>
      <c r="D307" s="100">
        <v>18.670000000000002</v>
      </c>
      <c r="E307" s="100">
        <v>3.55</v>
      </c>
      <c r="F307" s="100">
        <v>14.77</v>
      </c>
      <c r="G307" s="100">
        <v>11.14</v>
      </c>
      <c r="H307" s="100">
        <v>8.66</v>
      </c>
      <c r="I307" s="100">
        <v>6.75</v>
      </c>
      <c r="J307" s="100">
        <v>5.22</v>
      </c>
      <c r="K307" s="100">
        <v>3.96</v>
      </c>
      <c r="L307" s="100">
        <v>44</v>
      </c>
      <c r="M307" s="100">
        <v>44</v>
      </c>
      <c r="N307" s="100">
        <v>20</v>
      </c>
      <c r="O307" s="99">
        <v>0.5546875</v>
      </c>
    </row>
    <row r="308" spans="1:15" x14ac:dyDescent="0.25">
      <c r="A308" s="100">
        <v>5285</v>
      </c>
      <c r="B308" s="29">
        <v>4</v>
      </c>
      <c r="C308" s="100">
        <v>35546</v>
      </c>
      <c r="D308" s="100">
        <v>25.33</v>
      </c>
      <c r="E308" s="100">
        <v>5.44</v>
      </c>
      <c r="F308" s="100">
        <v>20</v>
      </c>
      <c r="G308" s="100">
        <v>15.27</v>
      </c>
      <c r="H308" s="100">
        <v>11.82</v>
      </c>
      <c r="I308" s="100">
        <v>9.2200000000000006</v>
      </c>
      <c r="J308" s="100">
        <v>7.17</v>
      </c>
      <c r="K308" s="100">
        <v>5.48</v>
      </c>
      <c r="L308" s="100">
        <v>44</v>
      </c>
      <c r="M308" s="100">
        <v>44</v>
      </c>
      <c r="N308" s="100">
        <v>20</v>
      </c>
      <c r="O308" s="99">
        <v>0.55483796296296295</v>
      </c>
    </row>
    <row r="309" spans="1:15" x14ac:dyDescent="0.25">
      <c r="A309" s="96" t="s">
        <v>405</v>
      </c>
      <c r="B309" s="98"/>
      <c r="C309" s="95" t="s">
        <v>57</v>
      </c>
      <c r="D309" s="97">
        <v>0.55538194444444444</v>
      </c>
      <c r="E309" s="96" t="s">
        <v>120</v>
      </c>
    </row>
    <row r="310" spans="1:15" x14ac:dyDescent="0.25">
      <c r="A310" s="100">
        <v>5360</v>
      </c>
      <c r="B310" s="29">
        <v>1</v>
      </c>
      <c r="C310" s="100">
        <v>35883</v>
      </c>
      <c r="D310" s="100">
        <v>15.98</v>
      </c>
      <c r="E310" s="100">
        <v>12.87</v>
      </c>
      <c r="F310" s="100">
        <v>5.97</v>
      </c>
      <c r="G310" s="100">
        <v>5.28</v>
      </c>
      <c r="H310" s="100">
        <v>4.72</v>
      </c>
      <c r="I310" s="100">
        <v>4.18</v>
      </c>
      <c r="J310" s="100">
        <v>3.74</v>
      </c>
      <c r="K310" s="100">
        <v>3.23</v>
      </c>
      <c r="L310" s="100">
        <v>44</v>
      </c>
      <c r="M310" s="100">
        <v>44</v>
      </c>
      <c r="N310" s="100">
        <v>1</v>
      </c>
      <c r="O310" s="99">
        <v>0.55712962962962964</v>
      </c>
    </row>
    <row r="311" spans="1:15" x14ac:dyDescent="0.25">
      <c r="A311" s="100">
        <v>5360</v>
      </c>
      <c r="B311" s="29">
        <v>2</v>
      </c>
      <c r="C311" s="100">
        <v>12166</v>
      </c>
      <c r="D311" s="100">
        <v>6.1</v>
      </c>
      <c r="E311" s="100">
        <v>4.9000000000000004</v>
      </c>
      <c r="F311" s="100">
        <v>1.93</v>
      </c>
      <c r="G311" s="100">
        <v>1.7</v>
      </c>
      <c r="H311" s="100">
        <v>1.55</v>
      </c>
      <c r="I311" s="100">
        <v>1.39</v>
      </c>
      <c r="J311" s="100">
        <v>1.22</v>
      </c>
      <c r="K311" s="100">
        <v>1.08</v>
      </c>
      <c r="L311" s="100">
        <v>44</v>
      </c>
      <c r="M311" s="100">
        <v>44</v>
      </c>
      <c r="N311" s="100">
        <v>1</v>
      </c>
      <c r="O311" s="99">
        <v>0.55724537037037036</v>
      </c>
    </row>
    <row r="312" spans="1:15" x14ac:dyDescent="0.25">
      <c r="A312" s="100">
        <v>5360</v>
      </c>
      <c r="B312" s="29">
        <v>3</v>
      </c>
      <c r="C312" s="100">
        <v>23704</v>
      </c>
      <c r="D312" s="100">
        <v>11.38</v>
      </c>
      <c r="E312" s="100">
        <v>9.17</v>
      </c>
      <c r="F312" s="100">
        <v>3.82</v>
      </c>
      <c r="G312" s="100">
        <v>3.34</v>
      </c>
      <c r="H312" s="100">
        <v>3.04</v>
      </c>
      <c r="I312" s="100">
        <v>2.72</v>
      </c>
      <c r="J312" s="100">
        <v>2.41</v>
      </c>
      <c r="K312" s="100">
        <v>2.12</v>
      </c>
      <c r="L312" s="100">
        <v>44</v>
      </c>
      <c r="M312" s="100">
        <v>44</v>
      </c>
      <c r="N312" s="100">
        <v>1</v>
      </c>
      <c r="O312" s="99">
        <v>0.55733796296296301</v>
      </c>
    </row>
    <row r="313" spans="1:15" x14ac:dyDescent="0.25">
      <c r="A313" s="100">
        <v>5360</v>
      </c>
      <c r="B313" s="29">
        <v>4</v>
      </c>
      <c r="C313" s="100">
        <v>35934</v>
      </c>
      <c r="D313" s="100">
        <v>15.95</v>
      </c>
      <c r="E313" s="100">
        <v>12.84</v>
      </c>
      <c r="F313" s="100">
        <v>5.99</v>
      </c>
      <c r="G313" s="100">
        <v>5.26</v>
      </c>
      <c r="H313" s="100">
        <v>4.71</v>
      </c>
      <c r="I313" s="100">
        <v>4.1900000000000004</v>
      </c>
      <c r="J313" s="100">
        <v>3.73</v>
      </c>
      <c r="K313" s="100">
        <v>3.24</v>
      </c>
      <c r="L313" s="100">
        <v>44</v>
      </c>
      <c r="M313" s="100">
        <v>44</v>
      </c>
      <c r="N313" s="100">
        <v>1</v>
      </c>
      <c r="O313" s="99">
        <v>0.55748842592592596</v>
      </c>
    </row>
    <row r="314" spans="1:15" x14ac:dyDescent="0.25">
      <c r="A314" s="96" t="s">
        <v>387</v>
      </c>
      <c r="B314" s="98"/>
      <c r="C314" s="95" t="s">
        <v>57</v>
      </c>
      <c r="D314" s="97">
        <v>0.55810185185185179</v>
      </c>
      <c r="E314" s="96" t="s">
        <v>119</v>
      </c>
    </row>
    <row r="315" spans="1:15" x14ac:dyDescent="0.25">
      <c r="A315" s="100">
        <v>5378</v>
      </c>
      <c r="B315" s="29">
        <v>1</v>
      </c>
      <c r="C315" s="100">
        <v>36280</v>
      </c>
      <c r="D315" s="100">
        <v>8.52</v>
      </c>
      <c r="E315" s="100">
        <v>7.8</v>
      </c>
      <c r="F315" s="100">
        <v>7.84</v>
      </c>
      <c r="G315" s="100">
        <v>6.99</v>
      </c>
      <c r="H315" s="100">
        <v>6.31</v>
      </c>
      <c r="I315" s="100">
        <v>5.54</v>
      </c>
      <c r="J315" s="100">
        <v>4.92</v>
      </c>
      <c r="K315" s="100">
        <v>4.46</v>
      </c>
      <c r="L315" s="100">
        <v>44</v>
      </c>
      <c r="M315" s="100">
        <v>44</v>
      </c>
      <c r="N315" s="100">
        <v>2</v>
      </c>
      <c r="O315" s="99">
        <v>0.55877314814814816</v>
      </c>
    </row>
    <row r="316" spans="1:15" x14ac:dyDescent="0.25">
      <c r="A316" s="100">
        <v>5378</v>
      </c>
      <c r="B316" s="29">
        <v>2</v>
      </c>
      <c r="C316" s="100">
        <v>12407</v>
      </c>
      <c r="D316" s="100">
        <v>2.77</v>
      </c>
      <c r="E316" s="100">
        <v>2.5099999999999998</v>
      </c>
      <c r="F316" s="100">
        <v>2.56</v>
      </c>
      <c r="G316" s="100">
        <v>2.2999999999999998</v>
      </c>
      <c r="H316" s="100">
        <v>2.11</v>
      </c>
      <c r="I316" s="100">
        <v>1.93</v>
      </c>
      <c r="J316" s="100">
        <v>1.77</v>
      </c>
      <c r="K316" s="100">
        <v>1.65</v>
      </c>
      <c r="L316" s="100">
        <v>44</v>
      </c>
      <c r="M316" s="100">
        <v>44</v>
      </c>
      <c r="N316" s="100">
        <v>2</v>
      </c>
      <c r="O316" s="99">
        <v>0.55887731481481484</v>
      </c>
    </row>
    <row r="317" spans="1:15" x14ac:dyDescent="0.25">
      <c r="A317" s="100">
        <v>5378</v>
      </c>
      <c r="B317" s="29">
        <v>3</v>
      </c>
      <c r="C317" s="100">
        <v>24045</v>
      </c>
      <c r="D317" s="100">
        <v>5.43</v>
      </c>
      <c r="E317" s="100">
        <v>4.92</v>
      </c>
      <c r="F317" s="100">
        <v>5.0599999999999996</v>
      </c>
      <c r="G317" s="100">
        <v>4.4400000000000004</v>
      </c>
      <c r="H317" s="100">
        <v>4.0999999999999996</v>
      </c>
      <c r="I317" s="100">
        <v>3.71</v>
      </c>
      <c r="J317" s="100">
        <v>3.39</v>
      </c>
      <c r="K317" s="100">
        <v>3.16</v>
      </c>
      <c r="L317" s="100">
        <v>44</v>
      </c>
      <c r="M317" s="100">
        <v>44</v>
      </c>
      <c r="N317" s="100">
        <v>2</v>
      </c>
      <c r="O317" s="99">
        <v>0.55898148148148141</v>
      </c>
    </row>
    <row r="318" spans="1:15" x14ac:dyDescent="0.25">
      <c r="A318" s="100">
        <v>5378</v>
      </c>
      <c r="B318" s="29">
        <v>4</v>
      </c>
      <c r="C318" s="100">
        <v>36452</v>
      </c>
      <c r="D318" s="100">
        <v>8.2799999999999994</v>
      </c>
      <c r="E318" s="100">
        <v>7.51</v>
      </c>
      <c r="F318" s="100">
        <v>7.6</v>
      </c>
      <c r="G318" s="100">
        <v>6.75</v>
      </c>
      <c r="H318" s="100">
        <v>6.12</v>
      </c>
      <c r="I318" s="100">
        <v>5.49</v>
      </c>
      <c r="J318" s="100">
        <v>5</v>
      </c>
      <c r="K318" s="100">
        <v>4.6399999999999997</v>
      </c>
      <c r="L318" s="100">
        <v>44</v>
      </c>
      <c r="M318" s="100">
        <v>44</v>
      </c>
      <c r="N318" s="100">
        <v>2</v>
      </c>
      <c r="O318" s="99">
        <v>0.55912037037037032</v>
      </c>
    </row>
    <row r="319" spans="1:15" x14ac:dyDescent="0.25">
      <c r="A319" s="96" t="s">
        <v>392</v>
      </c>
      <c r="B319" s="98"/>
      <c r="C319" s="95" t="s">
        <v>57</v>
      </c>
      <c r="D319" s="97">
        <v>0.55965277777777778</v>
      </c>
      <c r="E319" s="96" t="s">
        <v>134</v>
      </c>
    </row>
    <row r="320" spans="1:15" x14ac:dyDescent="0.25">
      <c r="A320" s="100">
        <v>5396</v>
      </c>
      <c r="B320" s="29">
        <v>1</v>
      </c>
      <c r="C320" s="100">
        <v>35872</v>
      </c>
      <c r="D320" s="100">
        <v>16.91</v>
      </c>
      <c r="E320" s="100">
        <v>7.76</v>
      </c>
      <c r="F320" s="100">
        <v>13.55</v>
      </c>
      <c r="G320" s="100">
        <v>10.71</v>
      </c>
      <c r="H320" s="100">
        <v>8.6</v>
      </c>
      <c r="I320" s="100">
        <v>6.91</v>
      </c>
      <c r="J320" s="100">
        <v>5.44</v>
      </c>
      <c r="K320" s="100">
        <v>4.18</v>
      </c>
      <c r="L320" s="100">
        <v>44</v>
      </c>
      <c r="M320" s="100">
        <v>45</v>
      </c>
      <c r="N320" s="100">
        <v>3</v>
      </c>
      <c r="O320" s="99">
        <v>0.56046296296296294</v>
      </c>
    </row>
    <row r="321" spans="1:15" x14ac:dyDescent="0.25">
      <c r="A321" s="100">
        <v>5396</v>
      </c>
      <c r="B321" s="29">
        <v>2</v>
      </c>
      <c r="C321" s="100">
        <v>12317</v>
      </c>
      <c r="D321" s="100">
        <v>6.73</v>
      </c>
      <c r="E321" s="100">
        <v>2.08</v>
      </c>
      <c r="F321" s="100">
        <v>5.28</v>
      </c>
      <c r="G321" s="100">
        <v>4.16</v>
      </c>
      <c r="H321" s="100">
        <v>3.33</v>
      </c>
      <c r="I321" s="100">
        <v>2.72</v>
      </c>
      <c r="J321" s="100">
        <v>2.17</v>
      </c>
      <c r="K321" s="100">
        <v>1.69</v>
      </c>
      <c r="L321" s="100">
        <v>44</v>
      </c>
      <c r="M321" s="100">
        <v>45</v>
      </c>
      <c r="N321" s="100">
        <v>3</v>
      </c>
      <c r="O321" s="99">
        <v>0.56060185185185185</v>
      </c>
    </row>
    <row r="322" spans="1:15" x14ac:dyDescent="0.25">
      <c r="A322" s="100">
        <v>5396</v>
      </c>
      <c r="B322" s="29">
        <v>3</v>
      </c>
      <c r="C322" s="100">
        <v>23817</v>
      </c>
      <c r="D322" s="100">
        <v>11.86</v>
      </c>
      <c r="E322" s="100">
        <v>4.63</v>
      </c>
      <c r="F322" s="100">
        <v>9.58</v>
      </c>
      <c r="G322" s="100">
        <v>7.43</v>
      </c>
      <c r="H322" s="100">
        <v>6.03</v>
      </c>
      <c r="I322" s="100">
        <v>4.93</v>
      </c>
      <c r="J322" s="100">
        <v>3.94</v>
      </c>
      <c r="K322" s="100">
        <v>3.06</v>
      </c>
      <c r="L322" s="100">
        <v>44</v>
      </c>
      <c r="M322" s="100">
        <v>45</v>
      </c>
      <c r="N322" s="100">
        <v>3</v>
      </c>
      <c r="O322" s="99">
        <v>0.56074074074074076</v>
      </c>
    </row>
    <row r="323" spans="1:15" x14ac:dyDescent="0.25">
      <c r="A323" s="100">
        <v>5396</v>
      </c>
      <c r="B323" s="29">
        <v>4</v>
      </c>
      <c r="C323" s="100">
        <v>36035</v>
      </c>
      <c r="D323" s="100">
        <v>16.63</v>
      </c>
      <c r="E323" s="100">
        <v>7.63</v>
      </c>
      <c r="F323" s="100">
        <v>13.32</v>
      </c>
      <c r="G323" s="100">
        <v>10.57</v>
      </c>
      <c r="H323" s="100">
        <v>8.57</v>
      </c>
      <c r="I323" s="100">
        <v>6.95</v>
      </c>
      <c r="J323" s="100">
        <v>5.57</v>
      </c>
      <c r="K323" s="100">
        <v>4.34</v>
      </c>
      <c r="L323" s="100">
        <v>44</v>
      </c>
      <c r="M323" s="100">
        <v>45</v>
      </c>
      <c r="N323" s="100">
        <v>3</v>
      </c>
      <c r="O323" s="99">
        <v>0.5609143518518519</v>
      </c>
    </row>
    <row r="324" spans="1:15" x14ac:dyDescent="0.25">
      <c r="A324" s="96" t="s">
        <v>404</v>
      </c>
      <c r="B324" s="98"/>
      <c r="C324" s="95" t="s">
        <v>57</v>
      </c>
      <c r="D324" s="97">
        <v>0.56195601851851851</v>
      </c>
      <c r="E324" s="96" t="s">
        <v>133</v>
      </c>
    </row>
    <row r="325" spans="1:15" x14ac:dyDescent="0.25">
      <c r="A325" s="101">
        <v>5398</v>
      </c>
      <c r="B325" s="29">
        <v>1</v>
      </c>
      <c r="C325" s="100">
        <v>35706</v>
      </c>
      <c r="D325" s="100">
        <v>17.53</v>
      </c>
      <c r="E325" s="100">
        <v>13.79</v>
      </c>
      <c r="F325" s="100">
        <v>6.55</v>
      </c>
      <c r="G325" s="100">
        <v>5.77</v>
      </c>
      <c r="H325" s="100">
        <v>5.07</v>
      </c>
      <c r="I325" s="100">
        <v>4.46</v>
      </c>
      <c r="J325" s="100">
        <v>3.9</v>
      </c>
      <c r="K325" s="100">
        <v>3.29</v>
      </c>
      <c r="L325" s="100">
        <v>44</v>
      </c>
      <c r="M325" s="100">
        <v>44</v>
      </c>
      <c r="N325" s="100">
        <v>0</v>
      </c>
      <c r="O325" s="99">
        <v>0.56458333333333333</v>
      </c>
    </row>
    <row r="326" spans="1:15" x14ac:dyDescent="0.25">
      <c r="A326" s="100">
        <v>5398</v>
      </c>
      <c r="B326" s="29">
        <v>2</v>
      </c>
      <c r="C326" s="100">
        <v>12237</v>
      </c>
      <c r="D326" s="100">
        <v>7.25</v>
      </c>
      <c r="E326" s="100">
        <v>5.54</v>
      </c>
      <c r="F326" s="100">
        <v>2.12</v>
      </c>
      <c r="G326" s="100">
        <v>1.87</v>
      </c>
      <c r="H326" s="100">
        <v>1.68</v>
      </c>
      <c r="I326" s="100">
        <v>1.48</v>
      </c>
      <c r="J326" s="100">
        <v>1.29</v>
      </c>
      <c r="K326" s="100">
        <v>1.1200000000000001</v>
      </c>
      <c r="L326" s="100">
        <v>44</v>
      </c>
      <c r="M326" s="100">
        <v>44</v>
      </c>
      <c r="N326" s="100">
        <v>0</v>
      </c>
      <c r="O326" s="99">
        <v>0.56469907407407405</v>
      </c>
    </row>
    <row r="327" spans="1:15" x14ac:dyDescent="0.25">
      <c r="A327" s="100">
        <v>5398</v>
      </c>
      <c r="B327" s="29">
        <v>3</v>
      </c>
      <c r="C327" s="100">
        <v>23731</v>
      </c>
      <c r="D327" s="100">
        <v>13.01</v>
      </c>
      <c r="E327" s="100">
        <v>10.11</v>
      </c>
      <c r="F327" s="100">
        <v>4.3099999999999996</v>
      </c>
      <c r="G327" s="100">
        <v>3.69</v>
      </c>
      <c r="H327" s="100">
        <v>3.33</v>
      </c>
      <c r="I327" s="100">
        <v>2.94</v>
      </c>
      <c r="J327" s="100">
        <v>2.58</v>
      </c>
      <c r="K327" s="100">
        <v>2.2000000000000002</v>
      </c>
      <c r="L327" s="100">
        <v>44</v>
      </c>
      <c r="M327" s="100">
        <v>44</v>
      </c>
      <c r="N327" s="100">
        <v>0</v>
      </c>
      <c r="O327" s="99">
        <v>0.56480324074074073</v>
      </c>
    </row>
    <row r="328" spans="1:15" x14ac:dyDescent="0.25">
      <c r="A328" s="100">
        <v>5398</v>
      </c>
      <c r="B328" s="29">
        <v>4</v>
      </c>
      <c r="C328" s="100">
        <v>36025</v>
      </c>
      <c r="D328" s="100">
        <v>17.7</v>
      </c>
      <c r="E328" s="100">
        <v>13.92</v>
      </c>
      <c r="F328" s="100">
        <v>6.65</v>
      </c>
      <c r="G328" s="100">
        <v>5.83</v>
      </c>
      <c r="H328" s="100">
        <v>5.14</v>
      </c>
      <c r="I328" s="100">
        <v>4.51</v>
      </c>
      <c r="J328" s="100">
        <v>3.95</v>
      </c>
      <c r="K328" s="100">
        <v>3.34</v>
      </c>
      <c r="L328" s="100">
        <v>44</v>
      </c>
      <c r="M328" s="100">
        <v>44</v>
      </c>
      <c r="N328" s="100">
        <v>0</v>
      </c>
      <c r="O328" s="99">
        <v>0.56494212962962964</v>
      </c>
    </row>
    <row r="329" spans="1:15" x14ac:dyDescent="0.25">
      <c r="A329" s="96" t="s">
        <v>403</v>
      </c>
      <c r="B329" s="98"/>
      <c r="C329" s="95" t="s">
        <v>57</v>
      </c>
      <c r="D329" s="97">
        <v>0.56620370370370365</v>
      </c>
      <c r="E329" s="96" t="s">
        <v>131</v>
      </c>
    </row>
    <row r="330" spans="1:15" x14ac:dyDescent="0.25">
      <c r="A330" s="100">
        <v>5416</v>
      </c>
      <c r="B330" s="29">
        <v>1</v>
      </c>
      <c r="C330" s="100">
        <v>36190</v>
      </c>
      <c r="D330" s="100">
        <v>8.27</v>
      </c>
      <c r="E330" s="100">
        <v>7.5</v>
      </c>
      <c r="F330" s="100">
        <v>7.71</v>
      </c>
      <c r="G330" s="100">
        <v>6.98</v>
      </c>
      <c r="H330" s="100">
        <v>6.31</v>
      </c>
      <c r="I330" s="100">
        <v>5.65</v>
      </c>
      <c r="J330" s="100">
        <v>5.12</v>
      </c>
      <c r="K330" s="100">
        <v>4.6900000000000004</v>
      </c>
      <c r="L330" s="100">
        <v>44</v>
      </c>
      <c r="M330" s="100">
        <v>44</v>
      </c>
      <c r="N330" s="100">
        <v>1</v>
      </c>
      <c r="O330" s="99">
        <v>0.56692129629629628</v>
      </c>
    </row>
    <row r="331" spans="1:15" x14ac:dyDescent="0.25">
      <c r="A331" s="100">
        <v>5416</v>
      </c>
      <c r="B331" s="29">
        <v>2</v>
      </c>
      <c r="C331" s="100">
        <v>12457</v>
      </c>
      <c r="D331" s="100">
        <v>2.65</v>
      </c>
      <c r="E331" s="100">
        <v>2.39</v>
      </c>
      <c r="F331" s="100">
        <v>2.4700000000000002</v>
      </c>
      <c r="G331" s="100">
        <v>2.2799999999999998</v>
      </c>
      <c r="H331" s="100">
        <v>2.14</v>
      </c>
      <c r="I331" s="100">
        <v>1.99</v>
      </c>
      <c r="J331" s="100">
        <v>1.87</v>
      </c>
      <c r="K331" s="100">
        <v>1.78</v>
      </c>
      <c r="L331" s="100">
        <v>44</v>
      </c>
      <c r="M331" s="100">
        <v>44</v>
      </c>
      <c r="N331" s="100">
        <v>1</v>
      </c>
      <c r="O331" s="99">
        <v>0.56703703703703701</v>
      </c>
    </row>
    <row r="332" spans="1:15" x14ac:dyDescent="0.25">
      <c r="A332" s="100">
        <v>5416</v>
      </c>
      <c r="B332" s="29">
        <v>3</v>
      </c>
      <c r="C332" s="100">
        <v>24045</v>
      </c>
      <c r="D332" s="100">
        <v>5.25</v>
      </c>
      <c r="E332" s="100">
        <v>4.66</v>
      </c>
      <c r="F332" s="100">
        <v>4.96</v>
      </c>
      <c r="G332" s="100">
        <v>4.47</v>
      </c>
      <c r="H332" s="100">
        <v>4.17</v>
      </c>
      <c r="I332" s="100">
        <v>3.84</v>
      </c>
      <c r="J332" s="100">
        <v>3.58</v>
      </c>
      <c r="K332" s="100">
        <v>3.4</v>
      </c>
      <c r="L332" s="100">
        <v>44</v>
      </c>
      <c r="M332" s="100">
        <v>44</v>
      </c>
      <c r="N332" s="100">
        <v>1</v>
      </c>
      <c r="O332" s="99">
        <v>0.56714120370370369</v>
      </c>
    </row>
    <row r="333" spans="1:15" x14ac:dyDescent="0.25">
      <c r="A333" s="100">
        <v>5416</v>
      </c>
      <c r="B333" s="29">
        <v>4</v>
      </c>
      <c r="C333" s="100">
        <v>36400</v>
      </c>
      <c r="D333" s="100">
        <v>8.01</v>
      </c>
      <c r="E333" s="100">
        <v>7.17</v>
      </c>
      <c r="F333" s="100">
        <v>7.45</v>
      </c>
      <c r="G333" s="100">
        <v>6.79</v>
      </c>
      <c r="H333" s="100">
        <v>6.23</v>
      </c>
      <c r="I333" s="100">
        <v>5.68</v>
      </c>
      <c r="J333" s="100">
        <v>5.26</v>
      </c>
      <c r="K333" s="100">
        <v>4.95</v>
      </c>
      <c r="L333" s="100">
        <v>44</v>
      </c>
      <c r="M333" s="100">
        <v>44</v>
      </c>
      <c r="N333" s="100">
        <v>1</v>
      </c>
      <c r="O333" s="99">
        <v>0.5672800925925926</v>
      </c>
    </row>
    <row r="334" spans="1:15" x14ac:dyDescent="0.25">
      <c r="A334" s="96" t="s">
        <v>402</v>
      </c>
      <c r="B334" s="98"/>
      <c r="C334" s="95" t="s">
        <v>57</v>
      </c>
      <c r="D334" s="97">
        <v>0.56798611111111108</v>
      </c>
      <c r="E334" s="96" t="s">
        <v>129</v>
      </c>
    </row>
    <row r="335" spans="1:15" x14ac:dyDescent="0.25">
      <c r="A335" s="100">
        <v>5433</v>
      </c>
      <c r="B335" s="29">
        <v>1</v>
      </c>
      <c r="C335" s="100">
        <v>36130</v>
      </c>
      <c r="D335" s="100">
        <v>8</v>
      </c>
      <c r="E335" s="100">
        <v>7.31</v>
      </c>
      <c r="F335" s="100">
        <v>7.24</v>
      </c>
      <c r="G335" s="100">
        <v>6.36</v>
      </c>
      <c r="H335" s="100">
        <v>5.54</v>
      </c>
      <c r="I335" s="100">
        <v>4.8099999999999996</v>
      </c>
      <c r="J335" s="100">
        <v>4.1399999999999997</v>
      </c>
      <c r="K335" s="100">
        <v>3.48</v>
      </c>
      <c r="L335" s="100">
        <v>44</v>
      </c>
      <c r="M335" s="100">
        <v>44</v>
      </c>
      <c r="N335" s="100">
        <v>2</v>
      </c>
      <c r="O335" s="99">
        <v>0.56865740740740744</v>
      </c>
    </row>
    <row r="336" spans="1:15" x14ac:dyDescent="0.25">
      <c r="A336" s="100">
        <v>5433</v>
      </c>
      <c r="B336" s="29">
        <v>2</v>
      </c>
      <c r="C336" s="100">
        <v>12463</v>
      </c>
      <c r="D336" s="100">
        <v>2.63</v>
      </c>
      <c r="E336" s="100">
        <v>2.39</v>
      </c>
      <c r="F336" s="100">
        <v>2.39</v>
      </c>
      <c r="G336" s="100">
        <v>2.11</v>
      </c>
      <c r="H336" s="100">
        <v>1.88</v>
      </c>
      <c r="I336" s="100">
        <v>1.66</v>
      </c>
      <c r="J336" s="100">
        <v>1.45</v>
      </c>
      <c r="K336" s="100">
        <v>1.26</v>
      </c>
      <c r="L336" s="100">
        <v>44</v>
      </c>
      <c r="M336" s="100">
        <v>44</v>
      </c>
      <c r="N336" s="100">
        <v>2</v>
      </c>
      <c r="O336" s="99">
        <v>0.56876157407407402</v>
      </c>
    </row>
    <row r="337" spans="1:15" x14ac:dyDescent="0.25">
      <c r="A337" s="100">
        <v>5433</v>
      </c>
      <c r="B337" s="29">
        <v>3</v>
      </c>
      <c r="C337" s="100">
        <v>24110</v>
      </c>
      <c r="D337" s="100">
        <v>5.23</v>
      </c>
      <c r="E337" s="100">
        <v>4.71</v>
      </c>
      <c r="F337" s="100">
        <v>4.8</v>
      </c>
      <c r="G337" s="100">
        <v>4.1399999999999997</v>
      </c>
      <c r="H337" s="100">
        <v>3.7</v>
      </c>
      <c r="I337" s="100">
        <v>3.24</v>
      </c>
      <c r="J337" s="100">
        <v>2.82</v>
      </c>
      <c r="K337" s="100">
        <v>2.42</v>
      </c>
      <c r="L337" s="100">
        <v>44</v>
      </c>
      <c r="M337" s="100">
        <v>44</v>
      </c>
      <c r="N337" s="100">
        <v>2</v>
      </c>
      <c r="O337" s="99">
        <v>0.56886574074074081</v>
      </c>
    </row>
    <row r="338" spans="1:15" x14ac:dyDescent="0.25">
      <c r="A338" s="100">
        <v>5433</v>
      </c>
      <c r="B338" s="29">
        <v>4</v>
      </c>
      <c r="C338" s="100">
        <v>36345</v>
      </c>
      <c r="D338" s="100">
        <v>7.82</v>
      </c>
      <c r="E338" s="100">
        <v>7.09</v>
      </c>
      <c r="F338" s="100">
        <v>7.09</v>
      </c>
      <c r="G338" s="100">
        <v>6.23</v>
      </c>
      <c r="H338" s="100">
        <v>5.47</v>
      </c>
      <c r="I338" s="100">
        <v>4.79</v>
      </c>
      <c r="J338" s="100">
        <v>4.18</v>
      </c>
      <c r="K338" s="100">
        <v>3.55</v>
      </c>
      <c r="L338" s="100">
        <v>44</v>
      </c>
      <c r="M338" s="100">
        <v>44</v>
      </c>
      <c r="N338" s="100">
        <v>2</v>
      </c>
      <c r="O338" s="99">
        <v>0.56900462962962961</v>
      </c>
    </row>
    <row r="339" spans="1:15" x14ac:dyDescent="0.25">
      <c r="A339" s="96" t="s">
        <v>401</v>
      </c>
      <c r="B339" s="98"/>
      <c r="C339" s="95" t="s">
        <v>57</v>
      </c>
      <c r="D339" s="97">
        <v>0.56986111111111104</v>
      </c>
      <c r="E339" s="96" t="s">
        <v>118</v>
      </c>
    </row>
    <row r="340" spans="1:15" x14ac:dyDescent="0.25">
      <c r="A340" s="100">
        <v>5436</v>
      </c>
      <c r="B340" s="29">
        <v>1</v>
      </c>
      <c r="C340" s="100">
        <v>36297</v>
      </c>
      <c r="D340" s="100">
        <v>7.84</v>
      </c>
      <c r="E340" s="100">
        <v>7.05</v>
      </c>
      <c r="F340" s="100">
        <v>7.08</v>
      </c>
      <c r="G340" s="100">
        <v>6.26</v>
      </c>
      <c r="H340" s="100">
        <v>5.48</v>
      </c>
      <c r="I340" s="100">
        <v>4.7699999999999996</v>
      </c>
      <c r="J340" s="100">
        <v>4.13</v>
      </c>
      <c r="K340" s="100">
        <v>3.58</v>
      </c>
      <c r="L340" s="100">
        <v>44</v>
      </c>
      <c r="M340" s="100">
        <v>44</v>
      </c>
      <c r="N340" s="100">
        <v>1</v>
      </c>
      <c r="O340" s="99">
        <v>0.57119212962962962</v>
      </c>
    </row>
    <row r="341" spans="1:15" x14ac:dyDescent="0.25">
      <c r="A341" s="100">
        <v>5436</v>
      </c>
      <c r="B341" s="29">
        <v>2</v>
      </c>
      <c r="C341" s="100">
        <v>12376</v>
      </c>
      <c r="D341" s="100">
        <v>2.66</v>
      </c>
      <c r="E341" s="100">
        <v>2.36</v>
      </c>
      <c r="F341" s="100">
        <v>2.41</v>
      </c>
      <c r="G341" s="100">
        <v>2.12</v>
      </c>
      <c r="H341" s="100">
        <v>1.9</v>
      </c>
      <c r="I341" s="100">
        <v>1.67</v>
      </c>
      <c r="J341" s="100">
        <v>1.44</v>
      </c>
      <c r="K341" s="100">
        <v>1.26</v>
      </c>
      <c r="L341" s="100">
        <v>44</v>
      </c>
      <c r="M341" s="100">
        <v>44</v>
      </c>
      <c r="N341" s="100">
        <v>1</v>
      </c>
      <c r="O341" s="99">
        <v>0.57130787037037034</v>
      </c>
    </row>
    <row r="342" spans="1:15" x14ac:dyDescent="0.25">
      <c r="A342" s="100">
        <v>5436</v>
      </c>
      <c r="B342" s="29">
        <v>3</v>
      </c>
      <c r="C342" s="100">
        <v>24089</v>
      </c>
      <c r="D342" s="100">
        <v>5.22</v>
      </c>
      <c r="E342" s="100">
        <v>4.6900000000000004</v>
      </c>
      <c r="F342" s="100">
        <v>4.82</v>
      </c>
      <c r="G342" s="100">
        <v>4.16</v>
      </c>
      <c r="H342" s="100">
        <v>3.71</v>
      </c>
      <c r="I342" s="100">
        <v>3.24</v>
      </c>
      <c r="J342" s="100">
        <v>2.81</v>
      </c>
      <c r="K342" s="100">
        <v>2.46</v>
      </c>
      <c r="L342" s="100">
        <v>44</v>
      </c>
      <c r="M342" s="100">
        <v>44</v>
      </c>
      <c r="N342" s="100">
        <v>1</v>
      </c>
      <c r="O342" s="99">
        <v>0.57141203703703702</v>
      </c>
    </row>
    <row r="343" spans="1:15" x14ac:dyDescent="0.25">
      <c r="A343" s="100">
        <v>5436</v>
      </c>
      <c r="B343" s="29">
        <v>4</v>
      </c>
      <c r="C343" s="100">
        <v>36453</v>
      </c>
      <c r="D343" s="100">
        <v>7.9</v>
      </c>
      <c r="E343" s="100">
        <v>7.09</v>
      </c>
      <c r="F343" s="100">
        <v>7.18</v>
      </c>
      <c r="G343" s="100">
        <v>6.29</v>
      </c>
      <c r="H343" s="100">
        <v>5.53</v>
      </c>
      <c r="I343" s="100">
        <v>4.84</v>
      </c>
      <c r="J343" s="100">
        <v>4.18</v>
      </c>
      <c r="K343" s="100">
        <v>3.64</v>
      </c>
      <c r="L343" s="100">
        <v>44</v>
      </c>
      <c r="M343" s="100">
        <v>44</v>
      </c>
      <c r="N343" s="100">
        <v>1</v>
      </c>
      <c r="O343" s="99">
        <v>0.57155092592592593</v>
      </c>
    </row>
    <row r="344" spans="1:15" x14ac:dyDescent="0.25">
      <c r="A344" s="96" t="s">
        <v>400</v>
      </c>
      <c r="B344" s="98"/>
      <c r="C344" s="95" t="s">
        <v>57</v>
      </c>
      <c r="D344" s="97">
        <v>0.57226851851851845</v>
      </c>
      <c r="E344" s="96" t="s">
        <v>117</v>
      </c>
    </row>
    <row r="345" spans="1:15" x14ac:dyDescent="0.25">
      <c r="A345" s="100">
        <v>5453</v>
      </c>
      <c r="B345" s="29">
        <v>1</v>
      </c>
      <c r="C345" s="100">
        <v>36150</v>
      </c>
      <c r="D345" s="100">
        <v>7.83</v>
      </c>
      <c r="E345" s="100">
        <v>7.05</v>
      </c>
      <c r="F345" s="100">
        <v>7.12</v>
      </c>
      <c r="G345" s="100">
        <v>6.32</v>
      </c>
      <c r="H345" s="100">
        <v>5.6</v>
      </c>
      <c r="I345" s="100">
        <v>4.82</v>
      </c>
      <c r="J345" s="100">
        <v>4.13</v>
      </c>
      <c r="K345" s="100">
        <v>3.5</v>
      </c>
      <c r="L345" s="100">
        <v>44</v>
      </c>
      <c r="M345" s="100">
        <v>44</v>
      </c>
      <c r="N345" s="100">
        <v>2</v>
      </c>
      <c r="O345" s="99">
        <v>0.57306712962962958</v>
      </c>
    </row>
    <row r="346" spans="1:15" x14ac:dyDescent="0.25">
      <c r="A346" s="100">
        <v>5453</v>
      </c>
      <c r="B346" s="29">
        <v>2</v>
      </c>
      <c r="C346" s="100">
        <v>12440</v>
      </c>
      <c r="D346" s="100">
        <v>2.57</v>
      </c>
      <c r="E346" s="100">
        <v>2.33</v>
      </c>
      <c r="F346" s="100">
        <v>2.36</v>
      </c>
      <c r="G346" s="100">
        <v>2.08</v>
      </c>
      <c r="H346" s="100">
        <v>1.86</v>
      </c>
      <c r="I346" s="100">
        <v>1.64</v>
      </c>
      <c r="J346" s="100">
        <v>1.42</v>
      </c>
      <c r="K346" s="100">
        <v>1.27</v>
      </c>
      <c r="L346" s="100">
        <v>44</v>
      </c>
      <c r="M346" s="100">
        <v>44</v>
      </c>
      <c r="N346" s="100">
        <v>2</v>
      </c>
      <c r="O346" s="99">
        <v>0.57317129629629626</v>
      </c>
    </row>
    <row r="347" spans="1:15" x14ac:dyDescent="0.25">
      <c r="A347" s="100">
        <v>5453</v>
      </c>
      <c r="B347" s="29">
        <v>3</v>
      </c>
      <c r="C347" s="100">
        <v>24071</v>
      </c>
      <c r="D347" s="100">
        <v>5.13</v>
      </c>
      <c r="E347" s="100">
        <v>4.5999999999999996</v>
      </c>
      <c r="F347" s="100">
        <v>4.72</v>
      </c>
      <c r="G347" s="100">
        <v>4.08</v>
      </c>
      <c r="H347" s="100">
        <v>3.66</v>
      </c>
      <c r="I347" s="100">
        <v>3.21</v>
      </c>
      <c r="J347" s="100">
        <v>2.79</v>
      </c>
      <c r="K347" s="100">
        <v>2.44</v>
      </c>
      <c r="L347" s="100">
        <v>44</v>
      </c>
      <c r="M347" s="100">
        <v>44</v>
      </c>
      <c r="N347" s="100">
        <v>2</v>
      </c>
      <c r="O347" s="99">
        <v>0.57327546296296295</v>
      </c>
    </row>
    <row r="348" spans="1:15" x14ac:dyDescent="0.25">
      <c r="A348" s="100">
        <v>5453</v>
      </c>
      <c r="B348" s="29">
        <v>4</v>
      </c>
      <c r="C348" s="100">
        <v>36489</v>
      </c>
      <c r="D348" s="100">
        <v>7.73</v>
      </c>
      <c r="E348" s="100">
        <v>6.95</v>
      </c>
      <c r="F348" s="100">
        <v>7.08</v>
      </c>
      <c r="G348" s="100">
        <v>6.22</v>
      </c>
      <c r="H348" s="100">
        <v>5.49</v>
      </c>
      <c r="I348" s="100">
        <v>4.8</v>
      </c>
      <c r="J348" s="100">
        <v>4.16</v>
      </c>
      <c r="K348" s="100">
        <v>3.58</v>
      </c>
      <c r="L348" s="100">
        <v>44</v>
      </c>
      <c r="M348" s="100">
        <v>44</v>
      </c>
      <c r="N348" s="100">
        <v>2</v>
      </c>
      <c r="O348" s="99">
        <v>0.57341435185185186</v>
      </c>
    </row>
    <row r="349" spans="1:15" x14ac:dyDescent="0.25">
      <c r="A349" s="96" t="s">
        <v>380</v>
      </c>
      <c r="B349" s="98"/>
      <c r="C349" s="95" t="s">
        <v>57</v>
      </c>
      <c r="D349" s="97">
        <v>0.57388888888888889</v>
      </c>
      <c r="E349" s="96" t="s">
        <v>127</v>
      </c>
    </row>
    <row r="350" spans="1:15" x14ac:dyDescent="0.25">
      <c r="A350" s="100">
        <v>5471</v>
      </c>
      <c r="B350" s="29">
        <v>1</v>
      </c>
      <c r="C350" s="100">
        <v>36161</v>
      </c>
      <c r="D350" s="100">
        <v>8.09</v>
      </c>
      <c r="E350" s="100">
        <v>7.36</v>
      </c>
      <c r="F350" s="100">
        <v>7.27</v>
      </c>
      <c r="G350" s="100">
        <v>6.38</v>
      </c>
      <c r="H350" s="100">
        <v>5.63</v>
      </c>
      <c r="I350" s="100">
        <v>4.8</v>
      </c>
      <c r="J350" s="100">
        <v>4.1399999999999997</v>
      </c>
      <c r="K350" s="100">
        <v>3.54</v>
      </c>
      <c r="L350" s="100">
        <v>44</v>
      </c>
      <c r="M350" s="100">
        <v>45</v>
      </c>
      <c r="N350" s="100">
        <v>3</v>
      </c>
      <c r="O350" s="99">
        <v>0.57468750000000002</v>
      </c>
    </row>
    <row r="351" spans="1:15" x14ac:dyDescent="0.25">
      <c r="A351" s="100">
        <v>5471</v>
      </c>
      <c r="B351" s="29">
        <v>2</v>
      </c>
      <c r="C351" s="100">
        <v>12385</v>
      </c>
      <c r="D351" s="100">
        <v>2.74</v>
      </c>
      <c r="E351" s="100">
        <v>2.46</v>
      </c>
      <c r="F351" s="100">
        <v>2.46</v>
      </c>
      <c r="G351" s="100">
        <v>2.13</v>
      </c>
      <c r="H351" s="100">
        <v>1.93</v>
      </c>
      <c r="I351" s="100">
        <v>1.68</v>
      </c>
      <c r="J351" s="100">
        <v>1.46</v>
      </c>
      <c r="K351" s="100">
        <v>1.28</v>
      </c>
      <c r="L351" s="100">
        <v>44</v>
      </c>
      <c r="M351" s="100">
        <v>45</v>
      </c>
      <c r="N351" s="100">
        <v>3</v>
      </c>
      <c r="O351" s="99">
        <v>0.57480324074074074</v>
      </c>
    </row>
    <row r="352" spans="1:15" x14ac:dyDescent="0.25">
      <c r="A352" s="100">
        <v>5471</v>
      </c>
      <c r="B352" s="29">
        <v>3</v>
      </c>
      <c r="C352" s="100">
        <v>24025</v>
      </c>
      <c r="D352" s="100">
        <v>5.34</v>
      </c>
      <c r="E352" s="100">
        <v>4.84</v>
      </c>
      <c r="F352" s="100">
        <v>4.87</v>
      </c>
      <c r="G352" s="100">
        <v>4.2</v>
      </c>
      <c r="H352" s="100">
        <v>3.74</v>
      </c>
      <c r="I352" s="100">
        <v>3.26</v>
      </c>
      <c r="J352" s="100">
        <v>2.84</v>
      </c>
      <c r="K352" s="100">
        <v>2.4500000000000002</v>
      </c>
      <c r="L352" s="100">
        <v>44</v>
      </c>
      <c r="M352" s="100">
        <v>45</v>
      </c>
      <c r="N352" s="100">
        <v>3</v>
      </c>
      <c r="O352" s="99">
        <v>0.57489583333333327</v>
      </c>
    </row>
    <row r="353" spans="1:15" x14ac:dyDescent="0.25">
      <c r="A353" s="100">
        <v>5471</v>
      </c>
      <c r="B353" s="29">
        <v>4</v>
      </c>
      <c r="C353" s="100">
        <v>36335</v>
      </c>
      <c r="D353" s="100">
        <v>8.02</v>
      </c>
      <c r="E353" s="100">
        <v>7.26</v>
      </c>
      <c r="F353" s="100">
        <v>7.23</v>
      </c>
      <c r="G353" s="100">
        <v>6.31</v>
      </c>
      <c r="H353" s="100">
        <v>5.58</v>
      </c>
      <c r="I353" s="100">
        <v>4.8099999999999996</v>
      </c>
      <c r="J353" s="100">
        <v>4.17</v>
      </c>
      <c r="K353" s="100">
        <v>3.6</v>
      </c>
      <c r="L353" s="100">
        <v>44</v>
      </c>
      <c r="M353" s="100">
        <v>45</v>
      </c>
      <c r="N353" s="100">
        <v>3</v>
      </c>
      <c r="O353" s="99">
        <v>0.57503472222222218</v>
      </c>
    </row>
    <row r="354" spans="1:15" x14ac:dyDescent="0.25">
      <c r="A354" s="96" t="s">
        <v>399</v>
      </c>
      <c r="B354" s="98"/>
      <c r="C354" s="95" t="s">
        <v>57</v>
      </c>
      <c r="D354" s="97">
        <v>0.57553240740740741</v>
      </c>
      <c r="E354" s="96" t="s">
        <v>125</v>
      </c>
    </row>
    <row r="355" spans="1:15" x14ac:dyDescent="0.25">
      <c r="A355" s="100">
        <v>5473</v>
      </c>
      <c r="B355" s="29">
        <v>1</v>
      </c>
      <c r="C355" s="100">
        <v>36384</v>
      </c>
      <c r="D355" s="100">
        <v>8.07</v>
      </c>
      <c r="E355" s="100">
        <v>7.23</v>
      </c>
      <c r="F355" s="100">
        <v>7.35</v>
      </c>
      <c r="G355" s="100">
        <v>6.38</v>
      </c>
      <c r="H355" s="100">
        <v>5.63</v>
      </c>
      <c r="I355" s="100">
        <v>4.83</v>
      </c>
      <c r="J355" s="100">
        <v>4.18</v>
      </c>
      <c r="K355" s="100">
        <v>3.61</v>
      </c>
      <c r="L355" s="100">
        <v>44</v>
      </c>
      <c r="M355" s="100">
        <v>45</v>
      </c>
      <c r="N355" s="100">
        <v>4</v>
      </c>
      <c r="O355" s="99">
        <v>0.57605324074074071</v>
      </c>
    </row>
    <row r="356" spans="1:15" x14ac:dyDescent="0.25">
      <c r="A356" s="100">
        <v>5473</v>
      </c>
      <c r="B356" s="29">
        <v>2</v>
      </c>
      <c r="C356" s="100">
        <v>12445</v>
      </c>
      <c r="D356" s="100">
        <v>2.73</v>
      </c>
      <c r="E356" s="100">
        <v>2.44</v>
      </c>
      <c r="F356" s="100">
        <v>2.5</v>
      </c>
      <c r="G356" s="100">
        <v>2.17</v>
      </c>
      <c r="H356" s="100">
        <v>1.94</v>
      </c>
      <c r="I356" s="100">
        <v>1.68</v>
      </c>
      <c r="J356" s="100">
        <v>1.48</v>
      </c>
      <c r="K356" s="100">
        <v>1.29</v>
      </c>
      <c r="L356" s="100">
        <v>44</v>
      </c>
      <c r="M356" s="100">
        <v>45</v>
      </c>
      <c r="N356" s="100">
        <v>4</v>
      </c>
      <c r="O356" s="99">
        <v>0.57616898148148155</v>
      </c>
    </row>
    <row r="357" spans="1:15" x14ac:dyDescent="0.25">
      <c r="A357" s="100">
        <v>5473</v>
      </c>
      <c r="B357" s="29">
        <v>3</v>
      </c>
      <c r="C357" s="100">
        <v>23994</v>
      </c>
      <c r="D357" s="100">
        <v>5.38</v>
      </c>
      <c r="E357" s="100">
        <v>4.76</v>
      </c>
      <c r="F357" s="100">
        <v>4.96</v>
      </c>
      <c r="G357" s="100">
        <v>4.25</v>
      </c>
      <c r="H357" s="100">
        <v>3.76</v>
      </c>
      <c r="I357" s="100">
        <v>3.28</v>
      </c>
      <c r="J357" s="100">
        <v>2.84</v>
      </c>
      <c r="K357" s="100">
        <v>2.4700000000000002</v>
      </c>
      <c r="L357" s="100">
        <v>44</v>
      </c>
      <c r="M357" s="100">
        <v>45</v>
      </c>
      <c r="N357" s="100">
        <v>4</v>
      </c>
      <c r="O357" s="99">
        <v>0.57626157407407408</v>
      </c>
    </row>
    <row r="358" spans="1:15" x14ac:dyDescent="0.25">
      <c r="A358" s="100">
        <v>5473</v>
      </c>
      <c r="B358" s="29">
        <v>4</v>
      </c>
      <c r="C358" s="100">
        <v>36267</v>
      </c>
      <c r="D358" s="100">
        <v>8.1</v>
      </c>
      <c r="E358" s="100">
        <v>7.22</v>
      </c>
      <c r="F358" s="100">
        <v>7.39</v>
      </c>
      <c r="G358" s="100">
        <v>6.4</v>
      </c>
      <c r="H358" s="100">
        <v>5.63</v>
      </c>
      <c r="I358" s="100">
        <v>4.8600000000000003</v>
      </c>
      <c r="J358" s="100">
        <v>4.21</v>
      </c>
      <c r="K358" s="100">
        <v>3.64</v>
      </c>
      <c r="L358" s="100">
        <v>44</v>
      </c>
      <c r="M358" s="100">
        <v>45</v>
      </c>
      <c r="N358" s="100">
        <v>4</v>
      </c>
      <c r="O358" s="99">
        <v>0.57640046296296299</v>
      </c>
    </row>
    <row r="359" spans="1:15" x14ac:dyDescent="0.25">
      <c r="A359" s="96" t="s">
        <v>378</v>
      </c>
      <c r="B359" s="98"/>
      <c r="C359" s="95" t="s">
        <v>57</v>
      </c>
      <c r="D359" s="97">
        <v>0.57689814814814822</v>
      </c>
      <c r="E359" s="96" t="s">
        <v>123</v>
      </c>
    </row>
    <row r="360" spans="1:15" x14ac:dyDescent="0.25">
      <c r="A360" s="100">
        <v>5491</v>
      </c>
      <c r="B360" s="29">
        <v>1</v>
      </c>
      <c r="C360" s="100">
        <v>36209</v>
      </c>
      <c r="D360" s="100">
        <v>8.4</v>
      </c>
      <c r="E360" s="100">
        <v>7.72</v>
      </c>
      <c r="F360" s="100">
        <v>7.61</v>
      </c>
      <c r="G360" s="100">
        <v>6.66</v>
      </c>
      <c r="H360" s="100">
        <v>5.81</v>
      </c>
      <c r="I360" s="100">
        <v>4.97</v>
      </c>
      <c r="J360" s="100">
        <v>4.25</v>
      </c>
      <c r="K360" s="100">
        <v>3.6</v>
      </c>
      <c r="L360" s="100">
        <v>44</v>
      </c>
      <c r="M360" s="100">
        <v>44</v>
      </c>
      <c r="N360" s="100">
        <v>5</v>
      </c>
      <c r="O360" s="99">
        <v>0.5776041666666667</v>
      </c>
    </row>
    <row r="361" spans="1:15" x14ac:dyDescent="0.25">
      <c r="A361" s="100">
        <v>5491</v>
      </c>
      <c r="B361" s="29">
        <v>2</v>
      </c>
      <c r="C361" s="100">
        <v>12510</v>
      </c>
      <c r="D361" s="100">
        <v>2.74</v>
      </c>
      <c r="E361" s="100">
        <v>2.5099999999999998</v>
      </c>
      <c r="F361" s="100">
        <v>2.4900000000000002</v>
      </c>
      <c r="G361" s="100">
        <v>2.19</v>
      </c>
      <c r="H361" s="100">
        <v>1.95</v>
      </c>
      <c r="I361" s="100">
        <v>1.69</v>
      </c>
      <c r="J361" s="100">
        <v>1.49</v>
      </c>
      <c r="K361" s="100">
        <v>1.28</v>
      </c>
      <c r="L361" s="100">
        <v>44</v>
      </c>
      <c r="M361" s="100">
        <v>44</v>
      </c>
      <c r="N361" s="100">
        <v>5</v>
      </c>
      <c r="O361" s="99">
        <v>0.57770833333333338</v>
      </c>
    </row>
    <row r="362" spans="1:15" x14ac:dyDescent="0.25">
      <c r="A362" s="100">
        <v>5491</v>
      </c>
      <c r="B362" s="29">
        <v>3</v>
      </c>
      <c r="C362" s="100">
        <v>24055</v>
      </c>
      <c r="D362" s="100">
        <v>5.42</v>
      </c>
      <c r="E362" s="100">
        <v>4.92</v>
      </c>
      <c r="F362" s="100">
        <v>4.99</v>
      </c>
      <c r="G362" s="100">
        <v>4.3</v>
      </c>
      <c r="H362" s="100">
        <v>3.82</v>
      </c>
      <c r="I362" s="100">
        <v>3.32</v>
      </c>
      <c r="J362" s="100">
        <v>2.87</v>
      </c>
      <c r="K362" s="100">
        <v>2.4700000000000002</v>
      </c>
      <c r="L362" s="100">
        <v>44</v>
      </c>
      <c r="M362" s="100">
        <v>44</v>
      </c>
      <c r="N362" s="100">
        <v>5</v>
      </c>
      <c r="O362" s="99">
        <v>0.57781249999999995</v>
      </c>
    </row>
    <row r="363" spans="1:15" x14ac:dyDescent="0.25">
      <c r="A363" s="100">
        <v>5491</v>
      </c>
      <c r="B363" s="29">
        <v>4</v>
      </c>
      <c r="C363" s="100">
        <v>36530</v>
      </c>
      <c r="D363" s="100">
        <v>8.31</v>
      </c>
      <c r="E363" s="100">
        <v>7.59</v>
      </c>
      <c r="F363" s="100">
        <v>7.55</v>
      </c>
      <c r="G363" s="100">
        <v>6.57</v>
      </c>
      <c r="H363" s="100">
        <v>5.79</v>
      </c>
      <c r="I363" s="100">
        <v>5</v>
      </c>
      <c r="J363" s="100">
        <v>4.3</v>
      </c>
      <c r="K363" s="100">
        <v>3.68</v>
      </c>
      <c r="L363" s="100">
        <v>44</v>
      </c>
      <c r="M363" s="100">
        <v>44</v>
      </c>
      <c r="N363" s="100">
        <v>5</v>
      </c>
      <c r="O363" s="99">
        <v>0.57795138888888886</v>
      </c>
    </row>
    <row r="364" spans="1:15" x14ac:dyDescent="0.25">
      <c r="A364" s="96" t="s">
        <v>398</v>
      </c>
      <c r="B364" s="98"/>
      <c r="C364" s="95" t="s">
        <v>57</v>
      </c>
      <c r="D364" s="97">
        <v>0.57846064814814813</v>
      </c>
      <c r="E364" s="96" t="s">
        <v>121</v>
      </c>
    </row>
    <row r="365" spans="1:15" x14ac:dyDescent="0.25">
      <c r="A365" s="100">
        <v>10847</v>
      </c>
      <c r="B365" s="29">
        <v>1</v>
      </c>
      <c r="C365" s="100">
        <v>34732</v>
      </c>
      <c r="D365" s="100">
        <v>39</v>
      </c>
      <c r="E365" s="100">
        <v>3.6</v>
      </c>
      <c r="F365" s="100">
        <v>31.94</v>
      </c>
      <c r="G365" s="100">
        <v>24.77</v>
      </c>
      <c r="H365" s="100">
        <v>19.489999999999998</v>
      </c>
      <c r="I365" s="100">
        <v>15.23</v>
      </c>
      <c r="J365" s="100">
        <v>12.02</v>
      </c>
      <c r="K365" s="100">
        <v>9.5</v>
      </c>
      <c r="L365" s="100">
        <v>44</v>
      </c>
      <c r="M365" s="100">
        <v>44</v>
      </c>
      <c r="N365" s="100">
        <v>6</v>
      </c>
      <c r="O365" s="99">
        <v>0.58160879629629625</v>
      </c>
    </row>
    <row r="366" spans="1:15" x14ac:dyDescent="0.25">
      <c r="A366" s="100">
        <v>10847</v>
      </c>
      <c r="B366" s="29">
        <v>2</v>
      </c>
      <c r="C366" s="100">
        <v>11880</v>
      </c>
      <c r="D366" s="100">
        <v>19.170000000000002</v>
      </c>
      <c r="E366" s="100">
        <v>1.23</v>
      </c>
      <c r="F366" s="100">
        <v>15.54</v>
      </c>
      <c r="G366" s="100">
        <v>11.96</v>
      </c>
      <c r="H366" s="100">
        <v>9.19</v>
      </c>
      <c r="I366" s="100">
        <v>6.97</v>
      </c>
      <c r="J366" s="100">
        <v>5.42</v>
      </c>
      <c r="K366" s="100">
        <v>4.21</v>
      </c>
      <c r="L366" s="100">
        <v>44</v>
      </c>
      <c r="M366" s="100">
        <v>44</v>
      </c>
      <c r="N366" s="100">
        <v>6</v>
      </c>
      <c r="O366" s="99">
        <v>0.5817592592592592</v>
      </c>
    </row>
    <row r="367" spans="1:15" x14ac:dyDescent="0.25">
      <c r="A367" s="100">
        <v>10847</v>
      </c>
      <c r="B367" s="29">
        <v>3</v>
      </c>
      <c r="C367" s="100">
        <v>23192</v>
      </c>
      <c r="D367" s="100">
        <v>29.54</v>
      </c>
      <c r="E367" s="100">
        <v>2.3199999999999998</v>
      </c>
      <c r="F367" s="100">
        <v>24.22</v>
      </c>
      <c r="G367" s="100">
        <v>18.559999999999999</v>
      </c>
      <c r="H367" s="100">
        <v>14.46</v>
      </c>
      <c r="I367" s="100">
        <v>11.21</v>
      </c>
      <c r="J367" s="100">
        <v>8.81</v>
      </c>
      <c r="K367" s="100">
        <v>6.9</v>
      </c>
      <c r="L367" s="100">
        <v>44</v>
      </c>
      <c r="M367" s="100">
        <v>44</v>
      </c>
      <c r="N367" s="100">
        <v>6</v>
      </c>
      <c r="O367" s="99">
        <v>0.58188657407407407</v>
      </c>
    </row>
    <row r="368" spans="1:15" x14ac:dyDescent="0.25">
      <c r="A368" s="100">
        <v>10847</v>
      </c>
      <c r="B368" s="29">
        <v>4</v>
      </c>
      <c r="C368" s="100">
        <v>35168</v>
      </c>
      <c r="D368" s="100">
        <v>37.6</v>
      </c>
      <c r="E368" s="100">
        <v>3.81</v>
      </c>
      <c r="F368" s="100">
        <v>30.67</v>
      </c>
      <c r="G368" s="100">
        <v>23.72</v>
      </c>
      <c r="H368" s="100">
        <v>18.600000000000001</v>
      </c>
      <c r="I368" s="100">
        <v>14.51</v>
      </c>
      <c r="J368" s="100">
        <v>11.47</v>
      </c>
      <c r="K368" s="100">
        <v>9.15</v>
      </c>
      <c r="L368" s="100">
        <v>44</v>
      </c>
      <c r="M368" s="100">
        <v>44</v>
      </c>
      <c r="N368" s="100">
        <v>6</v>
      </c>
      <c r="O368" s="99">
        <v>0.58203703703703702</v>
      </c>
    </row>
    <row r="369" spans="1:15" x14ac:dyDescent="0.25">
      <c r="A369" s="96" t="s">
        <v>397</v>
      </c>
      <c r="B369" s="98"/>
      <c r="C369" s="95" t="s">
        <v>57</v>
      </c>
      <c r="D369" s="97">
        <v>0.58270833333333327</v>
      </c>
      <c r="E369" s="96" t="s">
        <v>120</v>
      </c>
      <c r="F369" s="96" t="s">
        <v>115</v>
      </c>
    </row>
    <row r="370" spans="1:15" x14ac:dyDescent="0.25">
      <c r="A370" s="100">
        <v>10849</v>
      </c>
      <c r="B370" s="29">
        <v>1</v>
      </c>
      <c r="C370" s="100">
        <v>35121</v>
      </c>
      <c r="D370" s="100">
        <v>31.46</v>
      </c>
      <c r="E370" s="100">
        <v>25.69</v>
      </c>
      <c r="F370" s="100">
        <v>3.92</v>
      </c>
      <c r="G370" s="100">
        <v>3.49</v>
      </c>
      <c r="H370" s="100">
        <v>3.37</v>
      </c>
      <c r="I370" s="100">
        <v>3.18</v>
      </c>
      <c r="J370" s="100">
        <v>3.07</v>
      </c>
      <c r="K370" s="100">
        <v>2.89</v>
      </c>
      <c r="L370" s="100">
        <v>43</v>
      </c>
      <c r="M370" s="100">
        <v>44</v>
      </c>
      <c r="N370" s="100">
        <v>7</v>
      </c>
      <c r="O370" s="99">
        <v>0.58329861111111114</v>
      </c>
    </row>
    <row r="371" spans="1:15" x14ac:dyDescent="0.25">
      <c r="A371" s="100">
        <v>10849</v>
      </c>
      <c r="B371" s="29">
        <v>2</v>
      </c>
      <c r="C371" s="100">
        <v>12021</v>
      </c>
      <c r="D371" s="100">
        <v>13.9</v>
      </c>
      <c r="E371" s="100">
        <v>11.18</v>
      </c>
      <c r="F371" s="100">
        <v>1.52</v>
      </c>
      <c r="G371" s="100">
        <v>1.31</v>
      </c>
      <c r="H371" s="100">
        <v>1.25</v>
      </c>
      <c r="I371" s="100">
        <v>1.17</v>
      </c>
      <c r="J371" s="100">
        <v>1.1100000000000001</v>
      </c>
      <c r="K371" s="100">
        <v>1.05</v>
      </c>
      <c r="L371" s="100">
        <v>43</v>
      </c>
      <c r="M371" s="100">
        <v>44</v>
      </c>
      <c r="N371" s="100">
        <v>7</v>
      </c>
      <c r="O371" s="99">
        <v>0.58341435185185186</v>
      </c>
    </row>
    <row r="372" spans="1:15" x14ac:dyDescent="0.25">
      <c r="A372" s="100">
        <v>10849</v>
      </c>
      <c r="B372" s="29">
        <v>3</v>
      </c>
      <c r="C372" s="100">
        <v>23310</v>
      </c>
      <c r="D372" s="100">
        <v>23.03</v>
      </c>
      <c r="E372" s="100">
        <v>18.690000000000001</v>
      </c>
      <c r="F372" s="100">
        <v>2.86</v>
      </c>
      <c r="G372" s="100">
        <v>2.38</v>
      </c>
      <c r="H372" s="100">
        <v>2.34</v>
      </c>
      <c r="I372" s="100">
        <v>2.1800000000000002</v>
      </c>
      <c r="J372" s="100">
        <v>2.09</v>
      </c>
      <c r="K372" s="100">
        <v>1.97</v>
      </c>
      <c r="L372" s="100">
        <v>43</v>
      </c>
      <c r="M372" s="100">
        <v>44</v>
      </c>
      <c r="N372" s="100">
        <v>7</v>
      </c>
      <c r="O372" s="99">
        <v>0.58351851851851855</v>
      </c>
    </row>
    <row r="373" spans="1:15" x14ac:dyDescent="0.25">
      <c r="A373" s="100">
        <v>10849</v>
      </c>
      <c r="B373" s="29">
        <v>4</v>
      </c>
      <c r="C373" s="100">
        <v>35433</v>
      </c>
      <c r="D373" s="100">
        <v>30.7</v>
      </c>
      <c r="E373" s="100">
        <v>24.93</v>
      </c>
      <c r="F373" s="100">
        <v>4.1500000000000004</v>
      </c>
      <c r="G373" s="100">
        <v>3.68</v>
      </c>
      <c r="H373" s="100">
        <v>3.57</v>
      </c>
      <c r="I373" s="100">
        <v>3.37</v>
      </c>
      <c r="J373" s="100">
        <v>3.21</v>
      </c>
      <c r="K373" s="100">
        <v>3.03</v>
      </c>
      <c r="L373" s="100">
        <v>43</v>
      </c>
      <c r="M373" s="100">
        <v>44</v>
      </c>
      <c r="N373" s="100">
        <v>7</v>
      </c>
      <c r="O373" s="99">
        <v>0.58365740740740735</v>
      </c>
    </row>
    <row r="374" spans="1:15" x14ac:dyDescent="0.25">
      <c r="A374" s="96" t="s">
        <v>396</v>
      </c>
      <c r="B374" s="98"/>
      <c r="C374" s="95" t="s">
        <v>57</v>
      </c>
      <c r="D374" s="97">
        <v>0.58434027777777775</v>
      </c>
      <c r="E374" s="96" t="s">
        <v>119</v>
      </c>
      <c r="F374" s="96" t="s">
        <v>115</v>
      </c>
    </row>
    <row r="375" spans="1:15" x14ac:dyDescent="0.25">
      <c r="A375" s="100">
        <v>10922</v>
      </c>
      <c r="B375" s="29">
        <v>1</v>
      </c>
      <c r="C375" s="100">
        <v>36097</v>
      </c>
      <c r="D375" s="100">
        <v>14.78</v>
      </c>
      <c r="E375" s="100">
        <v>13.57</v>
      </c>
      <c r="F375" s="100">
        <v>13.46</v>
      </c>
      <c r="G375" s="100">
        <v>11.55</v>
      </c>
      <c r="H375" s="100">
        <v>9.8699999999999992</v>
      </c>
      <c r="I375" s="100">
        <v>8.48</v>
      </c>
      <c r="J375" s="100">
        <v>7.22</v>
      </c>
      <c r="K375" s="100">
        <v>6.15</v>
      </c>
      <c r="L375" s="100">
        <v>43</v>
      </c>
      <c r="M375" s="100">
        <v>45</v>
      </c>
      <c r="N375" s="100">
        <v>8</v>
      </c>
      <c r="O375" s="99">
        <v>0.58518518518518514</v>
      </c>
    </row>
    <row r="376" spans="1:15" x14ac:dyDescent="0.25">
      <c r="A376" s="100">
        <v>10922</v>
      </c>
      <c r="B376" s="29">
        <v>2</v>
      </c>
      <c r="C376" s="100">
        <v>12308</v>
      </c>
      <c r="D376" s="100">
        <v>6.21</v>
      </c>
      <c r="E376" s="100">
        <v>5.74</v>
      </c>
      <c r="F376" s="100">
        <v>5.73</v>
      </c>
      <c r="G376" s="100">
        <v>4.83</v>
      </c>
      <c r="H376" s="100">
        <v>4.08</v>
      </c>
      <c r="I376" s="100">
        <v>3.46</v>
      </c>
      <c r="J376" s="100">
        <v>2.89</v>
      </c>
      <c r="K376" s="100">
        <v>2.44</v>
      </c>
      <c r="L376" s="100">
        <v>43</v>
      </c>
      <c r="M376" s="100">
        <v>45</v>
      </c>
      <c r="N376" s="100">
        <v>8</v>
      </c>
      <c r="O376" s="99">
        <v>0.58528935185185182</v>
      </c>
    </row>
    <row r="377" spans="1:15" x14ac:dyDescent="0.25">
      <c r="A377" s="100">
        <v>10922</v>
      </c>
      <c r="B377" s="29">
        <v>3</v>
      </c>
      <c r="C377" s="100">
        <v>23754</v>
      </c>
      <c r="D377" s="100">
        <v>10.57</v>
      </c>
      <c r="E377" s="100">
        <v>9.69</v>
      </c>
      <c r="F377" s="100">
        <v>9.73</v>
      </c>
      <c r="G377" s="100">
        <v>8.2100000000000009</v>
      </c>
      <c r="H377" s="100">
        <v>7.02</v>
      </c>
      <c r="I377" s="100">
        <v>6.02</v>
      </c>
      <c r="J377" s="100">
        <v>5.0999999999999996</v>
      </c>
      <c r="K377" s="100">
        <v>4.3499999999999996</v>
      </c>
      <c r="L377" s="100">
        <v>43</v>
      </c>
      <c r="M377" s="100">
        <v>45</v>
      </c>
      <c r="N377" s="100">
        <v>8</v>
      </c>
      <c r="O377" s="99">
        <v>0.58539351851851851</v>
      </c>
    </row>
    <row r="378" spans="1:15" x14ac:dyDescent="0.25">
      <c r="A378" s="100">
        <v>10922</v>
      </c>
      <c r="B378" s="29">
        <v>4</v>
      </c>
      <c r="C378" s="100">
        <v>36111</v>
      </c>
      <c r="D378" s="100">
        <v>14.45</v>
      </c>
      <c r="E378" s="100">
        <v>13.23</v>
      </c>
      <c r="F378" s="100">
        <v>13.22</v>
      </c>
      <c r="G378" s="100">
        <v>11.28</v>
      </c>
      <c r="H378" s="100">
        <v>9.64</v>
      </c>
      <c r="I378" s="100">
        <v>8.32</v>
      </c>
      <c r="J378" s="100">
        <v>7.1</v>
      </c>
      <c r="K378" s="100">
        <v>6.08</v>
      </c>
      <c r="L378" s="100">
        <v>43</v>
      </c>
      <c r="M378" s="100">
        <v>45</v>
      </c>
      <c r="N378" s="100">
        <v>8</v>
      </c>
      <c r="O378" s="99">
        <v>0.58553240740740742</v>
      </c>
    </row>
    <row r="379" spans="1:15" x14ac:dyDescent="0.25">
      <c r="A379" s="96" t="s">
        <v>395</v>
      </c>
      <c r="B379" s="98"/>
      <c r="C379" s="95" t="s">
        <v>57</v>
      </c>
      <c r="D379" s="97">
        <v>0.58608796296296295</v>
      </c>
      <c r="E379" s="96" t="s">
        <v>118</v>
      </c>
      <c r="F379" s="96" t="s">
        <v>115</v>
      </c>
    </row>
    <row r="380" spans="1:15" x14ac:dyDescent="0.25">
      <c r="A380" s="100">
        <v>10925</v>
      </c>
      <c r="B380" s="29">
        <v>1</v>
      </c>
      <c r="C380" s="100">
        <v>36051</v>
      </c>
      <c r="D380" s="100">
        <v>14.75</v>
      </c>
      <c r="E380" s="100">
        <v>13.36</v>
      </c>
      <c r="F380" s="100">
        <v>13.51</v>
      </c>
      <c r="G380" s="100">
        <v>11.55</v>
      </c>
      <c r="H380" s="100">
        <v>9.89</v>
      </c>
      <c r="I380" s="100">
        <v>8.41</v>
      </c>
      <c r="J380" s="100">
        <v>7.14</v>
      </c>
      <c r="K380" s="100">
        <v>6.07</v>
      </c>
      <c r="L380" s="100">
        <v>43</v>
      </c>
      <c r="M380" s="100">
        <v>45</v>
      </c>
      <c r="N380" s="100">
        <v>9</v>
      </c>
      <c r="O380" s="99">
        <v>0.58665509259259252</v>
      </c>
    </row>
    <row r="381" spans="1:15" x14ac:dyDescent="0.25">
      <c r="A381" s="100">
        <v>10925</v>
      </c>
      <c r="B381" s="29">
        <v>2</v>
      </c>
      <c r="C381" s="100">
        <v>12269</v>
      </c>
      <c r="D381" s="100">
        <v>6.3</v>
      </c>
      <c r="E381" s="100">
        <v>5.77</v>
      </c>
      <c r="F381" s="100">
        <v>5.86</v>
      </c>
      <c r="G381" s="100">
        <v>4.9000000000000004</v>
      </c>
      <c r="H381" s="100">
        <v>4.1399999999999997</v>
      </c>
      <c r="I381" s="100">
        <v>3.46</v>
      </c>
      <c r="J381" s="100">
        <v>2.87</v>
      </c>
      <c r="K381" s="100">
        <v>2.42</v>
      </c>
      <c r="L381" s="100">
        <v>43</v>
      </c>
      <c r="M381" s="100">
        <v>45</v>
      </c>
      <c r="N381" s="100">
        <v>9</v>
      </c>
      <c r="O381" s="99">
        <v>0.58677083333333335</v>
      </c>
    </row>
    <row r="382" spans="1:15" x14ac:dyDescent="0.25">
      <c r="A382" s="100">
        <v>10925</v>
      </c>
      <c r="B382" s="29">
        <v>3</v>
      </c>
      <c r="C382" s="100">
        <v>23794</v>
      </c>
      <c r="D382" s="100">
        <v>10.74</v>
      </c>
      <c r="E382" s="100">
        <v>9.75</v>
      </c>
      <c r="F382" s="100">
        <v>10.01</v>
      </c>
      <c r="G382" s="100">
        <v>8.3800000000000008</v>
      </c>
      <c r="H382" s="100">
        <v>7.16</v>
      </c>
      <c r="I382" s="100">
        <v>6.06</v>
      </c>
      <c r="J382" s="100">
        <v>5.1100000000000003</v>
      </c>
      <c r="K382" s="100">
        <v>4.34</v>
      </c>
      <c r="L382" s="100">
        <v>43</v>
      </c>
      <c r="M382" s="100">
        <v>45</v>
      </c>
      <c r="N382" s="100">
        <v>9</v>
      </c>
      <c r="O382" s="99">
        <v>0.58687500000000004</v>
      </c>
    </row>
    <row r="383" spans="1:15" x14ac:dyDescent="0.25">
      <c r="A383" s="100">
        <v>10925</v>
      </c>
      <c r="B383" s="29">
        <v>4</v>
      </c>
      <c r="C383" s="100">
        <v>36266</v>
      </c>
      <c r="D383" s="100">
        <v>14.79</v>
      </c>
      <c r="E383" s="100">
        <v>13.38</v>
      </c>
      <c r="F383" s="100">
        <v>13.58</v>
      </c>
      <c r="G383" s="100">
        <v>11.59</v>
      </c>
      <c r="H383" s="100">
        <v>9.91</v>
      </c>
      <c r="I383" s="100">
        <v>8.4499999999999993</v>
      </c>
      <c r="J383" s="100">
        <v>7.18</v>
      </c>
      <c r="K383" s="100">
        <v>6.11</v>
      </c>
      <c r="L383" s="100">
        <v>43</v>
      </c>
      <c r="M383" s="100">
        <v>45</v>
      </c>
      <c r="N383" s="100">
        <v>9</v>
      </c>
      <c r="O383" s="99">
        <v>0.58701388888888884</v>
      </c>
    </row>
    <row r="384" spans="1:15" x14ac:dyDescent="0.25">
      <c r="A384" s="96" t="s">
        <v>394</v>
      </c>
      <c r="B384" s="98"/>
      <c r="C384" s="95" t="s">
        <v>57</v>
      </c>
      <c r="D384" s="97">
        <v>0.58756944444444448</v>
      </c>
      <c r="E384" s="96" t="s">
        <v>117</v>
      </c>
      <c r="F384" s="96" t="s">
        <v>115</v>
      </c>
    </row>
    <row r="385" spans="1:15" x14ac:dyDescent="0.25">
      <c r="A385" s="100">
        <v>5376</v>
      </c>
      <c r="B385" s="29">
        <v>1</v>
      </c>
      <c r="C385" s="100">
        <v>35225</v>
      </c>
      <c r="D385" s="100">
        <v>32.78</v>
      </c>
      <c r="E385" s="100">
        <v>2.89</v>
      </c>
      <c r="F385" s="100">
        <v>26.85</v>
      </c>
      <c r="G385" s="100">
        <v>21.27</v>
      </c>
      <c r="H385" s="100">
        <v>16.66</v>
      </c>
      <c r="I385" s="100">
        <v>12.97</v>
      </c>
      <c r="J385" s="100">
        <v>10.29</v>
      </c>
      <c r="K385" s="100">
        <v>8.2799999999999994</v>
      </c>
      <c r="L385" s="100">
        <v>43</v>
      </c>
      <c r="M385" s="100">
        <v>44</v>
      </c>
      <c r="N385" s="100">
        <v>1</v>
      </c>
      <c r="O385" s="99">
        <v>0.58947916666666667</v>
      </c>
    </row>
    <row r="386" spans="1:15" x14ac:dyDescent="0.25">
      <c r="A386" s="100">
        <v>5376</v>
      </c>
      <c r="B386" s="29">
        <v>2</v>
      </c>
      <c r="C386" s="100">
        <v>11872</v>
      </c>
      <c r="D386" s="100">
        <v>14.22</v>
      </c>
      <c r="E386" s="100">
        <v>0.95</v>
      </c>
      <c r="F386" s="100">
        <v>11.56</v>
      </c>
      <c r="G386" s="100">
        <v>9.15</v>
      </c>
      <c r="H386" s="100">
        <v>7.04</v>
      </c>
      <c r="I386" s="100">
        <v>5.46</v>
      </c>
      <c r="J386" s="100">
        <v>4.26</v>
      </c>
      <c r="K386" s="100">
        <v>3.4</v>
      </c>
      <c r="L386" s="100">
        <v>43</v>
      </c>
      <c r="M386" s="100">
        <v>44</v>
      </c>
      <c r="N386" s="100">
        <v>1</v>
      </c>
      <c r="O386" s="99">
        <v>0.58960648148148154</v>
      </c>
    </row>
    <row r="387" spans="1:15" x14ac:dyDescent="0.25">
      <c r="A387" s="100">
        <v>5376</v>
      </c>
      <c r="B387" s="29">
        <v>3</v>
      </c>
      <c r="C387" s="100">
        <v>23180</v>
      </c>
      <c r="D387" s="100">
        <v>24.69</v>
      </c>
      <c r="E387" s="100">
        <v>1.82</v>
      </c>
      <c r="F387" s="100">
        <v>20.260000000000002</v>
      </c>
      <c r="G387" s="100">
        <v>15.86</v>
      </c>
      <c r="H387" s="100">
        <v>12.41</v>
      </c>
      <c r="I387" s="100">
        <v>9.6199999999999992</v>
      </c>
      <c r="J387" s="100">
        <v>7.58</v>
      </c>
      <c r="K387" s="100">
        <v>6.06</v>
      </c>
      <c r="L387" s="100">
        <v>43</v>
      </c>
      <c r="M387" s="100">
        <v>44</v>
      </c>
      <c r="N387" s="100">
        <v>1</v>
      </c>
      <c r="O387" s="99">
        <v>0.5897916666666666</v>
      </c>
    </row>
    <row r="388" spans="1:15" x14ac:dyDescent="0.25">
      <c r="A388" s="100">
        <v>5376</v>
      </c>
      <c r="B388" s="29">
        <v>4</v>
      </c>
      <c r="C388" s="100">
        <v>35168</v>
      </c>
      <c r="D388" s="100">
        <v>32.700000000000003</v>
      </c>
      <c r="E388" s="100">
        <v>2.92</v>
      </c>
      <c r="F388" s="100">
        <v>26.76</v>
      </c>
      <c r="G388" s="100">
        <v>21.16</v>
      </c>
      <c r="H388" s="100">
        <v>16.559999999999999</v>
      </c>
      <c r="I388" s="100">
        <v>12.9</v>
      </c>
      <c r="J388" s="100">
        <v>10.24</v>
      </c>
      <c r="K388" s="100">
        <v>8.26</v>
      </c>
      <c r="L388" s="100">
        <v>43</v>
      </c>
      <c r="M388" s="100">
        <v>44</v>
      </c>
      <c r="N388" s="100">
        <v>1</v>
      </c>
      <c r="O388" s="99">
        <v>0.58994212962962966</v>
      </c>
    </row>
    <row r="389" spans="1:15" x14ac:dyDescent="0.25">
      <c r="A389" s="96" t="s">
        <v>393</v>
      </c>
      <c r="B389" s="98"/>
      <c r="C389" s="95" t="s">
        <v>57</v>
      </c>
      <c r="D389" s="102">
        <v>0.59049768518518519</v>
      </c>
      <c r="E389" s="96" t="s">
        <v>104</v>
      </c>
      <c r="F389" s="96" t="s">
        <v>115</v>
      </c>
    </row>
    <row r="390" spans="1:15" x14ac:dyDescent="0.25">
      <c r="A390" s="100">
        <v>5378</v>
      </c>
      <c r="B390" s="29">
        <v>1</v>
      </c>
      <c r="C390" s="100">
        <v>35438</v>
      </c>
      <c r="D390" s="100">
        <v>29.5</v>
      </c>
      <c r="E390" s="100">
        <v>24.25</v>
      </c>
      <c r="F390" s="100">
        <v>3.96</v>
      </c>
      <c r="G390" s="100">
        <v>3.5</v>
      </c>
      <c r="H390" s="100">
        <v>3.38</v>
      </c>
      <c r="I390" s="100">
        <v>3.19</v>
      </c>
      <c r="J390" s="100">
        <v>3.04</v>
      </c>
      <c r="K390" s="100">
        <v>2.85</v>
      </c>
      <c r="L390" s="100">
        <v>43</v>
      </c>
      <c r="M390" s="100">
        <v>44</v>
      </c>
      <c r="N390" s="100">
        <v>1</v>
      </c>
      <c r="O390" s="99">
        <v>0.59190972222222216</v>
      </c>
    </row>
    <row r="391" spans="1:15" x14ac:dyDescent="0.25">
      <c r="A391" s="100">
        <v>5378</v>
      </c>
      <c r="B391" s="29">
        <v>2</v>
      </c>
      <c r="C391" s="100">
        <v>11896</v>
      </c>
      <c r="D391" s="100">
        <v>13.34</v>
      </c>
      <c r="E391" s="100">
        <v>10.88</v>
      </c>
      <c r="F391" s="100">
        <v>1.49</v>
      </c>
      <c r="G391" s="100">
        <v>1.27</v>
      </c>
      <c r="H391" s="100">
        <v>1.22</v>
      </c>
      <c r="I391" s="100">
        <v>1.1399999999999999</v>
      </c>
      <c r="J391" s="100">
        <v>1.08</v>
      </c>
      <c r="K391" s="100">
        <v>1.03</v>
      </c>
      <c r="L391" s="100">
        <v>43</v>
      </c>
      <c r="M391" s="100">
        <v>44</v>
      </c>
      <c r="N391" s="100">
        <v>1</v>
      </c>
      <c r="O391" s="99">
        <v>0.59202546296296299</v>
      </c>
    </row>
    <row r="392" spans="1:15" x14ac:dyDescent="0.25">
      <c r="A392" s="100">
        <v>5378</v>
      </c>
      <c r="B392" s="29">
        <v>3</v>
      </c>
      <c r="C392" s="100">
        <v>23232</v>
      </c>
      <c r="D392" s="100">
        <v>22.22</v>
      </c>
      <c r="E392" s="100">
        <v>18.29</v>
      </c>
      <c r="F392" s="100">
        <v>2.89</v>
      </c>
      <c r="G392" s="100">
        <v>2.3199999999999998</v>
      </c>
      <c r="H392" s="100">
        <v>2.27</v>
      </c>
      <c r="I392" s="100">
        <v>2.13</v>
      </c>
      <c r="J392" s="100">
        <v>2.04</v>
      </c>
      <c r="K392" s="100">
        <v>1.91</v>
      </c>
      <c r="L392" s="100">
        <v>43</v>
      </c>
      <c r="M392" s="100">
        <v>44</v>
      </c>
      <c r="N392" s="100">
        <v>1</v>
      </c>
      <c r="O392" s="99">
        <v>0.59212962962962956</v>
      </c>
    </row>
    <row r="393" spans="1:15" x14ac:dyDescent="0.25">
      <c r="A393" s="100">
        <v>5378</v>
      </c>
      <c r="B393" s="29">
        <v>4</v>
      </c>
      <c r="C393" s="100">
        <v>35632</v>
      </c>
      <c r="D393" s="100">
        <v>29.61</v>
      </c>
      <c r="E393" s="100">
        <v>24.36</v>
      </c>
      <c r="F393" s="100">
        <v>4.01</v>
      </c>
      <c r="G393" s="100">
        <v>3.56</v>
      </c>
      <c r="H393" s="100">
        <v>3.45</v>
      </c>
      <c r="I393" s="100">
        <v>3.24</v>
      </c>
      <c r="J393" s="100">
        <v>3.09</v>
      </c>
      <c r="K393" s="100">
        <v>2.89</v>
      </c>
      <c r="L393" s="100">
        <v>43</v>
      </c>
      <c r="M393" s="100">
        <v>44</v>
      </c>
      <c r="N393" s="100">
        <v>1</v>
      </c>
      <c r="O393" s="99">
        <v>0.59226851851851847</v>
      </c>
    </row>
    <row r="394" spans="1:15" x14ac:dyDescent="0.25">
      <c r="A394" s="96" t="s">
        <v>392</v>
      </c>
      <c r="B394" s="98"/>
      <c r="C394" s="95" t="s">
        <v>57</v>
      </c>
      <c r="D394" s="97">
        <v>0.59289351851851857</v>
      </c>
      <c r="E394" s="96" t="s">
        <v>102</v>
      </c>
      <c r="F394" s="96" t="s">
        <v>115</v>
      </c>
    </row>
    <row r="395" spans="1:15" x14ac:dyDescent="0.25">
      <c r="A395" s="100">
        <v>5451</v>
      </c>
      <c r="B395" s="29">
        <v>1</v>
      </c>
      <c r="C395" s="100">
        <v>36384</v>
      </c>
      <c r="D395" s="100">
        <v>11.7</v>
      </c>
      <c r="E395" s="100">
        <v>10.67</v>
      </c>
      <c r="F395" s="100">
        <v>10.64</v>
      </c>
      <c r="G395" s="100">
        <v>9.36</v>
      </c>
      <c r="H395" s="100">
        <v>8.1300000000000008</v>
      </c>
      <c r="I395" s="100">
        <v>7.03</v>
      </c>
      <c r="J395" s="100">
        <v>6.03</v>
      </c>
      <c r="K395" s="100">
        <v>5.16</v>
      </c>
      <c r="L395" s="100">
        <v>43</v>
      </c>
      <c r="M395" s="100">
        <v>-100</v>
      </c>
      <c r="N395" s="100">
        <v>1</v>
      </c>
      <c r="O395" s="99">
        <v>0.59494212962962967</v>
      </c>
    </row>
    <row r="396" spans="1:15" x14ac:dyDescent="0.25">
      <c r="A396" s="100">
        <v>5451</v>
      </c>
      <c r="B396" s="29">
        <v>2</v>
      </c>
      <c r="C396" s="100">
        <v>12343</v>
      </c>
      <c r="D396" s="100">
        <v>4.09</v>
      </c>
      <c r="E396" s="100">
        <v>3.72</v>
      </c>
      <c r="F396" s="100">
        <v>3.77</v>
      </c>
      <c r="G396" s="100">
        <v>3.29</v>
      </c>
      <c r="H396" s="100">
        <v>2.87</v>
      </c>
      <c r="I396" s="100">
        <v>2.46</v>
      </c>
      <c r="J396" s="100">
        <v>2.12</v>
      </c>
      <c r="K396" s="100">
        <v>1.84</v>
      </c>
      <c r="L396" s="100">
        <v>43</v>
      </c>
      <c r="M396" s="100">
        <v>-100</v>
      </c>
      <c r="N396" s="100">
        <v>1</v>
      </c>
      <c r="O396" s="99">
        <v>0.59505787037037039</v>
      </c>
    </row>
    <row r="397" spans="1:15" x14ac:dyDescent="0.25">
      <c r="A397" s="100">
        <v>5451</v>
      </c>
      <c r="B397" s="29">
        <v>3</v>
      </c>
      <c r="C397" s="100">
        <v>23939</v>
      </c>
      <c r="D397" s="100">
        <v>7.87</v>
      </c>
      <c r="E397" s="100">
        <v>7.16</v>
      </c>
      <c r="F397" s="100">
        <v>7.29</v>
      </c>
      <c r="G397" s="100">
        <v>6.29</v>
      </c>
      <c r="H397" s="100">
        <v>5.51</v>
      </c>
      <c r="I397" s="100">
        <v>4.7300000000000004</v>
      </c>
      <c r="J397" s="100">
        <v>4.07</v>
      </c>
      <c r="K397" s="100">
        <v>3.5</v>
      </c>
      <c r="L397" s="100">
        <v>43</v>
      </c>
      <c r="M397" s="100">
        <v>-100</v>
      </c>
      <c r="N397" s="100">
        <v>1</v>
      </c>
      <c r="O397" s="99">
        <v>0.59516203703703707</v>
      </c>
    </row>
    <row r="398" spans="1:15" x14ac:dyDescent="0.25">
      <c r="A398" s="100">
        <v>5451</v>
      </c>
      <c r="B398" s="29">
        <v>4</v>
      </c>
      <c r="C398" s="100">
        <v>36177</v>
      </c>
      <c r="D398" s="100">
        <v>11.61</v>
      </c>
      <c r="E398" s="100">
        <v>10.63</v>
      </c>
      <c r="F398" s="100">
        <v>10.6</v>
      </c>
      <c r="G398" s="100">
        <v>9.33</v>
      </c>
      <c r="H398" s="100">
        <v>8.1</v>
      </c>
      <c r="I398" s="100">
        <v>7</v>
      </c>
      <c r="J398" s="100">
        <v>6.02</v>
      </c>
      <c r="K398" s="100">
        <v>5.15</v>
      </c>
      <c r="L398" s="100">
        <v>43</v>
      </c>
      <c r="M398" s="100">
        <v>-100</v>
      </c>
      <c r="N398" s="100">
        <v>1</v>
      </c>
      <c r="O398" s="99">
        <v>0.59530092592592598</v>
      </c>
    </row>
    <row r="399" spans="1:15" x14ac:dyDescent="0.25">
      <c r="A399" s="96" t="s">
        <v>391</v>
      </c>
      <c r="B399" s="98"/>
      <c r="C399" s="95" t="s">
        <v>57</v>
      </c>
      <c r="D399" s="97">
        <v>0.59585648148148151</v>
      </c>
      <c r="E399" s="96" t="s">
        <v>92</v>
      </c>
      <c r="F399" s="96" t="s">
        <v>115</v>
      </c>
    </row>
    <row r="400" spans="1:15" x14ac:dyDescent="0.25">
      <c r="A400" s="100">
        <v>5453</v>
      </c>
      <c r="B400" s="29">
        <v>1</v>
      </c>
      <c r="C400" s="100">
        <v>36199</v>
      </c>
      <c r="D400" s="100">
        <v>11.79</v>
      </c>
      <c r="E400" s="100">
        <v>10.56</v>
      </c>
      <c r="F400" s="100">
        <v>10.75</v>
      </c>
      <c r="G400" s="100">
        <v>9.3699999999999992</v>
      </c>
      <c r="H400" s="100">
        <v>8.18</v>
      </c>
      <c r="I400" s="100">
        <v>6.94</v>
      </c>
      <c r="J400" s="100">
        <v>5.99</v>
      </c>
      <c r="K400" s="100">
        <v>5.12</v>
      </c>
      <c r="L400" s="100">
        <v>43</v>
      </c>
      <c r="M400" s="100">
        <v>45</v>
      </c>
      <c r="N400" s="100">
        <v>1</v>
      </c>
      <c r="O400" s="99">
        <v>0.59718749999999998</v>
      </c>
    </row>
    <row r="401" spans="1:15" x14ac:dyDescent="0.25">
      <c r="A401" s="100">
        <v>5453</v>
      </c>
      <c r="B401" s="29">
        <v>2</v>
      </c>
      <c r="C401" s="100">
        <v>12322</v>
      </c>
      <c r="D401" s="100">
        <v>4.1399999999999997</v>
      </c>
      <c r="E401" s="100">
        <v>3.7</v>
      </c>
      <c r="F401" s="100">
        <v>3.81</v>
      </c>
      <c r="G401" s="100">
        <v>3.28</v>
      </c>
      <c r="H401" s="100">
        <v>2.87</v>
      </c>
      <c r="I401" s="100">
        <v>2.44</v>
      </c>
      <c r="J401" s="100">
        <v>2.11</v>
      </c>
      <c r="K401" s="100">
        <v>1.82</v>
      </c>
      <c r="L401" s="100">
        <v>43</v>
      </c>
      <c r="M401" s="100">
        <v>45</v>
      </c>
      <c r="N401" s="100">
        <v>1</v>
      </c>
      <c r="O401" s="99">
        <v>0.59729166666666667</v>
      </c>
    </row>
    <row r="402" spans="1:15" x14ac:dyDescent="0.25">
      <c r="A402" s="100">
        <v>5453</v>
      </c>
      <c r="B402" s="29">
        <v>3</v>
      </c>
      <c r="C402" s="100">
        <v>23856</v>
      </c>
      <c r="D402" s="100">
        <v>7.93</v>
      </c>
      <c r="E402" s="100">
        <v>7.09</v>
      </c>
      <c r="F402" s="100">
        <v>7.3</v>
      </c>
      <c r="G402" s="100">
        <v>6.27</v>
      </c>
      <c r="H402" s="100">
        <v>5.51</v>
      </c>
      <c r="I402" s="100">
        <v>4.68</v>
      </c>
      <c r="J402" s="100">
        <v>4.03</v>
      </c>
      <c r="K402" s="100">
        <v>3.46</v>
      </c>
      <c r="L402" s="100">
        <v>43</v>
      </c>
      <c r="M402" s="100">
        <v>45</v>
      </c>
      <c r="N402" s="100">
        <v>1</v>
      </c>
      <c r="O402" s="99">
        <v>0.59739583333333335</v>
      </c>
    </row>
    <row r="403" spans="1:15" x14ac:dyDescent="0.25">
      <c r="A403" s="100">
        <v>5453</v>
      </c>
      <c r="B403" s="29">
        <v>4</v>
      </c>
      <c r="C403" s="100">
        <v>36306</v>
      </c>
      <c r="D403" s="100">
        <v>11.8</v>
      </c>
      <c r="E403" s="100">
        <v>10.58</v>
      </c>
      <c r="F403" s="100">
        <v>10.8</v>
      </c>
      <c r="G403" s="100">
        <v>9.39</v>
      </c>
      <c r="H403" s="100">
        <v>8.19</v>
      </c>
      <c r="I403" s="100">
        <v>6.96</v>
      </c>
      <c r="J403" s="100">
        <v>6.01</v>
      </c>
      <c r="K403" s="100">
        <v>5.13</v>
      </c>
      <c r="L403" s="100">
        <v>43</v>
      </c>
      <c r="M403" s="100">
        <v>45</v>
      </c>
      <c r="N403" s="100">
        <v>1</v>
      </c>
      <c r="O403" s="99">
        <v>0.59753472222222215</v>
      </c>
    </row>
    <row r="404" spans="1:15" x14ac:dyDescent="0.25">
      <c r="A404" s="96" t="s">
        <v>380</v>
      </c>
      <c r="B404" s="98"/>
      <c r="C404" s="95" t="s">
        <v>57</v>
      </c>
      <c r="D404" s="97">
        <v>0.59811342592592587</v>
      </c>
      <c r="E404" s="96" t="s">
        <v>90</v>
      </c>
      <c r="F404" s="96" t="s">
        <v>115</v>
      </c>
    </row>
    <row r="405" spans="1:15" x14ac:dyDescent="0.25">
      <c r="A405" s="100">
        <v>5320</v>
      </c>
      <c r="B405" s="29">
        <v>1</v>
      </c>
      <c r="C405" s="100">
        <v>36215</v>
      </c>
      <c r="D405" s="100">
        <v>7.92</v>
      </c>
      <c r="E405" s="100">
        <v>7.26</v>
      </c>
      <c r="F405" s="100">
        <v>7.07</v>
      </c>
      <c r="G405" s="100">
        <v>6.1</v>
      </c>
      <c r="H405" s="100">
        <v>5.27</v>
      </c>
      <c r="I405" s="100">
        <v>4.47</v>
      </c>
      <c r="J405" s="100">
        <v>3.82</v>
      </c>
      <c r="K405" s="100">
        <v>3.23</v>
      </c>
      <c r="L405" s="100">
        <v>43</v>
      </c>
      <c r="M405" s="100">
        <v>44</v>
      </c>
      <c r="N405" s="100">
        <v>2</v>
      </c>
      <c r="O405" s="99">
        <v>0.60108796296296296</v>
      </c>
    </row>
    <row r="406" spans="1:15" x14ac:dyDescent="0.25">
      <c r="A406" s="100">
        <v>5320</v>
      </c>
      <c r="B406" s="29">
        <v>2</v>
      </c>
      <c r="C406" s="100">
        <v>12447</v>
      </c>
      <c r="D406" s="100">
        <v>2.57</v>
      </c>
      <c r="E406" s="100">
        <v>2.33</v>
      </c>
      <c r="F406" s="100">
        <v>2.2799999999999998</v>
      </c>
      <c r="G406" s="100">
        <v>1.97</v>
      </c>
      <c r="H406" s="100">
        <v>1.75</v>
      </c>
      <c r="I406" s="100">
        <v>1.52</v>
      </c>
      <c r="J406" s="100">
        <v>1.33</v>
      </c>
      <c r="K406" s="100">
        <v>1.1599999999999999</v>
      </c>
      <c r="L406" s="100">
        <v>43</v>
      </c>
      <c r="M406" s="100">
        <v>44</v>
      </c>
      <c r="N406" s="100">
        <v>2</v>
      </c>
      <c r="O406" s="99">
        <v>0.60120370370370368</v>
      </c>
    </row>
    <row r="407" spans="1:15" x14ac:dyDescent="0.25">
      <c r="A407" s="100">
        <v>5320</v>
      </c>
      <c r="B407" s="29">
        <v>3</v>
      </c>
      <c r="C407" s="100">
        <v>24029</v>
      </c>
      <c r="D407" s="100">
        <v>5.09</v>
      </c>
      <c r="E407" s="100">
        <v>4.63</v>
      </c>
      <c r="F407" s="100">
        <v>4.62</v>
      </c>
      <c r="G407" s="100">
        <v>3.91</v>
      </c>
      <c r="H407" s="100">
        <v>3.45</v>
      </c>
      <c r="I407" s="100">
        <v>2.98</v>
      </c>
      <c r="J407" s="100">
        <v>2.57</v>
      </c>
      <c r="K407" s="100">
        <v>2.2200000000000002</v>
      </c>
      <c r="L407" s="100">
        <v>43</v>
      </c>
      <c r="M407" s="100">
        <v>44</v>
      </c>
      <c r="N407" s="100">
        <v>2</v>
      </c>
      <c r="O407" s="99">
        <v>0.60129629629629633</v>
      </c>
    </row>
    <row r="408" spans="1:15" x14ac:dyDescent="0.25">
      <c r="A408" s="100">
        <v>5320</v>
      </c>
      <c r="B408" s="29">
        <v>4</v>
      </c>
      <c r="C408" s="100">
        <v>36199</v>
      </c>
      <c r="D408" s="100">
        <v>7.78</v>
      </c>
      <c r="E408" s="100">
        <v>7.1</v>
      </c>
      <c r="F408" s="100">
        <v>6.97</v>
      </c>
      <c r="G408" s="100">
        <v>6</v>
      </c>
      <c r="H408" s="100">
        <v>5.19</v>
      </c>
      <c r="I408" s="100">
        <v>4.45</v>
      </c>
      <c r="J408" s="100">
        <v>3.83</v>
      </c>
      <c r="K408" s="100">
        <v>3.26</v>
      </c>
      <c r="L408" s="100">
        <v>43</v>
      </c>
      <c r="M408" s="100">
        <v>44</v>
      </c>
      <c r="N408" s="100">
        <v>2</v>
      </c>
      <c r="O408" s="99">
        <v>0.60144675925925928</v>
      </c>
    </row>
    <row r="409" spans="1:15" x14ac:dyDescent="0.25">
      <c r="A409" s="96" t="s">
        <v>390</v>
      </c>
      <c r="B409" s="98"/>
      <c r="C409" s="95" t="s">
        <v>57</v>
      </c>
      <c r="D409" s="97">
        <v>0.60197916666666662</v>
      </c>
      <c r="E409" s="96" t="s">
        <v>113</v>
      </c>
    </row>
    <row r="410" spans="1:15" x14ac:dyDescent="0.25">
      <c r="A410" s="100">
        <v>5336</v>
      </c>
      <c r="B410" s="29">
        <v>1</v>
      </c>
      <c r="C410" s="100">
        <v>35917</v>
      </c>
      <c r="D410" s="100">
        <v>14.54</v>
      </c>
      <c r="E410" s="100">
        <v>10.64</v>
      </c>
      <c r="F410" s="100">
        <v>11.57</v>
      </c>
      <c r="G410" s="100">
        <v>8.9</v>
      </c>
      <c r="H410" s="100">
        <v>7.04</v>
      </c>
      <c r="I410" s="100">
        <v>5.59</v>
      </c>
      <c r="J410" s="100">
        <v>4.3899999999999997</v>
      </c>
      <c r="K410" s="100">
        <v>3.54</v>
      </c>
      <c r="L410" s="100">
        <v>43</v>
      </c>
      <c r="M410" s="100">
        <v>44</v>
      </c>
      <c r="N410" s="100">
        <v>3</v>
      </c>
      <c r="O410" s="99">
        <v>0.60263888888888884</v>
      </c>
    </row>
    <row r="411" spans="1:15" x14ac:dyDescent="0.25">
      <c r="A411" s="100">
        <v>5336</v>
      </c>
      <c r="B411" s="29">
        <v>2</v>
      </c>
      <c r="C411" s="100">
        <v>12357</v>
      </c>
      <c r="D411" s="100">
        <v>5.58</v>
      </c>
      <c r="E411" s="100">
        <v>3.13</v>
      </c>
      <c r="F411" s="100">
        <v>4.3899999999999997</v>
      </c>
      <c r="G411" s="100">
        <v>3.3</v>
      </c>
      <c r="H411" s="100">
        <v>2.6</v>
      </c>
      <c r="I411" s="100">
        <v>2.09</v>
      </c>
      <c r="J411" s="100">
        <v>1.66</v>
      </c>
      <c r="K411" s="100">
        <v>1.37</v>
      </c>
      <c r="L411" s="100">
        <v>43</v>
      </c>
      <c r="M411" s="100">
        <v>44</v>
      </c>
      <c r="N411" s="100">
        <v>3</v>
      </c>
      <c r="O411" s="99">
        <v>0.60274305555555552</v>
      </c>
    </row>
    <row r="412" spans="1:15" x14ac:dyDescent="0.25">
      <c r="A412" s="100">
        <v>5336</v>
      </c>
      <c r="B412" s="29">
        <v>3</v>
      </c>
      <c r="C412" s="100">
        <v>23910</v>
      </c>
      <c r="D412" s="100">
        <v>10.050000000000001</v>
      </c>
      <c r="E412" s="100">
        <v>6.77</v>
      </c>
      <c r="F412" s="100">
        <v>8.06</v>
      </c>
      <c r="G412" s="100">
        <v>6.04</v>
      </c>
      <c r="H412" s="100">
        <v>4.8</v>
      </c>
      <c r="I412" s="100">
        <v>3.88</v>
      </c>
      <c r="J412" s="100">
        <v>3.07</v>
      </c>
      <c r="K412" s="100">
        <v>2.5299999999999998</v>
      </c>
      <c r="L412" s="100">
        <v>43</v>
      </c>
      <c r="M412" s="100">
        <v>44</v>
      </c>
      <c r="N412" s="100">
        <v>3</v>
      </c>
      <c r="O412" s="99">
        <v>0.6028472222222222</v>
      </c>
    </row>
    <row r="413" spans="1:15" x14ac:dyDescent="0.25">
      <c r="A413" s="100">
        <v>5336</v>
      </c>
      <c r="B413" s="29">
        <v>4</v>
      </c>
      <c r="C413" s="100">
        <v>36065</v>
      </c>
      <c r="D413" s="100">
        <v>14.24</v>
      </c>
      <c r="E413" s="100">
        <v>10.51</v>
      </c>
      <c r="F413" s="100">
        <v>11.38</v>
      </c>
      <c r="G413" s="100">
        <v>8.73</v>
      </c>
      <c r="H413" s="100">
        <v>6.93</v>
      </c>
      <c r="I413" s="100">
        <v>5.57</v>
      </c>
      <c r="J413" s="100">
        <v>4.45</v>
      </c>
      <c r="K413" s="100">
        <v>3.63</v>
      </c>
      <c r="L413" s="100">
        <v>43</v>
      </c>
      <c r="M413" s="100">
        <v>44</v>
      </c>
      <c r="N413" s="100">
        <v>3</v>
      </c>
      <c r="O413" s="99">
        <v>0.60299768518518515</v>
      </c>
    </row>
    <row r="414" spans="1:15" x14ac:dyDescent="0.25">
      <c r="A414" s="96" t="s">
        <v>389</v>
      </c>
      <c r="B414" s="98"/>
      <c r="C414" s="95" t="s">
        <v>57</v>
      </c>
      <c r="D414" s="97">
        <v>0.60364583333333333</v>
      </c>
      <c r="E414" s="96" t="s">
        <v>111</v>
      </c>
    </row>
    <row r="415" spans="1:15" x14ac:dyDescent="0.25">
      <c r="A415" s="100">
        <v>5340</v>
      </c>
      <c r="B415" s="29">
        <v>1</v>
      </c>
      <c r="C415" s="100">
        <v>35953</v>
      </c>
      <c r="D415" s="100">
        <v>14.48</v>
      </c>
      <c r="E415" s="100">
        <v>11.36</v>
      </c>
      <c r="F415" s="100">
        <v>10.74</v>
      </c>
      <c r="G415" s="100">
        <v>8.39</v>
      </c>
      <c r="H415" s="100">
        <v>6.57</v>
      </c>
      <c r="I415" s="100">
        <v>5.21</v>
      </c>
      <c r="J415" s="100">
        <v>4.2</v>
      </c>
      <c r="K415" s="100">
        <v>3.45</v>
      </c>
      <c r="L415" s="100">
        <v>43</v>
      </c>
      <c r="M415" s="100">
        <v>44</v>
      </c>
      <c r="N415" s="100">
        <v>4</v>
      </c>
      <c r="O415" s="99">
        <v>0.60425925925925927</v>
      </c>
    </row>
    <row r="416" spans="1:15" x14ac:dyDescent="0.25">
      <c r="A416" s="100">
        <v>5340</v>
      </c>
      <c r="B416" s="29">
        <v>2</v>
      </c>
      <c r="C416" s="100">
        <v>12263</v>
      </c>
      <c r="D416" s="100">
        <v>5.45</v>
      </c>
      <c r="E416" s="100">
        <v>4.18</v>
      </c>
      <c r="F416" s="100">
        <v>3.42</v>
      </c>
      <c r="G416" s="100">
        <v>2.69</v>
      </c>
      <c r="H416" s="100">
        <v>2.16</v>
      </c>
      <c r="I416" s="100">
        <v>1.75</v>
      </c>
      <c r="J416" s="100">
        <v>1.44</v>
      </c>
      <c r="K416" s="100">
        <v>1.21</v>
      </c>
      <c r="L416" s="100">
        <v>43</v>
      </c>
      <c r="M416" s="100">
        <v>44</v>
      </c>
      <c r="N416" s="100">
        <v>4</v>
      </c>
      <c r="O416" s="99">
        <v>0.604375</v>
      </c>
    </row>
    <row r="417" spans="1:15" x14ac:dyDescent="0.25">
      <c r="A417" s="100">
        <v>5340</v>
      </c>
      <c r="B417" s="29">
        <v>3</v>
      </c>
      <c r="C417" s="100">
        <v>23884</v>
      </c>
      <c r="D417" s="100">
        <v>9.9700000000000006</v>
      </c>
      <c r="E417" s="100">
        <v>7.78</v>
      </c>
      <c r="F417" s="100">
        <v>7.2</v>
      </c>
      <c r="G417" s="100">
        <v>5.54</v>
      </c>
      <c r="H417" s="100">
        <v>4.3899999999999997</v>
      </c>
      <c r="I417" s="100">
        <v>3.51</v>
      </c>
      <c r="J417" s="100">
        <v>2.84</v>
      </c>
      <c r="K417" s="100">
        <v>2.35</v>
      </c>
      <c r="L417" s="100">
        <v>43</v>
      </c>
      <c r="M417" s="100">
        <v>44</v>
      </c>
      <c r="N417" s="100">
        <v>4</v>
      </c>
      <c r="O417" s="99">
        <v>0.60446759259259253</v>
      </c>
    </row>
    <row r="418" spans="1:15" x14ac:dyDescent="0.25">
      <c r="A418" s="100">
        <v>5340</v>
      </c>
      <c r="B418" s="29">
        <v>4</v>
      </c>
      <c r="C418" s="100">
        <v>36175</v>
      </c>
      <c r="D418" s="100">
        <v>14.38</v>
      </c>
      <c r="E418" s="100">
        <v>11.27</v>
      </c>
      <c r="F418" s="100">
        <v>10.91</v>
      </c>
      <c r="G418" s="100">
        <v>8.49</v>
      </c>
      <c r="H418" s="100">
        <v>6.66</v>
      </c>
      <c r="I418" s="100">
        <v>5.26</v>
      </c>
      <c r="J418" s="100">
        <v>4.25</v>
      </c>
      <c r="K418" s="100">
        <v>3.48</v>
      </c>
      <c r="L418" s="100">
        <v>43</v>
      </c>
      <c r="M418" s="100">
        <v>44</v>
      </c>
      <c r="N418" s="100">
        <v>4</v>
      </c>
      <c r="O418" s="99">
        <v>0.60461805555555559</v>
      </c>
    </row>
    <row r="419" spans="1:15" x14ac:dyDescent="0.25">
      <c r="A419" s="96" t="s">
        <v>388</v>
      </c>
      <c r="B419" s="98"/>
      <c r="C419" s="95" t="s">
        <v>57</v>
      </c>
      <c r="D419" s="97">
        <v>0.60525462962962961</v>
      </c>
      <c r="E419" s="96" t="s">
        <v>108</v>
      </c>
    </row>
    <row r="420" spans="1:15" x14ac:dyDescent="0.25">
      <c r="A420" s="100">
        <v>5358</v>
      </c>
      <c r="B420" s="29">
        <v>1</v>
      </c>
      <c r="C420" s="100">
        <v>36405</v>
      </c>
      <c r="D420" s="100">
        <v>8.01</v>
      </c>
      <c r="E420" s="100">
        <v>7.19</v>
      </c>
      <c r="F420" s="100">
        <v>7.35</v>
      </c>
      <c r="G420" s="100">
        <v>6.51</v>
      </c>
      <c r="H420" s="100">
        <v>5.81</v>
      </c>
      <c r="I420" s="100">
        <v>5.0999999999999996</v>
      </c>
      <c r="J420" s="100">
        <v>4.49</v>
      </c>
      <c r="K420" s="100">
        <v>3.95</v>
      </c>
      <c r="L420" s="100">
        <v>43</v>
      </c>
      <c r="M420" s="100">
        <v>44</v>
      </c>
      <c r="N420" s="100">
        <v>1</v>
      </c>
      <c r="O420" s="99">
        <v>0.60707175925925927</v>
      </c>
    </row>
    <row r="421" spans="1:15" x14ac:dyDescent="0.25">
      <c r="A421" s="100">
        <v>5358</v>
      </c>
      <c r="B421" s="29">
        <v>2</v>
      </c>
      <c r="C421" s="100">
        <v>12093</v>
      </c>
      <c r="D421" s="100">
        <v>2.5099999999999998</v>
      </c>
      <c r="E421" s="100">
        <v>2.27</v>
      </c>
      <c r="F421" s="100">
        <v>2.2999999999999998</v>
      </c>
      <c r="G421" s="100">
        <v>2.02</v>
      </c>
      <c r="H421" s="100">
        <v>1.83</v>
      </c>
      <c r="I421" s="100">
        <v>1.64</v>
      </c>
      <c r="J421" s="100">
        <v>1.46</v>
      </c>
      <c r="K421" s="100">
        <v>1.33</v>
      </c>
      <c r="L421" s="100">
        <v>43</v>
      </c>
      <c r="M421" s="100">
        <v>44</v>
      </c>
      <c r="N421" s="100">
        <v>1</v>
      </c>
      <c r="O421" s="99">
        <v>0.60718749999999999</v>
      </c>
    </row>
    <row r="422" spans="1:15" x14ac:dyDescent="0.25">
      <c r="A422" s="100">
        <v>5358</v>
      </c>
      <c r="B422" s="29">
        <v>3</v>
      </c>
      <c r="C422" s="100">
        <v>24051</v>
      </c>
      <c r="D422" s="100">
        <v>5.17</v>
      </c>
      <c r="E422" s="100">
        <v>4.6900000000000004</v>
      </c>
      <c r="F422" s="100">
        <v>4.8</v>
      </c>
      <c r="G422" s="100">
        <v>4.21</v>
      </c>
      <c r="H422" s="100">
        <v>3.8</v>
      </c>
      <c r="I422" s="100">
        <v>3.36</v>
      </c>
      <c r="J422" s="100">
        <v>2.98</v>
      </c>
      <c r="K422" s="100">
        <v>2.68</v>
      </c>
      <c r="L422" s="100">
        <v>43</v>
      </c>
      <c r="M422" s="100">
        <v>44</v>
      </c>
      <c r="N422" s="100">
        <v>1</v>
      </c>
      <c r="O422" s="99">
        <v>0.60728009259259264</v>
      </c>
    </row>
    <row r="423" spans="1:15" x14ac:dyDescent="0.25">
      <c r="A423" s="100">
        <v>5358</v>
      </c>
      <c r="B423" s="29">
        <v>4</v>
      </c>
      <c r="C423" s="100">
        <v>36395</v>
      </c>
      <c r="D423" s="100">
        <v>7.94</v>
      </c>
      <c r="E423" s="100">
        <v>7.16</v>
      </c>
      <c r="F423" s="100">
        <v>7.31</v>
      </c>
      <c r="G423" s="100">
        <v>6.48</v>
      </c>
      <c r="H423" s="100">
        <v>5.79</v>
      </c>
      <c r="I423" s="100">
        <v>5.08</v>
      </c>
      <c r="J423" s="100">
        <v>4.5</v>
      </c>
      <c r="K423" s="100">
        <v>3.95</v>
      </c>
      <c r="L423" s="100">
        <v>43</v>
      </c>
      <c r="M423" s="100">
        <v>44</v>
      </c>
      <c r="N423" s="100">
        <v>1</v>
      </c>
      <c r="O423" s="99">
        <v>0.60741898148148155</v>
      </c>
    </row>
    <row r="424" spans="1:15" x14ac:dyDescent="0.25">
      <c r="A424" s="96" t="s">
        <v>387</v>
      </c>
      <c r="B424" s="98"/>
      <c r="C424" s="95" t="s">
        <v>57</v>
      </c>
      <c r="D424" s="97">
        <v>0.60799768518518515</v>
      </c>
      <c r="E424" s="96" t="s">
        <v>106</v>
      </c>
    </row>
    <row r="425" spans="1:15" x14ac:dyDescent="0.25">
      <c r="A425" s="100">
        <v>5380</v>
      </c>
      <c r="B425" s="29">
        <v>1</v>
      </c>
      <c r="C425" s="100">
        <v>35235</v>
      </c>
      <c r="D425" s="100">
        <v>23.61</v>
      </c>
      <c r="E425" s="100">
        <v>3.87</v>
      </c>
      <c r="F425" s="100">
        <v>18.66</v>
      </c>
      <c r="G425" s="100">
        <v>14.29</v>
      </c>
      <c r="H425" s="100">
        <v>10.89</v>
      </c>
      <c r="I425" s="100">
        <v>8.3000000000000007</v>
      </c>
      <c r="J425" s="100">
        <v>6.33</v>
      </c>
      <c r="K425" s="100">
        <v>4.76</v>
      </c>
      <c r="L425" s="100">
        <v>43</v>
      </c>
      <c r="M425" s="100">
        <v>44</v>
      </c>
      <c r="N425" s="100">
        <v>2</v>
      </c>
      <c r="O425" s="99">
        <v>0.60881944444444447</v>
      </c>
    </row>
    <row r="426" spans="1:15" x14ac:dyDescent="0.25">
      <c r="A426" s="100">
        <v>5380</v>
      </c>
      <c r="B426" s="29">
        <v>2</v>
      </c>
      <c r="C426" s="100">
        <v>12173</v>
      </c>
      <c r="D426" s="100">
        <v>9.26</v>
      </c>
      <c r="E426" s="100">
        <v>1.23</v>
      </c>
      <c r="F426" s="100">
        <v>7.26</v>
      </c>
      <c r="G426" s="100">
        <v>5.49</v>
      </c>
      <c r="H426" s="100">
        <v>4.16</v>
      </c>
      <c r="I426" s="100">
        <v>3.24</v>
      </c>
      <c r="J426" s="100">
        <v>2.5</v>
      </c>
      <c r="K426" s="100">
        <v>1.95</v>
      </c>
      <c r="L426" s="100">
        <v>43</v>
      </c>
      <c r="M426" s="100">
        <v>44</v>
      </c>
      <c r="N426" s="100">
        <v>2</v>
      </c>
      <c r="O426" s="99">
        <v>0.60895833333333338</v>
      </c>
    </row>
    <row r="427" spans="1:15" x14ac:dyDescent="0.25">
      <c r="A427" s="100">
        <v>5380</v>
      </c>
      <c r="B427" s="29">
        <v>3</v>
      </c>
      <c r="C427" s="100">
        <v>23436</v>
      </c>
      <c r="D427" s="100">
        <v>16.510000000000002</v>
      </c>
      <c r="E427" s="100">
        <v>2.5099999999999998</v>
      </c>
      <c r="F427" s="100">
        <v>13.08</v>
      </c>
      <c r="G427" s="100">
        <v>9.83</v>
      </c>
      <c r="H427" s="100">
        <v>7.59</v>
      </c>
      <c r="I427" s="100">
        <v>5.85</v>
      </c>
      <c r="J427" s="100">
        <v>4.5199999999999996</v>
      </c>
      <c r="K427" s="100">
        <v>3.49</v>
      </c>
      <c r="L427" s="100">
        <v>43</v>
      </c>
      <c r="M427" s="100">
        <v>44</v>
      </c>
      <c r="N427" s="100">
        <v>2</v>
      </c>
      <c r="O427" s="99">
        <v>0.60917824074074078</v>
      </c>
    </row>
    <row r="428" spans="1:15" x14ac:dyDescent="0.25">
      <c r="A428" s="100">
        <v>5380</v>
      </c>
      <c r="B428" s="29">
        <v>4</v>
      </c>
      <c r="C428" s="100">
        <v>35477</v>
      </c>
      <c r="D428" s="100">
        <v>22.56</v>
      </c>
      <c r="E428" s="100">
        <v>4.05</v>
      </c>
      <c r="F428" s="100">
        <v>17.829999999999998</v>
      </c>
      <c r="G428" s="100">
        <v>13.65</v>
      </c>
      <c r="H428" s="100">
        <v>10.46</v>
      </c>
      <c r="I428" s="100">
        <v>8.09</v>
      </c>
      <c r="J428" s="100">
        <v>6.3</v>
      </c>
      <c r="K428" s="100">
        <v>4.88</v>
      </c>
      <c r="L428" s="100">
        <v>43</v>
      </c>
      <c r="M428" s="100">
        <v>44</v>
      </c>
      <c r="N428" s="100">
        <v>2</v>
      </c>
      <c r="O428" s="99">
        <v>0.60943287037037031</v>
      </c>
    </row>
    <row r="429" spans="1:15" x14ac:dyDescent="0.25">
      <c r="A429" s="96" t="s">
        <v>386</v>
      </c>
      <c r="B429" s="98"/>
      <c r="C429" s="95" t="s">
        <v>57</v>
      </c>
      <c r="D429" s="97">
        <v>0.60996527777777776</v>
      </c>
      <c r="E429" s="96" t="s">
        <v>104</v>
      </c>
    </row>
    <row r="430" spans="1:15" x14ac:dyDescent="0.25">
      <c r="A430" s="100">
        <v>5382</v>
      </c>
      <c r="B430" s="29">
        <v>1</v>
      </c>
      <c r="C430" s="100">
        <v>35403</v>
      </c>
      <c r="D430" s="100">
        <v>21.9</v>
      </c>
      <c r="E430" s="100">
        <v>17.2</v>
      </c>
      <c r="F430" s="100">
        <v>3.84</v>
      </c>
      <c r="G430" s="100">
        <v>3.44</v>
      </c>
      <c r="H430" s="100">
        <v>3.21</v>
      </c>
      <c r="I430" s="100">
        <v>2.9</v>
      </c>
      <c r="J430" s="100">
        <v>2.65</v>
      </c>
      <c r="K430" s="100">
        <v>2.41</v>
      </c>
      <c r="L430" s="100">
        <v>43</v>
      </c>
      <c r="M430" s="100">
        <v>44</v>
      </c>
      <c r="N430" s="100">
        <v>3</v>
      </c>
      <c r="O430" s="99">
        <v>0.61050925925925925</v>
      </c>
    </row>
    <row r="431" spans="1:15" x14ac:dyDescent="0.25">
      <c r="A431" s="100">
        <v>5382</v>
      </c>
      <c r="B431" s="29">
        <v>2</v>
      </c>
      <c r="C431" s="100">
        <v>12110</v>
      </c>
      <c r="D431" s="100">
        <v>8.66</v>
      </c>
      <c r="E431" s="100">
        <v>6.66</v>
      </c>
      <c r="F431" s="100">
        <v>1.32</v>
      </c>
      <c r="G431" s="100">
        <v>1.1599999999999999</v>
      </c>
      <c r="H431" s="100">
        <v>1.0900000000000001</v>
      </c>
      <c r="I431" s="100">
        <v>1</v>
      </c>
      <c r="J431" s="100">
        <v>0.91</v>
      </c>
      <c r="K431" s="100">
        <v>0.85</v>
      </c>
      <c r="L431" s="100">
        <v>43</v>
      </c>
      <c r="M431" s="100">
        <v>44</v>
      </c>
      <c r="N431" s="100">
        <v>3</v>
      </c>
      <c r="O431" s="99">
        <v>0.61061342592592593</v>
      </c>
    </row>
    <row r="432" spans="1:15" x14ac:dyDescent="0.25">
      <c r="A432" s="100">
        <v>5382</v>
      </c>
      <c r="B432" s="29">
        <v>3</v>
      </c>
      <c r="C432" s="100">
        <v>23477</v>
      </c>
      <c r="D432" s="100">
        <v>15.37</v>
      </c>
      <c r="E432" s="100">
        <v>11.93</v>
      </c>
      <c r="F432" s="100">
        <v>2.67</v>
      </c>
      <c r="G432" s="100">
        <v>2.31</v>
      </c>
      <c r="H432" s="100">
        <v>2.1800000000000002</v>
      </c>
      <c r="I432" s="100">
        <v>1.98</v>
      </c>
      <c r="J432" s="100">
        <v>1.81</v>
      </c>
      <c r="K432" s="100">
        <v>1.65</v>
      </c>
      <c r="L432" s="100">
        <v>43</v>
      </c>
      <c r="M432" s="100">
        <v>44</v>
      </c>
      <c r="N432" s="100">
        <v>3</v>
      </c>
      <c r="O432" s="99">
        <v>0.61071759259259262</v>
      </c>
    </row>
    <row r="433" spans="1:15" x14ac:dyDescent="0.25">
      <c r="A433" s="100">
        <v>5382</v>
      </c>
      <c r="B433" s="29">
        <v>4</v>
      </c>
      <c r="C433" s="100">
        <v>35696</v>
      </c>
      <c r="D433" s="100">
        <v>21.22</v>
      </c>
      <c r="E433" s="100">
        <v>16.579999999999998</v>
      </c>
      <c r="F433" s="100">
        <v>4.1100000000000003</v>
      </c>
      <c r="G433" s="100">
        <v>3.64</v>
      </c>
      <c r="H433" s="100">
        <v>3.38</v>
      </c>
      <c r="I433" s="100">
        <v>3.06</v>
      </c>
      <c r="J433" s="100">
        <v>2.78</v>
      </c>
      <c r="K433" s="100">
        <v>2.52</v>
      </c>
      <c r="L433" s="100">
        <v>43</v>
      </c>
      <c r="M433" s="100">
        <v>44</v>
      </c>
      <c r="N433" s="100">
        <v>3</v>
      </c>
      <c r="O433" s="99">
        <v>0.61086805555555557</v>
      </c>
    </row>
    <row r="434" spans="1:15" x14ac:dyDescent="0.25">
      <c r="A434" s="96" t="s">
        <v>385</v>
      </c>
      <c r="B434" s="98"/>
      <c r="C434" s="95" t="s">
        <v>57</v>
      </c>
      <c r="D434" s="97">
        <v>0.61168981481481477</v>
      </c>
      <c r="E434" s="96" t="s">
        <v>102</v>
      </c>
    </row>
    <row r="435" spans="1:15" x14ac:dyDescent="0.25">
      <c r="A435" s="100">
        <v>5400</v>
      </c>
      <c r="B435" s="29">
        <v>1</v>
      </c>
      <c r="C435" s="100">
        <v>36137</v>
      </c>
      <c r="D435" s="100">
        <v>8.35</v>
      </c>
      <c r="E435" s="100">
        <v>7.67</v>
      </c>
      <c r="F435" s="100">
        <v>7.66</v>
      </c>
      <c r="G435" s="100">
        <v>6.75</v>
      </c>
      <c r="H435" s="100">
        <v>6.05</v>
      </c>
      <c r="I435" s="100">
        <v>5.37</v>
      </c>
      <c r="J435" s="100">
        <v>4.84</v>
      </c>
      <c r="K435" s="100">
        <v>4.45</v>
      </c>
      <c r="L435" s="100">
        <v>43</v>
      </c>
      <c r="M435" s="100">
        <v>45</v>
      </c>
      <c r="N435" s="100">
        <v>4</v>
      </c>
      <c r="O435" s="99">
        <v>0.61237268518518517</v>
      </c>
    </row>
    <row r="436" spans="1:15" x14ac:dyDescent="0.25">
      <c r="A436" s="100">
        <v>5400</v>
      </c>
      <c r="B436" s="29">
        <v>2</v>
      </c>
      <c r="C436" s="100">
        <v>12426</v>
      </c>
      <c r="D436" s="100">
        <v>2.62</v>
      </c>
      <c r="E436" s="100">
        <v>2.38</v>
      </c>
      <c r="F436" s="100">
        <v>2.42</v>
      </c>
      <c r="G436" s="100">
        <v>2.14</v>
      </c>
      <c r="H436" s="100">
        <v>1.98</v>
      </c>
      <c r="I436" s="100">
        <v>1.83</v>
      </c>
      <c r="J436" s="100">
        <v>1.73</v>
      </c>
      <c r="K436" s="100">
        <v>1.65</v>
      </c>
      <c r="L436" s="100">
        <v>43</v>
      </c>
      <c r="M436" s="100">
        <v>45</v>
      </c>
      <c r="N436" s="100">
        <v>4</v>
      </c>
      <c r="O436" s="99">
        <v>0.61248842592592589</v>
      </c>
    </row>
    <row r="437" spans="1:15" x14ac:dyDescent="0.25">
      <c r="A437" s="100">
        <v>5400</v>
      </c>
      <c r="B437" s="29">
        <v>3</v>
      </c>
      <c r="C437" s="100">
        <v>23987</v>
      </c>
      <c r="D437" s="100">
        <v>5.26</v>
      </c>
      <c r="E437" s="100">
        <v>4.8</v>
      </c>
      <c r="F437" s="100">
        <v>4.9000000000000004</v>
      </c>
      <c r="G437" s="100">
        <v>4.24</v>
      </c>
      <c r="H437" s="100">
        <v>3.91</v>
      </c>
      <c r="I437" s="100">
        <v>3.59</v>
      </c>
      <c r="J437" s="100">
        <v>3.36</v>
      </c>
      <c r="K437" s="100">
        <v>3.19</v>
      </c>
      <c r="L437" s="100">
        <v>43</v>
      </c>
      <c r="M437" s="100">
        <v>45</v>
      </c>
      <c r="N437" s="100">
        <v>4</v>
      </c>
      <c r="O437" s="99">
        <v>0.61259259259259258</v>
      </c>
    </row>
    <row r="438" spans="1:15" x14ac:dyDescent="0.25">
      <c r="A438" s="100">
        <v>5400</v>
      </c>
      <c r="B438" s="29">
        <v>4</v>
      </c>
      <c r="C438" s="100">
        <v>36239</v>
      </c>
      <c r="D438" s="100">
        <v>8.06</v>
      </c>
      <c r="E438" s="100">
        <v>7.35</v>
      </c>
      <c r="F438" s="100">
        <v>7.43</v>
      </c>
      <c r="G438" s="100">
        <v>6.51</v>
      </c>
      <c r="H438" s="100">
        <v>5.91</v>
      </c>
      <c r="I438" s="100">
        <v>5.39</v>
      </c>
      <c r="J438" s="100">
        <v>4.99</v>
      </c>
      <c r="K438" s="100">
        <v>4.71</v>
      </c>
      <c r="L438" s="100">
        <v>43</v>
      </c>
      <c r="M438" s="100">
        <v>45</v>
      </c>
      <c r="N438" s="100">
        <v>4</v>
      </c>
      <c r="O438" s="99">
        <v>0.61273148148148149</v>
      </c>
    </row>
    <row r="439" spans="1:15" x14ac:dyDescent="0.25">
      <c r="A439" s="96" t="s">
        <v>384</v>
      </c>
      <c r="B439" s="98"/>
      <c r="C439" s="95" t="s">
        <v>57</v>
      </c>
      <c r="D439" s="97">
        <v>0.6131712962962963</v>
      </c>
      <c r="E439" s="96" t="s">
        <v>100</v>
      </c>
    </row>
    <row r="440" spans="1:15" x14ac:dyDescent="0.25">
      <c r="A440" s="100">
        <v>5418</v>
      </c>
      <c r="B440" s="29">
        <v>1</v>
      </c>
      <c r="C440" s="100">
        <v>35537</v>
      </c>
      <c r="D440" s="100">
        <v>20.46</v>
      </c>
      <c r="E440" s="100">
        <v>5.76</v>
      </c>
      <c r="F440" s="100">
        <v>16.32</v>
      </c>
      <c r="G440" s="100">
        <v>12.54</v>
      </c>
      <c r="H440" s="100">
        <v>9.8800000000000008</v>
      </c>
      <c r="I440" s="100">
        <v>7.66</v>
      </c>
      <c r="J440" s="100">
        <v>5.9</v>
      </c>
      <c r="K440" s="100">
        <v>4.5</v>
      </c>
      <c r="L440" s="100">
        <v>43</v>
      </c>
      <c r="M440" s="100">
        <v>44</v>
      </c>
      <c r="N440" s="100">
        <v>5</v>
      </c>
      <c r="O440" s="99">
        <v>0.61400462962962965</v>
      </c>
    </row>
    <row r="441" spans="1:15" x14ac:dyDescent="0.25">
      <c r="A441" s="100">
        <v>5418</v>
      </c>
      <c r="B441" s="29">
        <v>2</v>
      </c>
      <c r="C441" s="100">
        <v>12184</v>
      </c>
      <c r="D441" s="100">
        <v>8.1999999999999993</v>
      </c>
      <c r="E441" s="100">
        <v>1.65</v>
      </c>
      <c r="F441" s="100">
        <v>6.42</v>
      </c>
      <c r="G441" s="100">
        <v>4.8600000000000003</v>
      </c>
      <c r="H441" s="100">
        <v>3.74</v>
      </c>
      <c r="I441" s="100">
        <v>2.94</v>
      </c>
      <c r="J441" s="100">
        <v>2.2599999999999998</v>
      </c>
      <c r="K441" s="100">
        <v>1.76</v>
      </c>
      <c r="L441" s="100">
        <v>43</v>
      </c>
      <c r="M441" s="100">
        <v>44</v>
      </c>
      <c r="N441" s="100">
        <v>5</v>
      </c>
      <c r="O441" s="99">
        <v>0.61421296296296302</v>
      </c>
    </row>
    <row r="442" spans="1:15" x14ac:dyDescent="0.25">
      <c r="A442" s="100">
        <v>5418</v>
      </c>
      <c r="B442" s="29">
        <v>3</v>
      </c>
      <c r="C442" s="100">
        <v>23620</v>
      </c>
      <c r="D442" s="100">
        <v>14.55</v>
      </c>
      <c r="E442" s="100">
        <v>3.53</v>
      </c>
      <c r="F442" s="100">
        <v>11.6</v>
      </c>
      <c r="G442" s="100">
        <v>8.76</v>
      </c>
      <c r="H442" s="100">
        <v>6.9</v>
      </c>
      <c r="I442" s="100">
        <v>5.39</v>
      </c>
      <c r="J442" s="100">
        <v>4.17</v>
      </c>
      <c r="K442" s="100">
        <v>3.22</v>
      </c>
      <c r="L442" s="100">
        <v>43</v>
      </c>
      <c r="M442" s="100">
        <v>44</v>
      </c>
      <c r="N442" s="100">
        <v>5</v>
      </c>
      <c r="O442" s="99">
        <v>0.61439814814814808</v>
      </c>
    </row>
    <row r="443" spans="1:15" x14ac:dyDescent="0.25">
      <c r="A443" s="100">
        <v>5418</v>
      </c>
      <c r="B443" s="29">
        <v>4</v>
      </c>
      <c r="C443" s="100">
        <v>35799</v>
      </c>
      <c r="D443" s="100">
        <v>19.98</v>
      </c>
      <c r="E443" s="100">
        <v>5.79</v>
      </c>
      <c r="F443" s="100">
        <v>15.94</v>
      </c>
      <c r="G443" s="100">
        <v>12.28</v>
      </c>
      <c r="H443" s="100">
        <v>9.65</v>
      </c>
      <c r="I443" s="100">
        <v>7.57</v>
      </c>
      <c r="J443" s="100">
        <v>5.91</v>
      </c>
      <c r="K443" s="100">
        <v>4.57</v>
      </c>
      <c r="L443" s="100">
        <v>43</v>
      </c>
      <c r="M443" s="100">
        <v>44</v>
      </c>
      <c r="N443" s="100">
        <v>5</v>
      </c>
      <c r="O443" s="99">
        <v>0.61462962962962964</v>
      </c>
    </row>
    <row r="444" spans="1:15" x14ac:dyDescent="0.25">
      <c r="A444" s="96" t="s">
        <v>383</v>
      </c>
      <c r="B444" s="98"/>
      <c r="C444" s="95" t="s">
        <v>57</v>
      </c>
      <c r="D444" s="97">
        <v>0.61509259259259264</v>
      </c>
      <c r="E444" s="96" t="s">
        <v>98</v>
      </c>
    </row>
    <row r="445" spans="1:15" x14ac:dyDescent="0.25">
      <c r="A445" s="100">
        <v>5420</v>
      </c>
      <c r="B445" s="29">
        <v>1</v>
      </c>
      <c r="C445" s="100">
        <v>35581</v>
      </c>
      <c r="D445" s="100">
        <v>20.51</v>
      </c>
      <c r="E445" s="100">
        <v>16.03</v>
      </c>
      <c r="F445" s="100">
        <v>5.28</v>
      </c>
      <c r="G445" s="100">
        <v>4.58</v>
      </c>
      <c r="H445" s="100">
        <v>4.05</v>
      </c>
      <c r="I445" s="100">
        <v>3.61</v>
      </c>
      <c r="J445" s="100">
        <v>3.23</v>
      </c>
      <c r="K445" s="100">
        <v>2.83</v>
      </c>
      <c r="L445" s="100">
        <v>43</v>
      </c>
      <c r="M445" s="100">
        <v>44</v>
      </c>
      <c r="N445" s="100">
        <v>6</v>
      </c>
      <c r="O445" s="99">
        <v>0.61569444444444443</v>
      </c>
    </row>
    <row r="446" spans="1:15" x14ac:dyDescent="0.25">
      <c r="A446" s="100">
        <v>5420</v>
      </c>
      <c r="B446" s="29">
        <v>2</v>
      </c>
      <c r="C446" s="100">
        <v>12175</v>
      </c>
      <c r="D446" s="100">
        <v>8.1199999999999992</v>
      </c>
      <c r="E446" s="100">
        <v>6.22</v>
      </c>
      <c r="F446" s="100">
        <v>1.57</v>
      </c>
      <c r="G446" s="100">
        <v>1.33</v>
      </c>
      <c r="H446" s="100">
        <v>1.24</v>
      </c>
      <c r="I446" s="100">
        <v>1.1299999999999999</v>
      </c>
      <c r="J446" s="100">
        <v>1.01</v>
      </c>
      <c r="K446" s="100">
        <v>0.91</v>
      </c>
      <c r="L446" s="100">
        <v>43</v>
      </c>
      <c r="M446" s="100">
        <v>44</v>
      </c>
      <c r="N446" s="100">
        <v>6</v>
      </c>
      <c r="O446" s="99">
        <v>0.61579861111111112</v>
      </c>
    </row>
    <row r="447" spans="1:15" x14ac:dyDescent="0.25">
      <c r="A447" s="100">
        <v>5420</v>
      </c>
      <c r="B447" s="29">
        <v>3</v>
      </c>
      <c r="C447" s="100">
        <v>23606</v>
      </c>
      <c r="D447" s="100">
        <v>14.63</v>
      </c>
      <c r="E447" s="100">
        <v>11.33</v>
      </c>
      <c r="F447" s="100">
        <v>3.34</v>
      </c>
      <c r="G447" s="100">
        <v>2.83</v>
      </c>
      <c r="H447" s="100">
        <v>2.59</v>
      </c>
      <c r="I447" s="100">
        <v>2.35</v>
      </c>
      <c r="J447" s="100">
        <v>2.1</v>
      </c>
      <c r="K447" s="100">
        <v>1.84</v>
      </c>
      <c r="L447" s="100">
        <v>43</v>
      </c>
      <c r="M447" s="100">
        <v>44</v>
      </c>
      <c r="N447" s="100">
        <v>6</v>
      </c>
      <c r="O447" s="99">
        <v>0.6159027777777778</v>
      </c>
    </row>
    <row r="448" spans="1:15" x14ac:dyDescent="0.25">
      <c r="A448" s="100">
        <v>5420</v>
      </c>
      <c r="B448" s="29">
        <v>4</v>
      </c>
      <c r="C448" s="100">
        <v>35697</v>
      </c>
      <c r="D448" s="100">
        <v>20.010000000000002</v>
      </c>
      <c r="E448" s="100">
        <v>15.57</v>
      </c>
      <c r="F448" s="100">
        <v>5.4</v>
      </c>
      <c r="G448" s="100">
        <v>4.7</v>
      </c>
      <c r="H448" s="100">
        <v>4.1399999999999997</v>
      </c>
      <c r="I448" s="100">
        <v>3.69</v>
      </c>
      <c r="J448" s="100">
        <v>3.31</v>
      </c>
      <c r="K448" s="100">
        <v>2.88</v>
      </c>
      <c r="L448" s="100">
        <v>43</v>
      </c>
      <c r="M448" s="100">
        <v>44</v>
      </c>
      <c r="N448" s="100">
        <v>6</v>
      </c>
      <c r="O448" s="99">
        <v>0.61604166666666671</v>
      </c>
    </row>
    <row r="449" spans="1:15" x14ac:dyDescent="0.25">
      <c r="A449" s="96" t="s">
        <v>382</v>
      </c>
      <c r="B449" s="98"/>
      <c r="C449" s="95" t="s">
        <v>57</v>
      </c>
      <c r="D449" s="97">
        <v>0.61657407407407405</v>
      </c>
      <c r="E449" s="96" t="s">
        <v>96</v>
      </c>
    </row>
    <row r="450" spans="1:15" x14ac:dyDescent="0.25">
      <c r="A450" s="100">
        <v>5438</v>
      </c>
      <c r="B450" s="29">
        <v>1</v>
      </c>
      <c r="C450" s="100">
        <v>36042</v>
      </c>
      <c r="D450" s="100">
        <v>8.1199999999999992</v>
      </c>
      <c r="E450" s="100">
        <v>7.27</v>
      </c>
      <c r="F450" s="100">
        <v>7.56</v>
      </c>
      <c r="G450" s="100">
        <v>6.81</v>
      </c>
      <c r="H450" s="100">
        <v>6.16</v>
      </c>
      <c r="I450" s="100">
        <v>5.52</v>
      </c>
      <c r="J450" s="100">
        <v>5.01</v>
      </c>
      <c r="K450" s="100">
        <v>4.6500000000000004</v>
      </c>
      <c r="L450" s="100">
        <v>43</v>
      </c>
      <c r="M450" s="100">
        <v>-619</v>
      </c>
      <c r="N450" s="100">
        <v>7</v>
      </c>
      <c r="O450" s="99">
        <v>0.61721064814814819</v>
      </c>
    </row>
    <row r="451" spans="1:15" x14ac:dyDescent="0.25">
      <c r="A451" s="100">
        <v>5438</v>
      </c>
      <c r="B451" s="29">
        <v>2</v>
      </c>
      <c r="C451" s="100">
        <v>12430</v>
      </c>
      <c r="D451" s="100">
        <v>2.62</v>
      </c>
      <c r="E451" s="100">
        <v>2.2999999999999998</v>
      </c>
      <c r="F451" s="100">
        <v>2.44</v>
      </c>
      <c r="G451" s="100">
        <v>2.2000000000000002</v>
      </c>
      <c r="H451" s="100">
        <v>2.0499999999999998</v>
      </c>
      <c r="I451" s="100">
        <v>1.88</v>
      </c>
      <c r="J451" s="100">
        <v>1.76</v>
      </c>
      <c r="K451" s="100">
        <v>1.66</v>
      </c>
      <c r="L451" s="100">
        <v>43</v>
      </c>
      <c r="M451" s="100">
        <v>-619</v>
      </c>
      <c r="N451" s="100">
        <v>7</v>
      </c>
      <c r="O451" s="99">
        <v>0.61732638888888891</v>
      </c>
    </row>
    <row r="452" spans="1:15" x14ac:dyDescent="0.25">
      <c r="A452" s="100">
        <v>5438</v>
      </c>
      <c r="B452" s="29">
        <v>3</v>
      </c>
      <c r="C452" s="100">
        <v>23997</v>
      </c>
      <c r="D452" s="100">
        <v>5.23</v>
      </c>
      <c r="E452" s="100">
        <v>4.62</v>
      </c>
      <c r="F452" s="100">
        <v>4.96</v>
      </c>
      <c r="G452" s="100">
        <v>4.38</v>
      </c>
      <c r="H452" s="100">
        <v>4.09</v>
      </c>
      <c r="I452" s="100">
        <v>3.73</v>
      </c>
      <c r="J452" s="100">
        <v>3.46</v>
      </c>
      <c r="K452" s="100">
        <v>3.25</v>
      </c>
      <c r="L452" s="100">
        <v>43</v>
      </c>
      <c r="M452" s="100">
        <v>-619</v>
      </c>
      <c r="N452" s="100">
        <v>7</v>
      </c>
      <c r="O452" s="99">
        <v>0.61741898148148155</v>
      </c>
    </row>
    <row r="453" spans="1:15" x14ac:dyDescent="0.25">
      <c r="A453" s="100">
        <v>5438</v>
      </c>
      <c r="B453" s="29">
        <v>4</v>
      </c>
      <c r="C453" s="100">
        <v>36190</v>
      </c>
      <c r="D453" s="100">
        <v>7.98</v>
      </c>
      <c r="E453" s="100">
        <v>7.11</v>
      </c>
      <c r="F453" s="100">
        <v>7.45</v>
      </c>
      <c r="G453" s="100">
        <v>6.71</v>
      </c>
      <c r="H453" s="100">
        <v>6.14</v>
      </c>
      <c r="I453" s="100">
        <v>5.57</v>
      </c>
      <c r="J453" s="100">
        <v>5.14</v>
      </c>
      <c r="K453" s="100">
        <v>4.83</v>
      </c>
      <c r="L453" s="100">
        <v>43</v>
      </c>
      <c r="M453" s="100">
        <v>-619</v>
      </c>
      <c r="N453" s="100">
        <v>7</v>
      </c>
      <c r="O453" s="99">
        <v>0.61755787037037035</v>
      </c>
    </row>
    <row r="454" spans="1:15" x14ac:dyDescent="0.25">
      <c r="A454" s="96" t="s">
        <v>381</v>
      </c>
      <c r="B454" s="98"/>
      <c r="C454" s="95" t="s">
        <v>57</v>
      </c>
      <c r="D454" s="97">
        <v>0.61803240740740739</v>
      </c>
      <c r="E454" s="96" t="s">
        <v>94</v>
      </c>
    </row>
    <row r="455" spans="1:15" x14ac:dyDescent="0.25">
      <c r="A455" s="100">
        <v>5453</v>
      </c>
      <c r="B455" s="29">
        <v>1</v>
      </c>
      <c r="C455" s="100">
        <v>36107</v>
      </c>
      <c r="D455" s="100">
        <v>8.6300000000000008</v>
      </c>
      <c r="E455" s="100">
        <v>7.8</v>
      </c>
      <c r="F455" s="100">
        <v>7.63</v>
      </c>
      <c r="G455" s="100">
        <v>6.51</v>
      </c>
      <c r="H455" s="100">
        <v>5.56</v>
      </c>
      <c r="I455" s="100">
        <v>4.74</v>
      </c>
      <c r="J455" s="100">
        <v>4.01</v>
      </c>
      <c r="K455" s="100">
        <v>3.39</v>
      </c>
      <c r="L455" s="100">
        <v>43</v>
      </c>
      <c r="M455" s="100">
        <v>45</v>
      </c>
      <c r="N455" s="100">
        <v>1</v>
      </c>
      <c r="O455" s="99">
        <v>0.61935185185185182</v>
      </c>
    </row>
    <row r="456" spans="1:15" x14ac:dyDescent="0.25">
      <c r="A456" s="100">
        <v>5453</v>
      </c>
      <c r="B456" s="29">
        <v>2</v>
      </c>
      <c r="C456" s="100">
        <v>12345</v>
      </c>
      <c r="D456" s="100">
        <v>2.89</v>
      </c>
      <c r="E456" s="100">
        <v>2.57</v>
      </c>
      <c r="F456" s="100">
        <v>2.5499999999999998</v>
      </c>
      <c r="G456" s="100">
        <v>2.13</v>
      </c>
      <c r="H456" s="100">
        <v>1.85</v>
      </c>
      <c r="I456" s="100">
        <v>1.59</v>
      </c>
      <c r="J456" s="100">
        <v>1.36</v>
      </c>
      <c r="K456" s="100">
        <v>1.18</v>
      </c>
      <c r="L456" s="100">
        <v>43</v>
      </c>
      <c r="M456" s="100">
        <v>45</v>
      </c>
      <c r="N456" s="100">
        <v>1</v>
      </c>
      <c r="O456" s="99">
        <v>0.6194560185185185</v>
      </c>
    </row>
    <row r="457" spans="1:15" x14ac:dyDescent="0.25">
      <c r="A457" s="100">
        <v>5453</v>
      </c>
      <c r="B457" s="29">
        <v>3</v>
      </c>
      <c r="C457" s="100">
        <v>23902</v>
      </c>
      <c r="D457" s="100">
        <v>5.7</v>
      </c>
      <c r="E457" s="100">
        <v>5.14</v>
      </c>
      <c r="F457" s="100">
        <v>5.12</v>
      </c>
      <c r="G457" s="100">
        <v>4.26</v>
      </c>
      <c r="H457" s="100">
        <v>3.69</v>
      </c>
      <c r="I457" s="100">
        <v>3.16</v>
      </c>
      <c r="J457" s="100">
        <v>2.68</v>
      </c>
      <c r="K457" s="100">
        <v>2.29</v>
      </c>
      <c r="L457" s="100">
        <v>43</v>
      </c>
      <c r="M457" s="100">
        <v>45</v>
      </c>
      <c r="N457" s="100">
        <v>1</v>
      </c>
      <c r="O457" s="99">
        <v>0.61956018518518519</v>
      </c>
    </row>
    <row r="458" spans="1:15" x14ac:dyDescent="0.25">
      <c r="A458" s="100">
        <v>5453</v>
      </c>
      <c r="B458" s="29">
        <v>4</v>
      </c>
      <c r="C458" s="100">
        <v>36169</v>
      </c>
      <c r="D458" s="100">
        <v>8.6</v>
      </c>
      <c r="E458" s="100">
        <v>7.79</v>
      </c>
      <c r="F458" s="100">
        <v>7.64</v>
      </c>
      <c r="G458" s="100">
        <v>6.49</v>
      </c>
      <c r="H458" s="100">
        <v>5.56</v>
      </c>
      <c r="I458" s="100">
        <v>4.74</v>
      </c>
      <c r="J458" s="100">
        <v>4.0199999999999996</v>
      </c>
      <c r="K458" s="100">
        <v>3.39</v>
      </c>
      <c r="L458" s="100">
        <v>43</v>
      </c>
      <c r="M458" s="100">
        <v>45</v>
      </c>
      <c r="N458" s="100">
        <v>1</v>
      </c>
      <c r="O458" s="99">
        <v>0.6196990740740741</v>
      </c>
    </row>
    <row r="459" spans="1:15" x14ac:dyDescent="0.25">
      <c r="A459" s="96" t="s">
        <v>380</v>
      </c>
      <c r="B459" s="98"/>
      <c r="C459" s="95" t="s">
        <v>57</v>
      </c>
      <c r="D459" s="97">
        <v>0.62024305555555559</v>
      </c>
      <c r="E459" s="96" t="s">
        <v>92</v>
      </c>
    </row>
    <row r="460" spans="1:15" x14ac:dyDescent="0.25">
      <c r="A460" s="100">
        <v>5456</v>
      </c>
      <c r="B460" s="29">
        <v>1</v>
      </c>
      <c r="C460" s="100">
        <v>36164</v>
      </c>
      <c r="D460" s="100">
        <v>8.6300000000000008</v>
      </c>
      <c r="E460" s="100">
        <v>7.71</v>
      </c>
      <c r="F460" s="100">
        <v>7.81</v>
      </c>
      <c r="G460" s="100">
        <v>6.58</v>
      </c>
      <c r="H460" s="100">
        <v>5.61</v>
      </c>
      <c r="I460" s="100">
        <v>4.72</v>
      </c>
      <c r="J460" s="100">
        <v>3.98</v>
      </c>
      <c r="K460" s="100">
        <v>3.37</v>
      </c>
      <c r="L460" s="100">
        <v>43</v>
      </c>
      <c r="M460" s="100">
        <v>44</v>
      </c>
      <c r="N460" s="100">
        <v>2</v>
      </c>
      <c r="O460" s="99">
        <v>0.62084490740740739</v>
      </c>
    </row>
    <row r="461" spans="1:15" x14ac:dyDescent="0.25">
      <c r="A461" s="100">
        <v>5456</v>
      </c>
      <c r="B461" s="29">
        <v>2</v>
      </c>
      <c r="C461" s="100">
        <v>12350</v>
      </c>
      <c r="D461" s="100">
        <v>2.86</v>
      </c>
      <c r="E461" s="100">
        <v>2.5299999999999998</v>
      </c>
      <c r="F461" s="100">
        <v>2.59</v>
      </c>
      <c r="G461" s="100">
        <v>2.17</v>
      </c>
      <c r="H461" s="100">
        <v>1.87</v>
      </c>
      <c r="I461" s="100">
        <v>1.59</v>
      </c>
      <c r="J461" s="100">
        <v>1.35</v>
      </c>
      <c r="K461" s="100">
        <v>1.17</v>
      </c>
      <c r="L461" s="100">
        <v>43</v>
      </c>
      <c r="M461" s="100">
        <v>44</v>
      </c>
      <c r="N461" s="100">
        <v>2</v>
      </c>
      <c r="O461" s="99">
        <v>0.62096064814814811</v>
      </c>
    </row>
    <row r="462" spans="1:15" x14ac:dyDescent="0.25">
      <c r="A462" s="100">
        <v>5456</v>
      </c>
      <c r="B462" s="29">
        <v>3</v>
      </c>
      <c r="C462" s="100">
        <v>23917</v>
      </c>
      <c r="D462" s="100">
        <v>5.72</v>
      </c>
      <c r="E462" s="100">
        <v>5.07</v>
      </c>
      <c r="F462" s="100">
        <v>5.2</v>
      </c>
      <c r="G462" s="100">
        <v>4.32</v>
      </c>
      <c r="H462" s="100">
        <v>3.71</v>
      </c>
      <c r="I462" s="100">
        <v>3.15</v>
      </c>
      <c r="J462" s="100">
        <v>2.66</v>
      </c>
      <c r="K462" s="100">
        <v>2.27</v>
      </c>
      <c r="L462" s="100">
        <v>43</v>
      </c>
      <c r="M462" s="100">
        <v>44</v>
      </c>
      <c r="N462" s="100">
        <v>2</v>
      </c>
      <c r="O462" s="99">
        <v>0.62105324074074075</v>
      </c>
    </row>
    <row r="463" spans="1:15" x14ac:dyDescent="0.25">
      <c r="A463" s="100">
        <v>5456</v>
      </c>
      <c r="B463" s="29">
        <v>4</v>
      </c>
      <c r="C463" s="100">
        <v>36207</v>
      </c>
      <c r="D463" s="100">
        <v>8.7200000000000006</v>
      </c>
      <c r="E463" s="100">
        <v>7.74</v>
      </c>
      <c r="F463" s="100">
        <v>7.86</v>
      </c>
      <c r="G463" s="100">
        <v>6.6</v>
      </c>
      <c r="H463" s="100">
        <v>5.63</v>
      </c>
      <c r="I463" s="100">
        <v>4.75</v>
      </c>
      <c r="J463" s="100">
        <v>4.0199999999999996</v>
      </c>
      <c r="K463" s="100">
        <v>3.39</v>
      </c>
      <c r="L463" s="100">
        <v>43</v>
      </c>
      <c r="M463" s="100">
        <v>44</v>
      </c>
      <c r="N463" s="100">
        <v>2</v>
      </c>
      <c r="O463" s="99">
        <v>0.62119212962962966</v>
      </c>
    </row>
    <row r="464" spans="1:15" x14ac:dyDescent="0.25">
      <c r="A464" s="96" t="s">
        <v>379</v>
      </c>
      <c r="B464" s="98"/>
      <c r="C464" s="95" t="s">
        <v>57</v>
      </c>
      <c r="D464" s="97">
        <v>0.62179398148148146</v>
      </c>
      <c r="E464" s="96" t="s">
        <v>90</v>
      </c>
    </row>
    <row r="465" spans="1:15" x14ac:dyDescent="0.25">
      <c r="A465" s="100">
        <v>5473</v>
      </c>
      <c r="B465" s="29">
        <v>1</v>
      </c>
      <c r="C465" s="100">
        <v>35957</v>
      </c>
      <c r="D465" s="100">
        <v>8.14</v>
      </c>
      <c r="E465" s="100">
        <v>7.3</v>
      </c>
      <c r="F465" s="100">
        <v>7.45</v>
      </c>
      <c r="G465" s="100">
        <v>6.51</v>
      </c>
      <c r="H465" s="100">
        <v>5.66</v>
      </c>
      <c r="I465" s="100">
        <v>4.8</v>
      </c>
      <c r="J465" s="100">
        <v>4.09</v>
      </c>
      <c r="K465" s="100">
        <v>3.4</v>
      </c>
      <c r="L465" s="100">
        <v>43</v>
      </c>
      <c r="M465" s="100">
        <v>-122</v>
      </c>
      <c r="N465" s="100">
        <v>1</v>
      </c>
      <c r="O465" s="99">
        <v>0.62306712962962962</v>
      </c>
    </row>
    <row r="466" spans="1:15" x14ac:dyDescent="0.25">
      <c r="A466" s="100">
        <v>5473</v>
      </c>
      <c r="B466" s="29">
        <v>2</v>
      </c>
      <c r="C466" s="100">
        <v>12379</v>
      </c>
      <c r="D466" s="100">
        <v>2.67</v>
      </c>
      <c r="E466" s="100">
        <v>2.36</v>
      </c>
      <c r="F466" s="100">
        <v>2.44</v>
      </c>
      <c r="G466" s="100">
        <v>2.11</v>
      </c>
      <c r="H466" s="100">
        <v>1.85</v>
      </c>
      <c r="I466" s="100">
        <v>1.59</v>
      </c>
      <c r="J466" s="100">
        <v>1.36</v>
      </c>
      <c r="K466" s="100">
        <v>1.17</v>
      </c>
      <c r="L466" s="100">
        <v>43</v>
      </c>
      <c r="M466" s="100">
        <v>-122</v>
      </c>
      <c r="N466" s="100">
        <v>1</v>
      </c>
      <c r="O466" s="99">
        <v>0.62317129629629631</v>
      </c>
    </row>
    <row r="467" spans="1:15" x14ac:dyDescent="0.25">
      <c r="A467" s="100">
        <v>5473</v>
      </c>
      <c r="B467" s="29">
        <v>3</v>
      </c>
      <c r="C467" s="100">
        <v>23926</v>
      </c>
      <c r="D467" s="100">
        <v>5.34</v>
      </c>
      <c r="E467" s="100">
        <v>4.75</v>
      </c>
      <c r="F467" s="100">
        <v>4.95</v>
      </c>
      <c r="G467" s="100">
        <v>4.2300000000000004</v>
      </c>
      <c r="H467" s="100">
        <v>3.74</v>
      </c>
      <c r="I467" s="100">
        <v>3.18</v>
      </c>
      <c r="J467" s="100">
        <v>2.71</v>
      </c>
      <c r="K467" s="100">
        <v>2.2799999999999998</v>
      </c>
      <c r="L467" s="100">
        <v>43</v>
      </c>
      <c r="M467" s="100">
        <v>-122</v>
      </c>
      <c r="N467" s="100">
        <v>1</v>
      </c>
      <c r="O467" s="99">
        <v>0.62327546296296299</v>
      </c>
    </row>
    <row r="468" spans="1:15" x14ac:dyDescent="0.25">
      <c r="A468" s="100">
        <v>5473</v>
      </c>
      <c r="B468" s="29">
        <v>4</v>
      </c>
      <c r="C468" s="100">
        <v>36197</v>
      </c>
      <c r="D468" s="100">
        <v>8.17</v>
      </c>
      <c r="E468" s="100">
        <v>7.29</v>
      </c>
      <c r="F468" s="100">
        <v>7.49</v>
      </c>
      <c r="G468" s="100">
        <v>6.52</v>
      </c>
      <c r="H468" s="100">
        <v>5.67</v>
      </c>
      <c r="I468" s="100">
        <v>4.82</v>
      </c>
      <c r="J468" s="100">
        <v>4.1100000000000003</v>
      </c>
      <c r="K468" s="100">
        <v>3.42</v>
      </c>
      <c r="L468" s="100">
        <v>43</v>
      </c>
      <c r="M468" s="100">
        <v>-122</v>
      </c>
      <c r="N468" s="100">
        <v>1</v>
      </c>
      <c r="O468" s="99">
        <v>0.6234143518518519</v>
      </c>
    </row>
    <row r="469" spans="1:15" x14ac:dyDescent="0.25">
      <c r="A469" s="96" t="s">
        <v>378</v>
      </c>
      <c r="B469" s="98"/>
      <c r="C469" s="95" t="s">
        <v>57</v>
      </c>
      <c r="D469" s="97">
        <v>0.62388888888888883</v>
      </c>
      <c r="E469" s="96" t="s">
        <v>88</v>
      </c>
    </row>
    <row r="470" spans="1:15" x14ac:dyDescent="0.25">
      <c r="A470" s="100">
        <v>5491</v>
      </c>
      <c r="B470" s="29">
        <v>1</v>
      </c>
      <c r="C470" s="100">
        <v>36371</v>
      </c>
      <c r="D470" s="100">
        <v>8.6999999999999993</v>
      </c>
      <c r="E470" s="100">
        <v>7.74</v>
      </c>
      <c r="F470" s="100">
        <v>7.73</v>
      </c>
      <c r="G470" s="100">
        <v>6.6</v>
      </c>
      <c r="H470" s="100">
        <v>5.73</v>
      </c>
      <c r="I470" s="100">
        <v>4.8</v>
      </c>
      <c r="J470" s="100">
        <v>4.08</v>
      </c>
      <c r="K470" s="100">
        <v>3.42</v>
      </c>
      <c r="L470" s="100">
        <v>43</v>
      </c>
      <c r="M470" s="100">
        <v>45</v>
      </c>
      <c r="N470" s="100">
        <v>1</v>
      </c>
      <c r="O470" s="99">
        <v>0.6252199074074074</v>
      </c>
    </row>
    <row r="471" spans="1:15" x14ac:dyDescent="0.25">
      <c r="A471" s="100">
        <v>5491</v>
      </c>
      <c r="B471" s="29">
        <v>2</v>
      </c>
      <c r="C471" s="100">
        <v>12333</v>
      </c>
      <c r="D471" s="100">
        <v>2.88</v>
      </c>
      <c r="E471" s="100">
        <v>2.54</v>
      </c>
      <c r="F471" s="100">
        <v>2.56</v>
      </c>
      <c r="G471" s="100">
        <v>2.17</v>
      </c>
      <c r="H471" s="100">
        <v>1.91</v>
      </c>
      <c r="I471" s="100">
        <v>1.61</v>
      </c>
      <c r="J471" s="100">
        <v>1.39</v>
      </c>
      <c r="K471" s="100">
        <v>1.2</v>
      </c>
      <c r="L471" s="100">
        <v>43</v>
      </c>
      <c r="M471" s="100">
        <v>45</v>
      </c>
      <c r="N471" s="100">
        <v>1</v>
      </c>
      <c r="O471" s="99">
        <v>0.62533564814814813</v>
      </c>
    </row>
    <row r="472" spans="1:15" x14ac:dyDescent="0.25">
      <c r="A472" s="100">
        <v>5491</v>
      </c>
      <c r="B472" s="29">
        <v>3</v>
      </c>
      <c r="C472" s="100">
        <v>23969</v>
      </c>
      <c r="D472" s="100">
        <v>5.73</v>
      </c>
      <c r="E472" s="100">
        <v>5.09</v>
      </c>
      <c r="F472" s="100">
        <v>5.15</v>
      </c>
      <c r="G472" s="100">
        <v>4.3</v>
      </c>
      <c r="H472" s="100">
        <v>3.77</v>
      </c>
      <c r="I472" s="100">
        <v>3.19</v>
      </c>
      <c r="J472" s="100">
        <v>2.71</v>
      </c>
      <c r="K472" s="100">
        <v>2.31</v>
      </c>
      <c r="L472" s="100">
        <v>43</v>
      </c>
      <c r="M472" s="100">
        <v>45</v>
      </c>
      <c r="N472" s="100">
        <v>1</v>
      </c>
      <c r="O472" s="99">
        <v>0.62543981481481481</v>
      </c>
    </row>
    <row r="473" spans="1:15" x14ac:dyDescent="0.25">
      <c r="A473" s="100">
        <v>5491</v>
      </c>
      <c r="B473" s="29">
        <v>4</v>
      </c>
      <c r="C473" s="100">
        <v>36144</v>
      </c>
      <c r="D473" s="100">
        <v>8.69</v>
      </c>
      <c r="E473" s="100">
        <v>7.76</v>
      </c>
      <c r="F473" s="100">
        <v>7.76</v>
      </c>
      <c r="G473" s="100">
        <v>6.58</v>
      </c>
      <c r="H473" s="100">
        <v>5.72</v>
      </c>
      <c r="I473" s="100">
        <v>4.8</v>
      </c>
      <c r="J473" s="100">
        <v>4.08</v>
      </c>
      <c r="K473" s="100">
        <v>3.44</v>
      </c>
      <c r="L473" s="100">
        <v>43</v>
      </c>
      <c r="M473" s="100">
        <v>45</v>
      </c>
      <c r="N473" s="100">
        <v>1</v>
      </c>
      <c r="O473" s="99">
        <v>0.62557870370370372</v>
      </c>
    </row>
    <row r="474" spans="1:15" x14ac:dyDescent="0.25">
      <c r="A474" s="96" t="s">
        <v>377</v>
      </c>
      <c r="B474" s="98"/>
      <c r="C474" s="95" t="s">
        <v>57</v>
      </c>
      <c r="D474" s="97">
        <v>0.6260648148148148</v>
      </c>
      <c r="E474" s="96" t="s">
        <v>86</v>
      </c>
    </row>
    <row r="475" spans="1:15" x14ac:dyDescent="0.25">
      <c r="A475" s="100">
        <v>5493</v>
      </c>
      <c r="B475" s="29">
        <v>1</v>
      </c>
      <c r="C475" s="100">
        <v>36432</v>
      </c>
      <c r="D475" s="100">
        <v>8.65</v>
      </c>
      <c r="E475" s="100">
        <v>7.63</v>
      </c>
      <c r="F475" s="100">
        <v>7.86</v>
      </c>
      <c r="G475" s="100">
        <v>6.71</v>
      </c>
      <c r="H475" s="100">
        <v>5.68</v>
      </c>
      <c r="I475" s="100">
        <v>4.83</v>
      </c>
      <c r="J475" s="100">
        <v>4.08</v>
      </c>
      <c r="K475" s="100">
        <v>3.43</v>
      </c>
      <c r="L475" s="100">
        <v>43</v>
      </c>
      <c r="M475" s="100">
        <v>44</v>
      </c>
      <c r="N475" s="100">
        <v>1</v>
      </c>
      <c r="O475" s="99">
        <v>0.62737268518518519</v>
      </c>
    </row>
    <row r="476" spans="1:15" x14ac:dyDescent="0.25">
      <c r="A476" s="100">
        <v>5493</v>
      </c>
      <c r="B476" s="29">
        <v>2</v>
      </c>
      <c r="C476" s="100">
        <v>12295</v>
      </c>
      <c r="D476" s="100">
        <v>2.84</v>
      </c>
      <c r="E476" s="100">
        <v>2.5</v>
      </c>
      <c r="F476" s="100">
        <v>2.58</v>
      </c>
      <c r="G476" s="100">
        <v>2.2000000000000002</v>
      </c>
      <c r="H476" s="100">
        <v>1.89</v>
      </c>
      <c r="I476" s="100">
        <v>1.6</v>
      </c>
      <c r="J476" s="100">
        <v>1.37</v>
      </c>
      <c r="K476" s="100">
        <v>1.2</v>
      </c>
      <c r="L476" s="100">
        <v>43</v>
      </c>
      <c r="M476" s="100">
        <v>44</v>
      </c>
      <c r="N476" s="100">
        <v>1</v>
      </c>
      <c r="O476" s="99">
        <v>0.62748842592592591</v>
      </c>
    </row>
    <row r="477" spans="1:15" x14ac:dyDescent="0.25">
      <c r="A477" s="100">
        <v>5493</v>
      </c>
      <c r="B477" s="29">
        <v>3</v>
      </c>
      <c r="C477" s="100">
        <v>24005</v>
      </c>
      <c r="D477" s="100">
        <v>5.74</v>
      </c>
      <c r="E477" s="100">
        <v>5.01</v>
      </c>
      <c r="F477" s="100">
        <v>5.26</v>
      </c>
      <c r="G477" s="100">
        <v>4.41</v>
      </c>
      <c r="H477" s="100">
        <v>3.77</v>
      </c>
      <c r="I477" s="100">
        <v>3.21</v>
      </c>
      <c r="J477" s="100">
        <v>2.71</v>
      </c>
      <c r="K477" s="100">
        <v>2.33</v>
      </c>
      <c r="L477" s="100">
        <v>43</v>
      </c>
      <c r="M477" s="100">
        <v>44</v>
      </c>
      <c r="N477" s="100">
        <v>1</v>
      </c>
      <c r="O477" s="99">
        <v>0.62758101851851855</v>
      </c>
    </row>
    <row r="478" spans="1:15" x14ac:dyDescent="0.25">
      <c r="A478" s="100">
        <v>5493</v>
      </c>
      <c r="B478" s="29">
        <v>4</v>
      </c>
      <c r="C478" s="100">
        <v>36322</v>
      </c>
      <c r="D478" s="100">
        <v>8.6300000000000008</v>
      </c>
      <c r="E478" s="100">
        <v>7.59</v>
      </c>
      <c r="F478" s="100">
        <v>7.86</v>
      </c>
      <c r="G478" s="100">
        <v>6.69</v>
      </c>
      <c r="H478" s="100">
        <v>5.68</v>
      </c>
      <c r="I478" s="100">
        <v>4.82</v>
      </c>
      <c r="J478" s="100">
        <v>4.07</v>
      </c>
      <c r="K478" s="100">
        <v>3.44</v>
      </c>
      <c r="L478" s="100">
        <v>43</v>
      </c>
      <c r="M478" s="100">
        <v>44</v>
      </c>
      <c r="N478" s="100">
        <v>1</v>
      </c>
      <c r="O478" s="99">
        <v>0.62771990740740746</v>
      </c>
    </row>
    <row r="479" spans="1:15" x14ac:dyDescent="0.25">
      <c r="A479" s="96" t="s">
        <v>376</v>
      </c>
      <c r="B479" s="98"/>
      <c r="C479" s="95" t="s">
        <v>57</v>
      </c>
      <c r="D479" s="97">
        <v>0.62832175925925926</v>
      </c>
      <c r="E479" s="96" t="s">
        <v>84</v>
      </c>
    </row>
    <row r="480" spans="1:15" x14ac:dyDescent="0.25">
      <c r="A480" s="100">
        <v>5511</v>
      </c>
      <c r="B480" s="29">
        <v>1</v>
      </c>
      <c r="C480" s="100">
        <v>36133</v>
      </c>
      <c r="D480" s="100">
        <v>8.5500000000000007</v>
      </c>
      <c r="E480" s="100">
        <v>7.73</v>
      </c>
      <c r="F480" s="100">
        <v>7.62</v>
      </c>
      <c r="G480" s="100">
        <v>6.65</v>
      </c>
      <c r="H480" s="100">
        <v>5.75</v>
      </c>
      <c r="I480" s="100">
        <v>4.87</v>
      </c>
      <c r="J480" s="100">
        <v>4.12</v>
      </c>
      <c r="K480" s="100">
        <v>3.43</v>
      </c>
      <c r="L480" s="100">
        <v>43</v>
      </c>
      <c r="M480" s="100">
        <v>43</v>
      </c>
      <c r="N480" s="100">
        <v>1</v>
      </c>
      <c r="O480" s="99">
        <v>0.62966435185185188</v>
      </c>
    </row>
    <row r="481" spans="1:15" x14ac:dyDescent="0.25">
      <c r="A481" s="100">
        <v>5511</v>
      </c>
      <c r="B481" s="29">
        <v>2</v>
      </c>
      <c r="C481" s="100">
        <v>12300</v>
      </c>
      <c r="D481" s="100">
        <v>2.74</v>
      </c>
      <c r="E481" s="100">
        <v>2.4900000000000002</v>
      </c>
      <c r="F481" s="100">
        <v>2.4700000000000002</v>
      </c>
      <c r="G481" s="100">
        <v>2.15</v>
      </c>
      <c r="H481" s="100">
        <v>1.9</v>
      </c>
      <c r="I481" s="100">
        <v>1.62</v>
      </c>
      <c r="J481" s="100">
        <v>1.39</v>
      </c>
      <c r="K481" s="100">
        <v>1.19</v>
      </c>
      <c r="L481" s="100">
        <v>43</v>
      </c>
      <c r="M481" s="100">
        <v>43</v>
      </c>
      <c r="N481" s="100">
        <v>1</v>
      </c>
      <c r="O481" s="99">
        <v>0.6297800925925926</v>
      </c>
    </row>
    <row r="482" spans="1:15" x14ac:dyDescent="0.25">
      <c r="A482" s="100">
        <v>5511</v>
      </c>
      <c r="B482" s="29">
        <v>3</v>
      </c>
      <c r="C482" s="100">
        <v>23868</v>
      </c>
      <c r="D482" s="100">
        <v>5.57</v>
      </c>
      <c r="E482" s="100">
        <v>5.03</v>
      </c>
      <c r="F482" s="100">
        <v>5.08</v>
      </c>
      <c r="G482" s="100">
        <v>4.3099999999999996</v>
      </c>
      <c r="H482" s="100">
        <v>3.78</v>
      </c>
      <c r="I482" s="100">
        <v>3.22</v>
      </c>
      <c r="J482" s="100">
        <v>2.72</v>
      </c>
      <c r="K482" s="100">
        <v>2.3199999999999998</v>
      </c>
      <c r="L482" s="100">
        <v>43</v>
      </c>
      <c r="M482" s="100">
        <v>43</v>
      </c>
      <c r="N482" s="100">
        <v>1</v>
      </c>
      <c r="O482" s="99">
        <v>0.62987268518518513</v>
      </c>
    </row>
    <row r="483" spans="1:15" x14ac:dyDescent="0.25">
      <c r="A483" s="100">
        <v>5511</v>
      </c>
      <c r="B483" s="29">
        <v>4</v>
      </c>
      <c r="C483" s="100">
        <v>35954</v>
      </c>
      <c r="D483" s="100">
        <v>8.4700000000000006</v>
      </c>
      <c r="E483" s="100">
        <v>7.71</v>
      </c>
      <c r="F483" s="100">
        <v>7.61</v>
      </c>
      <c r="G483" s="100">
        <v>6.61</v>
      </c>
      <c r="H483" s="100">
        <v>5.72</v>
      </c>
      <c r="I483" s="100">
        <v>4.8600000000000003</v>
      </c>
      <c r="J483" s="100">
        <v>4.12</v>
      </c>
      <c r="K483" s="100">
        <v>3.44</v>
      </c>
      <c r="L483" s="100">
        <v>43</v>
      </c>
      <c r="M483" s="100">
        <v>43</v>
      </c>
      <c r="N483" s="100">
        <v>1</v>
      </c>
      <c r="O483" s="99">
        <v>0.63001157407407404</v>
      </c>
    </row>
    <row r="484" spans="1:15" x14ac:dyDescent="0.25">
      <c r="A484" s="96" t="s">
        <v>375</v>
      </c>
      <c r="B484" s="98"/>
      <c r="C484" s="95" t="s">
        <v>57</v>
      </c>
      <c r="D484" s="97">
        <v>0.63046296296296289</v>
      </c>
      <c r="E484" s="96" t="s">
        <v>82</v>
      </c>
    </row>
    <row r="485" spans="1:15" x14ac:dyDescent="0.25">
      <c r="A485" s="100">
        <v>6155</v>
      </c>
      <c r="B485" s="29">
        <v>1</v>
      </c>
      <c r="C485" s="100">
        <v>35682</v>
      </c>
      <c r="D485" s="100">
        <v>14.3</v>
      </c>
      <c r="E485" s="100">
        <v>8.0299999999999994</v>
      </c>
      <c r="F485" s="100">
        <v>11.36</v>
      </c>
      <c r="G485" s="100">
        <v>8.85</v>
      </c>
      <c r="H485" s="100">
        <v>7.12</v>
      </c>
      <c r="I485" s="100">
        <v>5.62</v>
      </c>
      <c r="J485" s="100">
        <v>4.45</v>
      </c>
      <c r="K485" s="100">
        <v>3.61</v>
      </c>
      <c r="L485" s="100">
        <v>43</v>
      </c>
      <c r="M485" s="100">
        <v>-397</v>
      </c>
      <c r="N485" s="100">
        <v>3</v>
      </c>
      <c r="O485" s="99">
        <v>0.63255787037037037</v>
      </c>
    </row>
    <row r="486" spans="1:15" x14ac:dyDescent="0.25">
      <c r="A486" s="100">
        <v>6155</v>
      </c>
      <c r="B486" s="29">
        <v>2</v>
      </c>
      <c r="C486" s="100">
        <v>12239</v>
      </c>
      <c r="D486" s="100">
        <v>5.97</v>
      </c>
      <c r="E486" s="100">
        <v>1.95</v>
      </c>
      <c r="F486" s="100">
        <v>4.6100000000000003</v>
      </c>
      <c r="G486" s="100">
        <v>3.5</v>
      </c>
      <c r="H486" s="100">
        <v>2.81</v>
      </c>
      <c r="I486" s="100">
        <v>2.2200000000000002</v>
      </c>
      <c r="J486" s="100">
        <v>1.76</v>
      </c>
      <c r="K486" s="100">
        <v>1.43</v>
      </c>
      <c r="L486" s="100">
        <v>43</v>
      </c>
      <c r="M486" s="100">
        <v>-397</v>
      </c>
      <c r="N486" s="100">
        <v>3</v>
      </c>
      <c r="O486" s="99">
        <v>0.63270833333333332</v>
      </c>
    </row>
    <row r="487" spans="1:15" x14ac:dyDescent="0.25">
      <c r="A487" s="100">
        <v>6155</v>
      </c>
      <c r="B487" s="29">
        <v>3</v>
      </c>
      <c r="C487" s="100">
        <v>23811</v>
      </c>
      <c r="D487" s="100">
        <v>10.199999999999999</v>
      </c>
      <c r="E487" s="100">
        <v>4.79</v>
      </c>
      <c r="F487" s="100">
        <v>8.11</v>
      </c>
      <c r="G487" s="100">
        <v>6.2</v>
      </c>
      <c r="H487" s="100">
        <v>5</v>
      </c>
      <c r="I487" s="100">
        <v>3.99</v>
      </c>
      <c r="J487" s="100">
        <v>3.17</v>
      </c>
      <c r="K487" s="100">
        <v>2.58</v>
      </c>
      <c r="L487" s="100">
        <v>43</v>
      </c>
      <c r="M487" s="100">
        <v>-397</v>
      </c>
      <c r="N487" s="100">
        <v>3</v>
      </c>
      <c r="O487" s="99">
        <v>0.63283564814814819</v>
      </c>
    </row>
    <row r="488" spans="1:15" x14ac:dyDescent="0.25">
      <c r="A488" s="100">
        <v>6155</v>
      </c>
      <c r="B488" s="29">
        <v>4</v>
      </c>
      <c r="C488" s="100">
        <v>36037</v>
      </c>
      <c r="D488" s="100">
        <v>14.04</v>
      </c>
      <c r="E488" s="100">
        <v>7.94</v>
      </c>
      <c r="F488" s="100">
        <v>11.18</v>
      </c>
      <c r="G488" s="100">
        <v>8.7100000000000009</v>
      </c>
      <c r="H488" s="100">
        <v>7.01</v>
      </c>
      <c r="I488" s="100">
        <v>5.56</v>
      </c>
      <c r="J488" s="100">
        <v>4.46</v>
      </c>
      <c r="K488" s="100">
        <v>3.64</v>
      </c>
      <c r="L488" s="100">
        <v>43</v>
      </c>
      <c r="M488" s="100">
        <v>-397</v>
      </c>
      <c r="N488" s="100">
        <v>3</v>
      </c>
      <c r="O488" s="99">
        <v>0.6330324074074074</v>
      </c>
    </row>
    <row r="489" spans="1:15" x14ac:dyDescent="0.25">
      <c r="A489" s="96" t="s">
        <v>374</v>
      </c>
      <c r="B489" s="98"/>
      <c r="C489" s="95" t="s">
        <v>57</v>
      </c>
      <c r="D489" s="97">
        <v>0.63351851851851848</v>
      </c>
      <c r="E489" s="96" t="s">
        <v>79</v>
      </c>
    </row>
    <row r="490" spans="1:15" x14ac:dyDescent="0.25">
      <c r="A490" s="100">
        <v>6157</v>
      </c>
      <c r="B490" s="29">
        <v>1</v>
      </c>
      <c r="C490" s="100">
        <v>36085</v>
      </c>
      <c r="D490" s="100">
        <v>11.64</v>
      </c>
      <c r="E490" s="100">
        <v>9.27</v>
      </c>
      <c r="F490" s="100">
        <v>10.11</v>
      </c>
      <c r="G490" s="100">
        <v>7.86</v>
      </c>
      <c r="H490" s="100">
        <v>6.3</v>
      </c>
      <c r="I490" s="100">
        <v>5</v>
      </c>
      <c r="J490" s="100">
        <v>4.0599999999999996</v>
      </c>
      <c r="K490" s="100">
        <v>3.37</v>
      </c>
      <c r="L490" s="100">
        <v>43</v>
      </c>
      <c r="M490" s="100">
        <v>44</v>
      </c>
      <c r="N490" s="100">
        <v>1</v>
      </c>
      <c r="O490" s="99">
        <v>0.63471064814814815</v>
      </c>
    </row>
    <row r="491" spans="1:15" x14ac:dyDescent="0.25">
      <c r="A491" s="100">
        <v>6157</v>
      </c>
      <c r="B491" s="29">
        <v>2</v>
      </c>
      <c r="C491" s="100">
        <v>12298</v>
      </c>
      <c r="D491" s="100">
        <v>4.13</v>
      </c>
      <c r="E491" s="100">
        <v>3.26</v>
      </c>
      <c r="F491" s="100">
        <v>3.42</v>
      </c>
      <c r="G491" s="100">
        <v>2.65</v>
      </c>
      <c r="H491" s="100">
        <v>2.14</v>
      </c>
      <c r="I491" s="100">
        <v>1.73</v>
      </c>
      <c r="J491" s="100">
        <v>1.42</v>
      </c>
      <c r="K491" s="100">
        <v>1.18</v>
      </c>
      <c r="L491" s="100">
        <v>43</v>
      </c>
      <c r="M491" s="100">
        <v>44</v>
      </c>
      <c r="N491" s="100">
        <v>1</v>
      </c>
      <c r="O491" s="99">
        <v>0.63481481481481483</v>
      </c>
    </row>
    <row r="492" spans="1:15" x14ac:dyDescent="0.25">
      <c r="A492" s="100">
        <v>6157</v>
      </c>
      <c r="B492" s="29">
        <v>3</v>
      </c>
      <c r="C492" s="100">
        <v>23836</v>
      </c>
      <c r="D492" s="100">
        <v>7.95</v>
      </c>
      <c r="E492" s="100">
        <v>6.28</v>
      </c>
      <c r="F492" s="100">
        <v>6.88</v>
      </c>
      <c r="G492" s="100">
        <v>5.24</v>
      </c>
      <c r="H492" s="100">
        <v>4.24</v>
      </c>
      <c r="I492" s="100">
        <v>3.4</v>
      </c>
      <c r="J492" s="100">
        <v>2.75</v>
      </c>
      <c r="K492" s="100">
        <v>2.2799999999999998</v>
      </c>
      <c r="L492" s="100">
        <v>43</v>
      </c>
      <c r="M492" s="100">
        <v>44</v>
      </c>
      <c r="N492" s="100">
        <v>1</v>
      </c>
      <c r="O492" s="99">
        <v>0.63491898148148151</v>
      </c>
    </row>
    <row r="493" spans="1:15" x14ac:dyDescent="0.25">
      <c r="A493" s="100">
        <v>6157</v>
      </c>
      <c r="B493" s="29">
        <v>4</v>
      </c>
      <c r="C493" s="100">
        <v>36203</v>
      </c>
      <c r="D493" s="100">
        <v>11.66</v>
      </c>
      <c r="E493" s="100">
        <v>9.3000000000000007</v>
      </c>
      <c r="F493" s="100">
        <v>10.199999999999999</v>
      </c>
      <c r="G493" s="100">
        <v>7.9</v>
      </c>
      <c r="H493" s="100">
        <v>6.35</v>
      </c>
      <c r="I493" s="100">
        <v>5.05</v>
      </c>
      <c r="J493" s="100">
        <v>4.08</v>
      </c>
      <c r="K493" s="100">
        <v>3.39</v>
      </c>
      <c r="L493" s="100">
        <v>43</v>
      </c>
      <c r="M493" s="100">
        <v>44</v>
      </c>
      <c r="N493" s="100">
        <v>1</v>
      </c>
      <c r="O493" s="99">
        <v>0.63505787037037031</v>
      </c>
    </row>
    <row r="494" spans="1:15" x14ac:dyDescent="0.25">
      <c r="A494" s="96" t="s">
        <v>373</v>
      </c>
      <c r="B494" s="98"/>
      <c r="C494" s="95" t="s">
        <v>57</v>
      </c>
      <c r="D494" s="97">
        <v>0.63555555555555554</v>
      </c>
      <c r="E494" s="96" t="s">
        <v>77</v>
      </c>
    </row>
    <row r="495" spans="1:15" x14ac:dyDescent="0.25">
      <c r="A495" s="100">
        <v>6678</v>
      </c>
      <c r="B495" s="29">
        <v>1</v>
      </c>
      <c r="C495" s="100">
        <v>35711</v>
      </c>
      <c r="D495" s="100">
        <v>16.02</v>
      </c>
      <c r="E495" s="100">
        <v>9.35</v>
      </c>
      <c r="F495" s="100">
        <v>12.86</v>
      </c>
      <c r="G495" s="100">
        <v>10.029999999999999</v>
      </c>
      <c r="H495" s="100">
        <v>8.0399999999999991</v>
      </c>
      <c r="I495" s="100">
        <v>6.41</v>
      </c>
      <c r="J495" s="100">
        <v>5.03</v>
      </c>
      <c r="K495" s="100">
        <v>4.0199999999999996</v>
      </c>
      <c r="L495" s="100">
        <v>43</v>
      </c>
      <c r="M495" s="100">
        <v>44</v>
      </c>
      <c r="N495" s="100">
        <v>2</v>
      </c>
      <c r="O495" s="99">
        <v>0.63769675925925928</v>
      </c>
    </row>
    <row r="496" spans="1:15" x14ac:dyDescent="0.25">
      <c r="A496" s="100">
        <v>6678</v>
      </c>
      <c r="B496" s="29">
        <v>2</v>
      </c>
      <c r="C496" s="100">
        <v>12244</v>
      </c>
      <c r="D496" s="100">
        <v>6.91</v>
      </c>
      <c r="E496" s="100">
        <v>2.33</v>
      </c>
      <c r="F496" s="100">
        <v>5.37</v>
      </c>
      <c r="G496" s="100">
        <v>4.13</v>
      </c>
      <c r="H496" s="100">
        <v>3.26</v>
      </c>
      <c r="I496" s="100">
        <v>2.6</v>
      </c>
      <c r="J496" s="100">
        <v>2.0299999999999998</v>
      </c>
      <c r="K496" s="100">
        <v>1.61</v>
      </c>
      <c r="L496" s="100">
        <v>43</v>
      </c>
      <c r="M496" s="100">
        <v>44</v>
      </c>
      <c r="N496" s="100">
        <v>2</v>
      </c>
      <c r="O496" s="99">
        <v>0.63783564814814808</v>
      </c>
    </row>
    <row r="497" spans="1:15" x14ac:dyDescent="0.25">
      <c r="A497" s="100">
        <v>6678</v>
      </c>
      <c r="B497" s="29">
        <v>3</v>
      </c>
      <c r="C497" s="100">
        <v>23812</v>
      </c>
      <c r="D497" s="100">
        <v>11.51</v>
      </c>
      <c r="E497" s="100">
        <v>5.68</v>
      </c>
      <c r="F497" s="100">
        <v>9.2899999999999991</v>
      </c>
      <c r="G497" s="100">
        <v>7.07</v>
      </c>
      <c r="H497" s="100">
        <v>5.67</v>
      </c>
      <c r="I497" s="100">
        <v>4.54</v>
      </c>
      <c r="J497" s="100">
        <v>3.58</v>
      </c>
      <c r="K497" s="100">
        <v>2.83</v>
      </c>
      <c r="L497" s="100">
        <v>43</v>
      </c>
      <c r="M497" s="100">
        <v>44</v>
      </c>
      <c r="N497" s="100">
        <v>2</v>
      </c>
      <c r="O497" s="99">
        <v>0.63795138888888892</v>
      </c>
    </row>
    <row r="498" spans="1:15" x14ac:dyDescent="0.25">
      <c r="A498" s="100">
        <v>6678</v>
      </c>
      <c r="B498" s="29">
        <v>4</v>
      </c>
      <c r="C498" s="100">
        <v>36181</v>
      </c>
      <c r="D498" s="100">
        <v>15.79</v>
      </c>
      <c r="E498" s="100">
        <v>9.2899999999999991</v>
      </c>
      <c r="F498" s="100">
        <v>12.7</v>
      </c>
      <c r="G498" s="100">
        <v>9.8699999999999992</v>
      </c>
      <c r="H498" s="100">
        <v>7.9</v>
      </c>
      <c r="I498" s="100">
        <v>6.34</v>
      </c>
      <c r="J498" s="100">
        <v>5.01</v>
      </c>
      <c r="K498" s="100">
        <v>4</v>
      </c>
      <c r="L498" s="100">
        <v>43</v>
      </c>
      <c r="M498" s="100">
        <v>44</v>
      </c>
      <c r="N498" s="100">
        <v>2</v>
      </c>
      <c r="O498" s="99">
        <v>0.63810185185185186</v>
      </c>
    </row>
    <row r="499" spans="1:15" x14ac:dyDescent="0.25">
      <c r="A499" s="96" t="s">
        <v>372</v>
      </c>
      <c r="B499" s="98"/>
      <c r="C499" s="95" t="s">
        <v>57</v>
      </c>
      <c r="D499" s="97">
        <v>0.63864583333333336</v>
      </c>
      <c r="E499" s="96" t="s">
        <v>75</v>
      </c>
    </row>
    <row r="500" spans="1:15" x14ac:dyDescent="0.25">
      <c r="A500" s="100">
        <v>6680</v>
      </c>
      <c r="B500" s="29">
        <v>1</v>
      </c>
      <c r="C500" s="100">
        <v>35987</v>
      </c>
      <c r="D500" s="100">
        <v>13.66</v>
      </c>
      <c r="E500" s="100">
        <v>11.07</v>
      </c>
      <c r="F500" s="100">
        <v>10.75</v>
      </c>
      <c r="G500" s="100">
        <v>8.4499999999999993</v>
      </c>
      <c r="H500" s="100">
        <v>6.7</v>
      </c>
      <c r="I500" s="100">
        <v>5.47</v>
      </c>
      <c r="J500" s="100">
        <v>4.45</v>
      </c>
      <c r="K500" s="100">
        <v>3.69</v>
      </c>
      <c r="L500" s="100">
        <v>43</v>
      </c>
      <c r="M500" s="100">
        <v>44</v>
      </c>
      <c r="N500" s="100">
        <v>3</v>
      </c>
      <c r="O500" s="99">
        <v>0.63927083333333334</v>
      </c>
    </row>
    <row r="501" spans="1:15" x14ac:dyDescent="0.25">
      <c r="A501" s="100">
        <v>6680</v>
      </c>
      <c r="B501" s="29">
        <v>2</v>
      </c>
      <c r="C501" s="100">
        <v>12308</v>
      </c>
      <c r="D501" s="100">
        <v>5.2</v>
      </c>
      <c r="E501" s="100">
        <v>4.13</v>
      </c>
      <c r="F501" s="100">
        <v>3.31</v>
      </c>
      <c r="G501" s="100">
        <v>2.63</v>
      </c>
      <c r="H501" s="100">
        <v>2.16</v>
      </c>
      <c r="I501" s="100">
        <v>1.8</v>
      </c>
      <c r="J501" s="100">
        <v>1.51</v>
      </c>
      <c r="K501" s="100">
        <v>1.26</v>
      </c>
      <c r="L501" s="100">
        <v>43</v>
      </c>
      <c r="M501" s="100">
        <v>44</v>
      </c>
      <c r="N501" s="100">
        <v>3</v>
      </c>
      <c r="O501" s="99">
        <v>0.63937500000000003</v>
      </c>
    </row>
    <row r="502" spans="1:15" x14ac:dyDescent="0.25">
      <c r="A502" s="100">
        <v>6680</v>
      </c>
      <c r="B502" s="29">
        <v>3</v>
      </c>
      <c r="C502" s="100">
        <v>23750</v>
      </c>
      <c r="D502" s="100">
        <v>9.39</v>
      </c>
      <c r="E502" s="100">
        <v>7.52</v>
      </c>
      <c r="F502" s="100">
        <v>7.18</v>
      </c>
      <c r="G502" s="100">
        <v>5.53</v>
      </c>
      <c r="H502" s="100">
        <v>4.45</v>
      </c>
      <c r="I502" s="100">
        <v>3.66</v>
      </c>
      <c r="J502" s="100">
        <v>3</v>
      </c>
      <c r="K502" s="100">
        <v>2.4900000000000002</v>
      </c>
      <c r="L502" s="100">
        <v>43</v>
      </c>
      <c r="M502" s="100">
        <v>44</v>
      </c>
      <c r="N502" s="100">
        <v>3</v>
      </c>
      <c r="O502" s="99">
        <v>0.63947916666666671</v>
      </c>
    </row>
    <row r="503" spans="1:15" x14ac:dyDescent="0.25">
      <c r="A503" s="100">
        <v>6680</v>
      </c>
      <c r="B503" s="29">
        <v>4</v>
      </c>
      <c r="C503" s="100">
        <v>36026</v>
      </c>
      <c r="D503" s="100">
        <v>13.46</v>
      </c>
      <c r="E503" s="100">
        <v>10.86</v>
      </c>
      <c r="F503" s="100">
        <v>11</v>
      </c>
      <c r="G503" s="100">
        <v>8.57</v>
      </c>
      <c r="H503" s="100">
        <v>6.79</v>
      </c>
      <c r="I503" s="100">
        <v>5.55</v>
      </c>
      <c r="J503" s="100">
        <v>4.51</v>
      </c>
      <c r="K503" s="100">
        <v>3.72</v>
      </c>
      <c r="L503" s="100">
        <v>43</v>
      </c>
      <c r="M503" s="100">
        <v>44</v>
      </c>
      <c r="N503" s="100">
        <v>3</v>
      </c>
      <c r="O503" s="99">
        <v>0.63961805555555562</v>
      </c>
    </row>
    <row r="504" spans="1:15" x14ac:dyDescent="0.25">
      <c r="A504" s="96" t="s">
        <v>371</v>
      </c>
      <c r="B504" s="98"/>
      <c r="C504" s="95" t="s">
        <v>57</v>
      </c>
      <c r="D504" s="97">
        <v>0.64015046296296296</v>
      </c>
      <c r="E504" s="96" t="s">
        <v>73</v>
      </c>
    </row>
    <row r="505" spans="1:15" x14ac:dyDescent="0.25">
      <c r="A505" s="100">
        <v>7144</v>
      </c>
      <c r="B505" s="29">
        <v>1</v>
      </c>
      <c r="C505" s="100">
        <v>35822</v>
      </c>
      <c r="D505" s="100">
        <v>14.61</v>
      </c>
      <c r="E505" s="100">
        <v>10.77</v>
      </c>
      <c r="F505" s="100">
        <v>11.73</v>
      </c>
      <c r="G505" s="100">
        <v>9.23</v>
      </c>
      <c r="H505" s="100">
        <v>7.52</v>
      </c>
      <c r="I505" s="100">
        <v>6.03</v>
      </c>
      <c r="J505" s="100">
        <v>4.79</v>
      </c>
      <c r="K505" s="100">
        <v>3.89</v>
      </c>
      <c r="L505" s="100">
        <v>43</v>
      </c>
      <c r="M505" s="100">
        <v>44</v>
      </c>
      <c r="N505" s="100">
        <v>4</v>
      </c>
      <c r="O505" s="99">
        <v>0.64212962962962961</v>
      </c>
    </row>
    <row r="506" spans="1:15" x14ac:dyDescent="0.25">
      <c r="A506" s="100">
        <v>7144</v>
      </c>
      <c r="B506" s="29">
        <v>2</v>
      </c>
      <c r="C506" s="100">
        <v>12247</v>
      </c>
      <c r="D506" s="100">
        <v>5.71</v>
      </c>
      <c r="E506" s="100">
        <v>3.26</v>
      </c>
      <c r="F506" s="100">
        <v>4.55</v>
      </c>
      <c r="G506" s="100">
        <v>3.53</v>
      </c>
      <c r="H506" s="100">
        <v>2.86</v>
      </c>
      <c r="I506" s="100">
        <v>2.29</v>
      </c>
      <c r="J506" s="100">
        <v>1.82</v>
      </c>
      <c r="K506" s="100">
        <v>1.48</v>
      </c>
      <c r="L506" s="100">
        <v>43</v>
      </c>
      <c r="M506" s="100">
        <v>44</v>
      </c>
      <c r="N506" s="100">
        <v>4</v>
      </c>
      <c r="O506" s="99">
        <v>0.64236111111111105</v>
      </c>
    </row>
    <row r="507" spans="1:15" x14ac:dyDescent="0.25">
      <c r="A507" s="100">
        <v>7144</v>
      </c>
      <c r="B507" s="29">
        <v>3</v>
      </c>
      <c r="C507" s="100">
        <v>23814</v>
      </c>
      <c r="D507" s="100">
        <v>10.19</v>
      </c>
      <c r="E507" s="100">
        <v>6.98</v>
      </c>
      <c r="F507" s="100">
        <v>8.26</v>
      </c>
      <c r="G507" s="100">
        <v>6.35</v>
      </c>
      <c r="H507" s="100">
        <v>5.19</v>
      </c>
      <c r="I507" s="100">
        <v>4.2</v>
      </c>
      <c r="J507" s="100">
        <v>3.36</v>
      </c>
      <c r="K507" s="100">
        <v>2.73</v>
      </c>
      <c r="L507" s="100">
        <v>43</v>
      </c>
      <c r="M507" s="100">
        <v>44</v>
      </c>
      <c r="N507" s="100">
        <v>4</v>
      </c>
      <c r="O507" s="99">
        <v>0.64246527777777784</v>
      </c>
    </row>
    <row r="508" spans="1:15" x14ac:dyDescent="0.25">
      <c r="A508" s="100">
        <v>7144</v>
      </c>
      <c r="B508" s="29">
        <v>4</v>
      </c>
      <c r="C508" s="100">
        <v>35942</v>
      </c>
      <c r="D508" s="100">
        <v>14.35</v>
      </c>
      <c r="E508" s="100">
        <v>10.69</v>
      </c>
      <c r="F508" s="100">
        <v>11.64</v>
      </c>
      <c r="G508" s="100">
        <v>9.08</v>
      </c>
      <c r="H508" s="100">
        <v>7.41</v>
      </c>
      <c r="I508" s="100">
        <v>5.99</v>
      </c>
      <c r="J508" s="100">
        <v>4.79</v>
      </c>
      <c r="K508" s="100">
        <v>3.91</v>
      </c>
      <c r="L508" s="100">
        <v>43</v>
      </c>
      <c r="M508" s="100">
        <v>44</v>
      </c>
      <c r="N508" s="100">
        <v>4</v>
      </c>
      <c r="O508" s="99">
        <v>0.64260416666666664</v>
      </c>
    </row>
    <row r="509" spans="1:15" x14ac:dyDescent="0.25">
      <c r="A509" s="96" t="s">
        <v>370</v>
      </c>
      <c r="B509" s="98"/>
      <c r="C509" s="95" t="s">
        <v>57</v>
      </c>
      <c r="D509" s="97">
        <v>0.6431365740740741</v>
      </c>
      <c r="E509" s="96" t="s">
        <v>71</v>
      </c>
    </row>
    <row r="510" spans="1:15" x14ac:dyDescent="0.25">
      <c r="A510" s="100">
        <v>7148</v>
      </c>
      <c r="B510" s="29">
        <v>1</v>
      </c>
      <c r="C510" s="100">
        <v>35750</v>
      </c>
      <c r="D510" s="100">
        <v>12.49</v>
      </c>
      <c r="E510" s="100">
        <v>10.15</v>
      </c>
      <c r="F510" s="100">
        <v>11.75</v>
      </c>
      <c r="G510" s="100">
        <v>9.17</v>
      </c>
      <c r="H510" s="100">
        <v>7.31</v>
      </c>
      <c r="I510" s="100">
        <v>5.83</v>
      </c>
      <c r="J510" s="100">
        <v>4.7300000000000004</v>
      </c>
      <c r="K510" s="100">
        <v>3.96</v>
      </c>
      <c r="L510" s="100">
        <v>43</v>
      </c>
      <c r="M510" s="100">
        <v>44</v>
      </c>
      <c r="N510" s="100">
        <v>5</v>
      </c>
      <c r="O510" s="99">
        <v>0.64401620370370372</v>
      </c>
    </row>
    <row r="511" spans="1:15" x14ac:dyDescent="0.25">
      <c r="A511" s="100">
        <v>7148</v>
      </c>
      <c r="B511" s="29">
        <v>2</v>
      </c>
      <c r="C511" s="100">
        <v>12345</v>
      </c>
      <c r="D511" s="100">
        <v>4.4400000000000004</v>
      </c>
      <c r="E511" s="100">
        <v>3.55</v>
      </c>
      <c r="F511" s="100">
        <v>4.17</v>
      </c>
      <c r="G511" s="100">
        <v>3.23</v>
      </c>
      <c r="H511" s="100">
        <v>2.61</v>
      </c>
      <c r="I511" s="100">
        <v>2.08</v>
      </c>
      <c r="J511" s="100">
        <v>1.71</v>
      </c>
      <c r="K511" s="100">
        <v>1.44</v>
      </c>
      <c r="L511" s="100">
        <v>43</v>
      </c>
      <c r="M511" s="100">
        <v>44</v>
      </c>
      <c r="N511" s="100">
        <v>5</v>
      </c>
      <c r="O511" s="99">
        <v>0.64414351851851859</v>
      </c>
    </row>
    <row r="512" spans="1:15" x14ac:dyDescent="0.25">
      <c r="A512" s="100">
        <v>7148</v>
      </c>
      <c r="B512" s="29">
        <v>3</v>
      </c>
      <c r="C512" s="100">
        <v>23811</v>
      </c>
      <c r="D512" s="100">
        <v>8.5299999999999994</v>
      </c>
      <c r="E512" s="100">
        <v>6.89</v>
      </c>
      <c r="F512" s="100">
        <v>8.1199999999999992</v>
      </c>
      <c r="G512" s="100">
        <v>6.22</v>
      </c>
      <c r="H512" s="100">
        <v>4.99</v>
      </c>
      <c r="I512" s="100">
        <v>4.0199999999999996</v>
      </c>
      <c r="J512" s="100">
        <v>3.26</v>
      </c>
      <c r="K512" s="100">
        <v>2.74</v>
      </c>
      <c r="L512" s="100">
        <v>43</v>
      </c>
      <c r="M512" s="100">
        <v>44</v>
      </c>
      <c r="N512" s="100">
        <v>5</v>
      </c>
      <c r="O512" s="99">
        <v>0.64423611111111112</v>
      </c>
    </row>
    <row r="513" spans="1:15" x14ac:dyDescent="0.25">
      <c r="A513" s="100">
        <v>7148</v>
      </c>
      <c r="B513" s="29">
        <v>4</v>
      </c>
      <c r="C513" s="100">
        <v>35973</v>
      </c>
      <c r="D513" s="100">
        <v>12.52</v>
      </c>
      <c r="E513" s="100">
        <v>10.15</v>
      </c>
      <c r="F513" s="100">
        <v>11.88</v>
      </c>
      <c r="G513" s="100">
        <v>9.23</v>
      </c>
      <c r="H513" s="100">
        <v>7.36</v>
      </c>
      <c r="I513" s="100">
        <v>5.9</v>
      </c>
      <c r="J513" s="100">
        <v>4.78</v>
      </c>
      <c r="K513" s="100">
        <v>4</v>
      </c>
      <c r="L513" s="100">
        <v>43</v>
      </c>
      <c r="M513" s="100">
        <v>44</v>
      </c>
      <c r="N513" s="100">
        <v>5</v>
      </c>
      <c r="O513" s="99">
        <v>0.64438657407407407</v>
      </c>
    </row>
    <row r="514" spans="1:15" x14ac:dyDescent="0.25">
      <c r="A514" s="96" t="s">
        <v>369</v>
      </c>
      <c r="B514" s="98"/>
      <c r="C514" s="95" t="s">
        <v>57</v>
      </c>
      <c r="D514" s="97">
        <v>0.64501157407407406</v>
      </c>
      <c r="E514" s="96" t="s">
        <v>69</v>
      </c>
    </row>
    <row r="515" spans="1:15" x14ac:dyDescent="0.25">
      <c r="A515" s="100">
        <v>7557</v>
      </c>
      <c r="B515" s="29">
        <v>1</v>
      </c>
      <c r="C515" s="100">
        <v>35855</v>
      </c>
      <c r="D515" s="100">
        <v>13.72</v>
      </c>
      <c r="E515" s="100">
        <v>9.92</v>
      </c>
      <c r="F515" s="100">
        <v>11.06</v>
      </c>
      <c r="G515" s="100">
        <v>8.6300000000000008</v>
      </c>
      <c r="H515" s="100">
        <v>6.93</v>
      </c>
      <c r="I515" s="100">
        <v>5.57</v>
      </c>
      <c r="J515" s="100">
        <v>4.5</v>
      </c>
      <c r="K515" s="100">
        <v>3.7</v>
      </c>
      <c r="L515" s="100">
        <v>43</v>
      </c>
      <c r="M515" s="100">
        <v>44</v>
      </c>
      <c r="N515" s="100">
        <v>6</v>
      </c>
      <c r="O515" s="99">
        <v>0.64886574074074077</v>
      </c>
    </row>
    <row r="516" spans="1:15" x14ac:dyDescent="0.25">
      <c r="A516" s="100">
        <v>7557</v>
      </c>
      <c r="B516" s="29">
        <v>2</v>
      </c>
      <c r="C516" s="100">
        <v>12250</v>
      </c>
      <c r="D516" s="100">
        <v>5.41</v>
      </c>
      <c r="E516" s="100">
        <v>2.83</v>
      </c>
      <c r="F516" s="100">
        <v>4.28</v>
      </c>
      <c r="G516" s="100">
        <v>3.27</v>
      </c>
      <c r="H516" s="100">
        <v>2.59</v>
      </c>
      <c r="I516" s="100">
        <v>2.1</v>
      </c>
      <c r="J516" s="100">
        <v>1.71</v>
      </c>
      <c r="K516" s="100">
        <v>1.39</v>
      </c>
      <c r="L516" s="100">
        <v>43</v>
      </c>
      <c r="M516" s="100">
        <v>44</v>
      </c>
      <c r="N516" s="100">
        <v>6</v>
      </c>
      <c r="O516" s="99">
        <v>0.64900462962962957</v>
      </c>
    </row>
    <row r="517" spans="1:15" x14ac:dyDescent="0.25">
      <c r="A517" s="100">
        <v>7557</v>
      </c>
      <c r="B517" s="29">
        <v>3</v>
      </c>
      <c r="C517" s="100">
        <v>23778</v>
      </c>
      <c r="D517" s="100">
        <v>9.5</v>
      </c>
      <c r="E517" s="100">
        <v>6.29</v>
      </c>
      <c r="F517" s="100">
        <v>7.73</v>
      </c>
      <c r="G517" s="100">
        <v>5.84</v>
      </c>
      <c r="H517" s="100">
        <v>4.74</v>
      </c>
      <c r="I517" s="100">
        <v>3.83</v>
      </c>
      <c r="J517" s="100">
        <v>3.12</v>
      </c>
      <c r="K517" s="100">
        <v>2.57</v>
      </c>
      <c r="L517" s="100">
        <v>43</v>
      </c>
      <c r="M517" s="100">
        <v>44</v>
      </c>
      <c r="N517" s="100">
        <v>6</v>
      </c>
      <c r="O517" s="99">
        <v>0.64910879629629636</v>
      </c>
    </row>
    <row r="518" spans="1:15" x14ac:dyDescent="0.25">
      <c r="A518" s="100">
        <v>7557</v>
      </c>
      <c r="B518" s="29">
        <v>4</v>
      </c>
      <c r="C518" s="100">
        <v>36037</v>
      </c>
      <c r="D518" s="100">
        <v>13.47</v>
      </c>
      <c r="E518" s="100">
        <v>9.85</v>
      </c>
      <c r="F518" s="100">
        <v>10.93</v>
      </c>
      <c r="G518" s="100">
        <v>8.4600000000000009</v>
      </c>
      <c r="H518" s="100">
        <v>6.82</v>
      </c>
      <c r="I518" s="100">
        <v>5.52</v>
      </c>
      <c r="J518" s="100">
        <v>4.47</v>
      </c>
      <c r="K518" s="100">
        <v>3.68</v>
      </c>
      <c r="L518" s="100">
        <v>43</v>
      </c>
      <c r="M518" s="100">
        <v>44</v>
      </c>
      <c r="N518" s="100">
        <v>6</v>
      </c>
      <c r="O518" s="99">
        <v>0.64924768518518516</v>
      </c>
    </row>
    <row r="519" spans="1:15" x14ac:dyDescent="0.25">
      <c r="A519" s="96" t="s">
        <v>368</v>
      </c>
      <c r="B519" s="98"/>
      <c r="C519" s="95" t="s">
        <v>57</v>
      </c>
      <c r="D519" s="97">
        <v>0.64986111111111111</v>
      </c>
      <c r="E519" s="96" t="s">
        <v>67</v>
      </c>
    </row>
    <row r="520" spans="1:15" x14ac:dyDescent="0.25">
      <c r="A520" s="100">
        <v>7559</v>
      </c>
      <c r="B520" s="29">
        <v>1</v>
      </c>
      <c r="C520" s="100">
        <v>35966</v>
      </c>
      <c r="D520" s="100">
        <v>12.42</v>
      </c>
      <c r="E520" s="100">
        <v>9.94</v>
      </c>
      <c r="F520" s="100">
        <v>10.39</v>
      </c>
      <c r="G520" s="100">
        <v>8.1199999999999992</v>
      </c>
      <c r="H520" s="100">
        <v>6.42</v>
      </c>
      <c r="I520" s="100">
        <v>5.22</v>
      </c>
      <c r="J520" s="100">
        <v>4.26</v>
      </c>
      <c r="K520" s="100">
        <v>3.57</v>
      </c>
      <c r="L520" s="100">
        <v>43</v>
      </c>
      <c r="M520" s="100">
        <v>44</v>
      </c>
      <c r="N520" s="100">
        <v>7</v>
      </c>
      <c r="O520" s="99">
        <v>0.65045138888888887</v>
      </c>
    </row>
    <row r="521" spans="1:15" x14ac:dyDescent="0.25">
      <c r="A521" s="100">
        <v>7559</v>
      </c>
      <c r="B521" s="29">
        <v>2</v>
      </c>
      <c r="C521" s="100">
        <v>12341</v>
      </c>
      <c r="D521" s="100">
        <v>4.42</v>
      </c>
      <c r="E521" s="100">
        <v>3.49</v>
      </c>
      <c r="F521" s="100">
        <v>3.59</v>
      </c>
      <c r="G521" s="100">
        <v>2.79</v>
      </c>
      <c r="H521" s="100">
        <v>2.2400000000000002</v>
      </c>
      <c r="I521" s="100">
        <v>1.84</v>
      </c>
      <c r="J521" s="100">
        <v>1.51</v>
      </c>
      <c r="K521" s="100">
        <v>1.28</v>
      </c>
      <c r="L521" s="100">
        <v>43</v>
      </c>
      <c r="M521" s="100">
        <v>44</v>
      </c>
      <c r="N521" s="100">
        <v>7</v>
      </c>
      <c r="O521" s="99">
        <v>0.6505671296296297</v>
      </c>
    </row>
    <row r="522" spans="1:15" x14ac:dyDescent="0.25">
      <c r="A522" s="100">
        <v>7559</v>
      </c>
      <c r="B522" s="29">
        <v>3</v>
      </c>
      <c r="C522" s="100">
        <v>23814</v>
      </c>
      <c r="D522" s="100">
        <v>8.44</v>
      </c>
      <c r="E522" s="100">
        <v>6.67</v>
      </c>
      <c r="F522" s="100">
        <v>7.15</v>
      </c>
      <c r="G522" s="100">
        <v>5.45</v>
      </c>
      <c r="H522" s="100">
        <v>4.33</v>
      </c>
      <c r="I522" s="100">
        <v>3.54</v>
      </c>
      <c r="J522" s="100">
        <v>2.91</v>
      </c>
      <c r="K522" s="100">
        <v>2.4500000000000002</v>
      </c>
      <c r="L522" s="100">
        <v>43</v>
      </c>
      <c r="M522" s="100">
        <v>44</v>
      </c>
      <c r="N522" s="100">
        <v>7</v>
      </c>
      <c r="O522" s="99">
        <v>0.65065972222222224</v>
      </c>
    </row>
    <row r="523" spans="1:15" x14ac:dyDescent="0.25">
      <c r="A523" s="100">
        <v>7559</v>
      </c>
      <c r="B523" s="29">
        <v>4</v>
      </c>
      <c r="C523" s="100">
        <v>35938</v>
      </c>
      <c r="D523" s="100">
        <v>12.38</v>
      </c>
      <c r="E523" s="101">
        <v>9.9</v>
      </c>
      <c r="F523" s="100">
        <v>10.59</v>
      </c>
      <c r="G523" s="100">
        <v>8.25</v>
      </c>
      <c r="H523" s="100">
        <v>6.49</v>
      </c>
      <c r="I523" s="100">
        <v>5.27</v>
      </c>
      <c r="J523" s="100">
        <v>4.3099999999999996</v>
      </c>
      <c r="K523" s="100">
        <v>3.61</v>
      </c>
      <c r="L523" s="100">
        <v>43</v>
      </c>
      <c r="M523" s="100">
        <v>44</v>
      </c>
      <c r="N523" s="100">
        <v>7</v>
      </c>
      <c r="O523" s="99">
        <v>0.65081018518518519</v>
      </c>
    </row>
    <row r="524" spans="1:15" x14ac:dyDescent="0.25">
      <c r="A524" s="96" t="s">
        <v>367</v>
      </c>
      <c r="B524" s="98"/>
      <c r="C524" s="95" t="s">
        <v>57</v>
      </c>
      <c r="D524" s="97">
        <v>0.65130787037037041</v>
      </c>
      <c r="E524" s="96" t="s">
        <v>65</v>
      </c>
    </row>
    <row r="525" spans="1:15" x14ac:dyDescent="0.25">
      <c r="A525" s="100">
        <v>8156</v>
      </c>
      <c r="B525" s="29">
        <v>1</v>
      </c>
      <c r="C525" s="100">
        <v>35840</v>
      </c>
      <c r="D525" s="100">
        <v>15.65</v>
      </c>
      <c r="E525" s="100">
        <v>6.99</v>
      </c>
      <c r="F525" s="100">
        <v>12.26</v>
      </c>
      <c r="G525" s="100">
        <v>9.5</v>
      </c>
      <c r="H525" s="100">
        <v>7.54</v>
      </c>
      <c r="I525" s="100">
        <v>6.03</v>
      </c>
      <c r="J525" s="100">
        <v>4.8499999999999996</v>
      </c>
      <c r="K525" s="100">
        <v>3.92</v>
      </c>
      <c r="L525" s="100">
        <v>43</v>
      </c>
      <c r="M525" s="100">
        <v>44</v>
      </c>
      <c r="N525" s="100">
        <v>8</v>
      </c>
      <c r="O525" s="99">
        <v>0.65432870370370366</v>
      </c>
    </row>
    <row r="526" spans="1:15" x14ac:dyDescent="0.25">
      <c r="A526" s="100">
        <v>8156</v>
      </c>
      <c r="B526" s="29">
        <v>2</v>
      </c>
      <c r="C526" s="100">
        <v>12215</v>
      </c>
      <c r="D526" s="100">
        <v>6.47</v>
      </c>
      <c r="E526" s="100">
        <v>1.78</v>
      </c>
      <c r="F526" s="100">
        <v>4.9800000000000004</v>
      </c>
      <c r="G526" s="100">
        <v>3.75</v>
      </c>
      <c r="H526" s="100">
        <v>2.91</v>
      </c>
      <c r="I526" s="100">
        <v>2.31</v>
      </c>
      <c r="J526" s="100">
        <v>1.87</v>
      </c>
      <c r="K526" s="100">
        <v>1.52</v>
      </c>
      <c r="L526" s="100">
        <v>43</v>
      </c>
      <c r="M526" s="100">
        <v>44</v>
      </c>
      <c r="N526" s="100">
        <v>8</v>
      </c>
      <c r="O526" s="99">
        <v>0.65446759259259257</v>
      </c>
    </row>
    <row r="527" spans="1:15" x14ac:dyDescent="0.25">
      <c r="A527" s="100">
        <v>8156</v>
      </c>
      <c r="B527" s="29">
        <v>3</v>
      </c>
      <c r="C527" s="100">
        <v>23799</v>
      </c>
      <c r="D527" s="100">
        <v>11.35</v>
      </c>
      <c r="E527" s="100">
        <v>4.04</v>
      </c>
      <c r="F527" s="100">
        <v>8.89</v>
      </c>
      <c r="G527" s="100">
        <v>6.72</v>
      </c>
      <c r="H527" s="100">
        <v>5.3</v>
      </c>
      <c r="I527" s="100">
        <v>4.25</v>
      </c>
      <c r="J527" s="100">
        <v>3.43</v>
      </c>
      <c r="K527" s="100">
        <v>2.79</v>
      </c>
      <c r="L527" s="100">
        <v>43</v>
      </c>
      <c r="M527" s="100">
        <v>44</v>
      </c>
      <c r="N527" s="100">
        <v>8</v>
      </c>
      <c r="O527" s="99">
        <v>0.6546643518518519</v>
      </c>
    </row>
    <row r="528" spans="1:15" x14ac:dyDescent="0.25">
      <c r="A528" s="100">
        <v>8156</v>
      </c>
      <c r="B528" s="29">
        <v>4</v>
      </c>
      <c r="C528" s="100">
        <v>35989</v>
      </c>
      <c r="D528" s="100">
        <v>15.45</v>
      </c>
      <c r="E528" s="100">
        <v>7.03</v>
      </c>
      <c r="F528" s="100">
        <v>12.16</v>
      </c>
      <c r="G528" s="100">
        <v>9.35</v>
      </c>
      <c r="H528" s="100">
        <v>7.43</v>
      </c>
      <c r="I528" s="100">
        <v>5.94</v>
      </c>
      <c r="J528" s="100">
        <v>4.8099999999999996</v>
      </c>
      <c r="K528" s="100">
        <v>3.91</v>
      </c>
      <c r="L528" s="100">
        <v>43</v>
      </c>
      <c r="M528" s="100">
        <v>44</v>
      </c>
      <c r="N528" s="100">
        <v>8</v>
      </c>
      <c r="O528" s="99">
        <v>0.65491898148148142</v>
      </c>
    </row>
    <row r="529" spans="1:15" x14ac:dyDescent="0.25">
      <c r="A529" s="96" t="s">
        <v>366</v>
      </c>
      <c r="B529" s="98"/>
      <c r="C529" s="95" t="s">
        <v>57</v>
      </c>
      <c r="D529" s="97">
        <v>0.65547453703703706</v>
      </c>
      <c r="E529" s="96" t="s">
        <v>63</v>
      </c>
    </row>
    <row r="530" spans="1:15" x14ac:dyDescent="0.25">
      <c r="A530" s="100">
        <v>8158</v>
      </c>
      <c r="B530" s="29">
        <v>1</v>
      </c>
      <c r="C530" s="100">
        <v>35914</v>
      </c>
      <c r="D530" s="100">
        <v>11.61</v>
      </c>
      <c r="E530" s="100">
        <v>9.35</v>
      </c>
      <c r="F530" s="100">
        <v>10.06</v>
      </c>
      <c r="G530" s="100">
        <v>7.78</v>
      </c>
      <c r="H530" s="100">
        <v>6.14</v>
      </c>
      <c r="I530" s="100">
        <v>4.93</v>
      </c>
      <c r="J530" s="100">
        <v>4.01</v>
      </c>
      <c r="K530" s="100">
        <v>3.38</v>
      </c>
      <c r="L530" s="100">
        <v>43</v>
      </c>
      <c r="M530" s="100">
        <v>44</v>
      </c>
      <c r="N530" s="100">
        <v>9</v>
      </c>
      <c r="O530" s="99">
        <v>0.6560879629629629</v>
      </c>
    </row>
    <row r="531" spans="1:15" x14ac:dyDescent="0.25">
      <c r="A531" s="100">
        <v>8158</v>
      </c>
      <c r="B531" s="29">
        <v>2</v>
      </c>
      <c r="C531" s="100">
        <v>12275</v>
      </c>
      <c r="D531" s="100">
        <v>3.89</v>
      </c>
      <c r="E531" s="100">
        <v>3.12</v>
      </c>
      <c r="F531" s="100">
        <v>3.47</v>
      </c>
      <c r="G531" s="100">
        <v>2.65</v>
      </c>
      <c r="H531" s="100">
        <v>2.1</v>
      </c>
      <c r="I531" s="100">
        <v>1.7</v>
      </c>
      <c r="J531" s="100">
        <v>1.39</v>
      </c>
      <c r="K531" s="100">
        <v>1.19</v>
      </c>
      <c r="L531" s="100">
        <v>43</v>
      </c>
      <c r="M531" s="100">
        <v>44</v>
      </c>
      <c r="N531" s="100">
        <v>9</v>
      </c>
      <c r="O531" s="99">
        <v>0.65620370370370373</v>
      </c>
    </row>
    <row r="532" spans="1:15" x14ac:dyDescent="0.25">
      <c r="A532" s="100">
        <v>8158</v>
      </c>
      <c r="B532" s="29">
        <v>3</v>
      </c>
      <c r="C532" s="100">
        <v>23872</v>
      </c>
      <c r="D532" s="100">
        <v>7.74</v>
      </c>
      <c r="E532" s="100">
        <v>6.18</v>
      </c>
      <c r="F532" s="100">
        <v>6.94</v>
      </c>
      <c r="G532" s="100">
        <v>5.27</v>
      </c>
      <c r="H532" s="100">
        <v>4.16</v>
      </c>
      <c r="I532" s="100">
        <v>3.35</v>
      </c>
      <c r="J532" s="100">
        <v>2.71</v>
      </c>
      <c r="K532" s="100">
        <v>2.31</v>
      </c>
      <c r="L532" s="100">
        <v>43</v>
      </c>
      <c r="M532" s="100">
        <v>44</v>
      </c>
      <c r="N532" s="100">
        <v>9</v>
      </c>
      <c r="O532" s="99">
        <v>0.65630787037037031</v>
      </c>
    </row>
    <row r="533" spans="1:15" x14ac:dyDescent="0.25">
      <c r="A533" s="100">
        <v>8158</v>
      </c>
      <c r="B533" s="29">
        <v>4</v>
      </c>
      <c r="C533" s="100">
        <v>35903</v>
      </c>
      <c r="D533" s="100">
        <v>11.48</v>
      </c>
      <c r="E533" s="100">
        <v>9.27</v>
      </c>
      <c r="F533" s="100">
        <v>10.26</v>
      </c>
      <c r="G533" s="100">
        <v>7.92</v>
      </c>
      <c r="H533" s="100">
        <v>6.22</v>
      </c>
      <c r="I533" s="100">
        <v>5</v>
      </c>
      <c r="J533" s="100">
        <v>4.0599999999999996</v>
      </c>
      <c r="K533" s="100">
        <v>3.4</v>
      </c>
      <c r="L533" s="100">
        <v>43</v>
      </c>
      <c r="M533" s="100">
        <v>44</v>
      </c>
      <c r="N533" s="100">
        <v>9</v>
      </c>
      <c r="O533" s="99">
        <v>0.65644675925925922</v>
      </c>
    </row>
    <row r="534" spans="1:15" x14ac:dyDescent="0.25">
      <c r="A534" s="96" t="s">
        <v>365</v>
      </c>
      <c r="B534" s="98"/>
      <c r="C534" s="95" t="s">
        <v>57</v>
      </c>
      <c r="D534" s="97">
        <v>0.65696759259259252</v>
      </c>
      <c r="E534" s="96" t="s">
        <v>61</v>
      </c>
    </row>
    <row r="535" spans="1:15" x14ac:dyDescent="0.25">
      <c r="A535" s="100">
        <v>8708</v>
      </c>
      <c r="B535" s="29">
        <v>1</v>
      </c>
      <c r="C535" s="100">
        <v>35661</v>
      </c>
      <c r="D535" s="100">
        <v>15.87</v>
      </c>
      <c r="E535" s="100">
        <v>8.33</v>
      </c>
      <c r="F535" s="100">
        <v>12.74</v>
      </c>
      <c r="G535" s="100">
        <v>9.9600000000000009</v>
      </c>
      <c r="H535" s="100">
        <v>7.91</v>
      </c>
      <c r="I535" s="100">
        <v>6.3</v>
      </c>
      <c r="J535" s="100">
        <v>4.9400000000000004</v>
      </c>
      <c r="K535" s="100">
        <v>3.98</v>
      </c>
      <c r="L535" s="100">
        <v>43</v>
      </c>
      <c r="M535" s="100">
        <v>44</v>
      </c>
      <c r="N535" s="100">
        <v>10</v>
      </c>
      <c r="O535" s="99">
        <v>0.65916666666666668</v>
      </c>
    </row>
    <row r="536" spans="1:15" x14ac:dyDescent="0.25">
      <c r="A536" s="100">
        <v>8708</v>
      </c>
      <c r="B536" s="29">
        <v>2</v>
      </c>
      <c r="C536" s="100">
        <v>12181</v>
      </c>
      <c r="D536" s="100">
        <v>6.2</v>
      </c>
      <c r="E536" s="100">
        <v>2.42</v>
      </c>
      <c r="F536" s="100">
        <v>4.87</v>
      </c>
      <c r="G536" s="100">
        <v>3.74</v>
      </c>
      <c r="H536" s="100">
        <v>2.95</v>
      </c>
      <c r="I536" s="100">
        <v>2.38</v>
      </c>
      <c r="J536" s="100">
        <v>1.88</v>
      </c>
      <c r="K536" s="100">
        <v>1.53</v>
      </c>
      <c r="L536" s="100">
        <v>43</v>
      </c>
      <c r="M536" s="100">
        <v>44</v>
      </c>
      <c r="N536" s="100">
        <v>10</v>
      </c>
      <c r="O536" s="99">
        <v>0.65929398148148144</v>
      </c>
    </row>
    <row r="537" spans="1:15" x14ac:dyDescent="0.25">
      <c r="A537" s="100">
        <v>8708</v>
      </c>
      <c r="B537" s="29">
        <v>3</v>
      </c>
      <c r="C537" s="100">
        <v>23732</v>
      </c>
      <c r="D537" s="100">
        <v>11.08</v>
      </c>
      <c r="E537" s="100">
        <v>5.24</v>
      </c>
      <c r="F537" s="100">
        <v>8.9</v>
      </c>
      <c r="G537" s="100">
        <v>6.8</v>
      </c>
      <c r="H537" s="100">
        <v>5.47</v>
      </c>
      <c r="I537" s="100">
        <v>4.38</v>
      </c>
      <c r="J537" s="100">
        <v>3.49</v>
      </c>
      <c r="K537" s="100">
        <v>2.8</v>
      </c>
      <c r="L537" s="100">
        <v>43</v>
      </c>
      <c r="M537" s="100">
        <v>44</v>
      </c>
      <c r="N537" s="100">
        <v>10</v>
      </c>
      <c r="O537" s="99">
        <v>0.65950231481481481</v>
      </c>
    </row>
    <row r="538" spans="1:15" x14ac:dyDescent="0.25">
      <c r="A538" s="100">
        <v>8708</v>
      </c>
      <c r="B538" s="29">
        <v>4</v>
      </c>
      <c r="C538" s="100">
        <v>35920</v>
      </c>
      <c r="D538" s="100">
        <v>15.37</v>
      </c>
      <c r="E538" s="100">
        <v>8.36</v>
      </c>
      <c r="F538" s="100">
        <v>12.32</v>
      </c>
      <c r="G538" s="100">
        <v>9.67</v>
      </c>
      <c r="H538" s="100">
        <v>7.71</v>
      </c>
      <c r="I538" s="100">
        <v>6.2</v>
      </c>
      <c r="J538" s="100">
        <v>4.91</v>
      </c>
      <c r="K538" s="100">
        <v>3.98</v>
      </c>
      <c r="L538" s="100">
        <v>43</v>
      </c>
      <c r="M538" s="100">
        <v>44</v>
      </c>
      <c r="N538" s="100">
        <v>10</v>
      </c>
      <c r="O538" s="99">
        <v>0.65965277777777775</v>
      </c>
    </row>
    <row r="539" spans="1:15" x14ac:dyDescent="0.25">
      <c r="A539" s="96" t="s">
        <v>364</v>
      </c>
      <c r="B539" s="98"/>
      <c r="C539" s="95" t="s">
        <v>57</v>
      </c>
      <c r="D539" s="97">
        <v>0.66015046296296298</v>
      </c>
      <c r="E539" s="96" t="s">
        <v>59</v>
      </c>
    </row>
    <row r="540" spans="1:15" x14ac:dyDescent="0.25">
      <c r="A540" s="100">
        <v>8715</v>
      </c>
      <c r="B540" s="29">
        <v>1</v>
      </c>
      <c r="C540" s="100">
        <v>35942</v>
      </c>
      <c r="D540" s="100">
        <v>13.26</v>
      </c>
      <c r="E540" s="100">
        <v>10.67</v>
      </c>
      <c r="F540" s="100">
        <v>9.11</v>
      </c>
      <c r="G540" s="100">
        <v>7.39</v>
      </c>
      <c r="H540" s="100">
        <v>6</v>
      </c>
      <c r="I540" s="100">
        <v>4.92</v>
      </c>
      <c r="J540" s="100">
        <v>4.0599999999999996</v>
      </c>
      <c r="K540" s="100">
        <v>3.43</v>
      </c>
      <c r="L540" s="100">
        <v>43</v>
      </c>
      <c r="M540" s="100">
        <v>44</v>
      </c>
      <c r="N540" s="100">
        <v>11</v>
      </c>
      <c r="O540" s="99">
        <v>0.66069444444444447</v>
      </c>
    </row>
    <row r="541" spans="1:15" x14ac:dyDescent="0.25">
      <c r="A541" s="100">
        <v>8715</v>
      </c>
      <c r="B541" s="29">
        <v>2</v>
      </c>
      <c r="C541" s="100">
        <v>12264</v>
      </c>
      <c r="D541" s="100">
        <v>4.67</v>
      </c>
      <c r="E541" s="100">
        <v>3.71</v>
      </c>
      <c r="F541" s="100">
        <v>2.83</v>
      </c>
      <c r="G541" s="100">
        <v>2.34</v>
      </c>
      <c r="H541" s="100">
        <v>1.97</v>
      </c>
      <c r="I541" s="100">
        <v>1.65</v>
      </c>
      <c r="J541" s="100">
        <v>1.39</v>
      </c>
      <c r="K541" s="100">
        <v>1.2</v>
      </c>
      <c r="L541" s="100">
        <v>43</v>
      </c>
      <c r="M541" s="100">
        <v>44</v>
      </c>
      <c r="N541" s="100">
        <v>11</v>
      </c>
      <c r="O541" s="99">
        <v>0.66079861111111116</v>
      </c>
    </row>
    <row r="542" spans="1:15" x14ac:dyDescent="0.25">
      <c r="A542" s="100">
        <v>8715</v>
      </c>
      <c r="B542" s="29">
        <v>3</v>
      </c>
      <c r="C542" s="100">
        <v>23814</v>
      </c>
      <c r="D542" s="100">
        <v>8.9600000000000009</v>
      </c>
      <c r="E542" s="100">
        <v>7.16</v>
      </c>
      <c r="F542" s="100">
        <v>6.07</v>
      </c>
      <c r="G542" s="100">
        <v>4.8600000000000003</v>
      </c>
      <c r="H542" s="100">
        <v>4.0199999999999996</v>
      </c>
      <c r="I542" s="100">
        <v>3.34</v>
      </c>
      <c r="J542" s="100">
        <v>2.77</v>
      </c>
      <c r="K542" s="100">
        <v>2.35</v>
      </c>
      <c r="L542" s="100">
        <v>43</v>
      </c>
      <c r="M542" s="100">
        <v>44</v>
      </c>
      <c r="N542" s="100">
        <v>11</v>
      </c>
      <c r="O542" s="99">
        <v>0.66090277777777773</v>
      </c>
    </row>
    <row r="543" spans="1:15" x14ac:dyDescent="0.25">
      <c r="A543" s="100">
        <v>8715</v>
      </c>
      <c r="B543" s="29">
        <v>4</v>
      </c>
      <c r="C543" s="100">
        <v>35919</v>
      </c>
      <c r="D543" s="100">
        <v>13.12</v>
      </c>
      <c r="E543" s="100">
        <v>10.54</v>
      </c>
      <c r="F543" s="100">
        <v>9.5</v>
      </c>
      <c r="G543" s="100">
        <v>7.67</v>
      </c>
      <c r="H543" s="100">
        <v>6.18</v>
      </c>
      <c r="I543" s="100">
        <v>5.0599999999999996</v>
      </c>
      <c r="J543" s="100">
        <v>4.17</v>
      </c>
      <c r="K543" s="100">
        <v>3.51</v>
      </c>
      <c r="L543" s="100">
        <v>43</v>
      </c>
      <c r="M543" s="100">
        <v>44</v>
      </c>
      <c r="N543" s="100">
        <v>11</v>
      </c>
      <c r="O543" s="99">
        <v>0.66105324074074068</v>
      </c>
    </row>
    <row r="544" spans="1:15" x14ac:dyDescent="0.25">
      <c r="A544" s="96" t="s">
        <v>363</v>
      </c>
      <c r="B544" s="98"/>
      <c r="C544" s="95" t="s">
        <v>57</v>
      </c>
      <c r="D544" s="97">
        <v>0.6615509259259259</v>
      </c>
      <c r="E544" s="96" t="s">
        <v>56</v>
      </c>
    </row>
  </sheetData>
  <mergeCells count="1">
    <mergeCell ref="B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4"/>
  <sheetViews>
    <sheetView showGridLines="0" workbookViewId="0">
      <selection activeCell="O15" sqref="O15"/>
    </sheetView>
  </sheetViews>
  <sheetFormatPr defaultRowHeight="15" x14ac:dyDescent="0.25"/>
  <cols>
    <col min="1" max="1" width="19" style="95" bestFit="1" customWidth="1"/>
    <col min="2" max="2" width="15.28515625" style="95" customWidth="1"/>
    <col min="3" max="3" width="8" style="95" bestFit="1" customWidth="1"/>
    <col min="4" max="5" width="9.140625" style="95"/>
    <col min="6" max="6" width="9.7109375" style="95" bestFit="1" customWidth="1"/>
    <col min="7" max="7" width="9.140625" style="95"/>
    <col min="8" max="9" width="9.140625" style="95" bestFit="1" customWidth="1"/>
    <col min="10" max="10" width="6" style="95" bestFit="1" customWidth="1"/>
    <col min="11" max="11" width="5" style="95" bestFit="1" customWidth="1"/>
    <col min="12" max="12" width="3.7109375" style="95" bestFit="1" customWidth="1"/>
    <col min="13" max="13" width="5.28515625" style="95" bestFit="1" customWidth="1"/>
    <col min="14" max="14" width="6.7109375" style="95" bestFit="1" customWidth="1"/>
    <col min="15" max="16" width="7.85546875" style="95" bestFit="1" customWidth="1"/>
    <col min="17" max="16384" width="9.140625" style="95"/>
  </cols>
  <sheetData>
    <row r="1" spans="1:11" x14ac:dyDescent="0.25">
      <c r="A1" s="81" t="s">
        <v>278</v>
      </c>
      <c r="B1" s="325" t="s">
        <v>548</v>
      </c>
      <c r="C1" s="325"/>
      <c r="D1" s="325"/>
      <c r="E1" s="325"/>
      <c r="F1" s="325"/>
    </row>
    <row r="2" spans="1:11" x14ac:dyDescent="0.25">
      <c r="A2" s="81" t="s">
        <v>276</v>
      </c>
      <c r="B2" s="4" t="s">
        <v>275</v>
      </c>
      <c r="C2" s="4"/>
      <c r="D2" s="4"/>
      <c r="E2" s="4"/>
      <c r="F2" s="4"/>
      <c r="G2" s="4"/>
      <c r="H2" s="4"/>
      <c r="I2" s="4"/>
      <c r="J2" s="4"/>
      <c r="K2" s="98"/>
    </row>
    <row r="3" spans="1:11" x14ac:dyDescent="0.25">
      <c r="A3" s="81" t="s">
        <v>274</v>
      </c>
      <c r="B3" s="4" t="s">
        <v>273</v>
      </c>
      <c r="C3" s="4"/>
      <c r="D3" s="4"/>
      <c r="E3" s="4"/>
      <c r="F3" s="4"/>
      <c r="G3" s="4"/>
      <c r="H3" s="4"/>
      <c r="I3" s="4"/>
      <c r="J3" s="4"/>
      <c r="K3" s="98"/>
    </row>
    <row r="4" spans="1:11" x14ac:dyDescent="0.25">
      <c r="A4" s="81" t="s">
        <v>272</v>
      </c>
      <c r="B4" s="4"/>
      <c r="C4" s="4"/>
      <c r="D4" s="4"/>
      <c r="E4" s="4"/>
      <c r="F4" s="4"/>
      <c r="G4" s="4"/>
      <c r="H4" s="4"/>
      <c r="I4" s="4"/>
      <c r="J4" s="4"/>
      <c r="K4" s="98"/>
    </row>
    <row r="5" spans="1:11" x14ac:dyDescent="0.25">
      <c r="A5" s="81"/>
      <c r="B5" s="4"/>
      <c r="C5" s="4"/>
      <c r="D5" s="4"/>
      <c r="E5" s="4"/>
      <c r="F5" s="4"/>
      <c r="G5" s="4"/>
      <c r="H5" s="4"/>
      <c r="I5" s="4"/>
      <c r="J5" s="4"/>
      <c r="K5" s="98"/>
    </row>
    <row r="6" spans="1:11" x14ac:dyDescent="0.25">
      <c r="A6" s="81" t="s">
        <v>271</v>
      </c>
      <c r="B6" s="90">
        <v>43175</v>
      </c>
      <c r="C6" s="4"/>
      <c r="D6" s="4"/>
      <c r="E6" s="4"/>
      <c r="F6" s="4"/>
      <c r="G6" s="4"/>
      <c r="H6" s="4"/>
      <c r="I6" s="4"/>
      <c r="J6" s="4"/>
      <c r="K6" s="98"/>
    </row>
    <row r="7" spans="1:11" x14ac:dyDescent="0.25">
      <c r="A7" s="81" t="s">
        <v>270</v>
      </c>
      <c r="B7" s="4" t="s">
        <v>269</v>
      </c>
      <c r="C7" s="4"/>
      <c r="D7" s="4"/>
      <c r="E7" s="4"/>
      <c r="F7" s="4"/>
      <c r="G7" s="4"/>
      <c r="H7" s="4"/>
      <c r="I7" s="4"/>
      <c r="J7" s="4"/>
      <c r="K7" s="98"/>
    </row>
    <row r="8" spans="1:11" x14ac:dyDescent="0.25">
      <c r="A8" s="81" t="s">
        <v>268</v>
      </c>
      <c r="B8" s="4" t="s">
        <v>267</v>
      </c>
      <c r="C8" s="4"/>
      <c r="D8" s="4"/>
      <c r="E8" s="4"/>
      <c r="F8" s="4"/>
      <c r="G8" s="4"/>
      <c r="H8" s="4"/>
      <c r="I8" s="4"/>
      <c r="J8" s="4"/>
      <c r="K8" s="98"/>
    </row>
    <row r="9" spans="1:11" x14ac:dyDescent="0.25">
      <c r="A9" s="81" t="s">
        <v>266</v>
      </c>
      <c r="B9" s="4" t="s">
        <v>265</v>
      </c>
      <c r="C9" s="4"/>
      <c r="D9" s="4"/>
      <c r="E9" s="4"/>
      <c r="F9" s="4"/>
      <c r="G9" s="4"/>
      <c r="H9" s="4"/>
      <c r="I9" s="4"/>
      <c r="J9" s="4"/>
      <c r="K9" s="98"/>
    </row>
    <row r="10" spans="1:11" x14ac:dyDescent="0.25">
      <c r="A10" s="81" t="s">
        <v>264</v>
      </c>
      <c r="B10" s="4" t="s">
        <v>263</v>
      </c>
      <c r="C10" s="4"/>
      <c r="D10" s="4"/>
      <c r="E10" s="4"/>
      <c r="F10" s="4"/>
      <c r="G10" s="4"/>
      <c r="H10" s="4"/>
      <c r="I10" s="4"/>
      <c r="J10" s="4"/>
      <c r="K10" s="98"/>
    </row>
    <row r="11" spans="1:11" x14ac:dyDescent="0.25">
      <c r="A11" s="81" t="s">
        <v>262</v>
      </c>
      <c r="B11" s="4">
        <v>3123</v>
      </c>
      <c r="C11" s="4"/>
      <c r="D11" s="4"/>
      <c r="E11" s="4"/>
      <c r="F11" s="4"/>
      <c r="G11" s="4"/>
      <c r="H11" s="4"/>
      <c r="I11" s="4"/>
      <c r="J11" s="4"/>
      <c r="K11" s="98"/>
    </row>
    <row r="12" spans="1:11" x14ac:dyDescent="0.25">
      <c r="A12" s="81" t="s">
        <v>261</v>
      </c>
      <c r="B12" s="4">
        <v>1111</v>
      </c>
      <c r="C12" s="4"/>
      <c r="D12" s="4"/>
      <c r="E12" s="4"/>
      <c r="F12" s="4"/>
      <c r="G12" s="4"/>
      <c r="H12" s="4"/>
      <c r="I12" s="4"/>
      <c r="J12" s="4"/>
      <c r="K12" s="98"/>
    </row>
    <row r="13" spans="1:11" x14ac:dyDescent="0.25">
      <c r="A13" s="81" t="s">
        <v>260</v>
      </c>
      <c r="B13" s="4" t="s">
        <v>259</v>
      </c>
      <c r="C13" s="4"/>
      <c r="D13" s="4"/>
      <c r="E13" s="4"/>
      <c r="F13" s="4"/>
      <c r="G13" s="4"/>
      <c r="H13" s="4"/>
      <c r="I13" s="4"/>
      <c r="J13" s="4"/>
      <c r="K13" s="98"/>
    </row>
    <row r="14" spans="1:11" x14ac:dyDescent="0.25">
      <c r="A14" s="81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  <c r="K14" s="98"/>
    </row>
    <row r="15" spans="1:11" x14ac:dyDescent="0.25">
      <c r="A15" s="81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  <c r="J15" s="4"/>
      <c r="K15" s="98"/>
    </row>
    <row r="16" spans="1:11" x14ac:dyDescent="0.25">
      <c r="A16" s="81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  <c r="K16" s="98"/>
    </row>
    <row r="17" spans="1:15" x14ac:dyDescent="0.25">
      <c r="A17" s="81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  <c r="K17" s="98"/>
    </row>
    <row r="18" spans="1:15" x14ac:dyDescent="0.25">
      <c r="A18" s="81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  <c r="J18" s="4"/>
      <c r="K18" s="98"/>
    </row>
    <row r="19" spans="1:15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98"/>
    </row>
    <row r="20" spans="1:15" x14ac:dyDescent="0.25">
      <c r="A20" s="1" t="s">
        <v>249</v>
      </c>
      <c r="B20" s="4" t="s">
        <v>247</v>
      </c>
      <c r="C20" s="4"/>
      <c r="D20" s="4"/>
      <c r="E20" s="4"/>
      <c r="F20" s="4"/>
      <c r="G20" s="4"/>
      <c r="H20" s="4"/>
      <c r="I20" s="4"/>
      <c r="J20" s="4"/>
      <c r="K20" s="98"/>
    </row>
    <row r="21" spans="1:15" x14ac:dyDescent="0.25">
      <c r="A21" s="1" t="s">
        <v>248</v>
      </c>
      <c r="B21" s="4" t="s">
        <v>247</v>
      </c>
      <c r="C21" s="4"/>
      <c r="D21" s="4"/>
      <c r="E21" s="4"/>
      <c r="F21" s="4"/>
      <c r="G21" s="4"/>
      <c r="H21" s="4"/>
      <c r="I21" s="4"/>
      <c r="J21" s="4"/>
      <c r="K21" s="98"/>
    </row>
    <row r="23" spans="1:15" x14ac:dyDescent="0.25">
      <c r="A23" s="105" t="s">
        <v>246</v>
      </c>
      <c r="B23" s="105" t="s">
        <v>245</v>
      </c>
      <c r="C23" s="105" t="s">
        <v>244</v>
      </c>
      <c r="D23" s="105" t="s">
        <v>243</v>
      </c>
      <c r="E23" s="105" t="s">
        <v>242</v>
      </c>
      <c r="F23" s="105" t="s">
        <v>241</v>
      </c>
      <c r="G23" s="105" t="s">
        <v>240</v>
      </c>
      <c r="H23" s="105" t="s">
        <v>239</v>
      </c>
      <c r="I23" s="105" t="s">
        <v>238</v>
      </c>
      <c r="J23" s="105" t="s">
        <v>237</v>
      </c>
      <c r="K23" s="105" t="s">
        <v>236</v>
      </c>
      <c r="L23" s="105" t="s">
        <v>235</v>
      </c>
      <c r="M23" s="105" t="s">
        <v>234</v>
      </c>
      <c r="N23" s="105" t="s">
        <v>233</v>
      </c>
      <c r="O23" s="105" t="s">
        <v>232</v>
      </c>
    </row>
    <row r="24" spans="1:15" x14ac:dyDescent="0.25">
      <c r="A24" s="118" t="s">
        <v>109</v>
      </c>
      <c r="B24" s="118" t="s">
        <v>231</v>
      </c>
      <c r="C24" s="118" t="s">
        <v>230</v>
      </c>
      <c r="D24" s="118" t="s">
        <v>229</v>
      </c>
      <c r="E24" s="118" t="s">
        <v>229</v>
      </c>
      <c r="F24" s="118" t="s">
        <v>229</v>
      </c>
      <c r="G24" s="118" t="s">
        <v>229</v>
      </c>
      <c r="H24" s="118" t="s">
        <v>229</v>
      </c>
      <c r="I24" s="118" t="s">
        <v>229</v>
      </c>
      <c r="J24" s="118" t="s">
        <v>229</v>
      </c>
      <c r="K24" s="118" t="s">
        <v>229</v>
      </c>
      <c r="L24" s="118" t="s">
        <v>228</v>
      </c>
      <c r="M24" s="118" t="s">
        <v>228</v>
      </c>
      <c r="N24" s="118"/>
      <c r="O24" s="118"/>
    </row>
    <row r="25" spans="1:15" x14ac:dyDescent="0.25">
      <c r="A25" s="100">
        <v>2279</v>
      </c>
      <c r="B25" s="29">
        <v>1</v>
      </c>
      <c r="C25" s="100">
        <v>35483</v>
      </c>
      <c r="D25" s="100">
        <v>8.09</v>
      </c>
      <c r="E25" s="100">
        <v>7.55</v>
      </c>
      <c r="F25" s="100">
        <v>7.32</v>
      </c>
      <c r="G25" s="100">
        <v>6.39</v>
      </c>
      <c r="H25" s="100">
        <v>5.6</v>
      </c>
      <c r="I25" s="100">
        <v>4.79</v>
      </c>
      <c r="J25" s="100">
        <v>4.12</v>
      </c>
      <c r="K25" s="100">
        <v>3.49</v>
      </c>
      <c r="L25" s="100">
        <v>39</v>
      </c>
      <c r="M25" s="100">
        <v>41</v>
      </c>
      <c r="N25" s="100">
        <v>1</v>
      </c>
      <c r="O25" s="99">
        <v>0.36842592592592593</v>
      </c>
    </row>
    <row r="26" spans="1:15" x14ac:dyDescent="0.25">
      <c r="A26" s="100">
        <v>2279</v>
      </c>
      <c r="B26" s="29">
        <v>2</v>
      </c>
      <c r="C26" s="100">
        <v>12459</v>
      </c>
      <c r="D26" s="100">
        <v>2.68</v>
      </c>
      <c r="E26" s="100">
        <v>2.4900000000000002</v>
      </c>
      <c r="F26" s="100">
        <v>2.44</v>
      </c>
      <c r="G26" s="100">
        <v>2.12</v>
      </c>
      <c r="H26" s="100">
        <v>1.89</v>
      </c>
      <c r="I26" s="100">
        <v>1.66</v>
      </c>
      <c r="J26" s="100">
        <v>1.45</v>
      </c>
      <c r="K26" s="100">
        <v>1.25</v>
      </c>
      <c r="L26" s="100">
        <v>39</v>
      </c>
      <c r="M26" s="100">
        <v>41</v>
      </c>
      <c r="N26" s="100">
        <v>1</v>
      </c>
      <c r="O26" s="99">
        <v>0.36857638888888888</v>
      </c>
    </row>
    <row r="27" spans="1:15" x14ac:dyDescent="0.25">
      <c r="A27" s="100">
        <v>2279</v>
      </c>
      <c r="B27" s="29">
        <v>3</v>
      </c>
      <c r="C27" s="100">
        <v>24167</v>
      </c>
      <c r="D27" s="100">
        <v>5.36</v>
      </c>
      <c r="E27" s="100">
        <v>4.95</v>
      </c>
      <c r="F27" s="100">
        <v>4.91</v>
      </c>
      <c r="G27" s="100">
        <v>4.2</v>
      </c>
      <c r="H27" s="100">
        <v>3.74</v>
      </c>
      <c r="I27" s="100">
        <v>3.25</v>
      </c>
      <c r="J27" s="100">
        <v>2.83</v>
      </c>
      <c r="K27" s="100">
        <v>2.4300000000000002</v>
      </c>
      <c r="L27" s="100">
        <v>39</v>
      </c>
      <c r="M27" s="100">
        <v>41</v>
      </c>
      <c r="N27" s="100">
        <v>1</v>
      </c>
      <c r="O27" s="99">
        <v>0.36869212962962966</v>
      </c>
    </row>
    <row r="28" spans="1:15" x14ac:dyDescent="0.25">
      <c r="A28" s="100">
        <v>2279</v>
      </c>
      <c r="B28" s="29">
        <v>4</v>
      </c>
      <c r="C28" s="100">
        <v>36581</v>
      </c>
      <c r="D28" s="100">
        <v>8.1199999999999992</v>
      </c>
      <c r="E28" s="100">
        <v>7.52</v>
      </c>
      <c r="F28" s="100">
        <v>7.33</v>
      </c>
      <c r="G28" s="100">
        <v>6.37</v>
      </c>
      <c r="H28" s="100">
        <v>5.6</v>
      </c>
      <c r="I28" s="100">
        <v>4.8600000000000003</v>
      </c>
      <c r="J28" s="100">
        <v>4.1900000000000004</v>
      </c>
      <c r="K28" s="100">
        <v>3.56</v>
      </c>
      <c r="L28" s="100">
        <v>39</v>
      </c>
      <c r="M28" s="100">
        <v>41</v>
      </c>
      <c r="N28" s="100">
        <v>1</v>
      </c>
      <c r="O28" s="99">
        <v>0.36888888888888888</v>
      </c>
    </row>
    <row r="29" spans="1:15" x14ac:dyDescent="0.25">
      <c r="A29" s="96" t="s">
        <v>547</v>
      </c>
      <c r="B29" s="98"/>
      <c r="C29" s="95" t="s">
        <v>57</v>
      </c>
      <c r="D29" s="97">
        <v>0.37031249999999999</v>
      </c>
      <c r="E29" s="96" t="s">
        <v>227</v>
      </c>
    </row>
    <row r="30" spans="1:15" x14ac:dyDescent="0.25">
      <c r="A30" s="100">
        <v>2296</v>
      </c>
      <c r="B30" s="29">
        <v>1</v>
      </c>
      <c r="C30" s="100">
        <v>35990</v>
      </c>
      <c r="D30" s="100">
        <v>15.85</v>
      </c>
      <c r="E30" s="100">
        <v>10.5</v>
      </c>
      <c r="F30" s="100">
        <v>12.85</v>
      </c>
      <c r="G30" s="100">
        <v>10.15</v>
      </c>
      <c r="H30" s="100">
        <v>8.11</v>
      </c>
      <c r="I30" s="100">
        <v>6.46</v>
      </c>
      <c r="J30" s="100">
        <v>5.12</v>
      </c>
      <c r="K30" s="100">
        <v>4.0199999999999996</v>
      </c>
      <c r="L30" s="100">
        <v>39</v>
      </c>
      <c r="M30" s="100">
        <v>41</v>
      </c>
      <c r="N30" s="100">
        <v>2</v>
      </c>
      <c r="O30" s="99">
        <v>0.37131944444444448</v>
      </c>
    </row>
    <row r="31" spans="1:15" x14ac:dyDescent="0.25">
      <c r="A31" s="100">
        <v>2296</v>
      </c>
      <c r="B31" s="29">
        <v>2</v>
      </c>
      <c r="C31" s="100">
        <v>12202</v>
      </c>
      <c r="D31" s="100">
        <v>6.33</v>
      </c>
      <c r="E31" s="100">
        <v>2.92</v>
      </c>
      <c r="F31" s="100">
        <v>4.9800000000000004</v>
      </c>
      <c r="G31" s="100">
        <v>3.88</v>
      </c>
      <c r="H31" s="100">
        <v>3.06</v>
      </c>
      <c r="I31" s="100">
        <v>2.4700000000000002</v>
      </c>
      <c r="J31" s="100">
        <v>1.97</v>
      </c>
      <c r="K31" s="100">
        <v>1.6</v>
      </c>
      <c r="L31" s="100">
        <v>39</v>
      </c>
      <c r="M31" s="100">
        <v>41</v>
      </c>
      <c r="N31" s="100">
        <v>2</v>
      </c>
      <c r="O31" s="99">
        <v>0.3715162037037037</v>
      </c>
    </row>
    <row r="32" spans="1:15" x14ac:dyDescent="0.25">
      <c r="A32" s="100">
        <v>2296</v>
      </c>
      <c r="B32" s="29">
        <v>3</v>
      </c>
      <c r="C32" s="100">
        <v>23914</v>
      </c>
      <c r="D32" s="100">
        <v>11.15</v>
      </c>
      <c r="E32" s="100">
        <v>6.53</v>
      </c>
      <c r="F32" s="100">
        <v>9.0299999999999994</v>
      </c>
      <c r="G32" s="100">
        <v>7.01</v>
      </c>
      <c r="H32" s="100">
        <v>5.67</v>
      </c>
      <c r="I32" s="100">
        <v>4.5599999999999996</v>
      </c>
      <c r="J32" s="100">
        <v>3.64</v>
      </c>
      <c r="K32" s="100">
        <v>2.92</v>
      </c>
      <c r="L32" s="100">
        <v>39</v>
      </c>
      <c r="M32" s="100">
        <v>41</v>
      </c>
      <c r="N32" s="100">
        <v>2</v>
      </c>
      <c r="O32" s="99">
        <v>0.37172453703703701</v>
      </c>
    </row>
    <row r="33" spans="1:15" x14ac:dyDescent="0.25">
      <c r="A33" s="100">
        <v>2296</v>
      </c>
      <c r="B33" s="29">
        <v>4</v>
      </c>
      <c r="C33" s="100">
        <v>36315</v>
      </c>
      <c r="D33" s="100">
        <v>15.63</v>
      </c>
      <c r="E33" s="100">
        <v>10.39</v>
      </c>
      <c r="F33" s="100">
        <v>12.63</v>
      </c>
      <c r="G33" s="100">
        <v>10.02</v>
      </c>
      <c r="H33" s="100">
        <v>8.0399999999999991</v>
      </c>
      <c r="I33" s="100">
        <v>6.47</v>
      </c>
      <c r="J33" s="100">
        <v>5.18</v>
      </c>
      <c r="K33" s="100">
        <v>4.1500000000000004</v>
      </c>
      <c r="L33" s="100">
        <v>39</v>
      </c>
      <c r="M33" s="100">
        <v>41</v>
      </c>
      <c r="N33" s="100">
        <v>2</v>
      </c>
      <c r="O33" s="99">
        <v>0.37192129629629633</v>
      </c>
    </row>
    <row r="34" spans="1:15" x14ac:dyDescent="0.25">
      <c r="A34" s="96" t="s">
        <v>546</v>
      </c>
      <c r="B34" s="98"/>
      <c r="C34" s="95" t="s">
        <v>57</v>
      </c>
      <c r="D34" s="97">
        <v>0.37276620370370367</v>
      </c>
      <c r="E34" s="96" t="s">
        <v>226</v>
      </c>
    </row>
    <row r="35" spans="1:15" x14ac:dyDescent="0.25">
      <c r="A35" s="100">
        <v>2299</v>
      </c>
      <c r="B35" s="29">
        <v>1</v>
      </c>
      <c r="C35" s="100">
        <v>35968</v>
      </c>
      <c r="D35" s="100">
        <v>14.63</v>
      </c>
      <c r="E35" s="100">
        <v>11.8</v>
      </c>
      <c r="F35" s="100">
        <v>11.53</v>
      </c>
      <c r="G35" s="100">
        <v>9.14</v>
      </c>
      <c r="H35" s="100">
        <v>7.33</v>
      </c>
      <c r="I35" s="100">
        <v>5.85</v>
      </c>
      <c r="J35" s="100">
        <v>4.7</v>
      </c>
      <c r="K35" s="100">
        <v>3.82</v>
      </c>
      <c r="L35" s="100">
        <v>81</v>
      </c>
      <c r="M35" s="100">
        <v>-130</v>
      </c>
      <c r="N35" s="100">
        <v>3</v>
      </c>
      <c r="O35" s="99">
        <v>0.37373842592592593</v>
      </c>
    </row>
    <row r="36" spans="1:15" x14ac:dyDescent="0.25">
      <c r="A36" s="100">
        <v>2299</v>
      </c>
      <c r="B36" s="29">
        <v>2</v>
      </c>
      <c r="C36" s="100">
        <v>12226</v>
      </c>
      <c r="D36" s="100">
        <v>5.37</v>
      </c>
      <c r="E36" s="100">
        <v>4.29</v>
      </c>
      <c r="F36" s="100">
        <v>3.84</v>
      </c>
      <c r="G36" s="100">
        <v>3.06</v>
      </c>
      <c r="H36" s="100">
        <v>2.48</v>
      </c>
      <c r="I36" s="100">
        <v>2.0299999999999998</v>
      </c>
      <c r="J36" s="100">
        <v>1.65</v>
      </c>
      <c r="K36" s="100">
        <v>1.38</v>
      </c>
      <c r="L36" s="100">
        <v>81</v>
      </c>
      <c r="M36" s="100">
        <v>-130</v>
      </c>
      <c r="N36" s="100">
        <v>3</v>
      </c>
      <c r="O36" s="99">
        <v>0.37387731481481484</v>
      </c>
    </row>
    <row r="37" spans="1:15" x14ac:dyDescent="0.25">
      <c r="A37" s="100">
        <v>2299</v>
      </c>
      <c r="B37" s="29">
        <v>3</v>
      </c>
      <c r="C37" s="100">
        <v>23870</v>
      </c>
      <c r="D37" s="100">
        <v>10.14</v>
      </c>
      <c r="E37" s="100">
        <v>8.1199999999999992</v>
      </c>
      <c r="F37" s="100">
        <v>7.91</v>
      </c>
      <c r="G37" s="100">
        <v>6.19</v>
      </c>
      <c r="H37" s="100">
        <v>4.99</v>
      </c>
      <c r="I37" s="100">
        <v>4.0199999999999996</v>
      </c>
      <c r="J37" s="100">
        <v>3.23</v>
      </c>
      <c r="K37" s="100">
        <v>2.65</v>
      </c>
      <c r="L37" s="100">
        <v>81</v>
      </c>
      <c r="M37" s="100">
        <v>-130</v>
      </c>
      <c r="N37" s="100">
        <v>3</v>
      </c>
      <c r="O37" s="99">
        <v>0.37399305555555556</v>
      </c>
    </row>
    <row r="38" spans="1:15" x14ac:dyDescent="0.25">
      <c r="A38" s="100">
        <v>2299</v>
      </c>
      <c r="B38" s="29">
        <v>4</v>
      </c>
      <c r="C38" s="100">
        <v>36172</v>
      </c>
      <c r="D38" s="100">
        <v>14.61</v>
      </c>
      <c r="E38" s="100">
        <v>11.77</v>
      </c>
      <c r="F38" s="100">
        <v>11.81</v>
      </c>
      <c r="G38" s="100">
        <v>9.31</v>
      </c>
      <c r="H38" s="100">
        <v>7.43</v>
      </c>
      <c r="I38" s="100">
        <v>5.95</v>
      </c>
      <c r="J38" s="100">
        <v>4.79</v>
      </c>
      <c r="K38" s="100">
        <v>3.88</v>
      </c>
      <c r="L38" s="100">
        <v>81</v>
      </c>
      <c r="M38" s="100">
        <v>-130</v>
      </c>
      <c r="N38" s="100">
        <v>3</v>
      </c>
      <c r="O38" s="99">
        <v>0.37417824074074074</v>
      </c>
    </row>
    <row r="39" spans="1:15" x14ac:dyDescent="0.25">
      <c r="A39" s="96" t="s">
        <v>545</v>
      </c>
      <c r="B39" s="98"/>
      <c r="C39" s="95" t="s">
        <v>57</v>
      </c>
      <c r="D39" s="97">
        <v>0.37519675925925927</v>
      </c>
      <c r="E39" s="96" t="s">
        <v>224</v>
      </c>
    </row>
    <row r="40" spans="1:15" x14ac:dyDescent="0.25">
      <c r="A40" s="100">
        <v>2316</v>
      </c>
      <c r="B40" s="29">
        <v>1</v>
      </c>
      <c r="C40" s="100">
        <v>36274</v>
      </c>
      <c r="D40" s="100">
        <v>8.5</v>
      </c>
      <c r="E40" s="100">
        <v>7.88</v>
      </c>
      <c r="F40" s="100">
        <v>7.68</v>
      </c>
      <c r="G40" s="100">
        <v>6.82</v>
      </c>
      <c r="H40" s="100">
        <v>6.02</v>
      </c>
      <c r="I40" s="100">
        <v>5.27</v>
      </c>
      <c r="J40" s="100">
        <v>4.62</v>
      </c>
      <c r="K40" s="100">
        <v>3.97</v>
      </c>
      <c r="L40" s="100">
        <v>39</v>
      </c>
      <c r="M40" s="100">
        <v>41</v>
      </c>
      <c r="N40" s="100">
        <v>1</v>
      </c>
      <c r="O40" s="99">
        <v>0.37737268518518513</v>
      </c>
    </row>
    <row r="41" spans="1:15" x14ac:dyDescent="0.25">
      <c r="A41" s="100">
        <v>2316</v>
      </c>
      <c r="B41" s="29">
        <v>2</v>
      </c>
      <c r="C41" s="100">
        <v>12372</v>
      </c>
      <c r="D41" s="100">
        <v>2.81</v>
      </c>
      <c r="E41" s="100">
        <v>2.6</v>
      </c>
      <c r="F41" s="100">
        <v>2.56</v>
      </c>
      <c r="G41" s="100">
        <v>2.2599999999999998</v>
      </c>
      <c r="H41" s="100">
        <v>2.0299999999999998</v>
      </c>
      <c r="I41" s="100">
        <v>1.8</v>
      </c>
      <c r="J41" s="100">
        <v>1.61</v>
      </c>
      <c r="K41" s="100">
        <v>1.44</v>
      </c>
      <c r="L41" s="100">
        <v>39</v>
      </c>
      <c r="M41" s="100">
        <v>41</v>
      </c>
      <c r="N41" s="100">
        <v>1</v>
      </c>
      <c r="O41" s="99">
        <v>0.37751157407407404</v>
      </c>
    </row>
    <row r="42" spans="1:15" x14ac:dyDescent="0.25">
      <c r="A42" s="100">
        <v>2316</v>
      </c>
      <c r="B42" s="29">
        <v>3</v>
      </c>
      <c r="C42" s="100">
        <v>24051</v>
      </c>
      <c r="D42" s="100">
        <v>5.61</v>
      </c>
      <c r="E42" s="100">
        <v>5.19</v>
      </c>
      <c r="F42" s="100">
        <v>5.16</v>
      </c>
      <c r="G42" s="100">
        <v>4.46</v>
      </c>
      <c r="H42" s="100">
        <v>4.03</v>
      </c>
      <c r="I42" s="100">
        <v>3.55</v>
      </c>
      <c r="J42" s="100">
        <v>3.13</v>
      </c>
      <c r="K42" s="100">
        <v>2.75</v>
      </c>
      <c r="L42" s="100">
        <v>39</v>
      </c>
      <c r="M42" s="100">
        <v>41</v>
      </c>
      <c r="N42" s="100">
        <v>1</v>
      </c>
      <c r="O42" s="99">
        <v>0.37762731481481482</v>
      </c>
    </row>
    <row r="43" spans="1:15" x14ac:dyDescent="0.25">
      <c r="A43" s="100">
        <v>2316</v>
      </c>
      <c r="B43" s="29">
        <v>4</v>
      </c>
      <c r="C43" s="100">
        <v>36202</v>
      </c>
      <c r="D43" s="100">
        <v>8.4499999999999993</v>
      </c>
      <c r="E43" s="100">
        <v>7.82</v>
      </c>
      <c r="F43" s="100">
        <v>7.65</v>
      </c>
      <c r="G43" s="100">
        <v>6.77</v>
      </c>
      <c r="H43" s="100">
        <v>5.98</v>
      </c>
      <c r="I43" s="100">
        <v>5.25</v>
      </c>
      <c r="J43" s="100">
        <v>4.6100000000000003</v>
      </c>
      <c r="K43" s="100">
        <v>3.98</v>
      </c>
      <c r="L43" s="100">
        <v>39</v>
      </c>
      <c r="M43" s="100">
        <v>41</v>
      </c>
      <c r="N43" s="100">
        <v>1</v>
      </c>
      <c r="O43" s="99">
        <v>0.3778009259259259</v>
      </c>
    </row>
    <row r="44" spans="1:15" x14ac:dyDescent="0.25">
      <c r="A44" s="96" t="s">
        <v>544</v>
      </c>
      <c r="B44" s="98"/>
      <c r="C44" s="95" t="s">
        <v>57</v>
      </c>
      <c r="D44" s="97">
        <v>0.3787152777777778</v>
      </c>
      <c r="E44" s="96" t="s">
        <v>222</v>
      </c>
    </row>
    <row r="45" spans="1:15" x14ac:dyDescent="0.25">
      <c r="A45" s="100">
        <v>2334</v>
      </c>
      <c r="B45" s="29">
        <v>1</v>
      </c>
      <c r="C45" s="100">
        <v>35131</v>
      </c>
      <c r="D45" s="100">
        <v>23.46</v>
      </c>
      <c r="E45" s="100">
        <v>5.83</v>
      </c>
      <c r="F45" s="100">
        <v>18.91</v>
      </c>
      <c r="G45" s="100">
        <v>14.72</v>
      </c>
      <c r="H45" s="100">
        <v>11.53</v>
      </c>
      <c r="I45" s="100">
        <v>8.9600000000000009</v>
      </c>
      <c r="J45" s="100">
        <v>6.94</v>
      </c>
      <c r="K45" s="100">
        <v>5.19</v>
      </c>
      <c r="L45" s="100">
        <v>40</v>
      </c>
      <c r="M45" s="100">
        <v>41</v>
      </c>
      <c r="N45" s="100">
        <v>2</v>
      </c>
      <c r="O45" s="99">
        <v>0.38043981481481487</v>
      </c>
    </row>
    <row r="46" spans="1:15" x14ac:dyDescent="0.25">
      <c r="A46" s="100">
        <v>2334</v>
      </c>
      <c r="B46" s="29">
        <v>2</v>
      </c>
      <c r="C46" s="100">
        <v>12032</v>
      </c>
      <c r="D46" s="100">
        <v>9.1999999999999993</v>
      </c>
      <c r="E46" s="100">
        <v>1.65</v>
      </c>
      <c r="F46" s="100">
        <v>7.3</v>
      </c>
      <c r="G46" s="100">
        <v>5.68</v>
      </c>
      <c r="H46" s="100">
        <v>4.3899999999999997</v>
      </c>
      <c r="I46" s="100">
        <v>3.44</v>
      </c>
      <c r="J46" s="100">
        <v>2.71</v>
      </c>
      <c r="K46" s="100">
        <v>2.1</v>
      </c>
      <c r="L46" s="100">
        <v>40</v>
      </c>
      <c r="M46" s="100">
        <v>41</v>
      </c>
      <c r="N46" s="100">
        <v>2</v>
      </c>
      <c r="O46" s="99">
        <v>0.38061342592592595</v>
      </c>
    </row>
    <row r="47" spans="1:15" x14ac:dyDescent="0.25">
      <c r="A47" s="100">
        <v>2334</v>
      </c>
      <c r="B47" s="29">
        <v>3</v>
      </c>
      <c r="C47" s="100">
        <v>23492</v>
      </c>
      <c r="D47" s="100">
        <v>16.55</v>
      </c>
      <c r="E47" s="100">
        <v>3.62</v>
      </c>
      <c r="F47" s="100">
        <v>13.37</v>
      </c>
      <c r="G47" s="100">
        <v>10.24</v>
      </c>
      <c r="H47" s="100">
        <v>8.09</v>
      </c>
      <c r="I47" s="100">
        <v>6.32</v>
      </c>
      <c r="J47" s="100">
        <v>4.96</v>
      </c>
      <c r="K47" s="100">
        <v>3.8</v>
      </c>
      <c r="L47" s="100">
        <v>40</v>
      </c>
      <c r="M47" s="100">
        <v>41</v>
      </c>
      <c r="N47" s="100">
        <v>2</v>
      </c>
      <c r="O47" s="99">
        <v>0.38075231481481481</v>
      </c>
    </row>
    <row r="48" spans="1:15" x14ac:dyDescent="0.25">
      <c r="A48" s="100">
        <v>2334</v>
      </c>
      <c r="B48" s="29">
        <v>4</v>
      </c>
      <c r="C48" s="100">
        <v>35626</v>
      </c>
      <c r="D48" s="100">
        <v>22.87</v>
      </c>
      <c r="E48" s="100">
        <v>5.89</v>
      </c>
      <c r="F48" s="100">
        <v>18.45</v>
      </c>
      <c r="G48" s="100">
        <v>14.38</v>
      </c>
      <c r="H48" s="100">
        <v>11.28</v>
      </c>
      <c r="I48" s="100">
        <v>8.86</v>
      </c>
      <c r="J48" s="100">
        <v>6.95</v>
      </c>
      <c r="K48" s="100">
        <v>5.31</v>
      </c>
      <c r="L48" s="100">
        <v>40</v>
      </c>
      <c r="M48" s="100">
        <v>41</v>
      </c>
      <c r="N48" s="100">
        <v>2</v>
      </c>
      <c r="O48" s="99">
        <v>0.38094907407407402</v>
      </c>
    </row>
    <row r="49" spans="1:15" x14ac:dyDescent="0.25">
      <c r="A49" s="96" t="s">
        <v>533</v>
      </c>
      <c r="B49" s="98"/>
      <c r="C49" s="95" t="s">
        <v>57</v>
      </c>
      <c r="D49" s="97">
        <v>0.38177083333333334</v>
      </c>
      <c r="E49" s="96" t="s">
        <v>205</v>
      </c>
    </row>
    <row r="50" spans="1:15" x14ac:dyDescent="0.25">
      <c r="A50" s="100">
        <v>2336</v>
      </c>
      <c r="B50" s="29">
        <v>1</v>
      </c>
      <c r="C50" s="100">
        <v>35546</v>
      </c>
      <c r="D50" s="100">
        <v>24.5</v>
      </c>
      <c r="E50" s="100">
        <v>19.190000000000001</v>
      </c>
      <c r="F50" s="100">
        <v>5.54</v>
      </c>
      <c r="G50" s="100">
        <v>4.83</v>
      </c>
      <c r="H50" s="100">
        <v>4.3499999999999996</v>
      </c>
      <c r="I50" s="100">
        <v>3.83</v>
      </c>
      <c r="J50" s="100">
        <v>3.4</v>
      </c>
      <c r="K50" s="100">
        <v>2.96</v>
      </c>
      <c r="L50" s="100">
        <v>40</v>
      </c>
      <c r="M50" s="100">
        <v>-243</v>
      </c>
      <c r="N50" s="100">
        <v>1</v>
      </c>
      <c r="O50" s="99">
        <v>0.38383101851851853</v>
      </c>
    </row>
    <row r="51" spans="1:15" x14ac:dyDescent="0.25">
      <c r="A51" s="100">
        <v>2336</v>
      </c>
      <c r="B51" s="29">
        <v>2</v>
      </c>
      <c r="C51" s="100">
        <v>11889</v>
      </c>
      <c r="D51" s="100">
        <v>10.210000000000001</v>
      </c>
      <c r="E51" s="100">
        <v>7.82</v>
      </c>
      <c r="F51" s="100">
        <v>1.92</v>
      </c>
      <c r="G51" s="100">
        <v>1.61</v>
      </c>
      <c r="H51" s="100">
        <v>1.48</v>
      </c>
      <c r="I51" s="100">
        <v>1.28</v>
      </c>
      <c r="J51" s="100">
        <v>1.1399999999999999</v>
      </c>
      <c r="K51" s="100">
        <v>1.02</v>
      </c>
      <c r="L51" s="100">
        <v>40</v>
      </c>
      <c r="M51" s="100">
        <v>-243</v>
      </c>
      <c r="N51" s="100">
        <v>1</v>
      </c>
      <c r="O51" s="99">
        <v>0.38395833333333335</v>
      </c>
    </row>
    <row r="52" spans="1:15" x14ac:dyDescent="0.25">
      <c r="A52" s="100">
        <v>2336</v>
      </c>
      <c r="B52" s="29">
        <v>3</v>
      </c>
      <c r="C52" s="100">
        <v>23528</v>
      </c>
      <c r="D52" s="100">
        <v>18.21</v>
      </c>
      <c r="E52" s="100">
        <v>14.14</v>
      </c>
      <c r="F52" s="100">
        <v>3.73</v>
      </c>
      <c r="G52" s="100">
        <v>3.19</v>
      </c>
      <c r="H52" s="100">
        <v>2.92</v>
      </c>
      <c r="I52" s="100">
        <v>2.57</v>
      </c>
      <c r="J52" s="100">
        <v>2.27</v>
      </c>
      <c r="K52" s="100">
        <v>2</v>
      </c>
      <c r="L52" s="100">
        <v>40</v>
      </c>
      <c r="M52" s="100">
        <v>-243</v>
      </c>
      <c r="N52" s="100">
        <v>1</v>
      </c>
      <c r="O52" s="99">
        <v>0.38407407407407407</v>
      </c>
    </row>
    <row r="53" spans="1:15" x14ac:dyDescent="0.25">
      <c r="A53" s="100">
        <v>2336</v>
      </c>
      <c r="B53" s="29">
        <v>4</v>
      </c>
      <c r="C53" s="100">
        <v>35643</v>
      </c>
      <c r="D53" s="100">
        <v>24.45</v>
      </c>
      <c r="E53" s="100">
        <v>19.149999999999999</v>
      </c>
      <c r="F53" s="100">
        <v>5.57</v>
      </c>
      <c r="G53" s="100">
        <v>4.8600000000000003</v>
      </c>
      <c r="H53" s="100">
        <v>4.37</v>
      </c>
      <c r="I53" s="100">
        <v>3.86</v>
      </c>
      <c r="J53" s="100">
        <v>3.42</v>
      </c>
      <c r="K53" s="100">
        <v>2.98</v>
      </c>
      <c r="L53" s="100">
        <v>40</v>
      </c>
      <c r="M53" s="100">
        <v>-243</v>
      </c>
      <c r="N53" s="100">
        <v>1</v>
      </c>
      <c r="O53" s="99">
        <v>0.38424768518518521</v>
      </c>
    </row>
    <row r="54" spans="1:15" x14ac:dyDescent="0.25">
      <c r="A54" s="96" t="s">
        <v>543</v>
      </c>
      <c r="B54" s="98"/>
      <c r="C54" s="95" t="s">
        <v>57</v>
      </c>
      <c r="D54" s="97">
        <v>0.38543981481481482</v>
      </c>
      <c r="E54" s="96" t="s">
        <v>204</v>
      </c>
    </row>
    <row r="55" spans="1:15" x14ac:dyDescent="0.25">
      <c r="A55" s="100">
        <v>2354</v>
      </c>
      <c r="B55" s="29">
        <v>1</v>
      </c>
      <c r="C55" s="100">
        <v>36288</v>
      </c>
      <c r="D55" s="100">
        <v>9.0299999999999994</v>
      </c>
      <c r="E55" s="100">
        <v>8.0399999999999991</v>
      </c>
      <c r="F55" s="100">
        <v>8.51</v>
      </c>
      <c r="G55" s="100">
        <v>7.81</v>
      </c>
      <c r="H55" s="100">
        <v>7.24</v>
      </c>
      <c r="I55" s="100">
        <v>6.64</v>
      </c>
      <c r="J55" s="100">
        <v>6.28</v>
      </c>
      <c r="K55" s="100">
        <v>6.03</v>
      </c>
      <c r="L55" s="100">
        <v>40</v>
      </c>
      <c r="M55" s="100">
        <v>42</v>
      </c>
      <c r="N55" s="100">
        <v>1</v>
      </c>
      <c r="O55" s="99">
        <v>0.38709490740740743</v>
      </c>
    </row>
    <row r="56" spans="1:15" x14ac:dyDescent="0.25">
      <c r="A56" s="100">
        <v>2354</v>
      </c>
      <c r="B56" s="29">
        <v>2</v>
      </c>
      <c r="C56" s="100">
        <v>12318</v>
      </c>
      <c r="D56" s="100">
        <v>3.01</v>
      </c>
      <c r="E56" s="100">
        <v>2.66</v>
      </c>
      <c r="F56" s="100">
        <v>2.87</v>
      </c>
      <c r="G56" s="100">
        <v>2.62</v>
      </c>
      <c r="H56" s="100">
        <v>2.5</v>
      </c>
      <c r="I56" s="100">
        <v>2.3199999999999998</v>
      </c>
      <c r="J56" s="100">
        <v>2.23</v>
      </c>
      <c r="K56" s="100">
        <v>2.16</v>
      </c>
      <c r="L56" s="100">
        <v>40</v>
      </c>
      <c r="M56" s="100">
        <v>42</v>
      </c>
      <c r="N56" s="100">
        <v>1</v>
      </c>
      <c r="O56" s="99">
        <v>0.38722222222222219</v>
      </c>
    </row>
    <row r="57" spans="1:15" x14ac:dyDescent="0.25">
      <c r="A57" s="100">
        <v>2354</v>
      </c>
      <c r="B57" s="29">
        <v>3</v>
      </c>
      <c r="C57" s="100">
        <v>24030</v>
      </c>
      <c r="D57" s="100">
        <v>6.01</v>
      </c>
      <c r="E57" s="100">
        <v>5.33</v>
      </c>
      <c r="F57" s="100">
        <v>5.71</v>
      </c>
      <c r="G57" s="100">
        <v>5.18</v>
      </c>
      <c r="H57" s="100">
        <v>4.91</v>
      </c>
      <c r="I57" s="100">
        <v>4.51</v>
      </c>
      <c r="J57" s="100">
        <v>4.3099999999999996</v>
      </c>
      <c r="K57" s="100">
        <v>4.17</v>
      </c>
      <c r="L57" s="100">
        <v>40</v>
      </c>
      <c r="M57" s="100">
        <v>42</v>
      </c>
      <c r="N57" s="100">
        <v>1</v>
      </c>
      <c r="O57" s="99">
        <v>0.38732638888888887</v>
      </c>
    </row>
    <row r="58" spans="1:15" x14ac:dyDescent="0.25">
      <c r="A58" s="100">
        <v>2354</v>
      </c>
      <c r="B58" s="29">
        <v>4</v>
      </c>
      <c r="C58" s="100">
        <v>36181</v>
      </c>
      <c r="D58" s="100">
        <v>9</v>
      </c>
      <c r="E58" s="100">
        <v>8.0299999999999994</v>
      </c>
      <c r="F58" s="100">
        <v>8.48</v>
      </c>
      <c r="G58" s="100">
        <v>7.79</v>
      </c>
      <c r="H58" s="100">
        <v>7.23</v>
      </c>
      <c r="I58" s="100">
        <v>6.65</v>
      </c>
      <c r="J58" s="100">
        <v>6.31</v>
      </c>
      <c r="K58" s="100">
        <v>6.08</v>
      </c>
      <c r="L58" s="100">
        <v>40</v>
      </c>
      <c r="M58" s="100">
        <v>42</v>
      </c>
      <c r="N58" s="100">
        <v>1</v>
      </c>
      <c r="O58" s="99">
        <v>0.38750000000000001</v>
      </c>
    </row>
    <row r="59" spans="1:15" x14ac:dyDescent="0.25">
      <c r="A59" s="96" t="s">
        <v>542</v>
      </c>
      <c r="B59" s="98"/>
      <c r="C59" s="95" t="s">
        <v>57</v>
      </c>
      <c r="D59" s="97">
        <v>0.38937500000000003</v>
      </c>
      <c r="E59" s="96" t="s">
        <v>219</v>
      </c>
    </row>
    <row r="60" spans="1:15" x14ac:dyDescent="0.25">
      <c r="A60" s="100">
        <v>2372</v>
      </c>
      <c r="B60" s="29">
        <v>1</v>
      </c>
      <c r="C60" s="100">
        <v>35905</v>
      </c>
      <c r="D60" s="100">
        <v>10.38</v>
      </c>
      <c r="E60" s="100">
        <v>9.52</v>
      </c>
      <c r="F60" s="100">
        <v>8.82</v>
      </c>
      <c r="G60" s="100">
        <v>7.4</v>
      </c>
      <c r="H60" s="100">
        <v>6.23</v>
      </c>
      <c r="I60" s="100">
        <v>5.15</v>
      </c>
      <c r="J60" s="100">
        <v>4.21</v>
      </c>
      <c r="K60" s="100">
        <v>3.35</v>
      </c>
      <c r="L60" s="100">
        <v>42</v>
      </c>
      <c r="M60" s="100">
        <v>41</v>
      </c>
      <c r="N60" s="100">
        <v>1</v>
      </c>
      <c r="O60" s="99">
        <v>0.39155092592592594</v>
      </c>
    </row>
    <row r="61" spans="1:15" x14ac:dyDescent="0.25">
      <c r="A61" s="100">
        <v>2372</v>
      </c>
      <c r="B61" s="29">
        <v>2</v>
      </c>
      <c r="C61" s="100">
        <v>12489</v>
      </c>
      <c r="D61" s="100">
        <v>3.57</v>
      </c>
      <c r="E61" s="100">
        <v>3.25</v>
      </c>
      <c r="F61" s="100">
        <v>3.09</v>
      </c>
      <c r="G61" s="100">
        <v>2.52</v>
      </c>
      <c r="H61" s="100">
        <v>2.14</v>
      </c>
      <c r="I61" s="100">
        <v>1.81</v>
      </c>
      <c r="J61" s="100">
        <v>1.5</v>
      </c>
      <c r="K61" s="100">
        <v>1.26</v>
      </c>
      <c r="L61" s="100">
        <v>42</v>
      </c>
      <c r="M61" s="100">
        <v>41</v>
      </c>
      <c r="N61" s="100">
        <v>1</v>
      </c>
      <c r="O61" s="99">
        <v>0.39165509259259257</v>
      </c>
    </row>
    <row r="62" spans="1:15" x14ac:dyDescent="0.25">
      <c r="A62" s="100">
        <v>2372</v>
      </c>
      <c r="B62" s="29">
        <v>3</v>
      </c>
      <c r="C62" s="100">
        <v>24132</v>
      </c>
      <c r="D62" s="100">
        <v>6.96</v>
      </c>
      <c r="E62" s="100">
        <v>6.32</v>
      </c>
      <c r="F62" s="100">
        <v>5.97</v>
      </c>
      <c r="G62" s="100">
        <v>4.88</v>
      </c>
      <c r="H62" s="100">
        <v>4.17</v>
      </c>
      <c r="I62" s="100">
        <v>3.5</v>
      </c>
      <c r="J62" s="100">
        <v>2.9</v>
      </c>
      <c r="K62" s="100">
        <v>2.37</v>
      </c>
      <c r="L62" s="100">
        <v>42</v>
      </c>
      <c r="M62" s="100">
        <v>41</v>
      </c>
      <c r="N62" s="100">
        <v>1</v>
      </c>
      <c r="O62" s="99">
        <v>0.39175925925925931</v>
      </c>
    </row>
    <row r="63" spans="1:15" x14ac:dyDescent="0.25">
      <c r="A63" s="100">
        <v>2372</v>
      </c>
      <c r="B63" s="29">
        <v>4</v>
      </c>
      <c r="C63" s="100">
        <v>36292</v>
      </c>
      <c r="D63" s="100">
        <v>10.25</v>
      </c>
      <c r="E63" s="100">
        <v>9.3699999999999992</v>
      </c>
      <c r="F63" s="100">
        <v>8.77</v>
      </c>
      <c r="G63" s="100">
        <v>7.3</v>
      </c>
      <c r="H63" s="100">
        <v>6.19</v>
      </c>
      <c r="I63" s="100">
        <v>5.15</v>
      </c>
      <c r="J63" s="100">
        <v>4.26</v>
      </c>
      <c r="K63" s="100">
        <v>3.44</v>
      </c>
      <c r="L63" s="100">
        <v>42</v>
      </c>
      <c r="M63" s="100">
        <v>41</v>
      </c>
      <c r="N63" s="100">
        <v>1</v>
      </c>
      <c r="O63" s="99">
        <v>0.39189814814814811</v>
      </c>
    </row>
    <row r="64" spans="1:15" x14ac:dyDescent="0.25">
      <c r="A64" s="96" t="s">
        <v>541</v>
      </c>
      <c r="B64" s="98"/>
      <c r="C64" s="95" t="s">
        <v>57</v>
      </c>
      <c r="D64" s="97">
        <v>0.39252314814814815</v>
      </c>
      <c r="E64" s="96" t="s">
        <v>218</v>
      </c>
    </row>
    <row r="65" spans="1:15" x14ac:dyDescent="0.25">
      <c r="A65" s="100">
        <v>2374</v>
      </c>
      <c r="B65" s="29">
        <v>1</v>
      </c>
      <c r="C65" s="100">
        <v>36173</v>
      </c>
      <c r="D65" s="100">
        <v>10.27</v>
      </c>
      <c r="E65" s="100">
        <v>8.73</v>
      </c>
      <c r="F65" s="100">
        <v>9.43</v>
      </c>
      <c r="G65" s="100">
        <v>7.7</v>
      </c>
      <c r="H65" s="100">
        <v>6.4</v>
      </c>
      <c r="I65" s="100">
        <v>5.29</v>
      </c>
      <c r="J65" s="100">
        <v>4.3499999999999996</v>
      </c>
      <c r="K65" s="100">
        <v>3.56</v>
      </c>
      <c r="L65" s="100">
        <v>43</v>
      </c>
      <c r="M65" s="100">
        <v>41</v>
      </c>
      <c r="N65" s="100">
        <v>2</v>
      </c>
      <c r="O65" s="99">
        <v>0.39311342592592591</v>
      </c>
    </row>
    <row r="66" spans="1:15" x14ac:dyDescent="0.25">
      <c r="A66" s="100">
        <v>2374</v>
      </c>
      <c r="B66" s="29">
        <v>2</v>
      </c>
      <c r="C66" s="100">
        <v>12517</v>
      </c>
      <c r="D66" s="100">
        <v>3.58</v>
      </c>
      <c r="E66" s="100">
        <v>3.05</v>
      </c>
      <c r="F66" s="100">
        <v>3.31</v>
      </c>
      <c r="G66" s="100">
        <v>2.68</v>
      </c>
      <c r="H66" s="100">
        <v>2.2400000000000002</v>
      </c>
      <c r="I66" s="100">
        <v>1.9</v>
      </c>
      <c r="J66" s="100">
        <v>1.55</v>
      </c>
      <c r="K66" s="100">
        <v>1.32</v>
      </c>
      <c r="L66" s="100">
        <v>43</v>
      </c>
      <c r="M66" s="100">
        <v>41</v>
      </c>
      <c r="N66" s="100">
        <v>2</v>
      </c>
      <c r="O66" s="99">
        <v>0.39321759259259265</v>
      </c>
    </row>
    <row r="67" spans="1:15" x14ac:dyDescent="0.25">
      <c r="A67" s="100">
        <v>2374</v>
      </c>
      <c r="B67" s="29">
        <v>3</v>
      </c>
      <c r="C67" s="100">
        <v>24078</v>
      </c>
      <c r="D67" s="100">
        <v>6.98</v>
      </c>
      <c r="E67" s="100">
        <v>5.87</v>
      </c>
      <c r="F67" s="100">
        <v>6.46</v>
      </c>
      <c r="G67" s="100">
        <v>5.21</v>
      </c>
      <c r="H67" s="100">
        <v>4.3600000000000003</v>
      </c>
      <c r="I67" s="100">
        <v>3.63</v>
      </c>
      <c r="J67" s="100">
        <v>2.99</v>
      </c>
      <c r="K67" s="100">
        <v>2.4900000000000002</v>
      </c>
      <c r="L67" s="100">
        <v>43</v>
      </c>
      <c r="M67" s="100">
        <v>41</v>
      </c>
      <c r="N67" s="100">
        <v>2</v>
      </c>
      <c r="O67" s="99">
        <v>0.39332175925925927</v>
      </c>
    </row>
    <row r="68" spans="1:15" x14ac:dyDescent="0.25">
      <c r="A68" s="100">
        <v>2374</v>
      </c>
      <c r="B68" s="29">
        <v>4</v>
      </c>
      <c r="C68" s="100">
        <v>36298</v>
      </c>
      <c r="D68" s="100">
        <v>10.32</v>
      </c>
      <c r="E68" s="100">
        <v>8.76</v>
      </c>
      <c r="F68" s="100">
        <v>9.49</v>
      </c>
      <c r="G68" s="100">
        <v>7.73</v>
      </c>
      <c r="H68" s="100">
        <v>6.42</v>
      </c>
      <c r="I68" s="100">
        <v>5.31</v>
      </c>
      <c r="J68" s="100">
        <v>4.38</v>
      </c>
      <c r="K68" s="100">
        <v>3.6</v>
      </c>
      <c r="L68" s="100">
        <v>43</v>
      </c>
      <c r="M68" s="100">
        <v>41</v>
      </c>
      <c r="N68" s="100">
        <v>2</v>
      </c>
      <c r="O68" s="99">
        <v>0.39344907407407409</v>
      </c>
    </row>
    <row r="69" spans="1:15" x14ac:dyDescent="0.25">
      <c r="A69" s="96" t="s">
        <v>540</v>
      </c>
      <c r="B69" s="98"/>
      <c r="C69" s="95" t="s">
        <v>57</v>
      </c>
      <c r="D69" s="97">
        <v>0.39402777777777781</v>
      </c>
      <c r="E69" s="96" t="s">
        <v>216</v>
      </c>
    </row>
    <row r="70" spans="1:15" x14ac:dyDescent="0.25">
      <c r="A70" s="100">
        <v>2392</v>
      </c>
      <c r="B70" s="29">
        <v>1</v>
      </c>
      <c r="C70" s="100">
        <v>36435</v>
      </c>
      <c r="D70" s="100">
        <v>8.2899999999999991</v>
      </c>
      <c r="E70" s="100">
        <v>7.59</v>
      </c>
      <c r="F70" s="100">
        <v>7.53</v>
      </c>
      <c r="G70" s="100">
        <v>6.63</v>
      </c>
      <c r="H70" s="100">
        <v>5.81</v>
      </c>
      <c r="I70" s="100">
        <v>4.91</v>
      </c>
      <c r="J70" s="100">
        <v>4.1399999999999997</v>
      </c>
      <c r="K70" s="100">
        <v>3.4</v>
      </c>
      <c r="L70" s="100">
        <v>45</v>
      </c>
      <c r="M70" s="100">
        <v>41</v>
      </c>
      <c r="N70" s="100">
        <v>3</v>
      </c>
      <c r="O70" s="99">
        <v>0.39471064814814816</v>
      </c>
    </row>
    <row r="71" spans="1:15" x14ac:dyDescent="0.25">
      <c r="A71" s="100">
        <v>2392</v>
      </c>
      <c r="B71" s="29">
        <v>2</v>
      </c>
      <c r="C71" s="100">
        <v>12606</v>
      </c>
      <c r="D71" s="100">
        <v>2.67</v>
      </c>
      <c r="E71" s="100">
        <v>2.46</v>
      </c>
      <c r="F71" s="100">
        <v>2.4500000000000002</v>
      </c>
      <c r="G71" s="100">
        <v>2.14</v>
      </c>
      <c r="H71" s="100">
        <v>1.91</v>
      </c>
      <c r="I71" s="100">
        <v>1.67</v>
      </c>
      <c r="J71" s="100">
        <v>1.46</v>
      </c>
      <c r="K71" s="100">
        <v>1.27</v>
      </c>
      <c r="L71" s="100">
        <v>45</v>
      </c>
      <c r="M71" s="100">
        <v>41</v>
      </c>
      <c r="N71" s="100">
        <v>3</v>
      </c>
      <c r="O71" s="99">
        <v>0.39481481481481479</v>
      </c>
    </row>
    <row r="72" spans="1:15" x14ac:dyDescent="0.25">
      <c r="A72" s="100">
        <v>2392</v>
      </c>
      <c r="B72" s="29">
        <v>3</v>
      </c>
      <c r="C72" s="100">
        <v>24236</v>
      </c>
      <c r="D72" s="100">
        <v>5.32</v>
      </c>
      <c r="E72" s="100">
        <v>4.83</v>
      </c>
      <c r="F72" s="100">
        <v>4.92</v>
      </c>
      <c r="G72" s="100">
        <v>4.2300000000000004</v>
      </c>
      <c r="H72" s="100">
        <v>3.78</v>
      </c>
      <c r="I72" s="100">
        <v>3.27</v>
      </c>
      <c r="J72" s="100">
        <v>2.81</v>
      </c>
      <c r="K72" s="100">
        <v>2.4</v>
      </c>
      <c r="L72" s="100">
        <v>45</v>
      </c>
      <c r="M72" s="100">
        <v>41</v>
      </c>
      <c r="N72" s="100">
        <v>3</v>
      </c>
      <c r="O72" s="99">
        <v>0.39490740740740743</v>
      </c>
    </row>
    <row r="73" spans="1:15" x14ac:dyDescent="0.25">
      <c r="A73" s="100">
        <v>2392</v>
      </c>
      <c r="B73" s="29">
        <v>4</v>
      </c>
      <c r="C73" s="100">
        <v>36500</v>
      </c>
      <c r="D73" s="100">
        <v>8.1</v>
      </c>
      <c r="E73" s="100">
        <v>7.4</v>
      </c>
      <c r="F73" s="100">
        <v>7.34</v>
      </c>
      <c r="G73" s="100">
        <v>6.43</v>
      </c>
      <c r="H73" s="100">
        <v>5.67</v>
      </c>
      <c r="I73" s="100">
        <v>4.87</v>
      </c>
      <c r="J73" s="100">
        <v>4.18</v>
      </c>
      <c r="K73" s="100">
        <v>3.5</v>
      </c>
      <c r="L73" s="100">
        <v>45</v>
      </c>
      <c r="M73" s="100">
        <v>41</v>
      </c>
      <c r="N73" s="100">
        <v>3</v>
      </c>
      <c r="O73" s="99">
        <v>0.39504629629629634</v>
      </c>
    </row>
    <row r="74" spans="1:15" x14ac:dyDescent="0.25">
      <c r="A74" s="96" t="s">
        <v>539</v>
      </c>
      <c r="B74" s="98"/>
      <c r="C74" s="95" t="s">
        <v>57</v>
      </c>
      <c r="D74" s="97">
        <v>0.39546296296296296</v>
      </c>
      <c r="E74" s="96" t="s">
        <v>214</v>
      </c>
    </row>
    <row r="75" spans="1:15" x14ac:dyDescent="0.25">
      <c r="A75" s="100">
        <v>2409</v>
      </c>
      <c r="B75" s="29">
        <v>1</v>
      </c>
      <c r="C75" s="100">
        <v>36038</v>
      </c>
      <c r="D75" s="100">
        <v>14.11</v>
      </c>
      <c r="E75" s="100">
        <v>11.68</v>
      </c>
      <c r="F75" s="100">
        <v>11.32</v>
      </c>
      <c r="G75" s="100">
        <v>8.9600000000000009</v>
      </c>
      <c r="H75" s="100">
        <v>7.21</v>
      </c>
      <c r="I75" s="100">
        <v>5.73</v>
      </c>
      <c r="J75" s="100">
        <v>4.54</v>
      </c>
      <c r="K75" s="100">
        <v>3.63</v>
      </c>
      <c r="L75" s="100">
        <v>44</v>
      </c>
      <c r="M75" s="100">
        <v>42</v>
      </c>
      <c r="N75" s="100">
        <v>4</v>
      </c>
      <c r="O75" s="99">
        <v>0.39603009259259259</v>
      </c>
    </row>
    <row r="76" spans="1:15" x14ac:dyDescent="0.25">
      <c r="A76" s="100">
        <v>2409</v>
      </c>
      <c r="B76" s="29">
        <v>2</v>
      </c>
      <c r="C76" s="100">
        <v>12423</v>
      </c>
      <c r="D76" s="100">
        <v>5.09</v>
      </c>
      <c r="E76" s="100">
        <v>3.87</v>
      </c>
      <c r="F76" s="100">
        <v>4.13</v>
      </c>
      <c r="G76" s="100">
        <v>3.18</v>
      </c>
      <c r="H76" s="100">
        <v>2.57</v>
      </c>
      <c r="I76" s="100">
        <v>2.09</v>
      </c>
      <c r="J76" s="100">
        <v>1.67</v>
      </c>
      <c r="K76" s="100">
        <v>1.4</v>
      </c>
      <c r="L76" s="100">
        <v>44</v>
      </c>
      <c r="M76" s="100">
        <v>42</v>
      </c>
      <c r="N76" s="100">
        <v>4</v>
      </c>
      <c r="O76" s="99">
        <v>0.39613425925925921</v>
      </c>
    </row>
    <row r="77" spans="1:15" x14ac:dyDescent="0.25">
      <c r="A77" s="100">
        <v>2409</v>
      </c>
      <c r="B77" s="29">
        <v>3</v>
      </c>
      <c r="C77" s="100">
        <v>23994</v>
      </c>
      <c r="D77" s="100">
        <v>9.58</v>
      </c>
      <c r="E77" s="100">
        <v>7.71</v>
      </c>
      <c r="F77" s="100">
        <v>7.78</v>
      </c>
      <c r="G77" s="100">
        <v>6.01</v>
      </c>
      <c r="H77" s="100">
        <v>4.88</v>
      </c>
      <c r="I77" s="100">
        <v>3.96</v>
      </c>
      <c r="J77" s="100">
        <v>3.15</v>
      </c>
      <c r="K77" s="100">
        <v>2.6</v>
      </c>
      <c r="L77" s="100">
        <v>44</v>
      </c>
      <c r="M77" s="100">
        <v>42</v>
      </c>
      <c r="N77" s="100">
        <v>4</v>
      </c>
      <c r="O77" s="99">
        <v>0.39623842592592595</v>
      </c>
    </row>
    <row r="78" spans="1:15" x14ac:dyDescent="0.25">
      <c r="A78" s="100">
        <v>2409</v>
      </c>
      <c r="B78" s="29">
        <v>4</v>
      </c>
      <c r="C78" s="100">
        <v>36037</v>
      </c>
      <c r="D78" s="100">
        <v>13.76</v>
      </c>
      <c r="E78" s="100">
        <v>11.4</v>
      </c>
      <c r="F78" s="100">
        <v>11.06</v>
      </c>
      <c r="G78" s="100">
        <v>8.74</v>
      </c>
      <c r="H78" s="100">
        <v>7.04</v>
      </c>
      <c r="I78" s="100">
        <v>5.67</v>
      </c>
      <c r="J78" s="100">
        <v>4.5599999999999996</v>
      </c>
      <c r="K78" s="100">
        <v>3.7</v>
      </c>
      <c r="L78" s="100">
        <v>44</v>
      </c>
      <c r="M78" s="100">
        <v>42</v>
      </c>
      <c r="N78" s="100">
        <v>4</v>
      </c>
      <c r="O78" s="99">
        <v>0.39636574074074077</v>
      </c>
    </row>
    <row r="79" spans="1:15" x14ac:dyDescent="0.25">
      <c r="A79" s="96" t="s">
        <v>532</v>
      </c>
      <c r="B79" s="98"/>
      <c r="C79" s="95" t="s">
        <v>57</v>
      </c>
      <c r="D79" s="97">
        <v>0.39700231481481479</v>
      </c>
      <c r="E79" s="96" t="s">
        <v>203</v>
      </c>
    </row>
    <row r="80" spans="1:15" x14ac:dyDescent="0.25">
      <c r="A80" s="100">
        <v>2412</v>
      </c>
      <c r="B80" s="29">
        <v>1</v>
      </c>
      <c r="C80" s="100">
        <v>35919</v>
      </c>
      <c r="D80" s="100">
        <v>14.17</v>
      </c>
      <c r="E80" s="100">
        <v>11.34</v>
      </c>
      <c r="F80" s="100">
        <v>10.96</v>
      </c>
      <c r="G80" s="100">
        <v>8.64</v>
      </c>
      <c r="H80" s="100">
        <v>6.91</v>
      </c>
      <c r="I80" s="100">
        <v>5.49</v>
      </c>
      <c r="J80" s="100">
        <v>4.41</v>
      </c>
      <c r="K80" s="100">
        <v>3.57</v>
      </c>
      <c r="L80" s="100">
        <v>44</v>
      </c>
      <c r="M80" s="100">
        <v>42</v>
      </c>
      <c r="N80" s="100">
        <v>5</v>
      </c>
      <c r="O80" s="99">
        <v>0.39749999999999996</v>
      </c>
    </row>
    <row r="81" spans="1:15" x14ac:dyDescent="0.25">
      <c r="A81" s="100">
        <v>2412</v>
      </c>
      <c r="B81" s="29">
        <v>2</v>
      </c>
      <c r="C81" s="100">
        <v>12408</v>
      </c>
      <c r="D81" s="100">
        <v>5.41</v>
      </c>
      <c r="E81" s="100">
        <v>4.28</v>
      </c>
      <c r="F81" s="100">
        <v>3.52</v>
      </c>
      <c r="G81" s="100">
        <v>2.76</v>
      </c>
      <c r="H81" s="100">
        <v>2.25</v>
      </c>
      <c r="I81" s="100">
        <v>1.83</v>
      </c>
      <c r="J81" s="100">
        <v>1.49</v>
      </c>
      <c r="K81" s="100">
        <v>1.25</v>
      </c>
      <c r="L81" s="100">
        <v>44</v>
      </c>
      <c r="M81" s="100">
        <v>42</v>
      </c>
      <c r="N81" s="100">
        <v>5</v>
      </c>
      <c r="O81" s="99">
        <v>0.39761574074074074</v>
      </c>
    </row>
    <row r="82" spans="1:15" x14ac:dyDescent="0.25">
      <c r="A82" s="100">
        <v>2412</v>
      </c>
      <c r="B82" s="29">
        <v>3</v>
      </c>
      <c r="C82" s="100">
        <v>23972</v>
      </c>
      <c r="D82" s="100">
        <v>9.93</v>
      </c>
      <c r="E82" s="100">
        <v>7.84</v>
      </c>
      <c r="F82" s="100">
        <v>7.39</v>
      </c>
      <c r="G82" s="100">
        <v>5.78</v>
      </c>
      <c r="H82" s="100">
        <v>4.6500000000000004</v>
      </c>
      <c r="I82" s="100">
        <v>3.73</v>
      </c>
      <c r="J82" s="100">
        <v>3</v>
      </c>
      <c r="K82" s="100">
        <v>2.46</v>
      </c>
      <c r="L82" s="100">
        <v>44</v>
      </c>
      <c r="M82" s="100">
        <v>42</v>
      </c>
      <c r="N82" s="100">
        <v>5</v>
      </c>
      <c r="O82" s="99">
        <v>0.39770833333333333</v>
      </c>
    </row>
    <row r="83" spans="1:15" x14ac:dyDescent="0.25">
      <c r="A83" s="100">
        <v>2412</v>
      </c>
      <c r="B83" s="29">
        <v>4</v>
      </c>
      <c r="C83" s="100">
        <v>36253</v>
      </c>
      <c r="D83" s="100">
        <v>14.18</v>
      </c>
      <c r="E83" s="100">
        <v>11.32</v>
      </c>
      <c r="F83" s="100">
        <v>11.17</v>
      </c>
      <c r="G83" s="100">
        <v>8.81</v>
      </c>
      <c r="H83" s="100">
        <v>7.02</v>
      </c>
      <c r="I83" s="100">
        <v>5.59</v>
      </c>
      <c r="J83" s="100">
        <v>4.4800000000000004</v>
      </c>
      <c r="K83" s="100">
        <v>3.63</v>
      </c>
      <c r="L83" s="100">
        <v>44</v>
      </c>
      <c r="M83" s="100">
        <v>42</v>
      </c>
      <c r="N83" s="100">
        <v>5</v>
      </c>
      <c r="O83" s="99">
        <v>0.39783564814814815</v>
      </c>
    </row>
    <row r="84" spans="1:15" x14ac:dyDescent="0.25">
      <c r="A84" s="96" t="s">
        <v>538</v>
      </c>
      <c r="B84" s="98"/>
      <c r="C84" s="95" t="s">
        <v>57</v>
      </c>
      <c r="D84" s="97">
        <v>0.39835648148148151</v>
      </c>
      <c r="E84" s="96" t="s">
        <v>202</v>
      </c>
    </row>
    <row r="85" spans="1:15" x14ac:dyDescent="0.25">
      <c r="A85" s="100">
        <v>2429</v>
      </c>
      <c r="B85" s="29">
        <v>1</v>
      </c>
      <c r="C85" s="100">
        <v>36478</v>
      </c>
      <c r="D85" s="100">
        <v>8.2100000000000009</v>
      </c>
      <c r="E85" s="100">
        <v>7.34</v>
      </c>
      <c r="F85" s="100">
        <v>7.53</v>
      </c>
      <c r="G85" s="100">
        <v>6.76</v>
      </c>
      <c r="H85" s="100">
        <v>6.06</v>
      </c>
      <c r="I85" s="100">
        <v>5.36</v>
      </c>
      <c r="J85" s="100">
        <v>4.7300000000000004</v>
      </c>
      <c r="K85" s="100">
        <v>4.16</v>
      </c>
      <c r="L85" s="100">
        <v>44</v>
      </c>
      <c r="M85" s="100">
        <v>42</v>
      </c>
      <c r="N85" s="100">
        <v>6</v>
      </c>
      <c r="O85" s="99">
        <v>0.39890046296296294</v>
      </c>
    </row>
    <row r="86" spans="1:15" x14ac:dyDescent="0.25">
      <c r="A86" s="100">
        <v>2429</v>
      </c>
      <c r="B86" s="29">
        <v>2</v>
      </c>
      <c r="C86" s="100">
        <v>12573</v>
      </c>
      <c r="D86" s="100">
        <v>2.66</v>
      </c>
      <c r="E86" s="100">
        <v>2.36</v>
      </c>
      <c r="F86" s="100">
        <v>2.4700000000000002</v>
      </c>
      <c r="G86" s="100">
        <v>2.2200000000000002</v>
      </c>
      <c r="H86" s="100">
        <v>2.0299999999999998</v>
      </c>
      <c r="I86" s="100">
        <v>1.84</v>
      </c>
      <c r="J86" s="100">
        <v>1.65</v>
      </c>
      <c r="K86" s="100">
        <v>1.49</v>
      </c>
      <c r="L86" s="100">
        <v>44</v>
      </c>
      <c r="M86" s="100">
        <v>42</v>
      </c>
      <c r="N86" s="100">
        <v>6</v>
      </c>
      <c r="O86" s="99">
        <v>0.39900462962962963</v>
      </c>
    </row>
    <row r="87" spans="1:15" x14ac:dyDescent="0.25">
      <c r="A87" s="100">
        <v>2429</v>
      </c>
      <c r="B87" s="29">
        <v>3</v>
      </c>
      <c r="C87" s="100">
        <v>24219</v>
      </c>
      <c r="D87" s="100">
        <v>5.31</v>
      </c>
      <c r="E87" s="100">
        <v>4.68</v>
      </c>
      <c r="F87" s="100">
        <v>4.96</v>
      </c>
      <c r="G87" s="100">
        <v>4.37</v>
      </c>
      <c r="H87" s="100">
        <v>4</v>
      </c>
      <c r="I87" s="100">
        <v>3.63</v>
      </c>
      <c r="J87" s="100">
        <v>3.21</v>
      </c>
      <c r="K87" s="100">
        <v>2.89</v>
      </c>
      <c r="L87" s="100">
        <v>44</v>
      </c>
      <c r="M87" s="100">
        <v>42</v>
      </c>
      <c r="N87" s="100">
        <v>6</v>
      </c>
      <c r="O87" s="99">
        <v>0.39909722222222221</v>
      </c>
    </row>
    <row r="88" spans="1:15" x14ac:dyDescent="0.25">
      <c r="A88" s="100">
        <v>2429</v>
      </c>
      <c r="B88" s="29">
        <v>4</v>
      </c>
      <c r="C88" s="100">
        <v>36430</v>
      </c>
      <c r="D88" s="100">
        <v>8</v>
      </c>
      <c r="E88" s="100">
        <v>7.15</v>
      </c>
      <c r="F88" s="100">
        <v>7.36</v>
      </c>
      <c r="G88" s="100">
        <v>6.63</v>
      </c>
      <c r="H88" s="100">
        <v>5.98</v>
      </c>
      <c r="I88" s="100">
        <v>5.35</v>
      </c>
      <c r="J88" s="100">
        <v>4.78</v>
      </c>
      <c r="K88" s="100">
        <v>4.26</v>
      </c>
      <c r="L88" s="100">
        <v>44</v>
      </c>
      <c r="M88" s="100">
        <v>42</v>
      </c>
      <c r="N88" s="100">
        <v>6</v>
      </c>
      <c r="O88" s="99">
        <v>0.39922453703703703</v>
      </c>
    </row>
    <row r="89" spans="1:15" x14ac:dyDescent="0.25">
      <c r="A89" s="96" t="s">
        <v>537</v>
      </c>
      <c r="B89" s="98"/>
      <c r="C89" s="95" t="s">
        <v>57</v>
      </c>
      <c r="D89" s="97">
        <v>0.3997337962962963</v>
      </c>
      <c r="E89" s="96" t="s">
        <v>211</v>
      </c>
    </row>
    <row r="90" spans="1:15" x14ac:dyDescent="0.25">
      <c r="A90" s="100">
        <v>2447</v>
      </c>
      <c r="B90" s="29">
        <v>1</v>
      </c>
      <c r="C90" s="100">
        <v>36194</v>
      </c>
      <c r="D90" s="100">
        <v>10.59</v>
      </c>
      <c r="E90" s="100">
        <v>9.66</v>
      </c>
      <c r="F90" s="100">
        <v>8.9600000000000009</v>
      </c>
      <c r="G90" s="100">
        <v>7.35</v>
      </c>
      <c r="H90" s="100">
        <v>6.12</v>
      </c>
      <c r="I90" s="100">
        <v>5.0599999999999996</v>
      </c>
      <c r="J90" s="100">
        <v>4.2</v>
      </c>
      <c r="K90" s="100">
        <v>3.48</v>
      </c>
      <c r="L90" s="100">
        <v>44</v>
      </c>
      <c r="M90" s="100">
        <v>42</v>
      </c>
      <c r="N90" s="100">
        <v>7</v>
      </c>
      <c r="O90" s="99">
        <v>0.40208333333333335</v>
      </c>
    </row>
    <row r="91" spans="1:15" x14ac:dyDescent="0.25">
      <c r="A91" s="100">
        <v>2447</v>
      </c>
      <c r="B91" s="29">
        <v>2</v>
      </c>
      <c r="C91" s="100">
        <v>12499</v>
      </c>
      <c r="D91" s="100">
        <v>3.59</v>
      </c>
      <c r="E91" s="100">
        <v>3.24</v>
      </c>
      <c r="F91" s="100">
        <v>3.04</v>
      </c>
      <c r="G91" s="100">
        <v>2.48</v>
      </c>
      <c r="H91" s="100">
        <v>2.1</v>
      </c>
      <c r="I91" s="100">
        <v>1.76</v>
      </c>
      <c r="J91" s="100">
        <v>1.49</v>
      </c>
      <c r="K91" s="100">
        <v>1.27</v>
      </c>
      <c r="L91" s="100">
        <v>44</v>
      </c>
      <c r="M91" s="100">
        <v>42</v>
      </c>
      <c r="N91" s="100">
        <v>7</v>
      </c>
      <c r="O91" s="99">
        <v>0.40218749999999998</v>
      </c>
    </row>
    <row r="92" spans="1:15" x14ac:dyDescent="0.25">
      <c r="A92" s="100">
        <v>2447</v>
      </c>
      <c r="B92" s="29">
        <v>3</v>
      </c>
      <c r="C92" s="100">
        <v>24025</v>
      </c>
      <c r="D92" s="100">
        <v>7.09</v>
      </c>
      <c r="E92" s="100">
        <v>6.4</v>
      </c>
      <c r="F92" s="100">
        <v>6.02</v>
      </c>
      <c r="G92" s="100">
        <v>4.8600000000000003</v>
      </c>
      <c r="H92" s="100">
        <v>4.08</v>
      </c>
      <c r="I92" s="100">
        <v>3.46</v>
      </c>
      <c r="J92" s="100">
        <v>2.88</v>
      </c>
      <c r="K92" s="100">
        <v>2.46</v>
      </c>
      <c r="L92" s="100">
        <v>44</v>
      </c>
      <c r="M92" s="100">
        <v>42</v>
      </c>
      <c r="N92" s="100">
        <v>7</v>
      </c>
      <c r="O92" s="99">
        <v>0.40228009259259262</v>
      </c>
    </row>
    <row r="93" spans="1:15" x14ac:dyDescent="0.25">
      <c r="A93" s="100">
        <v>2447</v>
      </c>
      <c r="B93" s="29">
        <v>4</v>
      </c>
      <c r="C93" s="100">
        <v>36241</v>
      </c>
      <c r="D93" s="100">
        <v>10.44</v>
      </c>
      <c r="E93" s="100">
        <v>9.48</v>
      </c>
      <c r="F93" s="100">
        <v>8.86</v>
      </c>
      <c r="G93" s="100">
        <v>7.25</v>
      </c>
      <c r="H93" s="100">
        <v>6.03</v>
      </c>
      <c r="I93" s="100">
        <v>5.04</v>
      </c>
      <c r="J93" s="100">
        <v>4.2300000000000004</v>
      </c>
      <c r="K93" s="100">
        <v>3.52</v>
      </c>
      <c r="L93" s="100">
        <v>44</v>
      </c>
      <c r="M93" s="100">
        <v>42</v>
      </c>
      <c r="N93" s="100">
        <v>7</v>
      </c>
      <c r="O93" s="99">
        <v>0.40239583333333334</v>
      </c>
    </row>
    <row r="94" spans="1:15" x14ac:dyDescent="0.25">
      <c r="A94" s="96" t="s">
        <v>536</v>
      </c>
      <c r="B94" s="98"/>
      <c r="C94" s="95" t="s">
        <v>57</v>
      </c>
      <c r="D94" s="97">
        <v>0.40287037037037038</v>
      </c>
      <c r="E94" s="96" t="s">
        <v>210</v>
      </c>
    </row>
    <row r="95" spans="1:15" x14ac:dyDescent="0.25">
      <c r="A95" s="100">
        <v>2449</v>
      </c>
      <c r="B95" s="29">
        <v>1</v>
      </c>
      <c r="C95" s="100">
        <v>36212</v>
      </c>
      <c r="D95" s="100">
        <v>10.37</v>
      </c>
      <c r="E95" s="100">
        <v>8.75</v>
      </c>
      <c r="F95" s="100">
        <v>9.6300000000000008</v>
      </c>
      <c r="G95" s="100">
        <v>7.74</v>
      </c>
      <c r="H95" s="100">
        <v>6.35</v>
      </c>
      <c r="I95" s="100">
        <v>5.23</v>
      </c>
      <c r="J95" s="100">
        <v>4.32</v>
      </c>
      <c r="K95" s="100">
        <v>3.56</v>
      </c>
      <c r="L95" s="100">
        <v>44</v>
      </c>
      <c r="M95" s="100">
        <v>42</v>
      </c>
      <c r="N95" s="100">
        <v>8</v>
      </c>
      <c r="O95" s="99">
        <v>0.40333333333333332</v>
      </c>
    </row>
    <row r="96" spans="1:15" x14ac:dyDescent="0.25">
      <c r="A96" s="100">
        <v>2449</v>
      </c>
      <c r="B96" s="29">
        <v>2</v>
      </c>
      <c r="C96" s="100">
        <v>12509</v>
      </c>
      <c r="D96" s="100">
        <v>3.59</v>
      </c>
      <c r="E96" s="100">
        <v>2.98</v>
      </c>
      <c r="F96" s="100">
        <v>3.33</v>
      </c>
      <c r="G96" s="100">
        <v>2.66</v>
      </c>
      <c r="H96" s="100">
        <v>2.2000000000000002</v>
      </c>
      <c r="I96" s="100">
        <v>1.82</v>
      </c>
      <c r="J96" s="100">
        <v>1.54</v>
      </c>
      <c r="K96" s="100">
        <v>1.31</v>
      </c>
      <c r="L96" s="100">
        <v>44</v>
      </c>
      <c r="M96" s="100">
        <v>42</v>
      </c>
      <c r="N96" s="100">
        <v>8</v>
      </c>
      <c r="O96" s="99">
        <v>0.40343749999999995</v>
      </c>
    </row>
    <row r="97" spans="1:15" x14ac:dyDescent="0.25">
      <c r="A97" s="100">
        <v>2449</v>
      </c>
      <c r="B97" s="29">
        <v>3</v>
      </c>
      <c r="C97" s="100">
        <v>24139</v>
      </c>
      <c r="D97" s="100">
        <v>7.05</v>
      </c>
      <c r="E97" s="100">
        <v>5.9</v>
      </c>
      <c r="F97" s="100">
        <v>6.6</v>
      </c>
      <c r="G97" s="100">
        <v>5.24</v>
      </c>
      <c r="H97" s="100">
        <v>4.3099999999999996</v>
      </c>
      <c r="I97" s="100">
        <v>3.57</v>
      </c>
      <c r="J97" s="100">
        <v>2.98</v>
      </c>
      <c r="K97" s="100">
        <v>2.5099999999999998</v>
      </c>
      <c r="L97" s="100">
        <v>44</v>
      </c>
      <c r="M97" s="100">
        <v>42</v>
      </c>
      <c r="N97" s="100">
        <v>8</v>
      </c>
      <c r="O97" s="99">
        <v>0.40353009259259259</v>
      </c>
    </row>
    <row r="98" spans="1:15" x14ac:dyDescent="0.25">
      <c r="A98" s="100">
        <v>2449</v>
      </c>
      <c r="B98" s="29">
        <v>4</v>
      </c>
      <c r="C98" s="100">
        <v>36404</v>
      </c>
      <c r="D98" s="100">
        <v>10.49</v>
      </c>
      <c r="E98" s="100">
        <v>8.7799999999999994</v>
      </c>
      <c r="F98" s="100">
        <v>9.76</v>
      </c>
      <c r="G98" s="100">
        <v>7.81</v>
      </c>
      <c r="H98" s="100">
        <v>6.39</v>
      </c>
      <c r="I98" s="100">
        <v>5.28</v>
      </c>
      <c r="J98" s="100">
        <v>4.38</v>
      </c>
      <c r="K98" s="100">
        <v>3.61</v>
      </c>
      <c r="L98" s="100">
        <v>44</v>
      </c>
      <c r="M98" s="100">
        <v>42</v>
      </c>
      <c r="N98" s="100">
        <v>8</v>
      </c>
      <c r="O98" s="99">
        <v>0.40364583333333331</v>
      </c>
    </row>
    <row r="99" spans="1:15" x14ac:dyDescent="0.25">
      <c r="A99" s="96" t="s">
        <v>535</v>
      </c>
      <c r="B99" s="98"/>
      <c r="C99" s="95" t="s">
        <v>57</v>
      </c>
      <c r="D99" s="97">
        <v>0.40405092592592595</v>
      </c>
      <c r="E99" s="96" t="s">
        <v>208</v>
      </c>
    </row>
    <row r="100" spans="1:15" x14ac:dyDescent="0.25">
      <c r="A100" s="100">
        <v>2467</v>
      </c>
      <c r="B100" s="29">
        <v>1</v>
      </c>
      <c r="C100" s="100">
        <v>36540</v>
      </c>
      <c r="D100" s="100">
        <v>8.27</v>
      </c>
      <c r="E100" s="100">
        <v>7.66</v>
      </c>
      <c r="F100" s="100">
        <v>7.48</v>
      </c>
      <c r="G100" s="100">
        <v>6.53</v>
      </c>
      <c r="H100" s="100">
        <v>5.64</v>
      </c>
      <c r="I100" s="100">
        <v>4.8600000000000003</v>
      </c>
      <c r="J100" s="100">
        <v>4.12</v>
      </c>
      <c r="K100" s="100">
        <v>3.45</v>
      </c>
      <c r="L100" s="100">
        <v>45</v>
      </c>
      <c r="M100" s="100">
        <v>42</v>
      </c>
      <c r="N100" s="100">
        <v>9</v>
      </c>
      <c r="O100" s="99">
        <v>0.40458333333333335</v>
      </c>
    </row>
    <row r="101" spans="1:15" x14ac:dyDescent="0.25">
      <c r="A101" s="100">
        <v>2467</v>
      </c>
      <c r="B101" s="29">
        <v>2</v>
      </c>
      <c r="C101" s="100">
        <v>12587</v>
      </c>
      <c r="D101" s="100">
        <v>2.71</v>
      </c>
      <c r="E101" s="100">
        <v>2.4700000000000002</v>
      </c>
      <c r="F101" s="100">
        <v>2.4700000000000002</v>
      </c>
      <c r="G101" s="100">
        <v>2.15</v>
      </c>
      <c r="H101" s="100">
        <v>1.89</v>
      </c>
      <c r="I101" s="100">
        <v>1.66</v>
      </c>
      <c r="J101" s="100">
        <v>1.43</v>
      </c>
      <c r="K101" s="100">
        <v>1.26</v>
      </c>
      <c r="L101" s="100">
        <v>45</v>
      </c>
      <c r="M101" s="100">
        <v>42</v>
      </c>
      <c r="N101" s="100">
        <v>9</v>
      </c>
      <c r="O101" s="99">
        <v>0.40467592592592588</v>
      </c>
    </row>
    <row r="102" spans="1:15" x14ac:dyDescent="0.25">
      <c r="A102" s="100">
        <v>2467</v>
      </c>
      <c r="B102" s="29">
        <v>3</v>
      </c>
      <c r="C102" s="100">
        <v>24183</v>
      </c>
      <c r="D102" s="100">
        <v>5.35</v>
      </c>
      <c r="E102" s="100">
        <v>4.88</v>
      </c>
      <c r="F102" s="100">
        <v>4.8899999999999997</v>
      </c>
      <c r="G102" s="100">
        <v>4.21</v>
      </c>
      <c r="H102" s="100">
        <v>3.71</v>
      </c>
      <c r="I102" s="100">
        <v>3.23</v>
      </c>
      <c r="J102" s="100">
        <v>2.79</v>
      </c>
      <c r="K102" s="100">
        <v>2.41</v>
      </c>
      <c r="L102" s="100">
        <v>45</v>
      </c>
      <c r="M102" s="100">
        <v>42</v>
      </c>
      <c r="N102" s="100">
        <v>9</v>
      </c>
      <c r="O102" s="99">
        <v>0.40476851851851853</v>
      </c>
    </row>
    <row r="103" spans="1:15" x14ac:dyDescent="0.25">
      <c r="A103" s="100">
        <v>2467</v>
      </c>
      <c r="B103" s="29">
        <v>4</v>
      </c>
      <c r="C103" s="100">
        <v>36456</v>
      </c>
      <c r="D103" s="100">
        <v>8.11</v>
      </c>
      <c r="E103" s="100">
        <v>7.46</v>
      </c>
      <c r="F103" s="100">
        <v>7.32</v>
      </c>
      <c r="G103" s="100">
        <v>6.39</v>
      </c>
      <c r="H103" s="100">
        <v>5.55</v>
      </c>
      <c r="I103" s="100">
        <v>4.8099999999999996</v>
      </c>
      <c r="J103" s="100">
        <v>4.13</v>
      </c>
      <c r="K103" s="100">
        <v>3.51</v>
      </c>
      <c r="L103" s="100">
        <v>45</v>
      </c>
      <c r="M103" s="100">
        <v>42</v>
      </c>
      <c r="N103" s="100">
        <v>9</v>
      </c>
      <c r="O103" s="99">
        <v>0.40489583333333329</v>
      </c>
    </row>
    <row r="104" spans="1:15" x14ac:dyDescent="0.25">
      <c r="A104" s="96" t="s">
        <v>534</v>
      </c>
      <c r="B104" s="98"/>
      <c r="C104" s="95" t="s">
        <v>57</v>
      </c>
      <c r="D104" s="97">
        <v>0.4054976851851852</v>
      </c>
      <c r="E104" s="96" t="s">
        <v>206</v>
      </c>
    </row>
    <row r="105" spans="1:15" x14ac:dyDescent="0.25">
      <c r="A105" s="100">
        <v>2332</v>
      </c>
      <c r="B105" s="29">
        <v>1</v>
      </c>
      <c r="C105" s="100">
        <v>33847</v>
      </c>
      <c r="D105" s="100">
        <v>46.43</v>
      </c>
      <c r="E105" s="100">
        <v>31.99</v>
      </c>
      <c r="F105" s="100">
        <v>33</v>
      </c>
      <c r="G105" s="100">
        <v>19.36</v>
      </c>
      <c r="H105" s="100">
        <v>6.92</v>
      </c>
      <c r="I105" s="100">
        <v>4.59</v>
      </c>
      <c r="J105" s="100">
        <v>4.25</v>
      </c>
      <c r="K105" s="100">
        <v>3.91</v>
      </c>
      <c r="L105" s="100">
        <v>45</v>
      </c>
      <c r="M105" s="100">
        <v>42</v>
      </c>
      <c r="N105" s="100">
        <v>10</v>
      </c>
      <c r="O105" s="99">
        <v>0.41233796296296293</v>
      </c>
    </row>
    <row r="106" spans="1:15" x14ac:dyDescent="0.25">
      <c r="A106" s="100">
        <v>2332</v>
      </c>
      <c r="B106" s="29">
        <v>2</v>
      </c>
      <c r="C106" s="100">
        <v>12075</v>
      </c>
      <c r="D106" s="100">
        <v>17.059999999999999</v>
      </c>
      <c r="E106" s="100">
        <v>10.6</v>
      </c>
      <c r="F106" s="100">
        <v>11.99</v>
      </c>
      <c r="G106" s="100">
        <v>6.84</v>
      </c>
      <c r="H106" s="100">
        <v>2.35</v>
      </c>
      <c r="I106" s="100">
        <v>1.77</v>
      </c>
      <c r="J106" s="100">
        <v>1.62</v>
      </c>
      <c r="K106" s="100">
        <v>1.47</v>
      </c>
      <c r="L106" s="100">
        <v>45</v>
      </c>
      <c r="M106" s="100">
        <v>42</v>
      </c>
      <c r="N106" s="100">
        <v>10</v>
      </c>
      <c r="O106" s="99">
        <v>0.41244212962962962</v>
      </c>
    </row>
    <row r="107" spans="1:15" x14ac:dyDescent="0.25">
      <c r="A107" s="100">
        <v>2332</v>
      </c>
      <c r="B107" s="29">
        <v>3</v>
      </c>
      <c r="C107" s="100">
        <v>22884</v>
      </c>
      <c r="D107" s="100">
        <v>29.98</v>
      </c>
      <c r="E107" s="100">
        <v>20.81</v>
      </c>
      <c r="F107" s="100">
        <v>21.54</v>
      </c>
      <c r="G107" s="100">
        <v>12.72</v>
      </c>
      <c r="H107" s="100">
        <v>4.84</v>
      </c>
      <c r="I107" s="100">
        <v>3.3</v>
      </c>
      <c r="J107" s="100">
        <v>3.04</v>
      </c>
      <c r="K107" s="100">
        <v>2.78</v>
      </c>
      <c r="L107" s="100">
        <v>45</v>
      </c>
      <c r="M107" s="100">
        <v>42</v>
      </c>
      <c r="N107" s="100">
        <v>10</v>
      </c>
      <c r="O107" s="99">
        <v>0.41253472222222221</v>
      </c>
    </row>
    <row r="108" spans="1:15" x14ac:dyDescent="0.25">
      <c r="A108" s="100">
        <v>2332</v>
      </c>
      <c r="B108" s="29">
        <v>4</v>
      </c>
      <c r="C108" s="100">
        <v>34567</v>
      </c>
      <c r="D108" s="100">
        <v>42.09</v>
      </c>
      <c r="E108" s="100">
        <v>30.69</v>
      </c>
      <c r="F108" s="100">
        <v>30.08</v>
      </c>
      <c r="G108" s="100">
        <v>18.079999999999998</v>
      </c>
      <c r="H108" s="100">
        <v>7.02</v>
      </c>
      <c r="I108" s="100">
        <v>4.8600000000000003</v>
      </c>
      <c r="J108" s="100">
        <v>4.49</v>
      </c>
      <c r="K108" s="100">
        <v>4.0999999999999996</v>
      </c>
      <c r="L108" s="100">
        <v>45</v>
      </c>
      <c r="M108" s="100">
        <v>42</v>
      </c>
      <c r="N108" s="100">
        <v>10</v>
      </c>
      <c r="O108" s="99">
        <v>0.41266203703703702</v>
      </c>
    </row>
    <row r="109" spans="1:15" x14ac:dyDescent="0.25">
      <c r="A109" s="96" t="s">
        <v>526</v>
      </c>
      <c r="B109" s="98"/>
      <c r="C109" s="95" t="s">
        <v>57</v>
      </c>
      <c r="D109" s="97">
        <v>0.41326388888888888</v>
      </c>
      <c r="E109" s="96" t="s">
        <v>205</v>
      </c>
      <c r="F109" s="96" t="s">
        <v>115</v>
      </c>
    </row>
    <row r="110" spans="1:15" x14ac:dyDescent="0.25">
      <c r="A110" s="100">
        <v>2334</v>
      </c>
      <c r="B110" s="29">
        <v>1</v>
      </c>
      <c r="C110" s="100">
        <v>34181</v>
      </c>
      <c r="D110" s="100">
        <v>44.89</v>
      </c>
      <c r="E110" s="100">
        <v>33.200000000000003</v>
      </c>
      <c r="F110" s="100">
        <v>31.99</v>
      </c>
      <c r="G110" s="100">
        <v>21.02</v>
      </c>
      <c r="H110" s="100">
        <v>10.96</v>
      </c>
      <c r="I110" s="100">
        <v>4.29</v>
      </c>
      <c r="J110" s="100">
        <v>4.12</v>
      </c>
      <c r="K110" s="100">
        <v>3.88</v>
      </c>
      <c r="L110" s="100">
        <v>45</v>
      </c>
      <c r="M110" s="100">
        <v>42</v>
      </c>
      <c r="N110" s="100">
        <v>11</v>
      </c>
      <c r="O110" s="99">
        <v>0.41366898148148151</v>
      </c>
    </row>
    <row r="111" spans="1:15" x14ac:dyDescent="0.25">
      <c r="A111" s="100">
        <v>2334</v>
      </c>
      <c r="B111" s="29">
        <v>2</v>
      </c>
      <c r="C111" s="100">
        <v>12079</v>
      </c>
      <c r="D111" s="100">
        <v>16.010000000000002</v>
      </c>
      <c r="E111" s="100">
        <v>11.82</v>
      </c>
      <c r="F111" s="100">
        <v>10.44</v>
      </c>
      <c r="G111" s="100">
        <v>7.17</v>
      </c>
      <c r="H111" s="100">
        <v>3.92</v>
      </c>
      <c r="I111" s="100">
        <v>1.67</v>
      </c>
      <c r="J111" s="100">
        <v>1.47</v>
      </c>
      <c r="K111" s="100">
        <v>1.37</v>
      </c>
      <c r="L111" s="100">
        <v>45</v>
      </c>
      <c r="M111" s="100">
        <v>42</v>
      </c>
      <c r="N111" s="100">
        <v>11</v>
      </c>
      <c r="O111" s="99">
        <v>0.41377314814814814</v>
      </c>
    </row>
    <row r="112" spans="1:15" x14ac:dyDescent="0.25">
      <c r="A112" s="100">
        <v>2334</v>
      </c>
      <c r="B112" s="29">
        <v>3</v>
      </c>
      <c r="C112" s="100">
        <v>22932</v>
      </c>
      <c r="D112" s="100">
        <v>29.59</v>
      </c>
      <c r="E112" s="100">
        <v>21.92</v>
      </c>
      <c r="F112" s="100">
        <v>22.12</v>
      </c>
      <c r="G112" s="100">
        <v>14.64</v>
      </c>
      <c r="H112" s="100">
        <v>7.63</v>
      </c>
      <c r="I112" s="100">
        <v>2.86</v>
      </c>
      <c r="J112" s="100">
        <v>2.81</v>
      </c>
      <c r="K112" s="100">
        <v>2.65</v>
      </c>
      <c r="L112" s="100">
        <v>45</v>
      </c>
      <c r="M112" s="100">
        <v>42</v>
      </c>
      <c r="N112" s="100">
        <v>11</v>
      </c>
      <c r="O112" s="99">
        <v>0.41386574074074073</v>
      </c>
    </row>
    <row r="113" spans="1:15" x14ac:dyDescent="0.25">
      <c r="A113" s="100">
        <v>2334</v>
      </c>
      <c r="B113" s="29">
        <v>4</v>
      </c>
      <c r="C113" s="100">
        <v>34384</v>
      </c>
      <c r="D113" s="100">
        <v>41.62</v>
      </c>
      <c r="E113" s="100">
        <v>31.09</v>
      </c>
      <c r="F113" s="100">
        <v>33.090000000000003</v>
      </c>
      <c r="G113" s="100">
        <v>21.58</v>
      </c>
      <c r="H113" s="100">
        <v>11.18</v>
      </c>
      <c r="I113" s="100">
        <v>4.2</v>
      </c>
      <c r="J113" s="100">
        <v>4.22</v>
      </c>
      <c r="K113" s="100">
        <v>3.96</v>
      </c>
      <c r="L113" s="100">
        <v>45</v>
      </c>
      <c r="M113" s="100">
        <v>42</v>
      </c>
      <c r="N113" s="100">
        <v>11</v>
      </c>
      <c r="O113" s="99">
        <v>0.41398148148148151</v>
      </c>
    </row>
    <row r="114" spans="1:15" x14ac:dyDescent="0.25">
      <c r="A114" s="96" t="s">
        <v>533</v>
      </c>
      <c r="B114" s="98"/>
      <c r="C114" s="95" t="s">
        <v>57</v>
      </c>
      <c r="D114" s="97">
        <v>0.41450231481481481</v>
      </c>
      <c r="E114" s="96" t="s">
        <v>204</v>
      </c>
      <c r="F114" s="96" t="s">
        <v>115</v>
      </c>
    </row>
    <row r="115" spans="1:15" x14ac:dyDescent="0.25">
      <c r="A115" s="95">
        <v>2407</v>
      </c>
      <c r="B115" s="29">
        <v>1</v>
      </c>
      <c r="C115" s="100">
        <v>35462</v>
      </c>
      <c r="D115" s="100">
        <v>24.9</v>
      </c>
      <c r="E115" s="100">
        <v>13.09</v>
      </c>
      <c r="F115" s="100">
        <v>20.12</v>
      </c>
      <c r="G115" s="100">
        <v>16.07</v>
      </c>
      <c r="H115" s="100">
        <v>12.79</v>
      </c>
      <c r="I115" s="100">
        <v>10.01</v>
      </c>
      <c r="J115" s="100">
        <v>7.99</v>
      </c>
      <c r="K115" s="100">
        <v>6.39</v>
      </c>
      <c r="L115" s="100">
        <v>45</v>
      </c>
      <c r="M115" s="100">
        <v>43</v>
      </c>
      <c r="N115" s="100">
        <v>12</v>
      </c>
      <c r="O115" s="99">
        <v>0.41550925925925924</v>
      </c>
    </row>
    <row r="116" spans="1:15" x14ac:dyDescent="0.25">
      <c r="A116" s="95">
        <v>2407</v>
      </c>
      <c r="B116" s="29">
        <v>2</v>
      </c>
      <c r="C116" s="100">
        <v>12459</v>
      </c>
      <c r="D116" s="100">
        <v>10.34</v>
      </c>
      <c r="E116" s="100">
        <v>4.16</v>
      </c>
      <c r="F116" s="100">
        <v>8.31</v>
      </c>
      <c r="G116" s="100">
        <v>6.48</v>
      </c>
      <c r="H116" s="100">
        <v>5.04</v>
      </c>
      <c r="I116" s="100">
        <v>3.84</v>
      </c>
      <c r="J116" s="100">
        <v>3.01</v>
      </c>
      <c r="K116" s="100">
        <v>2.41</v>
      </c>
      <c r="L116" s="100">
        <v>45</v>
      </c>
      <c r="M116" s="100">
        <v>43</v>
      </c>
      <c r="N116" s="100">
        <v>12</v>
      </c>
      <c r="O116" s="99">
        <v>0.41569444444444442</v>
      </c>
    </row>
    <row r="117" spans="1:15" x14ac:dyDescent="0.25">
      <c r="A117" s="95">
        <v>2407</v>
      </c>
      <c r="B117" s="29">
        <v>3</v>
      </c>
      <c r="C117" s="100">
        <v>23777</v>
      </c>
      <c r="D117" s="100">
        <v>17.670000000000002</v>
      </c>
      <c r="E117" s="100">
        <v>8.4700000000000006</v>
      </c>
      <c r="F117" s="100">
        <v>14.31</v>
      </c>
      <c r="G117" s="100">
        <v>11.25</v>
      </c>
      <c r="H117" s="100">
        <v>8.91</v>
      </c>
      <c r="I117" s="100">
        <v>6.89</v>
      </c>
      <c r="J117" s="100">
        <v>5.52</v>
      </c>
      <c r="K117" s="100">
        <v>4.43</v>
      </c>
      <c r="L117" s="100">
        <v>45</v>
      </c>
      <c r="M117" s="100">
        <v>43</v>
      </c>
      <c r="N117" s="100">
        <v>12</v>
      </c>
      <c r="O117" s="99">
        <v>0.41591435185185183</v>
      </c>
    </row>
    <row r="118" spans="1:15" x14ac:dyDescent="0.25">
      <c r="A118" s="95">
        <v>2407</v>
      </c>
      <c r="B118" s="29">
        <v>4</v>
      </c>
      <c r="C118" s="100">
        <v>35761</v>
      </c>
      <c r="D118" s="100">
        <v>24.17</v>
      </c>
      <c r="E118" s="100">
        <v>13.22</v>
      </c>
      <c r="F118" s="100">
        <v>19.57</v>
      </c>
      <c r="G118" s="100">
        <v>15.62</v>
      </c>
      <c r="H118" s="100">
        <v>12.41</v>
      </c>
      <c r="I118" s="100">
        <v>9.7100000000000009</v>
      </c>
      <c r="J118" s="100">
        <v>7.78</v>
      </c>
      <c r="K118" s="100">
        <v>6.25</v>
      </c>
      <c r="L118" s="100">
        <v>45</v>
      </c>
      <c r="M118" s="100">
        <v>43</v>
      </c>
      <c r="N118" s="100">
        <v>12</v>
      </c>
      <c r="O118" s="99">
        <v>0.41605324074074074</v>
      </c>
    </row>
    <row r="119" spans="1:15" x14ac:dyDescent="0.25">
      <c r="A119" s="96" t="s">
        <v>520</v>
      </c>
      <c r="B119" s="98"/>
      <c r="C119" s="95" t="s">
        <v>57</v>
      </c>
      <c r="D119" s="97">
        <v>0.41649305555555555</v>
      </c>
      <c r="E119" s="96" t="s">
        <v>203</v>
      </c>
      <c r="F119" s="96" t="s">
        <v>115</v>
      </c>
    </row>
    <row r="120" spans="1:15" x14ac:dyDescent="0.25">
      <c r="A120" s="100">
        <v>2409</v>
      </c>
      <c r="B120" s="29">
        <v>1</v>
      </c>
      <c r="C120" s="116">
        <v>35703</v>
      </c>
      <c r="D120" s="100">
        <v>25.75</v>
      </c>
      <c r="E120" s="100">
        <v>20.55</v>
      </c>
      <c r="F120" s="100">
        <v>13.1</v>
      </c>
      <c r="G120" s="100">
        <v>10.64</v>
      </c>
      <c r="H120" s="100">
        <v>8.51</v>
      </c>
      <c r="I120" s="100">
        <v>6.79</v>
      </c>
      <c r="J120" s="100">
        <v>5.41</v>
      </c>
      <c r="K120" s="100">
        <v>4.49</v>
      </c>
      <c r="L120" s="100">
        <v>45</v>
      </c>
      <c r="M120" s="100">
        <v>43</v>
      </c>
      <c r="N120" s="100">
        <v>13</v>
      </c>
      <c r="O120" s="99">
        <v>0.41689814814814818</v>
      </c>
    </row>
    <row r="121" spans="1:15" x14ac:dyDescent="0.25">
      <c r="A121" s="100">
        <v>2409</v>
      </c>
      <c r="B121" s="29">
        <v>2</v>
      </c>
      <c r="C121" s="116">
        <v>12396</v>
      </c>
      <c r="D121" s="100">
        <v>11.2</v>
      </c>
      <c r="E121" s="100">
        <v>8.75</v>
      </c>
      <c r="F121" s="100">
        <v>4.16</v>
      </c>
      <c r="G121" s="100">
        <v>3.39</v>
      </c>
      <c r="H121" s="100">
        <v>2.77</v>
      </c>
      <c r="I121" s="100">
        <v>2.23</v>
      </c>
      <c r="J121" s="100">
        <v>1.82</v>
      </c>
      <c r="K121" s="100">
        <v>1.55</v>
      </c>
      <c r="L121" s="100">
        <v>45</v>
      </c>
      <c r="M121" s="100">
        <v>43</v>
      </c>
      <c r="N121" s="100">
        <v>13</v>
      </c>
      <c r="O121" s="99">
        <v>0.41700231481481481</v>
      </c>
    </row>
    <row r="122" spans="1:15" x14ac:dyDescent="0.25">
      <c r="A122" s="100">
        <v>2409</v>
      </c>
      <c r="B122" s="29">
        <v>3</v>
      </c>
      <c r="C122" s="116">
        <v>23667</v>
      </c>
      <c r="D122" s="100">
        <v>18.62</v>
      </c>
      <c r="E122" s="100">
        <v>14.76</v>
      </c>
      <c r="F122" s="100">
        <v>8.6999999999999993</v>
      </c>
      <c r="G122" s="100">
        <v>7.03</v>
      </c>
      <c r="H122" s="100">
        <v>5.68</v>
      </c>
      <c r="I122" s="100">
        <v>4.55</v>
      </c>
      <c r="J122" s="100">
        <v>3.67</v>
      </c>
      <c r="K122" s="100">
        <v>3.06</v>
      </c>
      <c r="L122" s="100">
        <v>45</v>
      </c>
      <c r="M122" s="100">
        <v>43</v>
      </c>
      <c r="N122" s="100">
        <v>13</v>
      </c>
      <c r="O122" s="99">
        <v>0.41709490740740746</v>
      </c>
    </row>
    <row r="123" spans="1:15" x14ac:dyDescent="0.25">
      <c r="A123" s="100">
        <v>2409</v>
      </c>
      <c r="B123" s="29">
        <v>4</v>
      </c>
      <c r="C123" s="116">
        <v>35534</v>
      </c>
      <c r="D123" s="100">
        <v>25</v>
      </c>
      <c r="E123" s="100">
        <v>19.940000000000001</v>
      </c>
      <c r="F123" s="100">
        <v>13.33</v>
      </c>
      <c r="G123" s="100">
        <v>10.86</v>
      </c>
      <c r="H123" s="100">
        <v>8.69</v>
      </c>
      <c r="I123" s="100">
        <v>6.95</v>
      </c>
      <c r="J123" s="100">
        <v>5.53</v>
      </c>
      <c r="K123" s="100">
        <v>4.58</v>
      </c>
      <c r="L123" s="100">
        <v>45</v>
      </c>
      <c r="M123" s="100">
        <v>43</v>
      </c>
      <c r="N123" s="100">
        <v>13</v>
      </c>
      <c r="O123" s="99">
        <v>0.41721064814814812</v>
      </c>
    </row>
    <row r="124" spans="1:15" x14ac:dyDescent="0.25">
      <c r="A124" s="96" t="s">
        <v>532</v>
      </c>
      <c r="B124" s="98"/>
      <c r="C124" s="95" t="s">
        <v>57</v>
      </c>
      <c r="D124" s="97">
        <v>0.4180787037037037</v>
      </c>
      <c r="E124" s="96" t="s">
        <v>202</v>
      </c>
      <c r="F124" s="96" t="s">
        <v>115</v>
      </c>
    </row>
    <row r="125" spans="1:15" x14ac:dyDescent="0.25">
      <c r="A125" s="100">
        <v>2330</v>
      </c>
      <c r="B125" s="29">
        <v>1</v>
      </c>
      <c r="C125" s="116">
        <v>34177</v>
      </c>
      <c r="D125" s="100">
        <v>44.17</v>
      </c>
      <c r="E125" s="100">
        <v>33.32</v>
      </c>
      <c r="F125" s="100">
        <v>33.31</v>
      </c>
      <c r="G125" s="100">
        <v>21.28</v>
      </c>
      <c r="H125" s="100">
        <v>6.45</v>
      </c>
      <c r="I125" s="100">
        <v>5.71</v>
      </c>
      <c r="J125" s="100">
        <v>4.99</v>
      </c>
      <c r="K125" s="100">
        <v>4.3499999999999996</v>
      </c>
      <c r="L125" s="100">
        <v>44</v>
      </c>
      <c r="M125" s="100">
        <v>43</v>
      </c>
      <c r="N125" s="100">
        <v>14</v>
      </c>
      <c r="O125" s="99">
        <v>0.42113425925925929</v>
      </c>
    </row>
    <row r="126" spans="1:15" x14ac:dyDescent="0.25">
      <c r="A126" s="100">
        <v>2330</v>
      </c>
      <c r="B126" s="29">
        <v>2</v>
      </c>
      <c r="C126" s="116">
        <v>12062</v>
      </c>
      <c r="D126" s="100">
        <v>17.12</v>
      </c>
      <c r="E126" s="100">
        <v>10.84</v>
      </c>
      <c r="F126" s="100">
        <v>12.72</v>
      </c>
      <c r="G126" s="100">
        <v>7.96</v>
      </c>
      <c r="H126" s="100">
        <v>2.17</v>
      </c>
      <c r="I126" s="100">
        <v>1.94</v>
      </c>
      <c r="J126" s="100">
        <v>1.72</v>
      </c>
      <c r="K126" s="100">
        <v>1.51</v>
      </c>
      <c r="L126" s="100">
        <v>44</v>
      </c>
      <c r="M126" s="100">
        <v>43</v>
      </c>
      <c r="N126" s="100">
        <v>14</v>
      </c>
      <c r="O126" s="99">
        <v>0.42124999999999996</v>
      </c>
    </row>
    <row r="127" spans="1:15" x14ac:dyDescent="0.25">
      <c r="A127" s="100">
        <v>2330</v>
      </c>
      <c r="B127" s="29">
        <v>3</v>
      </c>
      <c r="C127" s="116">
        <v>23005</v>
      </c>
      <c r="D127" s="100">
        <v>29.64</v>
      </c>
      <c r="E127" s="100">
        <v>21.94</v>
      </c>
      <c r="F127" s="100">
        <v>22.37</v>
      </c>
      <c r="G127" s="100">
        <v>14.21</v>
      </c>
      <c r="H127" s="100">
        <v>4.2699999999999996</v>
      </c>
      <c r="I127" s="100">
        <v>3.81</v>
      </c>
      <c r="J127" s="100">
        <v>3.37</v>
      </c>
      <c r="K127" s="100">
        <v>2.96</v>
      </c>
      <c r="L127" s="100">
        <v>44</v>
      </c>
      <c r="M127" s="100">
        <v>43</v>
      </c>
      <c r="N127" s="100">
        <v>14</v>
      </c>
      <c r="O127" s="99">
        <v>0.4213425925925926</v>
      </c>
    </row>
    <row r="128" spans="1:15" x14ac:dyDescent="0.25">
      <c r="A128" s="100">
        <v>2330</v>
      </c>
      <c r="B128" s="29">
        <v>4</v>
      </c>
      <c r="C128" s="116">
        <v>34749</v>
      </c>
      <c r="D128" s="100">
        <v>40.770000000000003</v>
      </c>
      <c r="E128" s="100">
        <v>32.21</v>
      </c>
      <c r="F128" s="100">
        <v>30.8</v>
      </c>
      <c r="G128" s="100">
        <v>19.59</v>
      </c>
      <c r="H128" s="100">
        <v>6.54</v>
      </c>
      <c r="I128" s="100">
        <v>5.79</v>
      </c>
      <c r="J128" s="100">
        <v>5.08</v>
      </c>
      <c r="K128" s="100">
        <v>4.43</v>
      </c>
      <c r="L128" s="100">
        <v>44</v>
      </c>
      <c r="M128" s="100">
        <v>43</v>
      </c>
      <c r="N128" s="100">
        <v>14</v>
      </c>
      <c r="O128" s="99">
        <v>0.42145833333333332</v>
      </c>
    </row>
    <row r="129" spans="1:15" x14ac:dyDescent="0.25">
      <c r="A129" s="96" t="s">
        <v>527</v>
      </c>
      <c r="B129" s="98"/>
      <c r="C129" s="95" t="s">
        <v>57</v>
      </c>
      <c r="D129" s="97">
        <v>0.42203703703703704</v>
      </c>
      <c r="E129" s="96" t="s">
        <v>192</v>
      </c>
      <c r="F129" s="96" t="s">
        <v>115</v>
      </c>
    </row>
    <row r="130" spans="1:15" x14ac:dyDescent="0.25">
      <c r="A130" s="95">
        <v>2334</v>
      </c>
      <c r="B130" s="29">
        <v>1</v>
      </c>
      <c r="C130" s="100">
        <v>34129</v>
      </c>
      <c r="D130" s="100">
        <v>46.64</v>
      </c>
      <c r="E130" s="100">
        <v>35.229999999999997</v>
      </c>
      <c r="F130" s="100">
        <v>33.1</v>
      </c>
      <c r="G130" s="100">
        <v>21.51</v>
      </c>
      <c r="H130" s="100">
        <v>11.27</v>
      </c>
      <c r="I130" s="100">
        <v>4.92</v>
      </c>
      <c r="J130" s="100">
        <v>4.4800000000000004</v>
      </c>
      <c r="K130" s="100">
        <v>4.0599999999999996</v>
      </c>
      <c r="L130" s="100">
        <v>44</v>
      </c>
      <c r="M130" s="100">
        <v>43</v>
      </c>
      <c r="N130" s="100">
        <v>15</v>
      </c>
      <c r="O130" s="99">
        <v>0.42250000000000004</v>
      </c>
    </row>
    <row r="131" spans="1:15" x14ac:dyDescent="0.25">
      <c r="A131" s="100">
        <v>2334</v>
      </c>
      <c r="B131" s="29">
        <v>2</v>
      </c>
      <c r="C131" s="116">
        <v>11986</v>
      </c>
      <c r="D131" s="100">
        <v>17.8</v>
      </c>
      <c r="E131" s="100">
        <v>13.26</v>
      </c>
      <c r="F131" s="100">
        <v>11.82</v>
      </c>
      <c r="G131" s="100">
        <v>7.57</v>
      </c>
      <c r="H131" s="100">
        <v>3.79</v>
      </c>
      <c r="I131" s="100">
        <v>1.73</v>
      </c>
      <c r="J131" s="100">
        <v>1.59</v>
      </c>
      <c r="K131" s="100">
        <v>1.44</v>
      </c>
      <c r="L131" s="100">
        <v>44</v>
      </c>
      <c r="M131" s="100">
        <v>43</v>
      </c>
      <c r="N131" s="100">
        <v>15</v>
      </c>
      <c r="O131" s="99">
        <v>0.42260416666666667</v>
      </c>
    </row>
    <row r="132" spans="1:15" x14ac:dyDescent="0.25">
      <c r="A132" s="100">
        <v>2334</v>
      </c>
      <c r="B132" s="29">
        <v>3</v>
      </c>
      <c r="C132" s="116">
        <v>22645</v>
      </c>
      <c r="D132" s="100">
        <v>31.63</v>
      </c>
      <c r="E132" s="100">
        <v>23.88</v>
      </c>
      <c r="F132" s="100">
        <v>23.35</v>
      </c>
      <c r="G132" s="100">
        <v>14.81</v>
      </c>
      <c r="H132" s="100">
        <v>7.62</v>
      </c>
      <c r="I132" s="100">
        <v>3.3</v>
      </c>
      <c r="J132" s="100">
        <v>3</v>
      </c>
      <c r="K132" s="100">
        <v>2.73</v>
      </c>
      <c r="L132" s="100">
        <v>44</v>
      </c>
      <c r="M132" s="100">
        <v>43</v>
      </c>
      <c r="N132" s="100">
        <v>15</v>
      </c>
      <c r="O132" s="99">
        <v>0.42269675925925926</v>
      </c>
    </row>
    <row r="133" spans="1:15" x14ac:dyDescent="0.25">
      <c r="A133" s="100">
        <v>2334</v>
      </c>
      <c r="B133" s="29">
        <v>4</v>
      </c>
      <c r="C133" s="116">
        <v>34404</v>
      </c>
      <c r="D133" s="100">
        <v>43.72</v>
      </c>
      <c r="E133" s="100">
        <v>33.24</v>
      </c>
      <c r="F133" s="100">
        <v>33.78</v>
      </c>
      <c r="G133" s="100">
        <v>21.83</v>
      </c>
      <c r="H133" s="100">
        <v>11.67</v>
      </c>
      <c r="I133" s="100">
        <v>4.91</v>
      </c>
      <c r="J133" s="100">
        <v>4.45</v>
      </c>
      <c r="K133" s="100">
        <v>4.04</v>
      </c>
      <c r="L133" s="100">
        <v>44</v>
      </c>
      <c r="M133" s="100">
        <v>43</v>
      </c>
      <c r="N133" s="100">
        <v>15</v>
      </c>
      <c r="O133" s="99">
        <v>0.42281250000000004</v>
      </c>
    </row>
    <row r="134" spans="1:15" x14ac:dyDescent="0.25">
      <c r="A134" s="117" t="s">
        <v>533</v>
      </c>
      <c r="B134" s="29"/>
      <c r="C134" s="95" t="s">
        <v>57</v>
      </c>
      <c r="D134" s="97">
        <v>0.42327546296296298</v>
      </c>
      <c r="E134" s="96" t="s">
        <v>190</v>
      </c>
      <c r="F134" s="96" t="s">
        <v>115</v>
      </c>
    </row>
    <row r="135" spans="1:15" x14ac:dyDescent="0.25">
      <c r="A135" s="100">
        <v>2407</v>
      </c>
      <c r="B135" s="29">
        <v>1</v>
      </c>
      <c r="C135" s="116">
        <v>35362</v>
      </c>
      <c r="D135" s="100">
        <v>25.43</v>
      </c>
      <c r="E135" s="100">
        <v>14.25</v>
      </c>
      <c r="F135" s="100">
        <v>20.059999999999999</v>
      </c>
      <c r="G135" s="100">
        <v>15.24</v>
      </c>
      <c r="H135" s="100">
        <v>11.74</v>
      </c>
      <c r="I135" s="100">
        <v>9.15</v>
      </c>
      <c r="J135" s="100">
        <v>7.23</v>
      </c>
      <c r="K135" s="100">
        <v>5.83</v>
      </c>
      <c r="L135" s="100">
        <v>44</v>
      </c>
      <c r="M135" s="100">
        <v>43</v>
      </c>
      <c r="N135" s="100">
        <v>16</v>
      </c>
      <c r="O135" s="99">
        <v>0.42400462962962965</v>
      </c>
    </row>
    <row r="136" spans="1:15" x14ac:dyDescent="0.25">
      <c r="A136" s="100">
        <v>2407</v>
      </c>
      <c r="B136" s="29">
        <v>2</v>
      </c>
      <c r="C136" s="116">
        <v>12327</v>
      </c>
      <c r="D136" s="100">
        <v>11.21</v>
      </c>
      <c r="E136" s="100">
        <v>3.14</v>
      </c>
      <c r="F136" s="100">
        <v>8.6300000000000008</v>
      </c>
      <c r="G136" s="100">
        <v>6.39</v>
      </c>
      <c r="H136" s="100">
        <v>4.74</v>
      </c>
      <c r="I136" s="100">
        <v>3.69</v>
      </c>
      <c r="J136" s="100">
        <v>2.86</v>
      </c>
      <c r="K136" s="100">
        <v>2.2999999999999998</v>
      </c>
      <c r="L136" s="100">
        <v>44</v>
      </c>
      <c r="M136" s="100">
        <v>43</v>
      </c>
      <c r="N136" s="100">
        <v>16</v>
      </c>
      <c r="O136" s="99">
        <v>0.42413194444444446</v>
      </c>
    </row>
    <row r="137" spans="1:15" x14ac:dyDescent="0.25">
      <c r="A137" s="100">
        <v>2407</v>
      </c>
      <c r="B137" s="29">
        <v>3</v>
      </c>
      <c r="C137" s="116">
        <v>23654</v>
      </c>
      <c r="D137" s="100">
        <v>18.41</v>
      </c>
      <c r="E137" s="100">
        <v>8.6199999999999992</v>
      </c>
      <c r="F137" s="100">
        <v>14.48</v>
      </c>
      <c r="G137" s="100">
        <v>10.77</v>
      </c>
      <c r="H137" s="100">
        <v>8.23</v>
      </c>
      <c r="I137" s="100">
        <v>6.4</v>
      </c>
      <c r="J137" s="100">
        <v>5.08</v>
      </c>
      <c r="K137" s="100">
        <v>4.12</v>
      </c>
      <c r="L137" s="100">
        <v>44</v>
      </c>
      <c r="M137" s="100">
        <v>43</v>
      </c>
      <c r="N137" s="100">
        <v>16</v>
      </c>
      <c r="O137" s="99">
        <v>0.42423611111111109</v>
      </c>
    </row>
    <row r="138" spans="1:15" x14ac:dyDescent="0.25">
      <c r="A138" s="100">
        <v>2407</v>
      </c>
      <c r="B138" s="29">
        <v>4</v>
      </c>
      <c r="C138" s="116">
        <v>35809</v>
      </c>
      <c r="D138" s="100">
        <v>24.84</v>
      </c>
      <c r="E138" s="100">
        <v>14.37</v>
      </c>
      <c r="F138" s="100">
        <v>19.62</v>
      </c>
      <c r="G138" s="100">
        <v>14.89</v>
      </c>
      <c r="H138" s="100">
        <v>11.49</v>
      </c>
      <c r="I138" s="100">
        <v>8.9600000000000009</v>
      </c>
      <c r="J138" s="100">
        <v>7.15</v>
      </c>
      <c r="K138" s="100">
        <v>5.79</v>
      </c>
      <c r="L138" s="100">
        <v>44</v>
      </c>
      <c r="M138" s="100">
        <v>43</v>
      </c>
      <c r="N138" s="100">
        <v>16</v>
      </c>
      <c r="O138" s="99">
        <v>0.424375</v>
      </c>
    </row>
    <row r="139" spans="1:15" x14ac:dyDescent="0.25">
      <c r="A139" s="96" t="s">
        <v>520</v>
      </c>
      <c r="B139" s="98"/>
      <c r="C139" s="95" t="s">
        <v>57</v>
      </c>
      <c r="D139" s="97">
        <v>0.42480324074074072</v>
      </c>
      <c r="E139" s="96" t="s">
        <v>180</v>
      </c>
      <c r="F139" s="96" t="s">
        <v>115</v>
      </c>
    </row>
    <row r="140" spans="1:15" x14ac:dyDescent="0.25">
      <c r="A140" s="100">
        <v>2409</v>
      </c>
      <c r="B140" s="29">
        <v>1</v>
      </c>
      <c r="C140" s="116">
        <v>35320</v>
      </c>
      <c r="D140" s="100">
        <v>25.71</v>
      </c>
      <c r="E140" s="100">
        <v>20.04</v>
      </c>
      <c r="F140" s="100">
        <v>11.67</v>
      </c>
      <c r="G140" s="100">
        <v>9.15</v>
      </c>
      <c r="H140" s="100">
        <v>7.26</v>
      </c>
      <c r="I140" s="100">
        <v>5.72</v>
      </c>
      <c r="J140" s="100">
        <v>4.6399999999999997</v>
      </c>
      <c r="K140" s="100">
        <v>3.96</v>
      </c>
      <c r="L140" s="100">
        <v>45</v>
      </c>
      <c r="M140" s="100">
        <v>43</v>
      </c>
      <c r="N140" s="100">
        <v>17</v>
      </c>
      <c r="O140" s="99">
        <v>0.42518518518518517</v>
      </c>
    </row>
    <row r="141" spans="1:15" x14ac:dyDescent="0.25">
      <c r="A141" s="100">
        <v>2409</v>
      </c>
      <c r="B141" s="29">
        <v>2</v>
      </c>
      <c r="C141" s="116">
        <v>12326</v>
      </c>
      <c r="D141" s="100">
        <v>11.08</v>
      </c>
      <c r="E141" s="100">
        <v>8.35</v>
      </c>
      <c r="F141" s="100">
        <v>2.57</v>
      </c>
      <c r="G141" s="100">
        <v>2.2000000000000002</v>
      </c>
      <c r="H141" s="100">
        <v>1.94</v>
      </c>
      <c r="I141" s="100">
        <v>1.64</v>
      </c>
      <c r="J141" s="100">
        <v>1.43</v>
      </c>
      <c r="K141" s="100">
        <v>1.27</v>
      </c>
      <c r="L141" s="100">
        <v>45</v>
      </c>
      <c r="M141" s="100">
        <v>43</v>
      </c>
      <c r="N141" s="100">
        <v>17</v>
      </c>
      <c r="O141" s="99">
        <v>0.42527777777777781</v>
      </c>
    </row>
    <row r="142" spans="1:15" x14ac:dyDescent="0.25">
      <c r="A142" s="100">
        <v>2409</v>
      </c>
      <c r="B142" s="29">
        <v>3</v>
      </c>
      <c r="C142" s="116">
        <v>23518</v>
      </c>
      <c r="D142" s="100">
        <v>18.739999999999998</v>
      </c>
      <c r="E142" s="100">
        <v>14.44</v>
      </c>
      <c r="F142" s="100">
        <v>6.53</v>
      </c>
      <c r="G142" s="100">
        <v>5.23</v>
      </c>
      <c r="H142" s="100">
        <v>4.29</v>
      </c>
      <c r="I142" s="100">
        <v>3.52</v>
      </c>
      <c r="J142" s="100">
        <v>2.95</v>
      </c>
      <c r="K142" s="100">
        <v>2.59</v>
      </c>
      <c r="L142" s="100">
        <v>45</v>
      </c>
      <c r="M142" s="100">
        <v>43</v>
      </c>
      <c r="N142" s="100">
        <v>17</v>
      </c>
      <c r="O142" s="99">
        <v>0.4253703703703704</v>
      </c>
    </row>
    <row r="143" spans="1:15" x14ac:dyDescent="0.25">
      <c r="A143" s="100">
        <v>2409</v>
      </c>
      <c r="B143" s="29">
        <v>4</v>
      </c>
      <c r="C143" s="116">
        <v>35726</v>
      </c>
      <c r="D143" s="100">
        <v>25.15</v>
      </c>
      <c r="E143" s="100">
        <v>19.62</v>
      </c>
      <c r="F143" s="100">
        <v>12.08</v>
      </c>
      <c r="G143" s="100">
        <v>9.44</v>
      </c>
      <c r="H143" s="100">
        <v>7.5</v>
      </c>
      <c r="I143" s="100">
        <v>5.86</v>
      </c>
      <c r="J143" s="100">
        <v>4.76</v>
      </c>
      <c r="K143" s="100">
        <v>4.0599999999999996</v>
      </c>
      <c r="L143" s="100">
        <v>45</v>
      </c>
      <c r="M143" s="100">
        <v>43</v>
      </c>
      <c r="N143" s="100">
        <v>17</v>
      </c>
      <c r="O143" s="99">
        <v>0.42548611111111106</v>
      </c>
    </row>
    <row r="144" spans="1:15" x14ac:dyDescent="0.25">
      <c r="A144" s="96" t="s">
        <v>532</v>
      </c>
      <c r="B144" s="29"/>
      <c r="C144" s="95" t="s">
        <v>57</v>
      </c>
      <c r="D144" s="97">
        <v>0.42621527777777773</v>
      </c>
      <c r="E144" s="96" t="s">
        <v>178</v>
      </c>
      <c r="F144" s="96" t="s">
        <v>115</v>
      </c>
    </row>
    <row r="145" spans="1:15" x14ac:dyDescent="0.25">
      <c r="A145" s="100">
        <v>2274</v>
      </c>
      <c r="B145" s="29">
        <v>1</v>
      </c>
      <c r="C145" s="100">
        <v>35987</v>
      </c>
      <c r="D145" s="100">
        <v>8.57</v>
      </c>
      <c r="E145" s="100">
        <v>7.88</v>
      </c>
      <c r="F145" s="100">
        <v>7.68</v>
      </c>
      <c r="G145" s="100">
        <v>6.62</v>
      </c>
      <c r="H145" s="100">
        <v>5.72</v>
      </c>
      <c r="I145" s="100">
        <v>4.8499999999999996</v>
      </c>
      <c r="J145" s="100">
        <v>4.07</v>
      </c>
      <c r="K145" s="100">
        <v>3.44</v>
      </c>
      <c r="L145" s="100">
        <v>46</v>
      </c>
      <c r="M145" s="100">
        <v>43</v>
      </c>
      <c r="N145" s="100">
        <v>18</v>
      </c>
      <c r="O145" s="99">
        <v>0.4286342592592593</v>
      </c>
    </row>
    <row r="146" spans="1:15" x14ac:dyDescent="0.25">
      <c r="A146" s="100">
        <v>2274</v>
      </c>
      <c r="B146" s="29">
        <v>2</v>
      </c>
      <c r="C146" s="100">
        <v>12673</v>
      </c>
      <c r="D146" s="100">
        <v>2.81</v>
      </c>
      <c r="E146" s="100">
        <v>2.54</v>
      </c>
      <c r="F146" s="100">
        <v>2.5099999999999998</v>
      </c>
      <c r="G146" s="100">
        <v>2.16</v>
      </c>
      <c r="H146" s="100">
        <v>1.9</v>
      </c>
      <c r="I146" s="100">
        <v>1.64</v>
      </c>
      <c r="J146" s="100">
        <v>1.4</v>
      </c>
      <c r="K146" s="100">
        <v>1.24</v>
      </c>
      <c r="L146" s="100">
        <v>46</v>
      </c>
      <c r="M146" s="100">
        <v>43</v>
      </c>
      <c r="N146" s="100">
        <v>18</v>
      </c>
      <c r="O146" s="99">
        <v>0.42873842592592593</v>
      </c>
    </row>
    <row r="147" spans="1:15" x14ac:dyDescent="0.25">
      <c r="A147" s="100">
        <v>2274</v>
      </c>
      <c r="B147" s="29">
        <v>3</v>
      </c>
      <c r="C147" s="100">
        <v>24110</v>
      </c>
      <c r="D147" s="100">
        <v>5.53</v>
      </c>
      <c r="E147" s="100">
        <v>5.0599999999999996</v>
      </c>
      <c r="F147" s="100">
        <v>5.0199999999999996</v>
      </c>
      <c r="G147" s="100">
        <v>4.28</v>
      </c>
      <c r="H147" s="100">
        <v>3.74</v>
      </c>
      <c r="I147" s="100">
        <v>3.22</v>
      </c>
      <c r="J147" s="100">
        <v>2.72</v>
      </c>
      <c r="K147" s="100">
        <v>2.36</v>
      </c>
      <c r="L147" s="100">
        <v>46</v>
      </c>
      <c r="M147" s="100">
        <v>43</v>
      </c>
      <c r="N147" s="100">
        <v>18</v>
      </c>
      <c r="O147" s="99">
        <v>0.42883101851851851</v>
      </c>
    </row>
    <row r="148" spans="1:15" x14ac:dyDescent="0.25">
      <c r="A148" s="100">
        <v>2274</v>
      </c>
      <c r="B148" s="29">
        <v>4</v>
      </c>
      <c r="C148" s="100">
        <v>36561</v>
      </c>
      <c r="D148" s="100">
        <v>8.4600000000000009</v>
      </c>
      <c r="E148" s="100">
        <v>7.78</v>
      </c>
      <c r="F148" s="100">
        <v>7.65</v>
      </c>
      <c r="G148" s="100">
        <v>6.61</v>
      </c>
      <c r="H148" s="100">
        <v>5.7</v>
      </c>
      <c r="I148" s="100">
        <v>4.8600000000000003</v>
      </c>
      <c r="J148" s="100">
        <v>4.1100000000000003</v>
      </c>
      <c r="K148" s="100">
        <v>3.48</v>
      </c>
      <c r="L148" s="100">
        <v>46</v>
      </c>
      <c r="M148" s="100">
        <v>43</v>
      </c>
      <c r="N148" s="100">
        <v>18</v>
      </c>
      <c r="O148" s="99">
        <v>0.42894675925925929</v>
      </c>
    </row>
    <row r="149" spans="1:15" x14ac:dyDescent="0.25">
      <c r="A149" s="96" t="s">
        <v>531</v>
      </c>
      <c r="B149" s="98"/>
      <c r="C149" s="95" t="s">
        <v>57</v>
      </c>
      <c r="D149" s="97">
        <v>0.42931712962962965</v>
      </c>
      <c r="E149" s="96" t="s">
        <v>200</v>
      </c>
    </row>
    <row r="150" spans="1:15" x14ac:dyDescent="0.25">
      <c r="A150" s="95">
        <v>2292</v>
      </c>
      <c r="B150" s="29">
        <v>1</v>
      </c>
      <c r="C150" s="100">
        <v>35283</v>
      </c>
      <c r="D150" s="100">
        <v>23.78</v>
      </c>
      <c r="E150" s="100">
        <v>5.27</v>
      </c>
      <c r="F150" s="100">
        <v>18.62</v>
      </c>
      <c r="G150" s="100">
        <v>14.16</v>
      </c>
      <c r="H150" s="100">
        <v>10.81</v>
      </c>
      <c r="I150" s="100">
        <v>8.34</v>
      </c>
      <c r="J150" s="100">
        <v>6.4</v>
      </c>
      <c r="K150" s="100">
        <v>4.93</v>
      </c>
      <c r="L150" s="100">
        <v>46</v>
      </c>
      <c r="M150" s="100">
        <v>43</v>
      </c>
      <c r="N150" s="100">
        <v>19</v>
      </c>
      <c r="O150" s="99">
        <v>0.4299074074074074</v>
      </c>
    </row>
    <row r="151" spans="1:15" x14ac:dyDescent="0.25">
      <c r="A151" s="95">
        <v>2292</v>
      </c>
      <c r="B151" s="29">
        <v>2</v>
      </c>
      <c r="C151" s="100">
        <v>12383</v>
      </c>
      <c r="D151" s="100">
        <v>9.19</v>
      </c>
      <c r="E151" s="100">
        <v>1.57</v>
      </c>
      <c r="F151" s="100">
        <v>7.13</v>
      </c>
      <c r="G151" s="100">
        <v>5.35</v>
      </c>
      <c r="H151" s="100">
        <v>4.03</v>
      </c>
      <c r="I151" s="100">
        <v>3.15</v>
      </c>
      <c r="J151" s="100">
        <v>2.44</v>
      </c>
      <c r="K151" s="100">
        <v>1.93</v>
      </c>
      <c r="L151" s="100">
        <v>46</v>
      </c>
      <c r="M151" s="100">
        <v>43</v>
      </c>
      <c r="N151" s="100">
        <v>19</v>
      </c>
      <c r="O151" s="99">
        <v>0.43003472222222222</v>
      </c>
    </row>
    <row r="152" spans="1:15" x14ac:dyDescent="0.25">
      <c r="A152" s="95">
        <v>2292</v>
      </c>
      <c r="B152" s="29">
        <v>3</v>
      </c>
      <c r="C152" s="100">
        <v>23618</v>
      </c>
      <c r="D152" s="100">
        <v>16.739999999999998</v>
      </c>
      <c r="E152" s="100">
        <v>3.21</v>
      </c>
      <c r="F152" s="100">
        <v>13.09</v>
      </c>
      <c r="G152" s="100">
        <v>9.85</v>
      </c>
      <c r="H152" s="100">
        <v>7.54</v>
      </c>
      <c r="I152" s="100">
        <v>5.84</v>
      </c>
      <c r="J152" s="100">
        <v>4.53</v>
      </c>
      <c r="K152" s="100">
        <v>3.56</v>
      </c>
      <c r="L152" s="100">
        <v>46</v>
      </c>
      <c r="M152" s="100">
        <v>43</v>
      </c>
      <c r="N152" s="100">
        <v>19</v>
      </c>
      <c r="O152" s="99">
        <v>0.43015046296296294</v>
      </c>
    </row>
    <row r="153" spans="1:15" x14ac:dyDescent="0.25">
      <c r="A153" s="95">
        <v>2292</v>
      </c>
      <c r="B153" s="29">
        <v>4</v>
      </c>
      <c r="C153" s="100">
        <v>35637</v>
      </c>
      <c r="D153" s="100">
        <v>23.06</v>
      </c>
      <c r="E153" s="100">
        <v>5.34</v>
      </c>
      <c r="F153" s="100">
        <v>18.05</v>
      </c>
      <c r="G153" s="100">
        <v>13.72</v>
      </c>
      <c r="H153" s="100">
        <v>10.52</v>
      </c>
      <c r="I153" s="100">
        <v>8.16</v>
      </c>
      <c r="J153" s="100">
        <v>6.36</v>
      </c>
      <c r="K153" s="100">
        <v>4.9800000000000004</v>
      </c>
      <c r="L153" s="100">
        <v>46</v>
      </c>
      <c r="M153" s="100">
        <v>43</v>
      </c>
      <c r="N153" s="100">
        <v>19</v>
      </c>
      <c r="O153" s="99">
        <v>0.43028935185185185</v>
      </c>
    </row>
    <row r="154" spans="1:15" x14ac:dyDescent="0.25">
      <c r="A154" s="96" t="s">
        <v>530</v>
      </c>
      <c r="B154" s="98"/>
      <c r="C154" s="95" t="s">
        <v>57</v>
      </c>
      <c r="D154" s="97">
        <v>0.43077546296296299</v>
      </c>
      <c r="E154" s="96" t="s">
        <v>198</v>
      </c>
    </row>
    <row r="155" spans="1:15" x14ac:dyDescent="0.25">
      <c r="A155" s="100">
        <v>2294</v>
      </c>
      <c r="B155" s="29">
        <v>1</v>
      </c>
      <c r="C155" s="100">
        <v>35368</v>
      </c>
      <c r="D155" s="100">
        <v>22.32</v>
      </c>
      <c r="E155" s="100">
        <v>17.440000000000001</v>
      </c>
      <c r="F155" s="100">
        <v>5.55</v>
      </c>
      <c r="G155" s="100">
        <v>4.7699999999999996</v>
      </c>
      <c r="H155" s="100">
        <v>4.16</v>
      </c>
      <c r="I155" s="100">
        <v>3.59</v>
      </c>
      <c r="J155" s="100">
        <v>3.16</v>
      </c>
      <c r="K155" s="100">
        <v>2.78</v>
      </c>
      <c r="L155" s="100">
        <v>46</v>
      </c>
      <c r="M155" s="100">
        <v>43</v>
      </c>
      <c r="N155" s="100">
        <v>20</v>
      </c>
      <c r="O155" s="99">
        <v>0.43119212962962966</v>
      </c>
    </row>
    <row r="156" spans="1:15" x14ac:dyDescent="0.25">
      <c r="A156" s="100">
        <v>2294</v>
      </c>
      <c r="B156" s="29">
        <v>2</v>
      </c>
      <c r="C156" s="100">
        <v>12325</v>
      </c>
      <c r="D156" s="100">
        <v>8.26</v>
      </c>
      <c r="E156" s="100">
        <v>6.37</v>
      </c>
      <c r="F156" s="100">
        <v>1.8</v>
      </c>
      <c r="G156" s="100">
        <v>1.53</v>
      </c>
      <c r="H156" s="100">
        <v>1.37</v>
      </c>
      <c r="I156" s="100">
        <v>1.21</v>
      </c>
      <c r="J156" s="100">
        <v>1.08</v>
      </c>
      <c r="K156" s="100">
        <v>0.97</v>
      </c>
      <c r="L156" s="100">
        <v>46</v>
      </c>
      <c r="M156" s="100">
        <v>43</v>
      </c>
      <c r="N156" s="100">
        <v>20</v>
      </c>
      <c r="O156" s="99">
        <v>0.43129629629629629</v>
      </c>
    </row>
    <row r="157" spans="1:15" x14ac:dyDescent="0.25">
      <c r="A157" s="100">
        <v>2294</v>
      </c>
      <c r="B157" s="29">
        <v>3</v>
      </c>
      <c r="C157" s="100">
        <v>23566</v>
      </c>
      <c r="D157" s="100">
        <v>15.31</v>
      </c>
      <c r="E157" s="100">
        <v>11.93</v>
      </c>
      <c r="F157" s="100">
        <v>3.68</v>
      </c>
      <c r="G157" s="100">
        <v>3.1</v>
      </c>
      <c r="H157" s="100">
        <v>2.77</v>
      </c>
      <c r="I157" s="100">
        <v>2.4300000000000002</v>
      </c>
      <c r="J157" s="100">
        <v>2.15</v>
      </c>
      <c r="K157" s="100">
        <v>1.89</v>
      </c>
      <c r="L157" s="100">
        <v>46</v>
      </c>
      <c r="M157" s="100">
        <v>43</v>
      </c>
      <c r="N157" s="100">
        <v>20</v>
      </c>
      <c r="O157" s="99">
        <v>0.43138888888888888</v>
      </c>
    </row>
    <row r="158" spans="1:15" x14ac:dyDescent="0.25">
      <c r="A158" s="95">
        <v>2294</v>
      </c>
      <c r="B158" s="29">
        <v>4</v>
      </c>
      <c r="C158" s="100">
        <v>35649</v>
      </c>
      <c r="D158" s="100">
        <v>21.58</v>
      </c>
      <c r="E158" s="100">
        <v>16.86</v>
      </c>
      <c r="F158" s="100">
        <v>5.82</v>
      </c>
      <c r="G158" s="100">
        <v>4.96</v>
      </c>
      <c r="H158" s="100">
        <v>4.3099999999999996</v>
      </c>
      <c r="I158" s="100">
        <v>3.73</v>
      </c>
      <c r="J158" s="100">
        <v>3.27</v>
      </c>
      <c r="K158" s="100">
        <v>2.86</v>
      </c>
      <c r="L158" s="100">
        <v>46</v>
      </c>
      <c r="M158" s="100">
        <v>43</v>
      </c>
      <c r="N158" s="100">
        <v>20</v>
      </c>
      <c r="O158" s="99">
        <v>0.43149305555555556</v>
      </c>
    </row>
    <row r="159" spans="1:15" x14ac:dyDescent="0.25">
      <c r="A159" s="96" t="s">
        <v>529</v>
      </c>
      <c r="B159" s="98"/>
      <c r="C159" s="95" t="s">
        <v>57</v>
      </c>
      <c r="D159" s="97">
        <v>0.43184027777777773</v>
      </c>
      <c r="E159" s="95" t="s">
        <v>196</v>
      </c>
    </row>
    <row r="160" spans="1:15" x14ac:dyDescent="0.25">
      <c r="A160" s="100">
        <v>2312</v>
      </c>
      <c r="B160" s="29">
        <v>1</v>
      </c>
      <c r="C160" s="100">
        <v>36117</v>
      </c>
      <c r="D160" s="100">
        <v>10</v>
      </c>
      <c r="E160" s="100">
        <v>9.16</v>
      </c>
      <c r="F160" s="100">
        <v>9.08</v>
      </c>
      <c r="G160" s="100">
        <v>7.89</v>
      </c>
      <c r="H160" s="100">
        <v>6.84</v>
      </c>
      <c r="I160" s="100">
        <v>5.87</v>
      </c>
      <c r="J160" s="100">
        <v>5.15</v>
      </c>
      <c r="K160" s="100">
        <v>4.54</v>
      </c>
      <c r="L160" s="100">
        <v>46</v>
      </c>
      <c r="M160" s="100">
        <v>43</v>
      </c>
      <c r="N160" s="100">
        <v>21</v>
      </c>
      <c r="O160" s="99">
        <v>0.4322685185185185</v>
      </c>
    </row>
    <row r="161" spans="1:15" x14ac:dyDescent="0.25">
      <c r="A161" s="100">
        <v>2312</v>
      </c>
      <c r="B161" s="29">
        <v>2</v>
      </c>
      <c r="C161" s="100">
        <v>12531</v>
      </c>
      <c r="D161" s="100">
        <v>3.26</v>
      </c>
      <c r="E161" s="100">
        <v>2.98</v>
      </c>
      <c r="F161" s="100">
        <v>2.98</v>
      </c>
      <c r="G161" s="100">
        <v>2.57</v>
      </c>
      <c r="H161" s="100">
        <v>2.2599999999999998</v>
      </c>
      <c r="I161" s="100">
        <v>1.97</v>
      </c>
      <c r="J161" s="100">
        <v>1.75</v>
      </c>
      <c r="K161" s="100">
        <v>1.56</v>
      </c>
      <c r="L161" s="100">
        <v>46</v>
      </c>
      <c r="M161" s="100">
        <v>43</v>
      </c>
      <c r="N161" s="100">
        <v>21</v>
      </c>
      <c r="O161" s="99">
        <v>0.43236111111111114</v>
      </c>
    </row>
    <row r="162" spans="1:15" x14ac:dyDescent="0.25">
      <c r="A162" s="100">
        <v>2312</v>
      </c>
      <c r="B162" s="29">
        <v>3</v>
      </c>
      <c r="C162" s="100">
        <v>23991</v>
      </c>
      <c r="D162" s="100">
        <v>6.5</v>
      </c>
      <c r="E162" s="100">
        <v>5.93</v>
      </c>
      <c r="F162" s="100">
        <v>5.96</v>
      </c>
      <c r="G162" s="100">
        <v>5.1100000000000003</v>
      </c>
      <c r="H162" s="100">
        <v>4.4800000000000004</v>
      </c>
      <c r="I162" s="100">
        <v>3.9</v>
      </c>
      <c r="J162" s="100">
        <v>3.47</v>
      </c>
      <c r="K162" s="100">
        <v>3.13</v>
      </c>
      <c r="L162" s="100">
        <v>46</v>
      </c>
      <c r="M162" s="100">
        <v>43</v>
      </c>
      <c r="N162" s="100">
        <v>21</v>
      </c>
      <c r="O162" s="99">
        <v>0.43245370370370373</v>
      </c>
    </row>
    <row r="163" spans="1:15" x14ac:dyDescent="0.25">
      <c r="A163" s="100">
        <v>2312</v>
      </c>
      <c r="B163" s="29">
        <v>4</v>
      </c>
      <c r="C163" s="100">
        <v>36270</v>
      </c>
      <c r="D163" s="100">
        <v>9.8800000000000008</v>
      </c>
      <c r="E163" s="100">
        <v>9.0500000000000007</v>
      </c>
      <c r="F163" s="100">
        <v>8.9499999999999993</v>
      </c>
      <c r="G163" s="100">
        <v>7.82</v>
      </c>
      <c r="H163" s="100">
        <v>6.8</v>
      </c>
      <c r="I163" s="100">
        <v>5.91</v>
      </c>
      <c r="J163" s="100">
        <v>5.23</v>
      </c>
      <c r="K163" s="100">
        <v>4.71</v>
      </c>
      <c r="L163" s="100">
        <v>46</v>
      </c>
      <c r="M163" s="100">
        <v>43</v>
      </c>
      <c r="N163" s="100">
        <v>21</v>
      </c>
      <c r="O163" s="99">
        <v>0.43255787037037036</v>
      </c>
    </row>
    <row r="164" spans="1:15" x14ac:dyDescent="0.25">
      <c r="A164" s="96" t="s">
        <v>528</v>
      </c>
      <c r="B164" s="115"/>
      <c r="C164" s="104" t="s">
        <v>57</v>
      </c>
      <c r="D164" s="114">
        <v>0.43298611111111113</v>
      </c>
      <c r="E164" s="104" t="s">
        <v>194</v>
      </c>
      <c r="F164" s="104"/>
      <c r="G164" s="104"/>
      <c r="H164" s="104"/>
      <c r="I164" s="104"/>
      <c r="J164" s="104"/>
      <c r="K164" s="104"/>
    </row>
    <row r="165" spans="1:15" x14ac:dyDescent="0.25">
      <c r="A165" s="100">
        <v>2330</v>
      </c>
      <c r="B165" s="29">
        <v>1</v>
      </c>
      <c r="C165" s="100">
        <v>35061</v>
      </c>
      <c r="D165" s="100">
        <v>28.69</v>
      </c>
      <c r="E165" s="100">
        <v>4.4800000000000004</v>
      </c>
      <c r="F165" s="100">
        <v>22.66</v>
      </c>
      <c r="G165" s="100">
        <v>17.239999999999998</v>
      </c>
      <c r="H165" s="100">
        <v>13.05</v>
      </c>
      <c r="I165" s="100">
        <v>9.98</v>
      </c>
      <c r="J165" s="100">
        <v>7.62</v>
      </c>
      <c r="K165" s="100">
        <v>5.73</v>
      </c>
      <c r="L165" s="100">
        <v>46</v>
      </c>
      <c r="M165" s="100">
        <v>43</v>
      </c>
      <c r="N165" s="100">
        <v>22</v>
      </c>
      <c r="O165" s="99">
        <v>0.43357638888888889</v>
      </c>
    </row>
    <row r="166" spans="1:15" x14ac:dyDescent="0.25">
      <c r="A166" s="100">
        <v>2330</v>
      </c>
      <c r="B166" s="29">
        <v>2</v>
      </c>
      <c r="C166" s="100">
        <v>12275</v>
      </c>
      <c r="D166" s="100">
        <v>10.34</v>
      </c>
      <c r="E166" s="100">
        <v>1.57</v>
      </c>
      <c r="F166" s="100">
        <v>8.16</v>
      </c>
      <c r="G166" s="100">
        <v>6.1</v>
      </c>
      <c r="H166" s="100">
        <v>4.57</v>
      </c>
      <c r="I166" s="100">
        <v>3.51</v>
      </c>
      <c r="J166" s="100">
        <v>2.7</v>
      </c>
      <c r="K166" s="100">
        <v>2.06</v>
      </c>
      <c r="L166" s="100">
        <v>46</v>
      </c>
      <c r="M166" s="100">
        <v>43</v>
      </c>
      <c r="N166" s="100">
        <v>22</v>
      </c>
      <c r="O166" s="99">
        <v>0.43369212962962966</v>
      </c>
    </row>
    <row r="167" spans="1:15" x14ac:dyDescent="0.25">
      <c r="A167" s="100">
        <v>2330</v>
      </c>
      <c r="B167" s="29">
        <v>3</v>
      </c>
      <c r="C167" s="100">
        <v>23476</v>
      </c>
      <c r="D167" s="100">
        <v>19.52</v>
      </c>
      <c r="E167" s="100">
        <v>2.99</v>
      </c>
      <c r="F167" s="100">
        <v>15.52</v>
      </c>
      <c r="G167" s="100">
        <v>11.58</v>
      </c>
      <c r="H167" s="100">
        <v>8.7899999999999991</v>
      </c>
      <c r="I167" s="100">
        <v>6.76</v>
      </c>
      <c r="J167" s="100">
        <v>5.18</v>
      </c>
      <c r="K167" s="100">
        <v>3.93</v>
      </c>
      <c r="L167" s="100">
        <v>46</v>
      </c>
      <c r="M167" s="100">
        <v>43</v>
      </c>
      <c r="N167" s="100">
        <v>22</v>
      </c>
      <c r="O167" s="99">
        <v>0.4339351851851852</v>
      </c>
    </row>
    <row r="168" spans="1:15" x14ac:dyDescent="0.25">
      <c r="A168" s="100">
        <v>2330</v>
      </c>
      <c r="B168" s="29">
        <v>4</v>
      </c>
      <c r="C168" s="100">
        <v>35228</v>
      </c>
      <c r="D168" s="100">
        <v>27.57</v>
      </c>
      <c r="E168" s="100">
        <v>4.62</v>
      </c>
      <c r="F168" s="100">
        <v>21.82</v>
      </c>
      <c r="G168" s="100">
        <v>16.57</v>
      </c>
      <c r="H168" s="100">
        <v>12.56</v>
      </c>
      <c r="I168" s="100">
        <v>9.68</v>
      </c>
      <c r="J168" s="100">
        <v>7.47</v>
      </c>
      <c r="K168" s="100">
        <v>5.69</v>
      </c>
      <c r="L168" s="100">
        <v>46</v>
      </c>
      <c r="M168" s="100">
        <v>43</v>
      </c>
      <c r="N168" s="100">
        <v>22</v>
      </c>
      <c r="O168" s="99">
        <v>0.43407407407407406</v>
      </c>
    </row>
    <row r="169" spans="1:15" x14ac:dyDescent="0.25">
      <c r="A169" s="96" t="s">
        <v>527</v>
      </c>
      <c r="B169" s="98"/>
      <c r="C169" s="95" t="s">
        <v>57</v>
      </c>
      <c r="D169" s="97">
        <v>0.43445601851851851</v>
      </c>
      <c r="E169" s="95" t="s">
        <v>192</v>
      </c>
      <c r="I169" s="104"/>
      <c r="J169" s="104"/>
      <c r="K169" s="104"/>
    </row>
    <row r="170" spans="1:15" x14ac:dyDescent="0.25">
      <c r="A170" s="100">
        <v>2332</v>
      </c>
      <c r="B170" s="29">
        <v>1</v>
      </c>
      <c r="C170" s="100">
        <v>35106</v>
      </c>
      <c r="D170" s="100">
        <v>29.92</v>
      </c>
      <c r="E170" s="100">
        <v>22.95</v>
      </c>
      <c r="F170" s="100">
        <v>5.34</v>
      </c>
      <c r="G170" s="100">
        <v>4.5</v>
      </c>
      <c r="H170" s="100">
        <v>3.88</v>
      </c>
      <c r="I170" s="100">
        <v>3.43</v>
      </c>
      <c r="J170" s="100">
        <v>3.07</v>
      </c>
      <c r="K170" s="100">
        <v>2.72</v>
      </c>
      <c r="L170" s="100">
        <v>45</v>
      </c>
      <c r="M170" s="100">
        <v>43</v>
      </c>
      <c r="N170" s="100">
        <v>23</v>
      </c>
      <c r="O170" s="99">
        <v>0.43486111111111114</v>
      </c>
    </row>
    <row r="171" spans="1:15" x14ac:dyDescent="0.25">
      <c r="A171" s="100">
        <v>2332</v>
      </c>
      <c r="B171" s="29">
        <v>2</v>
      </c>
      <c r="C171" s="100">
        <v>12151</v>
      </c>
      <c r="D171" s="100">
        <v>11.23</v>
      </c>
      <c r="E171" s="100">
        <v>8.6300000000000008</v>
      </c>
      <c r="F171" s="100">
        <v>1.66</v>
      </c>
      <c r="G171" s="100">
        <v>1.4</v>
      </c>
      <c r="H171" s="100">
        <v>1.28</v>
      </c>
      <c r="I171" s="100">
        <v>1.1499999999999999</v>
      </c>
      <c r="J171" s="100">
        <v>1.05</v>
      </c>
      <c r="K171" s="100">
        <v>0.94</v>
      </c>
      <c r="L171" s="100">
        <v>45</v>
      </c>
      <c r="M171" s="100">
        <v>43</v>
      </c>
      <c r="N171" s="100">
        <v>23</v>
      </c>
      <c r="O171" s="99">
        <v>0.43496527777777777</v>
      </c>
    </row>
    <row r="172" spans="1:15" x14ac:dyDescent="0.25">
      <c r="A172" s="100">
        <v>2332</v>
      </c>
      <c r="B172" s="29">
        <v>3</v>
      </c>
      <c r="C172" s="100">
        <v>23443</v>
      </c>
      <c r="D172" s="100">
        <v>20.59</v>
      </c>
      <c r="E172" s="100">
        <v>15.8</v>
      </c>
      <c r="F172" s="100">
        <v>3.35</v>
      </c>
      <c r="G172" s="100">
        <v>2.78</v>
      </c>
      <c r="H172" s="100">
        <v>2.54</v>
      </c>
      <c r="I172" s="100">
        <v>2.31</v>
      </c>
      <c r="J172" s="100">
        <v>2.0699999999999998</v>
      </c>
      <c r="K172" s="100">
        <v>1.87</v>
      </c>
      <c r="L172" s="100">
        <v>45</v>
      </c>
      <c r="M172" s="100">
        <v>43</v>
      </c>
      <c r="N172" s="100">
        <v>23</v>
      </c>
      <c r="O172" s="99">
        <v>0.43505787037037041</v>
      </c>
    </row>
    <row r="173" spans="1:15" x14ac:dyDescent="0.25">
      <c r="A173" s="100">
        <v>2332</v>
      </c>
      <c r="B173" s="29">
        <v>4</v>
      </c>
      <c r="C173" s="100">
        <v>35177</v>
      </c>
      <c r="D173" s="100">
        <v>28.31</v>
      </c>
      <c r="E173" s="100">
        <v>21.68</v>
      </c>
      <c r="F173" s="100">
        <v>5.39</v>
      </c>
      <c r="G173" s="100">
        <v>4.62</v>
      </c>
      <c r="H173" s="100">
        <v>4.01</v>
      </c>
      <c r="I173" s="100">
        <v>3.56</v>
      </c>
      <c r="J173" s="100">
        <v>3.18</v>
      </c>
      <c r="K173" s="100">
        <v>2.83</v>
      </c>
      <c r="L173" s="100">
        <v>45</v>
      </c>
      <c r="M173" s="100">
        <v>43</v>
      </c>
      <c r="N173" s="100">
        <v>23</v>
      </c>
      <c r="O173" s="99">
        <v>0.43516203703703704</v>
      </c>
    </row>
    <row r="174" spans="1:15" x14ac:dyDescent="0.25">
      <c r="A174" s="96" t="s">
        <v>526</v>
      </c>
      <c r="B174" s="98"/>
      <c r="C174" s="95" t="s">
        <v>57</v>
      </c>
      <c r="D174" s="97">
        <v>0.43563657407407402</v>
      </c>
      <c r="E174" s="95" t="s">
        <v>190</v>
      </c>
    </row>
    <row r="175" spans="1:15" x14ac:dyDescent="0.25">
      <c r="A175" s="100">
        <v>2350</v>
      </c>
      <c r="B175" s="29">
        <v>1</v>
      </c>
      <c r="C175" s="100">
        <v>36168</v>
      </c>
      <c r="D175" s="100">
        <v>9.35</v>
      </c>
      <c r="E175" s="100">
        <v>8.3699999999999992</v>
      </c>
      <c r="F175" s="100">
        <v>8.77</v>
      </c>
      <c r="G175" s="100">
        <v>7.95</v>
      </c>
      <c r="H175" s="100">
        <v>7.21</v>
      </c>
      <c r="I175" s="100">
        <v>6.48</v>
      </c>
      <c r="J175" s="100">
        <v>5.91</v>
      </c>
      <c r="K175" s="100">
        <v>5.49</v>
      </c>
      <c r="L175" s="100">
        <v>45</v>
      </c>
      <c r="M175" s="100">
        <v>43</v>
      </c>
      <c r="N175" s="100">
        <v>24</v>
      </c>
      <c r="O175" s="99">
        <v>0.43606481481481479</v>
      </c>
    </row>
    <row r="176" spans="1:15" x14ac:dyDescent="0.25">
      <c r="A176" s="100">
        <v>2350</v>
      </c>
      <c r="B176" s="29">
        <v>2</v>
      </c>
      <c r="C176" s="100">
        <v>12495</v>
      </c>
      <c r="D176" s="100">
        <v>2.99</v>
      </c>
      <c r="E176" s="100">
        <v>2.64</v>
      </c>
      <c r="F176" s="100">
        <v>2.81</v>
      </c>
      <c r="G176" s="100">
        <v>2.56</v>
      </c>
      <c r="H176" s="100">
        <v>2.4</v>
      </c>
      <c r="I176" s="100">
        <v>2.2000000000000002</v>
      </c>
      <c r="J176" s="100">
        <v>2.06</v>
      </c>
      <c r="K176" s="100">
        <v>1.96</v>
      </c>
      <c r="L176" s="100">
        <v>45</v>
      </c>
      <c r="M176" s="100">
        <v>43</v>
      </c>
      <c r="N176" s="100">
        <v>24</v>
      </c>
      <c r="O176" s="99">
        <v>0.43616898148148148</v>
      </c>
    </row>
    <row r="177" spans="1:15" x14ac:dyDescent="0.25">
      <c r="A177" s="100">
        <v>2350</v>
      </c>
      <c r="B177" s="29">
        <v>3</v>
      </c>
      <c r="C177" s="100">
        <v>23987</v>
      </c>
      <c r="D177" s="100">
        <v>5.97</v>
      </c>
      <c r="E177" s="100">
        <v>5.32</v>
      </c>
      <c r="F177" s="100">
        <v>5.75</v>
      </c>
      <c r="G177" s="100">
        <v>5.0999999999999996</v>
      </c>
      <c r="H177" s="100">
        <v>4.75</v>
      </c>
      <c r="I177" s="100">
        <v>4.34</v>
      </c>
      <c r="J177" s="100">
        <v>4.0599999999999996</v>
      </c>
      <c r="K177" s="100">
        <v>3.85</v>
      </c>
      <c r="L177" s="100">
        <v>45</v>
      </c>
      <c r="M177" s="100">
        <v>43</v>
      </c>
      <c r="N177" s="100">
        <v>24</v>
      </c>
      <c r="O177" s="99">
        <v>0.43626157407407407</v>
      </c>
    </row>
    <row r="178" spans="1:15" x14ac:dyDescent="0.25">
      <c r="A178" s="100">
        <v>2350</v>
      </c>
      <c r="B178" s="29">
        <v>4</v>
      </c>
      <c r="C178" s="100">
        <v>36144</v>
      </c>
      <c r="D178" s="100">
        <v>9.09</v>
      </c>
      <c r="E178" s="100">
        <v>8.14</v>
      </c>
      <c r="F178" s="100">
        <v>8.57</v>
      </c>
      <c r="G178" s="100">
        <v>7.78</v>
      </c>
      <c r="H178" s="100">
        <v>7.15</v>
      </c>
      <c r="I178" s="100">
        <v>6.51</v>
      </c>
      <c r="J178" s="100">
        <v>6.01</v>
      </c>
      <c r="K178" s="100">
        <v>5.67</v>
      </c>
      <c r="L178" s="100">
        <v>45</v>
      </c>
      <c r="M178" s="100">
        <v>43</v>
      </c>
      <c r="N178" s="100">
        <v>24</v>
      </c>
      <c r="O178" s="99">
        <v>0.43637731481481484</v>
      </c>
    </row>
    <row r="179" spans="1:15" x14ac:dyDescent="0.25">
      <c r="A179" s="96" t="s">
        <v>525</v>
      </c>
      <c r="B179" s="98"/>
      <c r="C179" s="95" t="s">
        <v>57</v>
      </c>
      <c r="D179" s="97">
        <v>0.4367476851851852</v>
      </c>
      <c r="E179" s="95" t="s">
        <v>188</v>
      </c>
    </row>
    <row r="180" spans="1:15" x14ac:dyDescent="0.25">
      <c r="A180" s="100">
        <v>2367</v>
      </c>
      <c r="B180" s="29">
        <v>1</v>
      </c>
      <c r="C180" s="100">
        <v>35358</v>
      </c>
      <c r="D180" s="100">
        <v>19.77</v>
      </c>
      <c r="E180" s="100">
        <v>7.7</v>
      </c>
      <c r="F180" s="100">
        <v>15.54</v>
      </c>
      <c r="G180" s="100">
        <v>11.82</v>
      </c>
      <c r="H180" s="100">
        <v>9.18</v>
      </c>
      <c r="I180" s="100">
        <v>7.13</v>
      </c>
      <c r="J180" s="100">
        <v>5.45</v>
      </c>
      <c r="K180" s="100">
        <v>4.0599999999999996</v>
      </c>
      <c r="L180" s="100">
        <v>45</v>
      </c>
      <c r="M180" s="100">
        <v>43</v>
      </c>
      <c r="N180" s="100">
        <v>25</v>
      </c>
      <c r="O180" s="99">
        <v>0.4372685185185185</v>
      </c>
    </row>
    <row r="181" spans="1:15" x14ac:dyDescent="0.25">
      <c r="A181" s="100">
        <v>2367</v>
      </c>
      <c r="B181" s="29">
        <v>2</v>
      </c>
      <c r="C181" s="100">
        <v>12101</v>
      </c>
      <c r="D181" s="100">
        <v>7.77</v>
      </c>
      <c r="E181" s="100">
        <v>2.1</v>
      </c>
      <c r="F181" s="100">
        <v>6.01</v>
      </c>
      <c r="G181" s="100">
        <v>4.5199999999999996</v>
      </c>
      <c r="H181" s="100">
        <v>3.48</v>
      </c>
      <c r="I181" s="100">
        <v>2.7</v>
      </c>
      <c r="J181" s="100">
        <v>2.09</v>
      </c>
      <c r="K181" s="100">
        <v>1.59</v>
      </c>
      <c r="L181" s="100">
        <v>45</v>
      </c>
      <c r="M181" s="100">
        <v>43</v>
      </c>
      <c r="N181" s="100">
        <v>25</v>
      </c>
      <c r="O181" s="99">
        <v>0.43739583333333337</v>
      </c>
    </row>
    <row r="182" spans="1:15" x14ac:dyDescent="0.25">
      <c r="A182" s="100">
        <v>2367</v>
      </c>
      <c r="B182" s="29">
        <v>3</v>
      </c>
      <c r="C182" s="100">
        <v>23750</v>
      </c>
      <c r="D182" s="100">
        <v>14.23</v>
      </c>
      <c r="E182" s="100">
        <v>4.5199999999999996</v>
      </c>
      <c r="F182" s="100">
        <v>11.17</v>
      </c>
      <c r="G182" s="100">
        <v>8.39</v>
      </c>
      <c r="H182" s="100">
        <v>6.55</v>
      </c>
      <c r="I182" s="100">
        <v>5.09</v>
      </c>
      <c r="J182" s="100">
        <v>3.91</v>
      </c>
      <c r="K182" s="100">
        <v>2.97</v>
      </c>
      <c r="L182" s="100">
        <v>45</v>
      </c>
      <c r="M182" s="100">
        <v>43</v>
      </c>
      <c r="N182" s="100">
        <v>25</v>
      </c>
      <c r="O182" s="99">
        <v>0.43753472222222217</v>
      </c>
    </row>
    <row r="183" spans="1:15" x14ac:dyDescent="0.25">
      <c r="A183" s="100">
        <v>2367</v>
      </c>
      <c r="B183" s="29">
        <v>4</v>
      </c>
      <c r="C183" s="100">
        <v>35940</v>
      </c>
      <c r="D183" s="100">
        <v>19.329999999999998</v>
      </c>
      <c r="E183" s="100">
        <v>7.84</v>
      </c>
      <c r="F183" s="100">
        <v>15.19</v>
      </c>
      <c r="G183" s="100">
        <v>11.61</v>
      </c>
      <c r="H183" s="100">
        <v>9.0299999999999994</v>
      </c>
      <c r="I183" s="100">
        <v>7.05</v>
      </c>
      <c r="J183" s="100">
        <v>5.46</v>
      </c>
      <c r="K183" s="100">
        <v>4.1399999999999997</v>
      </c>
      <c r="L183" s="100">
        <v>45</v>
      </c>
      <c r="M183" s="100">
        <v>43</v>
      </c>
      <c r="N183" s="100">
        <v>25</v>
      </c>
      <c r="O183" s="99">
        <v>0.43766203703703704</v>
      </c>
    </row>
    <row r="184" spans="1:15" x14ac:dyDescent="0.25">
      <c r="A184" s="96" t="s">
        <v>524</v>
      </c>
      <c r="B184" s="98"/>
      <c r="C184" s="95" t="s">
        <v>57</v>
      </c>
      <c r="D184" s="97">
        <v>0.4380324074074074</v>
      </c>
      <c r="E184" s="95" t="s">
        <v>186</v>
      </c>
    </row>
    <row r="185" spans="1:15" x14ac:dyDescent="0.25">
      <c r="A185" s="100">
        <v>2370</v>
      </c>
      <c r="B185" s="29">
        <v>1</v>
      </c>
      <c r="C185" s="100">
        <v>35483</v>
      </c>
      <c r="D185" s="100">
        <v>18.190000000000001</v>
      </c>
      <c r="E185" s="100">
        <v>14.25</v>
      </c>
      <c r="F185" s="100">
        <v>8.39</v>
      </c>
      <c r="G185" s="100">
        <v>6.79</v>
      </c>
      <c r="H185" s="100">
        <v>5.56</v>
      </c>
      <c r="I185" s="100">
        <v>4.58</v>
      </c>
      <c r="J185" s="100">
        <v>3.79</v>
      </c>
      <c r="K185" s="100">
        <v>3.18</v>
      </c>
      <c r="L185" s="100">
        <v>45</v>
      </c>
      <c r="M185" s="100">
        <v>43</v>
      </c>
      <c r="N185" s="100">
        <v>26</v>
      </c>
      <c r="O185" s="99">
        <v>0.43843750000000004</v>
      </c>
    </row>
    <row r="186" spans="1:15" x14ac:dyDescent="0.25">
      <c r="A186" s="100">
        <v>2370</v>
      </c>
      <c r="B186" s="29">
        <v>2</v>
      </c>
      <c r="C186" s="100">
        <v>12339</v>
      </c>
      <c r="D186" s="100">
        <v>7.3</v>
      </c>
      <c r="E186" s="100">
        <v>5.63</v>
      </c>
      <c r="F186" s="100">
        <v>2.0499999999999998</v>
      </c>
      <c r="G186" s="100">
        <v>1.74</v>
      </c>
      <c r="H186" s="100">
        <v>1.54</v>
      </c>
      <c r="I186" s="100">
        <v>1.33</v>
      </c>
      <c r="J186" s="100">
        <v>1.1599999999999999</v>
      </c>
      <c r="K186" s="100">
        <v>1.02</v>
      </c>
      <c r="L186" s="100">
        <v>45</v>
      </c>
      <c r="M186" s="100">
        <v>43</v>
      </c>
      <c r="N186" s="100">
        <v>26</v>
      </c>
      <c r="O186" s="99">
        <v>0.43853009259259257</v>
      </c>
    </row>
    <row r="187" spans="1:15" x14ac:dyDescent="0.25">
      <c r="A187" s="100">
        <v>2370</v>
      </c>
      <c r="B187" s="29">
        <v>3</v>
      </c>
      <c r="C187" s="100">
        <v>23757</v>
      </c>
      <c r="D187" s="100">
        <v>13.26</v>
      </c>
      <c r="E187" s="100">
        <v>10.28</v>
      </c>
      <c r="F187" s="100">
        <v>4.72</v>
      </c>
      <c r="G187" s="100">
        <v>3.9</v>
      </c>
      <c r="H187" s="100">
        <v>3.35</v>
      </c>
      <c r="I187" s="100">
        <v>2.83</v>
      </c>
      <c r="J187" s="100">
        <v>2.41</v>
      </c>
      <c r="K187" s="100">
        <v>2.0699999999999998</v>
      </c>
      <c r="L187" s="100">
        <v>45</v>
      </c>
      <c r="M187" s="100">
        <v>43</v>
      </c>
      <c r="N187" s="100">
        <v>26</v>
      </c>
      <c r="O187" s="99">
        <v>0.43862268518518516</v>
      </c>
    </row>
    <row r="188" spans="1:15" x14ac:dyDescent="0.25">
      <c r="A188" s="100">
        <v>2370</v>
      </c>
      <c r="B188" s="29">
        <v>4</v>
      </c>
      <c r="C188" s="100">
        <v>36044</v>
      </c>
      <c r="D188" s="100">
        <v>17.88</v>
      </c>
      <c r="E188" s="100">
        <v>14</v>
      </c>
      <c r="F188" s="100">
        <v>8.6999999999999993</v>
      </c>
      <c r="G188" s="100">
        <v>7.03</v>
      </c>
      <c r="H188" s="100">
        <v>5.76</v>
      </c>
      <c r="I188" s="100">
        <v>4.71</v>
      </c>
      <c r="J188" s="100">
        <v>3.88</v>
      </c>
      <c r="K188" s="100">
        <v>3.25</v>
      </c>
      <c r="L188" s="100">
        <v>45</v>
      </c>
      <c r="M188" s="100">
        <v>43</v>
      </c>
      <c r="N188" s="100">
        <v>26</v>
      </c>
      <c r="O188" s="99">
        <v>0.43872685185185184</v>
      </c>
    </row>
    <row r="189" spans="1:15" x14ac:dyDescent="0.25">
      <c r="A189" s="96" t="s">
        <v>523</v>
      </c>
      <c r="B189" s="98"/>
      <c r="C189" s="95" t="s">
        <v>57</v>
      </c>
      <c r="D189" s="97">
        <v>0.4392361111111111</v>
      </c>
      <c r="E189" s="95" t="s">
        <v>184</v>
      </c>
    </row>
    <row r="190" spans="1:15" x14ac:dyDescent="0.25">
      <c r="A190" s="100">
        <v>2387</v>
      </c>
      <c r="B190" s="29">
        <v>1</v>
      </c>
      <c r="C190" s="100">
        <v>36027</v>
      </c>
      <c r="D190" s="100">
        <v>8.8800000000000008</v>
      </c>
      <c r="E190" s="100">
        <v>8.07</v>
      </c>
      <c r="F190" s="100">
        <v>8.1199999999999992</v>
      </c>
      <c r="G190" s="100">
        <v>7.12</v>
      </c>
      <c r="H190" s="100">
        <v>6.27</v>
      </c>
      <c r="I190" s="100">
        <v>5.41</v>
      </c>
      <c r="J190" s="100">
        <v>4.75</v>
      </c>
      <c r="K190" s="100">
        <v>4.16</v>
      </c>
      <c r="L190" s="100">
        <v>45</v>
      </c>
      <c r="M190" s="100">
        <v>43</v>
      </c>
      <c r="N190" s="100">
        <v>27</v>
      </c>
      <c r="O190" s="99">
        <v>0.43969907407407405</v>
      </c>
    </row>
    <row r="191" spans="1:15" x14ac:dyDescent="0.25">
      <c r="A191" s="100">
        <v>2387</v>
      </c>
      <c r="B191" s="29">
        <v>2</v>
      </c>
      <c r="C191" s="100">
        <v>12607</v>
      </c>
      <c r="D191" s="100">
        <v>2.96</v>
      </c>
      <c r="E191" s="100">
        <v>2.64</v>
      </c>
      <c r="F191" s="100">
        <v>2.72</v>
      </c>
      <c r="G191" s="100">
        <v>2.36</v>
      </c>
      <c r="H191" s="100">
        <v>2.13</v>
      </c>
      <c r="I191" s="100">
        <v>1.87</v>
      </c>
      <c r="J191" s="100">
        <v>1.67</v>
      </c>
      <c r="K191" s="100">
        <v>1.5</v>
      </c>
      <c r="L191" s="100">
        <v>45</v>
      </c>
      <c r="M191" s="100">
        <v>43</v>
      </c>
      <c r="N191" s="100">
        <v>27</v>
      </c>
      <c r="O191" s="99">
        <v>0.43979166666666664</v>
      </c>
    </row>
    <row r="192" spans="1:15" x14ac:dyDescent="0.25">
      <c r="A192" s="100">
        <v>2387</v>
      </c>
      <c r="B192" s="29">
        <v>3</v>
      </c>
      <c r="C192" s="100">
        <v>24254</v>
      </c>
      <c r="D192" s="100">
        <v>5.86</v>
      </c>
      <c r="E192" s="100">
        <v>5.26</v>
      </c>
      <c r="F192" s="100">
        <v>5.43</v>
      </c>
      <c r="G192" s="100">
        <v>4.6900000000000004</v>
      </c>
      <c r="H192" s="100">
        <v>4.2</v>
      </c>
      <c r="I192" s="100">
        <v>3.68</v>
      </c>
      <c r="J192" s="100">
        <v>3.27</v>
      </c>
      <c r="K192" s="100">
        <v>2.92</v>
      </c>
      <c r="L192" s="100">
        <v>45</v>
      </c>
      <c r="M192" s="100">
        <v>43</v>
      </c>
      <c r="N192" s="100">
        <v>27</v>
      </c>
      <c r="O192" s="99">
        <v>0.43989583333333332</v>
      </c>
    </row>
    <row r="193" spans="1:15" x14ac:dyDescent="0.25">
      <c r="A193" s="100">
        <v>2387</v>
      </c>
      <c r="B193" s="29">
        <v>4</v>
      </c>
      <c r="C193" s="100">
        <v>36502</v>
      </c>
      <c r="D193" s="100">
        <v>8.83</v>
      </c>
      <c r="E193" s="100">
        <v>8</v>
      </c>
      <c r="F193" s="100">
        <v>8.1199999999999992</v>
      </c>
      <c r="G193" s="100">
        <v>7.09</v>
      </c>
      <c r="H193" s="100">
        <v>6.29</v>
      </c>
      <c r="I193" s="100">
        <v>5.47</v>
      </c>
      <c r="J193" s="100">
        <v>4.8499999999999996</v>
      </c>
      <c r="K193" s="100">
        <v>4.3099999999999996</v>
      </c>
      <c r="L193" s="100">
        <v>45</v>
      </c>
      <c r="M193" s="100">
        <v>43</v>
      </c>
      <c r="N193" s="100">
        <v>27</v>
      </c>
      <c r="O193" s="99">
        <v>0.44</v>
      </c>
    </row>
    <row r="194" spans="1:15" x14ac:dyDescent="0.25">
      <c r="A194" s="96" t="s">
        <v>522</v>
      </c>
      <c r="B194" s="98"/>
      <c r="C194" s="95" t="s">
        <v>57</v>
      </c>
      <c r="D194" s="97">
        <v>0.4403819444444444</v>
      </c>
      <c r="E194" s="95" t="s">
        <v>182</v>
      </c>
    </row>
    <row r="195" spans="1:15" x14ac:dyDescent="0.25">
      <c r="A195" s="100">
        <v>2405</v>
      </c>
      <c r="B195" s="29">
        <v>1</v>
      </c>
      <c r="C195" s="100">
        <v>35929</v>
      </c>
      <c r="D195" s="100">
        <v>17.21</v>
      </c>
      <c r="E195" s="100">
        <v>9.51</v>
      </c>
      <c r="F195" s="100">
        <v>13.53</v>
      </c>
      <c r="G195" s="100">
        <v>10.44</v>
      </c>
      <c r="H195" s="100">
        <v>8.16</v>
      </c>
      <c r="I195" s="100">
        <v>6.37</v>
      </c>
      <c r="J195" s="100">
        <v>4.95</v>
      </c>
      <c r="K195" s="100">
        <v>3.91</v>
      </c>
      <c r="L195" s="100">
        <v>45</v>
      </c>
      <c r="M195" s="100">
        <v>43</v>
      </c>
      <c r="N195" s="100">
        <v>28</v>
      </c>
      <c r="O195" s="99">
        <v>0.44086805555555553</v>
      </c>
    </row>
    <row r="196" spans="1:15" x14ac:dyDescent="0.25">
      <c r="A196" s="100">
        <v>2405</v>
      </c>
      <c r="B196" s="29">
        <v>2</v>
      </c>
      <c r="C196" s="100">
        <v>12362</v>
      </c>
      <c r="D196" s="100">
        <v>6.44</v>
      </c>
      <c r="E196" s="100">
        <v>2.4900000000000002</v>
      </c>
      <c r="F196" s="100">
        <v>4.9800000000000004</v>
      </c>
      <c r="G196" s="100">
        <v>3.81</v>
      </c>
      <c r="H196" s="100">
        <v>2.96</v>
      </c>
      <c r="I196" s="100">
        <v>2.35</v>
      </c>
      <c r="J196" s="100">
        <v>1.83</v>
      </c>
      <c r="K196" s="100">
        <v>1.48</v>
      </c>
      <c r="L196" s="100">
        <v>45</v>
      </c>
      <c r="M196" s="100">
        <v>43</v>
      </c>
      <c r="N196" s="100">
        <v>28</v>
      </c>
      <c r="O196" s="99">
        <v>0.4409953703703704</v>
      </c>
    </row>
    <row r="197" spans="1:15" x14ac:dyDescent="0.25">
      <c r="A197" s="100">
        <v>2405</v>
      </c>
      <c r="B197" s="29">
        <v>3</v>
      </c>
      <c r="C197" s="100">
        <v>23820</v>
      </c>
      <c r="D197" s="100">
        <v>11.77</v>
      </c>
      <c r="E197" s="100">
        <v>5.77</v>
      </c>
      <c r="F197" s="100">
        <v>9.3000000000000007</v>
      </c>
      <c r="G197" s="100">
        <v>7.08</v>
      </c>
      <c r="H197" s="100">
        <v>5.58</v>
      </c>
      <c r="I197" s="100">
        <v>4.3899999999999997</v>
      </c>
      <c r="J197" s="100">
        <v>3.43</v>
      </c>
      <c r="K197" s="100">
        <v>2.76</v>
      </c>
      <c r="L197" s="100">
        <v>45</v>
      </c>
      <c r="M197" s="100">
        <v>43</v>
      </c>
      <c r="N197" s="100">
        <v>28</v>
      </c>
      <c r="O197" s="99">
        <v>0.44109953703703703</v>
      </c>
    </row>
    <row r="198" spans="1:15" x14ac:dyDescent="0.25">
      <c r="A198" s="100">
        <v>2405</v>
      </c>
      <c r="B198" s="29">
        <v>4</v>
      </c>
      <c r="C198" s="100">
        <v>36003</v>
      </c>
      <c r="D198" s="100">
        <v>16.809999999999999</v>
      </c>
      <c r="E198" s="100">
        <v>9.51</v>
      </c>
      <c r="F198" s="100">
        <v>13.26</v>
      </c>
      <c r="G198" s="100">
        <v>10.23</v>
      </c>
      <c r="H198" s="100">
        <v>8.01</v>
      </c>
      <c r="I198" s="100">
        <v>6.3</v>
      </c>
      <c r="J198" s="100">
        <v>4.96</v>
      </c>
      <c r="K198" s="100">
        <v>3.96</v>
      </c>
      <c r="L198" s="100">
        <v>45</v>
      </c>
      <c r="M198" s="100">
        <v>43</v>
      </c>
      <c r="N198" s="100">
        <v>28</v>
      </c>
      <c r="O198" s="99">
        <v>0.44123842592592594</v>
      </c>
    </row>
    <row r="199" spans="1:15" x14ac:dyDescent="0.25">
      <c r="A199" s="96" t="s">
        <v>521</v>
      </c>
      <c r="B199" s="29"/>
      <c r="C199" s="100" t="s">
        <v>57</v>
      </c>
      <c r="D199" s="99">
        <v>0.44158564814814816</v>
      </c>
      <c r="E199" s="100" t="s">
        <v>180</v>
      </c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</row>
    <row r="200" spans="1:15" x14ac:dyDescent="0.25">
      <c r="A200" s="100">
        <v>2407</v>
      </c>
      <c r="B200" s="29">
        <v>1</v>
      </c>
      <c r="C200" s="100">
        <v>36052</v>
      </c>
      <c r="D200" s="100">
        <v>17.72</v>
      </c>
      <c r="E200" s="100">
        <v>13.88</v>
      </c>
      <c r="F200" s="100">
        <v>8.83</v>
      </c>
      <c r="G200" s="100">
        <v>7.11</v>
      </c>
      <c r="H200" s="100">
        <v>5.78</v>
      </c>
      <c r="I200" s="100">
        <v>4.68</v>
      </c>
      <c r="J200" s="100">
        <v>3.82</v>
      </c>
      <c r="K200" s="100">
        <v>3.21</v>
      </c>
      <c r="L200" s="100">
        <v>45</v>
      </c>
      <c r="M200" s="100">
        <v>43</v>
      </c>
      <c r="N200" s="100">
        <v>29</v>
      </c>
      <c r="O200" s="99">
        <v>0.44196759259259261</v>
      </c>
    </row>
    <row r="201" spans="1:15" x14ac:dyDescent="0.25">
      <c r="A201" s="100">
        <v>2407</v>
      </c>
      <c r="B201" s="29">
        <v>2</v>
      </c>
      <c r="C201" s="100">
        <v>12289</v>
      </c>
      <c r="D201" s="100">
        <v>7.14</v>
      </c>
      <c r="E201" s="100">
        <v>5.43</v>
      </c>
      <c r="F201" s="100">
        <v>2.08</v>
      </c>
      <c r="G201" s="100">
        <v>1.79</v>
      </c>
      <c r="H201" s="100">
        <v>1.59</v>
      </c>
      <c r="I201" s="100">
        <v>1.33</v>
      </c>
      <c r="J201" s="100">
        <v>1.1499999999999999</v>
      </c>
      <c r="K201" s="100">
        <v>1.01</v>
      </c>
      <c r="L201" s="100">
        <v>45</v>
      </c>
      <c r="M201" s="100">
        <v>43</v>
      </c>
      <c r="N201" s="100">
        <v>29</v>
      </c>
      <c r="O201" s="99">
        <v>0.44207175925925929</v>
      </c>
    </row>
    <row r="202" spans="1:15" x14ac:dyDescent="0.25">
      <c r="A202" s="100">
        <v>2407</v>
      </c>
      <c r="B202" s="29">
        <v>3</v>
      </c>
      <c r="C202" s="100">
        <v>23841</v>
      </c>
      <c r="D202" s="100">
        <v>12.59</v>
      </c>
      <c r="E202" s="100">
        <v>9.73</v>
      </c>
      <c r="F202" s="100">
        <v>5.38</v>
      </c>
      <c r="G202" s="100">
        <v>4.2699999999999996</v>
      </c>
      <c r="H202" s="100">
        <v>3.57</v>
      </c>
      <c r="I202" s="100">
        <v>2.94</v>
      </c>
      <c r="J202" s="100">
        <v>2.46</v>
      </c>
      <c r="K202" s="100">
        <v>2.1</v>
      </c>
      <c r="L202" s="100">
        <v>45</v>
      </c>
      <c r="M202" s="100">
        <v>43</v>
      </c>
      <c r="N202" s="100">
        <v>29</v>
      </c>
      <c r="O202" s="99">
        <v>0.44215277777777778</v>
      </c>
    </row>
    <row r="203" spans="1:15" x14ac:dyDescent="0.25">
      <c r="A203" s="100">
        <v>2407</v>
      </c>
      <c r="B203" s="29">
        <v>4</v>
      </c>
      <c r="C203" s="100">
        <v>36015</v>
      </c>
      <c r="D203" s="100">
        <v>17.22</v>
      </c>
      <c r="E203" s="100">
        <v>13.52</v>
      </c>
      <c r="F203" s="100">
        <v>9.0299999999999994</v>
      </c>
      <c r="G203" s="100">
        <v>7.22</v>
      </c>
      <c r="H203" s="100">
        <v>5.86</v>
      </c>
      <c r="I203" s="100">
        <v>4.75</v>
      </c>
      <c r="J203" s="100">
        <v>3.88</v>
      </c>
      <c r="K203" s="100">
        <v>3.24</v>
      </c>
      <c r="L203" s="95">
        <v>45</v>
      </c>
      <c r="M203" s="95">
        <v>43</v>
      </c>
      <c r="N203" s="95">
        <v>29</v>
      </c>
      <c r="O203" s="97">
        <v>0.44226851851851851</v>
      </c>
    </row>
    <row r="204" spans="1:15" x14ac:dyDescent="0.25">
      <c r="A204" s="96" t="s">
        <v>520</v>
      </c>
      <c r="B204" s="98"/>
      <c r="C204" s="95" t="s">
        <v>57</v>
      </c>
      <c r="D204" s="97">
        <v>0.44266203703703705</v>
      </c>
      <c r="E204" s="95" t="s">
        <v>178</v>
      </c>
    </row>
    <row r="205" spans="1:15" x14ac:dyDescent="0.25">
      <c r="A205" s="100">
        <v>2425</v>
      </c>
      <c r="B205" s="29">
        <v>1</v>
      </c>
      <c r="C205" s="100">
        <v>36469</v>
      </c>
      <c r="D205" s="100">
        <v>8.8000000000000007</v>
      </c>
      <c r="E205" s="100">
        <v>7.94</v>
      </c>
      <c r="F205" s="100">
        <v>8.01</v>
      </c>
      <c r="G205" s="100">
        <v>7.07</v>
      </c>
      <c r="H205" s="100">
        <v>6.29</v>
      </c>
      <c r="I205" s="100">
        <v>5.47</v>
      </c>
      <c r="J205" s="100">
        <v>4.8099999999999996</v>
      </c>
      <c r="K205" s="100">
        <v>4.2300000000000004</v>
      </c>
      <c r="L205" s="100">
        <v>45</v>
      </c>
      <c r="M205" s="100">
        <v>43</v>
      </c>
      <c r="N205" s="100">
        <v>30</v>
      </c>
      <c r="O205" s="99">
        <v>0.44314814814814812</v>
      </c>
    </row>
    <row r="206" spans="1:15" x14ac:dyDescent="0.25">
      <c r="A206" s="100">
        <v>2425</v>
      </c>
      <c r="B206" s="29">
        <v>2</v>
      </c>
      <c r="C206" s="100">
        <v>12518</v>
      </c>
      <c r="D206" s="100">
        <v>2.81</v>
      </c>
      <c r="E206" s="100">
        <v>2.52</v>
      </c>
      <c r="F206" s="100">
        <v>2.58</v>
      </c>
      <c r="G206" s="100">
        <v>2.25</v>
      </c>
      <c r="H206" s="100">
        <v>2.02</v>
      </c>
      <c r="I206" s="100">
        <v>1.8</v>
      </c>
      <c r="J206" s="100">
        <v>1.61</v>
      </c>
      <c r="K206" s="100">
        <v>1.47</v>
      </c>
      <c r="L206" s="100">
        <v>45</v>
      </c>
      <c r="M206" s="100">
        <v>43</v>
      </c>
      <c r="N206" s="100">
        <v>30</v>
      </c>
      <c r="O206" s="99">
        <v>0.44325231481481481</v>
      </c>
    </row>
    <row r="207" spans="1:15" x14ac:dyDescent="0.25">
      <c r="A207" s="100">
        <v>2425</v>
      </c>
      <c r="B207" s="29">
        <v>3</v>
      </c>
      <c r="C207" s="100">
        <v>24131</v>
      </c>
      <c r="D207" s="100">
        <v>5.67</v>
      </c>
      <c r="E207" s="100">
        <v>5.0599999999999996</v>
      </c>
      <c r="F207" s="100">
        <v>5.2</v>
      </c>
      <c r="G207" s="100">
        <v>4.5</v>
      </c>
      <c r="H207" s="100">
        <v>4.05</v>
      </c>
      <c r="I207" s="100">
        <v>3.58</v>
      </c>
      <c r="J207" s="100">
        <v>3.19</v>
      </c>
      <c r="K207" s="100">
        <v>2.89</v>
      </c>
      <c r="L207" s="100">
        <v>45</v>
      </c>
      <c r="M207" s="100">
        <v>43</v>
      </c>
      <c r="N207" s="100">
        <v>30</v>
      </c>
      <c r="O207" s="99">
        <v>0.4433449074074074</v>
      </c>
    </row>
    <row r="208" spans="1:15" x14ac:dyDescent="0.25">
      <c r="A208" s="100">
        <v>2425</v>
      </c>
      <c r="B208" s="29">
        <v>4</v>
      </c>
      <c r="C208" s="100">
        <v>36671</v>
      </c>
      <c r="D208" s="100">
        <v>8.64</v>
      </c>
      <c r="E208" s="100">
        <v>7.8</v>
      </c>
      <c r="F208" s="100">
        <v>7.89</v>
      </c>
      <c r="G208" s="100">
        <v>6.96</v>
      </c>
      <c r="H208" s="100">
        <v>6.21</v>
      </c>
      <c r="I208" s="100">
        <v>5.46</v>
      </c>
      <c r="J208" s="100">
        <v>4.8600000000000003</v>
      </c>
      <c r="K208" s="100">
        <v>4.3499999999999996</v>
      </c>
      <c r="L208" s="100">
        <v>45</v>
      </c>
      <c r="M208" s="100">
        <v>43</v>
      </c>
      <c r="N208" s="100">
        <v>30</v>
      </c>
      <c r="O208" s="99">
        <v>0.44344907407407402</v>
      </c>
    </row>
    <row r="209" spans="1:15" x14ac:dyDescent="0.25">
      <c r="A209" s="96" t="s">
        <v>519</v>
      </c>
      <c r="B209" s="98"/>
      <c r="C209" s="95" t="s">
        <v>57</v>
      </c>
      <c r="D209" s="97">
        <v>0.44373842592592588</v>
      </c>
      <c r="E209" s="96" t="s">
        <v>176</v>
      </c>
    </row>
    <row r="210" spans="1:15" x14ac:dyDescent="0.25">
      <c r="A210" s="100">
        <v>2443</v>
      </c>
      <c r="B210" s="29">
        <v>1</v>
      </c>
      <c r="C210" s="100">
        <v>35817</v>
      </c>
      <c r="D210" s="100">
        <v>15.38</v>
      </c>
      <c r="E210" s="100">
        <v>10.7</v>
      </c>
      <c r="F210" s="100">
        <v>12.19</v>
      </c>
      <c r="G210" s="100">
        <v>9.4499999999999993</v>
      </c>
      <c r="H210" s="100">
        <v>7.46</v>
      </c>
      <c r="I210" s="100">
        <v>5.91</v>
      </c>
      <c r="J210" s="100">
        <v>4.63</v>
      </c>
      <c r="K210" s="100">
        <v>3.67</v>
      </c>
      <c r="L210" s="100">
        <v>46</v>
      </c>
      <c r="M210" s="100">
        <v>44</v>
      </c>
      <c r="N210" s="100">
        <v>31</v>
      </c>
      <c r="O210" s="99">
        <v>0.44417824074074069</v>
      </c>
    </row>
    <row r="211" spans="1:15" x14ac:dyDescent="0.25">
      <c r="A211" s="100">
        <v>2443</v>
      </c>
      <c r="B211" s="29">
        <v>2</v>
      </c>
      <c r="C211" s="100">
        <v>12360</v>
      </c>
      <c r="D211" s="100">
        <v>5.69</v>
      </c>
      <c r="E211" s="100">
        <v>3.07</v>
      </c>
      <c r="F211" s="100">
        <v>4.51</v>
      </c>
      <c r="G211" s="100">
        <v>3.43</v>
      </c>
      <c r="H211" s="100">
        <v>2.7</v>
      </c>
      <c r="I211" s="100">
        <v>2.16</v>
      </c>
      <c r="J211" s="100">
        <v>1.73</v>
      </c>
      <c r="K211" s="100">
        <v>1.38</v>
      </c>
      <c r="L211" s="100">
        <v>46</v>
      </c>
      <c r="M211" s="100">
        <v>44</v>
      </c>
      <c r="N211" s="100">
        <v>31</v>
      </c>
      <c r="O211" s="99">
        <v>0.44429398148148147</v>
      </c>
    </row>
    <row r="212" spans="1:15" x14ac:dyDescent="0.25">
      <c r="A212" s="100">
        <v>2443</v>
      </c>
      <c r="B212" s="29">
        <v>3</v>
      </c>
      <c r="C212" s="100">
        <v>23813</v>
      </c>
      <c r="D212" s="100">
        <v>10.44</v>
      </c>
      <c r="E212" s="100">
        <v>6.75</v>
      </c>
      <c r="F212" s="100">
        <v>8.32</v>
      </c>
      <c r="G212" s="100">
        <v>6.36</v>
      </c>
      <c r="H212" s="100">
        <v>5.08</v>
      </c>
      <c r="I212" s="100">
        <v>4.07</v>
      </c>
      <c r="J212" s="100">
        <v>3.22</v>
      </c>
      <c r="K212" s="100">
        <v>2.58</v>
      </c>
      <c r="L212" s="100">
        <v>46</v>
      </c>
      <c r="M212" s="100">
        <v>44</v>
      </c>
      <c r="N212" s="100">
        <v>31</v>
      </c>
      <c r="O212" s="99">
        <v>0.44437499999999996</v>
      </c>
    </row>
    <row r="213" spans="1:15" x14ac:dyDescent="0.25">
      <c r="A213" s="100">
        <v>2443</v>
      </c>
      <c r="B213" s="29">
        <v>4</v>
      </c>
      <c r="C213" s="100">
        <v>35931</v>
      </c>
      <c r="D213" s="100">
        <v>15.01</v>
      </c>
      <c r="E213" s="100">
        <v>10.58</v>
      </c>
      <c r="F213" s="100">
        <v>11.86</v>
      </c>
      <c r="G213" s="100">
        <v>9.23</v>
      </c>
      <c r="H213" s="100">
        <v>7.3</v>
      </c>
      <c r="I213" s="100">
        <v>5.84</v>
      </c>
      <c r="J213" s="100">
        <v>4.6500000000000004</v>
      </c>
      <c r="K213" s="100">
        <v>3.71</v>
      </c>
      <c r="L213" s="100">
        <v>46</v>
      </c>
      <c r="M213" s="100">
        <v>44</v>
      </c>
      <c r="N213" s="100">
        <v>31</v>
      </c>
      <c r="O213" s="99">
        <v>0.44449074074074074</v>
      </c>
    </row>
    <row r="214" spans="1:15" x14ac:dyDescent="0.25">
      <c r="A214" s="96" t="s">
        <v>518</v>
      </c>
      <c r="B214" s="98"/>
      <c r="C214" s="95" t="s">
        <v>57</v>
      </c>
      <c r="D214" s="97">
        <v>0.44483796296296302</v>
      </c>
      <c r="E214" s="96" t="s">
        <v>174</v>
      </c>
    </row>
    <row r="215" spans="1:15" x14ac:dyDescent="0.25">
      <c r="A215" s="86">
        <v>2445</v>
      </c>
      <c r="B215" s="86">
        <v>1</v>
      </c>
      <c r="C215" s="86">
        <v>35702</v>
      </c>
      <c r="D215" s="86">
        <v>14.84</v>
      </c>
      <c r="E215" s="86">
        <v>11.74</v>
      </c>
      <c r="F215" s="86">
        <v>10.19</v>
      </c>
      <c r="G215" s="86">
        <v>8.0500000000000007</v>
      </c>
      <c r="H215" s="86">
        <v>6.44</v>
      </c>
      <c r="I215" s="86">
        <v>5.18</v>
      </c>
      <c r="J215" s="86">
        <v>4.2</v>
      </c>
      <c r="K215" s="86">
        <v>3.42</v>
      </c>
      <c r="L215" s="86">
        <v>46</v>
      </c>
      <c r="M215" s="86">
        <v>44</v>
      </c>
      <c r="N215" s="86">
        <v>32</v>
      </c>
      <c r="O215" s="85">
        <v>0.44519675925925922</v>
      </c>
    </row>
    <row r="216" spans="1:15" x14ac:dyDescent="0.25">
      <c r="A216" s="86">
        <v>2445</v>
      </c>
      <c r="B216" s="86">
        <v>2</v>
      </c>
      <c r="C216" s="86">
        <v>12330</v>
      </c>
      <c r="D216" s="86">
        <v>5.53</v>
      </c>
      <c r="E216" s="86">
        <v>4.32</v>
      </c>
      <c r="F216" s="86">
        <v>2.9</v>
      </c>
      <c r="G216" s="86">
        <v>2.3199999999999998</v>
      </c>
      <c r="H216" s="86">
        <v>1.95</v>
      </c>
      <c r="I216" s="86">
        <v>1.61</v>
      </c>
      <c r="J216" s="86">
        <v>1.35</v>
      </c>
      <c r="K216" s="86">
        <v>1.1299999999999999</v>
      </c>
      <c r="L216" s="86">
        <v>46</v>
      </c>
      <c r="M216" s="86">
        <v>44</v>
      </c>
      <c r="N216" s="86">
        <v>32</v>
      </c>
      <c r="O216" s="85">
        <v>0.44528935185185187</v>
      </c>
    </row>
    <row r="217" spans="1:15" x14ac:dyDescent="0.25">
      <c r="A217" s="86">
        <v>2445</v>
      </c>
      <c r="B217" s="86">
        <v>3</v>
      </c>
      <c r="C217" s="86">
        <v>23852</v>
      </c>
      <c r="D217" s="86">
        <v>10.24</v>
      </c>
      <c r="E217" s="86">
        <v>8.0299999999999994</v>
      </c>
      <c r="F217" s="86">
        <v>6.67</v>
      </c>
      <c r="G217" s="86">
        <v>5.19</v>
      </c>
      <c r="H217" s="86">
        <v>4.2300000000000004</v>
      </c>
      <c r="I217" s="86">
        <v>3.45</v>
      </c>
      <c r="J217" s="86">
        <v>2.81</v>
      </c>
      <c r="K217" s="86">
        <v>2.3199999999999998</v>
      </c>
      <c r="L217" s="86">
        <v>46</v>
      </c>
      <c r="M217" s="86">
        <v>44</v>
      </c>
      <c r="N217" s="86">
        <v>32</v>
      </c>
      <c r="O217" s="85">
        <v>0.44538194444444446</v>
      </c>
    </row>
    <row r="218" spans="1:15" x14ac:dyDescent="0.25">
      <c r="A218" s="86">
        <v>2445</v>
      </c>
      <c r="B218" s="86">
        <v>4</v>
      </c>
      <c r="C218" s="86">
        <v>36108</v>
      </c>
      <c r="D218" s="86">
        <v>14.7</v>
      </c>
      <c r="E218" s="86">
        <v>11.6</v>
      </c>
      <c r="F218" s="86">
        <v>10.43</v>
      </c>
      <c r="G218" s="86">
        <v>8.27</v>
      </c>
      <c r="H218" s="86">
        <v>6.62</v>
      </c>
      <c r="I218" s="86">
        <v>5.3</v>
      </c>
      <c r="J218" s="86">
        <v>4.3</v>
      </c>
      <c r="K218" s="86">
        <v>3.49</v>
      </c>
      <c r="L218" s="86">
        <v>46</v>
      </c>
      <c r="M218" s="86">
        <v>44</v>
      </c>
      <c r="N218" s="86">
        <v>32</v>
      </c>
      <c r="O218" s="85">
        <v>0.44548611111111108</v>
      </c>
    </row>
    <row r="219" spans="1:15" x14ac:dyDescent="0.25">
      <c r="A219" s="96" t="s">
        <v>517</v>
      </c>
      <c r="B219" s="98"/>
      <c r="C219" s="95" t="s">
        <v>57</v>
      </c>
      <c r="D219" s="97">
        <v>0.44585648148148144</v>
      </c>
      <c r="E219" s="96" t="s">
        <v>172</v>
      </c>
    </row>
    <row r="220" spans="1:15" x14ac:dyDescent="0.25">
      <c r="A220" s="86">
        <v>2463</v>
      </c>
      <c r="B220" s="86">
        <v>1</v>
      </c>
      <c r="C220" s="86">
        <v>35925</v>
      </c>
      <c r="D220" s="86">
        <v>8.68</v>
      </c>
      <c r="E220" s="86">
        <v>7.93</v>
      </c>
      <c r="F220" s="86">
        <v>7.77</v>
      </c>
      <c r="G220" s="86">
        <v>6.76</v>
      </c>
      <c r="H220" s="86">
        <v>5.82</v>
      </c>
      <c r="I220" s="86">
        <v>5.01</v>
      </c>
      <c r="J220" s="86">
        <v>4.3099999999999996</v>
      </c>
      <c r="K220" s="86">
        <v>3.65</v>
      </c>
      <c r="L220" s="86">
        <v>46</v>
      </c>
      <c r="M220" s="86">
        <v>44</v>
      </c>
      <c r="N220" s="86">
        <v>33</v>
      </c>
      <c r="O220" s="85">
        <v>0.44628472222222221</v>
      </c>
    </row>
    <row r="221" spans="1:15" x14ac:dyDescent="0.25">
      <c r="A221" s="86">
        <v>2463</v>
      </c>
      <c r="B221" s="86">
        <v>2</v>
      </c>
      <c r="C221" s="86">
        <v>12400</v>
      </c>
      <c r="D221" s="86">
        <v>2.7</v>
      </c>
      <c r="E221" s="86">
        <v>2.44</v>
      </c>
      <c r="F221" s="86">
        <v>2.4500000000000002</v>
      </c>
      <c r="G221" s="86">
        <v>2.12</v>
      </c>
      <c r="H221" s="86">
        <v>1.88</v>
      </c>
      <c r="I221" s="86">
        <v>1.66</v>
      </c>
      <c r="J221" s="86">
        <v>1.47</v>
      </c>
      <c r="K221" s="86">
        <v>1.29</v>
      </c>
      <c r="L221" s="86">
        <v>46</v>
      </c>
      <c r="M221" s="86">
        <v>44</v>
      </c>
      <c r="N221" s="86">
        <v>33</v>
      </c>
      <c r="O221" s="85">
        <v>0.44637731481481485</v>
      </c>
    </row>
    <row r="222" spans="1:15" x14ac:dyDescent="0.25">
      <c r="A222" s="86">
        <v>2463</v>
      </c>
      <c r="B222" s="86">
        <v>3</v>
      </c>
      <c r="C222" s="86">
        <v>23995</v>
      </c>
      <c r="D222" s="86">
        <v>5.47</v>
      </c>
      <c r="E222" s="86">
        <v>4.99</v>
      </c>
      <c r="F222" s="86">
        <v>4.99</v>
      </c>
      <c r="G222" s="86">
        <v>4.28</v>
      </c>
      <c r="H222" s="86">
        <v>3.76</v>
      </c>
      <c r="I222" s="86">
        <v>3.3</v>
      </c>
      <c r="J222" s="86">
        <v>2.9</v>
      </c>
      <c r="K222" s="86">
        <v>2.52</v>
      </c>
      <c r="L222" s="86">
        <v>46</v>
      </c>
      <c r="M222" s="86">
        <v>44</v>
      </c>
      <c r="N222" s="86">
        <v>33</v>
      </c>
      <c r="O222" s="85">
        <v>0.44646990740740744</v>
      </c>
    </row>
    <row r="223" spans="1:15" x14ac:dyDescent="0.25">
      <c r="A223" s="86">
        <v>2463</v>
      </c>
      <c r="B223" s="86">
        <v>4</v>
      </c>
      <c r="C223" s="86">
        <v>36415</v>
      </c>
      <c r="D223" s="86">
        <v>8.4700000000000006</v>
      </c>
      <c r="E223" s="86">
        <v>7.73</v>
      </c>
      <c r="F223" s="86">
        <v>7.65</v>
      </c>
      <c r="G223" s="86">
        <v>6.62</v>
      </c>
      <c r="H223" s="86">
        <v>5.76</v>
      </c>
      <c r="I223" s="86">
        <v>5.0199999999999996</v>
      </c>
      <c r="J223" s="86">
        <v>4.38</v>
      </c>
      <c r="K223" s="86">
        <v>3.8</v>
      </c>
      <c r="L223" s="86">
        <v>46</v>
      </c>
      <c r="M223" s="86">
        <v>44</v>
      </c>
      <c r="N223" s="86">
        <v>33</v>
      </c>
      <c r="O223" s="85">
        <v>0.44657407407407407</v>
      </c>
    </row>
    <row r="224" spans="1:15" x14ac:dyDescent="0.25">
      <c r="A224" s="113" t="s">
        <v>516</v>
      </c>
      <c r="B224" s="86"/>
      <c r="C224" s="86" t="s">
        <v>57</v>
      </c>
      <c r="D224" s="85">
        <v>0.44688657407407412</v>
      </c>
      <c r="E224" s="113" t="s">
        <v>170</v>
      </c>
      <c r="F224" s="86"/>
      <c r="G224" s="86"/>
      <c r="H224" s="86"/>
      <c r="I224" s="86"/>
      <c r="J224" s="86"/>
      <c r="K224" s="86"/>
      <c r="L224" s="86"/>
      <c r="M224" s="86"/>
      <c r="N224" s="86"/>
      <c r="O224" s="86"/>
    </row>
    <row r="225" spans="1:15" x14ac:dyDescent="0.25">
      <c r="A225" s="86">
        <v>3020</v>
      </c>
      <c r="B225" s="86">
        <v>1</v>
      </c>
      <c r="C225" s="86">
        <v>35688</v>
      </c>
      <c r="D225" s="86">
        <v>15.09</v>
      </c>
      <c r="E225" s="86">
        <v>9.49</v>
      </c>
      <c r="F225" s="86">
        <v>12.11</v>
      </c>
      <c r="G225" s="86">
        <v>9.57</v>
      </c>
      <c r="H225" s="86">
        <v>7.74</v>
      </c>
      <c r="I225" s="86">
        <v>6.19</v>
      </c>
      <c r="J225" s="86">
        <v>4.93</v>
      </c>
      <c r="K225" s="86">
        <v>3.98</v>
      </c>
      <c r="L225" s="86">
        <v>47</v>
      </c>
      <c r="M225" s="86">
        <v>43</v>
      </c>
      <c r="N225" s="86">
        <v>34</v>
      </c>
      <c r="O225" s="85">
        <v>0.44908564814814816</v>
      </c>
    </row>
    <row r="226" spans="1:15" x14ac:dyDescent="0.25">
      <c r="A226" s="86">
        <v>3020</v>
      </c>
      <c r="B226" s="86">
        <v>2</v>
      </c>
      <c r="C226" s="86">
        <v>12272</v>
      </c>
      <c r="D226" s="86">
        <v>5.48</v>
      </c>
      <c r="E226" s="86">
        <v>2.92</v>
      </c>
      <c r="F226" s="86">
        <v>4.33</v>
      </c>
      <c r="G226" s="86">
        <v>3.41</v>
      </c>
      <c r="H226" s="86">
        <v>2.74</v>
      </c>
      <c r="I226" s="86">
        <v>2.23</v>
      </c>
      <c r="J226" s="86">
        <v>1.78</v>
      </c>
      <c r="K226" s="86">
        <v>1.47</v>
      </c>
      <c r="L226" s="86">
        <v>47</v>
      </c>
      <c r="M226" s="86">
        <v>43</v>
      </c>
      <c r="N226" s="86">
        <v>34</v>
      </c>
      <c r="O226" s="85">
        <v>0.44920138888888889</v>
      </c>
    </row>
    <row r="227" spans="1:15" x14ac:dyDescent="0.25">
      <c r="A227" s="86">
        <v>3020</v>
      </c>
      <c r="B227" s="86">
        <v>3</v>
      </c>
      <c r="C227" s="86">
        <v>23802</v>
      </c>
      <c r="D227" s="86">
        <v>10.36</v>
      </c>
      <c r="E227" s="86">
        <v>6.07</v>
      </c>
      <c r="F227" s="86">
        <v>8.33</v>
      </c>
      <c r="G227" s="86">
        <v>6.5</v>
      </c>
      <c r="H227" s="86">
        <v>5.26</v>
      </c>
      <c r="I227" s="86">
        <v>4.2699999999999996</v>
      </c>
      <c r="J227" s="86">
        <v>3.43</v>
      </c>
      <c r="K227" s="86">
        <v>2.77</v>
      </c>
      <c r="L227" s="86">
        <v>47</v>
      </c>
      <c r="M227" s="86">
        <v>43</v>
      </c>
      <c r="N227" s="86">
        <v>34</v>
      </c>
      <c r="O227" s="85">
        <v>0.44931712962962966</v>
      </c>
    </row>
    <row r="228" spans="1:15" x14ac:dyDescent="0.25">
      <c r="A228" s="86">
        <v>3020</v>
      </c>
      <c r="B228" s="86">
        <v>4</v>
      </c>
      <c r="C228" s="86">
        <v>36080</v>
      </c>
      <c r="D228" s="86">
        <v>14.93</v>
      </c>
      <c r="E228" s="86">
        <v>9.48</v>
      </c>
      <c r="F228" s="86">
        <v>12.02</v>
      </c>
      <c r="G228" s="86">
        <v>9.49</v>
      </c>
      <c r="H228" s="86">
        <v>7.66</v>
      </c>
      <c r="I228" s="86">
        <v>6.18</v>
      </c>
      <c r="J228" s="86">
        <v>4.95</v>
      </c>
      <c r="K228" s="86">
        <v>4</v>
      </c>
      <c r="L228" s="86">
        <v>47</v>
      </c>
      <c r="M228" s="86">
        <v>43</v>
      </c>
      <c r="N228" s="86">
        <v>34</v>
      </c>
      <c r="O228" s="85">
        <v>0.44942129629629629</v>
      </c>
    </row>
    <row r="229" spans="1:15" x14ac:dyDescent="0.25">
      <c r="A229" s="96" t="s">
        <v>515</v>
      </c>
      <c r="B229" s="98"/>
      <c r="C229" s="95" t="s">
        <v>57</v>
      </c>
      <c r="D229" s="97">
        <v>0.44971064814814815</v>
      </c>
      <c r="E229" s="96" t="s">
        <v>168</v>
      </c>
    </row>
    <row r="230" spans="1:15" x14ac:dyDescent="0.25">
      <c r="A230" s="86">
        <v>3024</v>
      </c>
      <c r="B230" s="86">
        <v>1</v>
      </c>
      <c r="C230" s="86">
        <v>36009</v>
      </c>
      <c r="D230" s="86">
        <v>13.98</v>
      </c>
      <c r="E230" s="86">
        <v>11.2</v>
      </c>
      <c r="F230" s="86">
        <v>10.44</v>
      </c>
      <c r="G230" s="86">
        <v>8.4</v>
      </c>
      <c r="H230" s="86">
        <v>6.92</v>
      </c>
      <c r="I230" s="86">
        <v>5.6</v>
      </c>
      <c r="J230" s="86">
        <v>4.57</v>
      </c>
      <c r="K230" s="86">
        <v>3.75</v>
      </c>
      <c r="L230" s="86">
        <v>47</v>
      </c>
      <c r="M230" s="86">
        <v>43</v>
      </c>
      <c r="N230" s="86">
        <v>35</v>
      </c>
      <c r="O230" s="85">
        <v>0.45006944444444441</v>
      </c>
    </row>
    <row r="231" spans="1:15" x14ac:dyDescent="0.25">
      <c r="A231" s="86">
        <v>3024</v>
      </c>
      <c r="B231" s="86">
        <v>2</v>
      </c>
      <c r="C231" s="86">
        <v>12321</v>
      </c>
      <c r="D231" s="86">
        <v>4.67</v>
      </c>
      <c r="E231" s="86">
        <v>3.71</v>
      </c>
      <c r="F231" s="86">
        <v>3.56</v>
      </c>
      <c r="G231" s="86">
        <v>2.83</v>
      </c>
      <c r="H231" s="86">
        <v>2.37</v>
      </c>
      <c r="I231" s="86">
        <v>1.91</v>
      </c>
      <c r="J231" s="86">
        <v>1.6</v>
      </c>
      <c r="K231" s="86">
        <v>1.32</v>
      </c>
      <c r="L231" s="86">
        <v>47</v>
      </c>
      <c r="M231" s="86">
        <v>43</v>
      </c>
      <c r="N231" s="86">
        <v>35</v>
      </c>
      <c r="O231" s="85">
        <v>0.450162037037037</v>
      </c>
    </row>
    <row r="232" spans="1:15" x14ac:dyDescent="0.25">
      <c r="A232" s="86">
        <v>3024</v>
      </c>
      <c r="B232" s="86">
        <v>3</v>
      </c>
      <c r="C232" s="86">
        <v>23798</v>
      </c>
      <c r="D232" s="86">
        <v>9.2799999999999994</v>
      </c>
      <c r="E232" s="86">
        <v>7.41</v>
      </c>
      <c r="F232" s="86">
        <v>7.07</v>
      </c>
      <c r="G232" s="86">
        <v>5.61</v>
      </c>
      <c r="H232" s="86">
        <v>4.67</v>
      </c>
      <c r="I232" s="86">
        <v>3.78</v>
      </c>
      <c r="J232" s="86">
        <v>3.11</v>
      </c>
      <c r="K232" s="86">
        <v>2.59</v>
      </c>
      <c r="L232" s="86">
        <v>47</v>
      </c>
      <c r="M232" s="86">
        <v>43</v>
      </c>
      <c r="N232" s="86">
        <v>35</v>
      </c>
      <c r="O232" s="85">
        <v>0.45025462962962964</v>
      </c>
    </row>
    <row r="233" spans="1:15" x14ac:dyDescent="0.25">
      <c r="A233" s="86">
        <v>3024</v>
      </c>
      <c r="B233" s="86">
        <v>4</v>
      </c>
      <c r="C233" s="86">
        <v>35978</v>
      </c>
      <c r="D233" s="86">
        <v>13.91</v>
      </c>
      <c r="E233" s="86">
        <v>11.13</v>
      </c>
      <c r="F233" s="86">
        <v>10.58</v>
      </c>
      <c r="G233" s="86">
        <v>8.52</v>
      </c>
      <c r="H233" s="86">
        <v>6.99</v>
      </c>
      <c r="I233" s="86">
        <v>5.66</v>
      </c>
      <c r="J233" s="86">
        <v>4.6100000000000003</v>
      </c>
      <c r="K233" s="86">
        <v>3.79</v>
      </c>
      <c r="L233" s="86">
        <v>47</v>
      </c>
      <c r="M233" s="86">
        <v>43</v>
      </c>
      <c r="N233" s="86">
        <v>35</v>
      </c>
      <c r="O233" s="85">
        <v>0.45037037037037037</v>
      </c>
    </row>
    <row r="234" spans="1:15" x14ac:dyDescent="0.25">
      <c r="A234" s="96" t="s">
        <v>514</v>
      </c>
      <c r="B234" s="98"/>
      <c r="C234" s="95" t="s">
        <v>57</v>
      </c>
      <c r="D234" s="97">
        <v>0.45072916666666668</v>
      </c>
      <c r="E234" s="96" t="s">
        <v>166</v>
      </c>
    </row>
    <row r="235" spans="1:15" x14ac:dyDescent="0.25">
      <c r="A235" s="86">
        <v>3738</v>
      </c>
      <c r="B235" s="86">
        <v>1</v>
      </c>
      <c r="C235" s="86">
        <v>35424</v>
      </c>
      <c r="D235" s="86">
        <v>17.2</v>
      </c>
      <c r="E235" s="86">
        <v>11.5</v>
      </c>
      <c r="F235" s="86">
        <v>13.82</v>
      </c>
      <c r="G235" s="86">
        <v>10.9</v>
      </c>
      <c r="H235" s="86">
        <v>8.6999999999999993</v>
      </c>
      <c r="I235" s="86">
        <v>6.93</v>
      </c>
      <c r="J235" s="86">
        <v>5.48</v>
      </c>
      <c r="K235" s="86">
        <v>4.33</v>
      </c>
      <c r="L235" s="86">
        <v>47</v>
      </c>
      <c r="M235" s="86">
        <v>43</v>
      </c>
      <c r="N235" s="86">
        <v>36</v>
      </c>
      <c r="O235" s="85">
        <v>0.45238425925925929</v>
      </c>
    </row>
    <row r="236" spans="1:15" x14ac:dyDescent="0.25">
      <c r="A236" s="86">
        <v>3738</v>
      </c>
      <c r="B236" s="86">
        <v>2</v>
      </c>
      <c r="C236" s="86">
        <v>12269</v>
      </c>
      <c r="D236" s="86">
        <v>6</v>
      </c>
      <c r="E236" s="86">
        <v>3.66</v>
      </c>
      <c r="F236" s="86">
        <v>4.8899999999999997</v>
      </c>
      <c r="G236" s="86">
        <v>3.84</v>
      </c>
      <c r="H236" s="86">
        <v>3.06</v>
      </c>
      <c r="I236" s="86">
        <v>2.4700000000000002</v>
      </c>
      <c r="J236" s="86">
        <v>2</v>
      </c>
      <c r="K236" s="86">
        <v>1.61</v>
      </c>
      <c r="L236" s="86">
        <v>47</v>
      </c>
      <c r="M236" s="86">
        <v>43</v>
      </c>
      <c r="N236" s="86">
        <v>36</v>
      </c>
      <c r="O236" s="85">
        <v>0.45247685185185182</v>
      </c>
    </row>
    <row r="237" spans="1:15" x14ac:dyDescent="0.25">
      <c r="A237" s="86">
        <v>3738</v>
      </c>
      <c r="B237" s="86">
        <v>3</v>
      </c>
      <c r="C237" s="86">
        <v>23789</v>
      </c>
      <c r="D237" s="86">
        <v>11.54</v>
      </c>
      <c r="E237" s="86">
        <v>7.51</v>
      </c>
      <c r="F237" s="86">
        <v>9.33</v>
      </c>
      <c r="G237" s="86">
        <v>7.32</v>
      </c>
      <c r="H237" s="86">
        <v>5.89</v>
      </c>
      <c r="I237" s="86">
        <v>4.74</v>
      </c>
      <c r="J237" s="86">
        <v>3.79</v>
      </c>
      <c r="K237" s="86">
        <v>3.04</v>
      </c>
      <c r="L237" s="86">
        <v>47</v>
      </c>
      <c r="M237" s="86">
        <v>43</v>
      </c>
      <c r="N237" s="86">
        <v>36</v>
      </c>
      <c r="O237" s="85">
        <v>0.45256944444444441</v>
      </c>
    </row>
    <row r="238" spans="1:15" x14ac:dyDescent="0.25">
      <c r="A238" s="112">
        <v>3738</v>
      </c>
      <c r="B238" s="86">
        <v>4</v>
      </c>
      <c r="C238" s="86">
        <v>35781</v>
      </c>
      <c r="D238" s="86">
        <v>16.77</v>
      </c>
      <c r="E238" s="86">
        <v>11.45</v>
      </c>
      <c r="F238" s="86">
        <v>13.51</v>
      </c>
      <c r="G238" s="86">
        <v>10.68</v>
      </c>
      <c r="H238" s="86">
        <v>8.52</v>
      </c>
      <c r="I238" s="86">
        <v>6.84</v>
      </c>
      <c r="J238" s="86">
        <v>5.44</v>
      </c>
      <c r="K238" s="86">
        <v>4.34</v>
      </c>
      <c r="L238" s="86">
        <v>47</v>
      </c>
      <c r="M238" s="86">
        <v>43</v>
      </c>
      <c r="N238" s="86">
        <v>36</v>
      </c>
      <c r="O238" s="85">
        <v>0.4526736111111111</v>
      </c>
    </row>
    <row r="239" spans="1:15" x14ac:dyDescent="0.25">
      <c r="A239" s="96" t="s">
        <v>513</v>
      </c>
      <c r="B239" s="98"/>
      <c r="C239" s="95" t="s">
        <v>57</v>
      </c>
      <c r="D239" s="97">
        <v>0.45307870370370368</v>
      </c>
      <c r="E239" s="96" t="s">
        <v>163</v>
      </c>
    </row>
    <row r="240" spans="1:15" x14ac:dyDescent="0.25">
      <c r="A240" s="86">
        <v>3743</v>
      </c>
      <c r="B240" s="86">
        <v>1</v>
      </c>
      <c r="C240" s="86">
        <v>35862</v>
      </c>
      <c r="D240" s="86">
        <v>16.11</v>
      </c>
      <c r="E240" s="86">
        <v>13.07</v>
      </c>
      <c r="F240" s="86">
        <v>11.58</v>
      </c>
      <c r="G240" s="86">
        <v>9.32</v>
      </c>
      <c r="H240" s="86">
        <v>7.58</v>
      </c>
      <c r="I240" s="86">
        <v>6.17</v>
      </c>
      <c r="J240" s="86">
        <v>5.01</v>
      </c>
      <c r="K240" s="86">
        <v>4.0999999999999996</v>
      </c>
      <c r="L240" s="86">
        <v>46</v>
      </c>
      <c r="M240" s="86">
        <v>44</v>
      </c>
      <c r="N240" s="86">
        <v>37</v>
      </c>
      <c r="O240" s="85">
        <v>0.45343749999999999</v>
      </c>
    </row>
    <row r="241" spans="1:15" x14ac:dyDescent="0.25">
      <c r="A241" s="86">
        <v>3743</v>
      </c>
      <c r="B241" s="86">
        <v>2</v>
      </c>
      <c r="C241" s="86">
        <v>12294</v>
      </c>
      <c r="D241" s="86">
        <v>5.54</v>
      </c>
      <c r="E241" s="86">
        <v>4.5</v>
      </c>
      <c r="F241" s="86">
        <v>3.85</v>
      </c>
      <c r="G241" s="86">
        <v>3.13</v>
      </c>
      <c r="H241" s="86">
        <v>2.59</v>
      </c>
      <c r="I241" s="86">
        <v>2.12</v>
      </c>
      <c r="J241" s="86">
        <v>1.75</v>
      </c>
      <c r="K241" s="86">
        <v>1.45</v>
      </c>
      <c r="L241" s="86">
        <v>46</v>
      </c>
      <c r="M241" s="86">
        <v>44</v>
      </c>
      <c r="N241" s="86">
        <v>37</v>
      </c>
      <c r="O241" s="85">
        <v>0.45354166666666668</v>
      </c>
    </row>
    <row r="242" spans="1:15" x14ac:dyDescent="0.25">
      <c r="A242" s="86">
        <v>3743</v>
      </c>
      <c r="B242" s="86">
        <v>3</v>
      </c>
      <c r="C242" s="86">
        <v>23812</v>
      </c>
      <c r="D242" s="86">
        <v>10.83</v>
      </c>
      <c r="E242" s="86">
        <v>8.7799999999999994</v>
      </c>
      <c r="F242" s="86">
        <v>7.9</v>
      </c>
      <c r="G242" s="86">
        <v>6.29</v>
      </c>
      <c r="H242" s="86">
        <v>5.19</v>
      </c>
      <c r="I242" s="86">
        <v>4.24</v>
      </c>
      <c r="J242" s="86">
        <v>3.47</v>
      </c>
      <c r="K242" s="86">
        <v>2.87</v>
      </c>
      <c r="L242" s="86">
        <v>46</v>
      </c>
      <c r="M242" s="86">
        <v>44</v>
      </c>
      <c r="N242" s="86">
        <v>37</v>
      </c>
      <c r="O242" s="85">
        <v>0.45362268518518517</v>
      </c>
    </row>
    <row r="243" spans="1:15" x14ac:dyDescent="0.25">
      <c r="A243" s="86">
        <v>3743</v>
      </c>
      <c r="B243" s="86">
        <v>4</v>
      </c>
      <c r="C243" s="86">
        <v>35963</v>
      </c>
      <c r="D243" s="86">
        <v>15.9</v>
      </c>
      <c r="E243" s="86">
        <v>12.89</v>
      </c>
      <c r="F243" s="86">
        <v>11.88</v>
      </c>
      <c r="G243" s="86">
        <v>9.5500000000000007</v>
      </c>
      <c r="H243" s="86">
        <v>7.8</v>
      </c>
      <c r="I243" s="86">
        <v>6.32</v>
      </c>
      <c r="J243" s="86">
        <v>5.13</v>
      </c>
      <c r="K243" s="86">
        <v>4.2</v>
      </c>
      <c r="L243" s="86">
        <v>46</v>
      </c>
      <c r="M243" s="86">
        <v>44</v>
      </c>
      <c r="N243" s="86">
        <v>37</v>
      </c>
      <c r="O243" s="85">
        <v>0.45373842592592589</v>
      </c>
    </row>
    <row r="244" spans="1:15" x14ac:dyDescent="0.25">
      <c r="A244" s="96" t="s">
        <v>512</v>
      </c>
      <c r="B244" s="98"/>
      <c r="C244" s="95" t="s">
        <v>57</v>
      </c>
      <c r="D244" s="97">
        <v>0.45431712962962961</v>
      </c>
      <c r="E244" s="96" t="s">
        <v>161</v>
      </c>
    </row>
    <row r="245" spans="1:15" x14ac:dyDescent="0.25">
      <c r="A245" s="86">
        <v>4382</v>
      </c>
      <c r="B245" s="86">
        <v>1</v>
      </c>
      <c r="C245" s="86">
        <v>35569</v>
      </c>
      <c r="D245" s="86">
        <v>16.89</v>
      </c>
      <c r="E245" s="86">
        <v>10.38</v>
      </c>
      <c r="F245" s="86">
        <v>13.42</v>
      </c>
      <c r="G245" s="86">
        <v>10.54</v>
      </c>
      <c r="H245" s="86">
        <v>8.42</v>
      </c>
      <c r="I245" s="86">
        <v>6.73</v>
      </c>
      <c r="J245" s="86">
        <v>5.37</v>
      </c>
      <c r="K245" s="86">
        <v>4.29</v>
      </c>
      <c r="L245" s="86">
        <v>46</v>
      </c>
      <c r="M245" s="86">
        <v>43</v>
      </c>
      <c r="N245" s="86">
        <v>38</v>
      </c>
      <c r="O245" s="85">
        <v>0.45616898148148149</v>
      </c>
    </row>
    <row r="246" spans="1:15" x14ac:dyDescent="0.25">
      <c r="A246" s="86">
        <v>4382</v>
      </c>
      <c r="B246" s="86">
        <v>2</v>
      </c>
      <c r="C246" s="86">
        <v>12374</v>
      </c>
      <c r="D246" s="86">
        <v>6.09</v>
      </c>
      <c r="E246" s="86">
        <v>3.19</v>
      </c>
      <c r="F246" s="86">
        <v>4.83</v>
      </c>
      <c r="G246" s="86">
        <v>3.78</v>
      </c>
      <c r="H246" s="86">
        <v>3.02</v>
      </c>
      <c r="I246" s="86">
        <v>2.4300000000000002</v>
      </c>
      <c r="J246" s="86">
        <v>1.97</v>
      </c>
      <c r="K246" s="86">
        <v>1.6</v>
      </c>
      <c r="L246" s="86">
        <v>46</v>
      </c>
      <c r="M246" s="86">
        <v>43</v>
      </c>
      <c r="N246" s="86">
        <v>38</v>
      </c>
      <c r="O246" s="85">
        <v>0.45633101851851854</v>
      </c>
    </row>
    <row r="247" spans="1:15" x14ac:dyDescent="0.25">
      <c r="A247" s="86">
        <v>4382</v>
      </c>
      <c r="B247" s="86">
        <v>3</v>
      </c>
      <c r="C247" s="86">
        <v>23787</v>
      </c>
      <c r="D247" s="86">
        <v>11.41</v>
      </c>
      <c r="E247" s="86">
        <v>6.65</v>
      </c>
      <c r="F247" s="86">
        <v>9.11</v>
      </c>
      <c r="G247" s="86">
        <v>7.09</v>
      </c>
      <c r="H247" s="86">
        <v>5.69</v>
      </c>
      <c r="I247" s="86">
        <v>4.62</v>
      </c>
      <c r="J247" s="86">
        <v>3.71</v>
      </c>
      <c r="K247" s="86">
        <v>2.99</v>
      </c>
      <c r="L247" s="86">
        <v>46</v>
      </c>
      <c r="M247" s="86">
        <v>43</v>
      </c>
      <c r="N247" s="86">
        <v>38</v>
      </c>
      <c r="O247" s="85">
        <v>0.45643518518518517</v>
      </c>
    </row>
    <row r="248" spans="1:15" x14ac:dyDescent="0.25">
      <c r="A248" s="86">
        <v>4382</v>
      </c>
      <c r="B248" s="86">
        <v>4</v>
      </c>
      <c r="C248" s="86">
        <v>35772</v>
      </c>
      <c r="D248" s="86">
        <v>16.55</v>
      </c>
      <c r="E248" s="86">
        <v>10.34</v>
      </c>
      <c r="F248" s="86">
        <v>13.18</v>
      </c>
      <c r="G248" s="86">
        <v>10.34</v>
      </c>
      <c r="H248" s="86">
        <v>8.2899999999999991</v>
      </c>
      <c r="I248" s="86">
        <v>6.68</v>
      </c>
      <c r="J248" s="86">
        <v>5.38</v>
      </c>
      <c r="K248" s="86">
        <v>4.32</v>
      </c>
      <c r="L248" s="86">
        <v>46</v>
      </c>
      <c r="M248" s="86">
        <v>43</v>
      </c>
      <c r="N248" s="86">
        <v>38</v>
      </c>
      <c r="O248" s="85">
        <v>0.45653935185185185</v>
      </c>
    </row>
    <row r="249" spans="1:15" x14ac:dyDescent="0.25">
      <c r="A249" s="96" t="s">
        <v>511</v>
      </c>
      <c r="B249" s="98"/>
      <c r="C249" s="95" t="s">
        <v>57</v>
      </c>
      <c r="D249" s="97">
        <v>0.45689814814814816</v>
      </c>
      <c r="E249" s="96" t="s">
        <v>159</v>
      </c>
    </row>
    <row r="250" spans="1:15" x14ac:dyDescent="0.25">
      <c r="A250" s="100">
        <v>4386</v>
      </c>
      <c r="B250" s="29">
        <v>1</v>
      </c>
      <c r="C250" s="100">
        <v>35731</v>
      </c>
      <c r="D250" s="100">
        <v>16.78</v>
      </c>
      <c r="E250" s="100">
        <v>13.47</v>
      </c>
      <c r="F250" s="100">
        <v>9.74</v>
      </c>
      <c r="G250" s="100">
        <v>8.0399999999999991</v>
      </c>
      <c r="H250" s="100">
        <v>6.6</v>
      </c>
      <c r="I250" s="100">
        <v>5.49</v>
      </c>
      <c r="J250" s="100">
        <v>4.54</v>
      </c>
      <c r="K250" s="100">
        <v>3.81</v>
      </c>
      <c r="L250" s="100">
        <v>45</v>
      </c>
      <c r="M250" s="100">
        <v>43</v>
      </c>
      <c r="N250" s="100">
        <v>39</v>
      </c>
      <c r="O250" s="99">
        <v>0.45729166666666665</v>
      </c>
    </row>
    <row r="251" spans="1:15" x14ac:dyDescent="0.25">
      <c r="A251" s="100">
        <v>4386</v>
      </c>
      <c r="B251" s="29">
        <v>2</v>
      </c>
      <c r="C251" s="100">
        <v>12280</v>
      </c>
      <c r="D251" s="100">
        <v>6.07</v>
      </c>
      <c r="E251" s="100">
        <v>4.82</v>
      </c>
      <c r="F251" s="100">
        <v>2.98</v>
      </c>
      <c r="G251" s="100">
        <v>2.5299999999999998</v>
      </c>
      <c r="H251" s="100">
        <v>2.13</v>
      </c>
      <c r="I251" s="100">
        <v>1.81</v>
      </c>
      <c r="J251" s="100">
        <v>1.52</v>
      </c>
      <c r="K251" s="100">
        <v>1.3</v>
      </c>
      <c r="L251" s="100">
        <v>45</v>
      </c>
      <c r="M251" s="100">
        <v>43</v>
      </c>
      <c r="N251" s="100">
        <v>39</v>
      </c>
      <c r="O251" s="99">
        <v>0.45738425925925924</v>
      </c>
    </row>
    <row r="252" spans="1:15" x14ac:dyDescent="0.25">
      <c r="A252" s="100">
        <v>4386</v>
      </c>
      <c r="B252" s="29">
        <v>3</v>
      </c>
      <c r="C252" s="100">
        <v>23665</v>
      </c>
      <c r="D252" s="100">
        <v>11.47</v>
      </c>
      <c r="E252" s="100">
        <v>9.18</v>
      </c>
      <c r="F252" s="100">
        <v>6.36</v>
      </c>
      <c r="G252" s="100">
        <v>5.2</v>
      </c>
      <c r="H252" s="100">
        <v>4.3499999999999996</v>
      </c>
      <c r="I252" s="100">
        <v>3.64</v>
      </c>
      <c r="J252" s="100">
        <v>3.05</v>
      </c>
      <c r="K252" s="100">
        <v>2.57</v>
      </c>
      <c r="L252" s="100">
        <v>45</v>
      </c>
      <c r="M252" s="100">
        <v>43</v>
      </c>
      <c r="N252" s="100">
        <v>39</v>
      </c>
      <c r="O252" s="99">
        <v>0.45747685185185188</v>
      </c>
    </row>
    <row r="253" spans="1:15" x14ac:dyDescent="0.25">
      <c r="A253" s="100">
        <v>4386</v>
      </c>
      <c r="B253" s="29">
        <v>4</v>
      </c>
      <c r="C253" s="100">
        <v>35844</v>
      </c>
      <c r="D253" s="100">
        <v>16.5</v>
      </c>
      <c r="E253" s="100">
        <v>13.27</v>
      </c>
      <c r="F253" s="100">
        <v>9.93</v>
      </c>
      <c r="G253" s="100">
        <v>8.18</v>
      </c>
      <c r="H253" s="100">
        <v>6.7</v>
      </c>
      <c r="I253" s="100">
        <v>5.55</v>
      </c>
      <c r="J253" s="100">
        <v>4.62</v>
      </c>
      <c r="K253" s="100">
        <v>3.87</v>
      </c>
      <c r="L253" s="100">
        <v>45</v>
      </c>
      <c r="M253" s="100">
        <v>43</v>
      </c>
      <c r="N253" s="100">
        <v>39</v>
      </c>
      <c r="O253" s="99">
        <v>0.45758101851851851</v>
      </c>
    </row>
    <row r="254" spans="1:15" x14ac:dyDescent="0.25">
      <c r="A254" s="96" t="s">
        <v>510</v>
      </c>
      <c r="B254" s="98"/>
      <c r="C254" s="95" t="s">
        <v>57</v>
      </c>
      <c r="D254" s="97">
        <v>0.45789351851851851</v>
      </c>
      <c r="E254" s="96" t="s">
        <v>157</v>
      </c>
    </row>
    <row r="255" spans="1:15" x14ac:dyDescent="0.25">
      <c r="A255" s="100">
        <v>5019</v>
      </c>
      <c r="B255" s="29">
        <v>1</v>
      </c>
      <c r="C255" s="100">
        <v>35605</v>
      </c>
      <c r="D255" s="100">
        <v>15.15</v>
      </c>
      <c r="E255" s="100">
        <v>9.15</v>
      </c>
      <c r="F255" s="100">
        <v>12.17</v>
      </c>
      <c r="G255" s="100">
        <v>9.6199999999999992</v>
      </c>
      <c r="H255" s="100">
        <v>7.76</v>
      </c>
      <c r="I255" s="100">
        <v>6.22</v>
      </c>
      <c r="J255" s="100">
        <v>5</v>
      </c>
      <c r="K255" s="100">
        <v>4.0199999999999996</v>
      </c>
      <c r="L255" s="100">
        <v>46</v>
      </c>
      <c r="M255" s="100">
        <v>43</v>
      </c>
      <c r="N255" s="100">
        <v>40</v>
      </c>
      <c r="O255" s="99">
        <v>0.4601851851851852</v>
      </c>
    </row>
    <row r="256" spans="1:15" x14ac:dyDescent="0.25">
      <c r="A256" s="100">
        <v>5019</v>
      </c>
      <c r="B256" s="29">
        <v>2</v>
      </c>
      <c r="C256" s="100">
        <v>12316</v>
      </c>
      <c r="D256" s="100">
        <v>5.39</v>
      </c>
      <c r="E256" s="100">
        <v>2.84</v>
      </c>
      <c r="F256" s="100">
        <v>4.33</v>
      </c>
      <c r="G256" s="100">
        <v>3.39</v>
      </c>
      <c r="H256" s="100">
        <v>2.72</v>
      </c>
      <c r="I256" s="100">
        <v>2.21</v>
      </c>
      <c r="J256" s="100">
        <v>1.79</v>
      </c>
      <c r="K256" s="100">
        <v>1.47</v>
      </c>
      <c r="L256" s="100">
        <v>46</v>
      </c>
      <c r="M256" s="100">
        <v>43</v>
      </c>
      <c r="N256" s="100">
        <v>40</v>
      </c>
      <c r="O256" s="99">
        <v>0.46030092592592592</v>
      </c>
    </row>
    <row r="257" spans="1:15" x14ac:dyDescent="0.25">
      <c r="A257" s="100">
        <v>5019</v>
      </c>
      <c r="B257" s="29">
        <v>3</v>
      </c>
      <c r="C257" s="100">
        <v>23864</v>
      </c>
      <c r="D257" s="100">
        <v>10.3</v>
      </c>
      <c r="E257" s="100">
        <v>5.89</v>
      </c>
      <c r="F257" s="100">
        <v>8.27</v>
      </c>
      <c r="G257" s="100">
        <v>6.47</v>
      </c>
      <c r="H257" s="100">
        <v>5.25</v>
      </c>
      <c r="I257" s="100">
        <v>4.2300000000000004</v>
      </c>
      <c r="J257" s="100">
        <v>3.43</v>
      </c>
      <c r="K257" s="100">
        <v>2.8</v>
      </c>
      <c r="L257" s="100">
        <v>46</v>
      </c>
      <c r="M257" s="100">
        <v>43</v>
      </c>
      <c r="N257" s="100">
        <v>40</v>
      </c>
      <c r="O257" s="99">
        <v>0.4604166666666667</v>
      </c>
    </row>
    <row r="258" spans="1:15" x14ac:dyDescent="0.25">
      <c r="A258" s="100">
        <v>5019</v>
      </c>
      <c r="B258" s="29">
        <v>4</v>
      </c>
      <c r="C258" s="100">
        <v>35866</v>
      </c>
      <c r="D258" s="100">
        <v>14.84</v>
      </c>
      <c r="E258" s="100">
        <v>9.07</v>
      </c>
      <c r="F258" s="100">
        <v>11.96</v>
      </c>
      <c r="G258" s="100">
        <v>9.4700000000000006</v>
      </c>
      <c r="H258" s="100">
        <v>7.62</v>
      </c>
      <c r="I258" s="100">
        <v>6.16</v>
      </c>
      <c r="J258" s="100">
        <v>4.95</v>
      </c>
      <c r="K258" s="100">
        <v>4.03</v>
      </c>
      <c r="L258" s="100">
        <v>46</v>
      </c>
      <c r="M258" s="100">
        <v>43</v>
      </c>
      <c r="N258" s="100">
        <v>40</v>
      </c>
      <c r="O258" s="99">
        <v>0.46054398148148151</v>
      </c>
    </row>
    <row r="259" spans="1:15" x14ac:dyDescent="0.25">
      <c r="A259" s="96" t="s">
        <v>509</v>
      </c>
      <c r="B259" s="98"/>
      <c r="C259" s="95" t="s">
        <v>57</v>
      </c>
      <c r="D259" s="97">
        <v>0.46094907407407404</v>
      </c>
      <c r="E259" s="96" t="s">
        <v>155</v>
      </c>
    </row>
    <row r="260" spans="1:15" x14ac:dyDescent="0.25">
      <c r="A260" s="100">
        <v>5021</v>
      </c>
      <c r="B260" s="29">
        <v>1</v>
      </c>
      <c r="C260" s="100">
        <v>35542</v>
      </c>
      <c r="D260" s="100">
        <v>14.66</v>
      </c>
      <c r="E260" s="100">
        <v>11.69</v>
      </c>
      <c r="F260" s="100">
        <v>9.48</v>
      </c>
      <c r="G260" s="100">
        <v>7.71</v>
      </c>
      <c r="H260" s="100">
        <v>6.31</v>
      </c>
      <c r="I260" s="100">
        <v>5.2</v>
      </c>
      <c r="J260" s="100">
        <v>4.3099999999999996</v>
      </c>
      <c r="K260" s="100">
        <v>3.59</v>
      </c>
      <c r="L260" s="100">
        <v>45</v>
      </c>
      <c r="M260" s="100">
        <v>43</v>
      </c>
      <c r="N260" s="100">
        <v>41</v>
      </c>
      <c r="O260" s="99">
        <v>0.46129629629629632</v>
      </c>
    </row>
    <row r="261" spans="1:15" x14ac:dyDescent="0.25">
      <c r="A261" s="100">
        <v>5021</v>
      </c>
      <c r="B261" s="29">
        <v>2</v>
      </c>
      <c r="C261" s="100">
        <v>12310</v>
      </c>
      <c r="D261" s="100">
        <v>4.96</v>
      </c>
      <c r="E261" s="100">
        <v>3.98</v>
      </c>
      <c r="F261" s="100">
        <v>3.12</v>
      </c>
      <c r="G261" s="100">
        <v>2.56</v>
      </c>
      <c r="H261" s="100">
        <v>2.13</v>
      </c>
      <c r="I261" s="100">
        <v>1.78</v>
      </c>
      <c r="J261" s="100">
        <v>1.5</v>
      </c>
      <c r="K261" s="100">
        <v>1.27</v>
      </c>
      <c r="L261" s="100">
        <v>45</v>
      </c>
      <c r="M261" s="100">
        <v>43</v>
      </c>
      <c r="N261" s="100">
        <v>41</v>
      </c>
      <c r="O261" s="99">
        <v>0.4613888888888889</v>
      </c>
    </row>
    <row r="262" spans="1:15" x14ac:dyDescent="0.25">
      <c r="A262" s="100">
        <v>5021</v>
      </c>
      <c r="B262" s="29">
        <v>3</v>
      </c>
      <c r="C262" s="100">
        <v>23734</v>
      </c>
      <c r="D262" s="100">
        <v>9.81</v>
      </c>
      <c r="E262" s="100">
        <v>7.82</v>
      </c>
      <c r="F262" s="100">
        <v>6.41</v>
      </c>
      <c r="G262" s="100">
        <v>5.16</v>
      </c>
      <c r="H262" s="100">
        <v>4.25</v>
      </c>
      <c r="I262" s="100">
        <v>3.56</v>
      </c>
      <c r="J262" s="100">
        <v>2.98</v>
      </c>
      <c r="K262" s="100">
        <v>2.48</v>
      </c>
      <c r="L262" s="100">
        <v>45</v>
      </c>
      <c r="M262" s="100">
        <v>43</v>
      </c>
      <c r="N262" s="100">
        <v>41</v>
      </c>
      <c r="O262" s="99">
        <v>0.46148148148148144</v>
      </c>
    </row>
    <row r="263" spans="1:15" x14ac:dyDescent="0.25">
      <c r="A263" s="100">
        <v>5021</v>
      </c>
      <c r="B263" s="29">
        <v>4</v>
      </c>
      <c r="C263" s="100">
        <v>36039</v>
      </c>
      <c r="D263" s="100">
        <v>14.58</v>
      </c>
      <c r="E263" s="100">
        <v>11.65</v>
      </c>
      <c r="F263" s="100">
        <v>9.66</v>
      </c>
      <c r="G263" s="100">
        <v>7.88</v>
      </c>
      <c r="H263" s="100">
        <v>6.42</v>
      </c>
      <c r="I263" s="100">
        <v>5.29</v>
      </c>
      <c r="J263" s="100">
        <v>4.38</v>
      </c>
      <c r="K263" s="100">
        <v>3.64</v>
      </c>
      <c r="L263" s="100">
        <v>45</v>
      </c>
      <c r="M263" s="100">
        <v>43</v>
      </c>
      <c r="N263" s="100">
        <v>41</v>
      </c>
      <c r="O263" s="99">
        <v>0.46158564814814818</v>
      </c>
    </row>
    <row r="264" spans="1:15" x14ac:dyDescent="0.25">
      <c r="A264" s="96" t="s">
        <v>508</v>
      </c>
      <c r="B264" s="98"/>
      <c r="C264" s="95" t="s">
        <v>57</v>
      </c>
      <c r="D264" s="97">
        <v>0.46197916666666666</v>
      </c>
      <c r="E264" s="96" t="s">
        <v>153</v>
      </c>
    </row>
    <row r="265" spans="1:15" x14ac:dyDescent="0.25">
      <c r="A265" s="100">
        <v>5593</v>
      </c>
      <c r="B265" s="29">
        <v>1</v>
      </c>
      <c r="C265" s="100">
        <v>35532</v>
      </c>
      <c r="D265" s="100">
        <v>14.01</v>
      </c>
      <c r="E265" s="100">
        <v>9.14</v>
      </c>
      <c r="F265" s="100">
        <v>11.32</v>
      </c>
      <c r="G265" s="100">
        <v>9.07</v>
      </c>
      <c r="H265" s="100">
        <v>7.39</v>
      </c>
      <c r="I265" s="100">
        <v>5.93</v>
      </c>
      <c r="J265" s="100">
        <v>4.82</v>
      </c>
      <c r="K265" s="100">
        <v>3.94</v>
      </c>
      <c r="L265" s="100">
        <v>46</v>
      </c>
      <c r="M265" s="100">
        <v>44</v>
      </c>
      <c r="N265" s="100">
        <v>42</v>
      </c>
      <c r="O265" s="99">
        <v>0.46567129629629633</v>
      </c>
    </row>
    <row r="266" spans="1:15" x14ac:dyDescent="0.25">
      <c r="A266" s="100">
        <v>5593</v>
      </c>
      <c r="B266" s="29">
        <v>2</v>
      </c>
      <c r="C266" s="100">
        <v>12370</v>
      </c>
      <c r="D266" s="100">
        <v>5.0199999999999996</v>
      </c>
      <c r="E266" s="100">
        <v>2.84</v>
      </c>
      <c r="F266" s="100">
        <v>4.07</v>
      </c>
      <c r="G266" s="100">
        <v>3.21</v>
      </c>
      <c r="H266" s="100">
        <v>2.59</v>
      </c>
      <c r="I266" s="100">
        <v>2.11</v>
      </c>
      <c r="J266" s="100">
        <v>1.73</v>
      </c>
      <c r="K266" s="100">
        <v>1.43</v>
      </c>
      <c r="L266" s="100">
        <v>46</v>
      </c>
      <c r="M266" s="100">
        <v>44</v>
      </c>
      <c r="N266" s="100">
        <v>42</v>
      </c>
      <c r="O266" s="99">
        <v>0.46581018518518519</v>
      </c>
    </row>
    <row r="267" spans="1:15" x14ac:dyDescent="0.25">
      <c r="A267" s="100">
        <v>5593</v>
      </c>
      <c r="B267" s="29">
        <v>3</v>
      </c>
      <c r="C267" s="100">
        <v>23890</v>
      </c>
      <c r="D267" s="100">
        <v>9.52</v>
      </c>
      <c r="E267" s="100">
        <v>5.84</v>
      </c>
      <c r="F267" s="100">
        <v>7.77</v>
      </c>
      <c r="G267" s="100">
        <v>6.1</v>
      </c>
      <c r="H267" s="100">
        <v>4.9800000000000004</v>
      </c>
      <c r="I267" s="100">
        <v>4.05</v>
      </c>
      <c r="J267" s="100">
        <v>3.33</v>
      </c>
      <c r="K267" s="100">
        <v>2.73</v>
      </c>
      <c r="L267" s="100">
        <v>46</v>
      </c>
      <c r="M267" s="100">
        <v>44</v>
      </c>
      <c r="N267" s="100">
        <v>42</v>
      </c>
      <c r="O267" s="99">
        <v>0.46590277777777778</v>
      </c>
    </row>
    <row r="268" spans="1:15" x14ac:dyDescent="0.25">
      <c r="A268" s="100">
        <v>5593</v>
      </c>
      <c r="B268" s="29">
        <v>4</v>
      </c>
      <c r="C268" s="100">
        <v>36059</v>
      </c>
      <c r="D268" s="100">
        <v>13.82</v>
      </c>
      <c r="E268" s="100">
        <v>9.16</v>
      </c>
      <c r="F268" s="100">
        <v>11.24</v>
      </c>
      <c r="G268" s="100">
        <v>8.9499999999999993</v>
      </c>
      <c r="H268" s="100">
        <v>7.28</v>
      </c>
      <c r="I268" s="100">
        <v>5.91</v>
      </c>
      <c r="J268" s="100">
        <v>4.8099999999999996</v>
      </c>
      <c r="K268" s="100">
        <v>3.95</v>
      </c>
      <c r="L268" s="100">
        <v>46</v>
      </c>
      <c r="M268" s="100">
        <v>44</v>
      </c>
      <c r="N268" s="100">
        <v>42</v>
      </c>
      <c r="O268" s="99">
        <v>0.4660069444444444</v>
      </c>
    </row>
    <row r="269" spans="1:15" x14ac:dyDescent="0.25">
      <c r="A269" s="96" t="s">
        <v>507</v>
      </c>
      <c r="B269" s="98"/>
      <c r="C269" s="95" t="s">
        <v>57</v>
      </c>
      <c r="D269" s="97">
        <v>0.46640046296296295</v>
      </c>
      <c r="E269" s="96" t="s">
        <v>151</v>
      </c>
    </row>
    <row r="270" spans="1:15" x14ac:dyDescent="0.25">
      <c r="A270" s="100">
        <v>5595</v>
      </c>
      <c r="B270" s="29">
        <v>1</v>
      </c>
      <c r="C270" s="100">
        <v>35683</v>
      </c>
      <c r="D270" s="100">
        <v>14.54</v>
      </c>
      <c r="E270" s="100">
        <v>11.53</v>
      </c>
      <c r="F270" s="100">
        <v>9.08</v>
      </c>
      <c r="G270" s="100">
        <v>7.41</v>
      </c>
      <c r="H270" s="100">
        <v>6.19</v>
      </c>
      <c r="I270" s="100">
        <v>5.09</v>
      </c>
      <c r="J270" s="100">
        <v>4.22</v>
      </c>
      <c r="K270" s="100">
        <v>3.58</v>
      </c>
      <c r="L270" s="100">
        <v>46</v>
      </c>
      <c r="M270" s="100">
        <v>44</v>
      </c>
      <c r="N270" s="100">
        <v>43</v>
      </c>
      <c r="O270" s="99">
        <v>0.46677083333333336</v>
      </c>
    </row>
    <row r="271" spans="1:15" x14ac:dyDescent="0.25">
      <c r="A271" s="100">
        <v>5595</v>
      </c>
      <c r="B271" s="29">
        <v>2</v>
      </c>
      <c r="C271" s="100">
        <v>12388</v>
      </c>
      <c r="D271" s="100">
        <v>5.14</v>
      </c>
      <c r="E271" s="100">
        <v>4.04</v>
      </c>
      <c r="F271" s="100">
        <v>3.03</v>
      </c>
      <c r="G271" s="100">
        <v>2.5</v>
      </c>
      <c r="H271" s="100">
        <v>2.11</v>
      </c>
      <c r="I271" s="100">
        <v>1.77</v>
      </c>
      <c r="J271" s="100">
        <v>1.48</v>
      </c>
      <c r="K271" s="100">
        <v>1.26</v>
      </c>
      <c r="L271" s="100">
        <v>46</v>
      </c>
      <c r="M271" s="100">
        <v>44</v>
      </c>
      <c r="N271" s="100">
        <v>43</v>
      </c>
      <c r="O271" s="99">
        <v>0.46687499999999998</v>
      </c>
    </row>
    <row r="272" spans="1:15" x14ac:dyDescent="0.25">
      <c r="A272" s="100">
        <v>5595</v>
      </c>
      <c r="B272" s="29">
        <v>3</v>
      </c>
      <c r="C272" s="100">
        <v>23829</v>
      </c>
      <c r="D272" s="100">
        <v>9.89</v>
      </c>
      <c r="E272" s="100">
        <v>7.78</v>
      </c>
      <c r="F272" s="100">
        <v>6.23</v>
      </c>
      <c r="G272" s="100">
        <v>4.95</v>
      </c>
      <c r="H272" s="100">
        <v>4.2</v>
      </c>
      <c r="I272" s="100">
        <v>3.47</v>
      </c>
      <c r="J272" s="100">
        <v>2.91</v>
      </c>
      <c r="K272" s="100">
        <v>2.4700000000000002</v>
      </c>
      <c r="L272" s="100">
        <v>46</v>
      </c>
      <c r="M272" s="100">
        <v>44</v>
      </c>
      <c r="N272" s="100">
        <v>43</v>
      </c>
      <c r="O272" s="99">
        <v>0.46695601851851848</v>
      </c>
    </row>
    <row r="273" spans="1:15" x14ac:dyDescent="0.25">
      <c r="A273" s="100">
        <v>5595</v>
      </c>
      <c r="B273" s="29">
        <v>4</v>
      </c>
      <c r="C273" s="100">
        <v>36014</v>
      </c>
      <c r="D273" s="100">
        <v>14.52</v>
      </c>
      <c r="E273" s="100">
        <v>11.5</v>
      </c>
      <c r="F273" s="100">
        <v>9.4</v>
      </c>
      <c r="G273" s="100">
        <v>7.58</v>
      </c>
      <c r="H273" s="100">
        <v>6.31</v>
      </c>
      <c r="I273" s="100">
        <v>5.19</v>
      </c>
      <c r="J273" s="100">
        <v>4.3</v>
      </c>
      <c r="K273" s="100">
        <v>3.64</v>
      </c>
      <c r="L273" s="100">
        <v>46</v>
      </c>
      <c r="M273" s="100">
        <v>44</v>
      </c>
      <c r="N273" s="100">
        <v>43</v>
      </c>
      <c r="O273" s="99">
        <v>0.46707175925925926</v>
      </c>
    </row>
    <row r="274" spans="1:15" x14ac:dyDescent="0.25">
      <c r="A274" s="96" t="s">
        <v>506</v>
      </c>
      <c r="B274" s="98"/>
      <c r="C274" s="95" t="s">
        <v>57</v>
      </c>
      <c r="D274" s="97">
        <v>0.46739583333333329</v>
      </c>
      <c r="E274" s="96" t="s">
        <v>149</v>
      </c>
    </row>
    <row r="275" spans="1:15" x14ac:dyDescent="0.25">
      <c r="A275" s="100">
        <v>6208</v>
      </c>
      <c r="B275" s="29">
        <v>1</v>
      </c>
      <c r="C275" s="100">
        <v>35617</v>
      </c>
      <c r="D275" s="100">
        <v>15.05</v>
      </c>
      <c r="E275" s="100">
        <v>8.59</v>
      </c>
      <c r="F275" s="100">
        <v>12.03</v>
      </c>
      <c r="G275" s="100">
        <v>9.51</v>
      </c>
      <c r="H275" s="100">
        <v>7.65</v>
      </c>
      <c r="I275" s="100">
        <v>6.16</v>
      </c>
      <c r="J275" s="100">
        <v>4.9800000000000004</v>
      </c>
      <c r="K275" s="100">
        <v>4</v>
      </c>
      <c r="L275" s="100">
        <v>46</v>
      </c>
      <c r="M275" s="100">
        <v>44</v>
      </c>
      <c r="N275" s="100">
        <v>44</v>
      </c>
      <c r="O275" s="99">
        <v>0.46951388888888884</v>
      </c>
    </row>
    <row r="276" spans="1:15" x14ac:dyDescent="0.25">
      <c r="A276" s="100">
        <v>6208</v>
      </c>
      <c r="B276" s="29">
        <v>2</v>
      </c>
      <c r="C276" s="100">
        <v>12419</v>
      </c>
      <c r="D276" s="100">
        <v>5.4</v>
      </c>
      <c r="E276" s="100">
        <v>2.81</v>
      </c>
      <c r="F276" s="100">
        <v>4.3</v>
      </c>
      <c r="G276" s="100">
        <v>3.39</v>
      </c>
      <c r="H276" s="100">
        <v>2.73</v>
      </c>
      <c r="I276" s="100">
        <v>2.23</v>
      </c>
      <c r="J276" s="100">
        <v>1.82</v>
      </c>
      <c r="K276" s="100">
        <v>1.48</v>
      </c>
      <c r="L276" s="100">
        <v>46</v>
      </c>
      <c r="M276" s="100">
        <v>44</v>
      </c>
      <c r="N276" s="100">
        <v>44</v>
      </c>
      <c r="O276" s="99">
        <v>0.46961805555555558</v>
      </c>
    </row>
    <row r="277" spans="1:15" x14ac:dyDescent="0.25">
      <c r="A277" s="100">
        <v>6208</v>
      </c>
      <c r="B277" s="29">
        <v>3</v>
      </c>
      <c r="C277" s="100">
        <v>23915</v>
      </c>
      <c r="D277" s="100">
        <v>10.28</v>
      </c>
      <c r="E277" s="100">
        <v>5.62</v>
      </c>
      <c r="F277" s="100">
        <v>8.3000000000000007</v>
      </c>
      <c r="G277" s="100">
        <v>6.44</v>
      </c>
      <c r="H277" s="100">
        <v>5.23</v>
      </c>
      <c r="I277" s="100">
        <v>4.24</v>
      </c>
      <c r="J277" s="100">
        <v>3.47</v>
      </c>
      <c r="K277" s="100">
        <v>2.8</v>
      </c>
      <c r="L277" s="100">
        <v>46</v>
      </c>
      <c r="M277" s="100">
        <v>44</v>
      </c>
      <c r="N277" s="100">
        <v>44</v>
      </c>
      <c r="O277" s="99">
        <v>0.46975694444444444</v>
      </c>
    </row>
    <row r="278" spans="1:15" x14ac:dyDescent="0.25">
      <c r="A278" s="100">
        <v>6208</v>
      </c>
      <c r="B278" s="29">
        <v>4</v>
      </c>
      <c r="C278" s="100">
        <v>36037</v>
      </c>
      <c r="D278" s="100">
        <v>14.8</v>
      </c>
      <c r="E278" s="100">
        <v>8.57</v>
      </c>
      <c r="F278" s="100">
        <v>11.88</v>
      </c>
      <c r="G278" s="100">
        <v>9.3800000000000008</v>
      </c>
      <c r="H278" s="100">
        <v>7.58</v>
      </c>
      <c r="I278" s="100">
        <v>6.12</v>
      </c>
      <c r="J278" s="100">
        <v>4.97</v>
      </c>
      <c r="K278" s="100">
        <v>4</v>
      </c>
      <c r="L278" s="100">
        <v>46</v>
      </c>
      <c r="M278" s="100">
        <v>44</v>
      </c>
      <c r="N278" s="100">
        <v>44</v>
      </c>
      <c r="O278" s="99">
        <v>0.46987268518518516</v>
      </c>
    </row>
    <row r="279" spans="1:15" x14ac:dyDescent="0.25">
      <c r="A279" s="96" t="s">
        <v>505</v>
      </c>
      <c r="B279" s="98"/>
      <c r="C279" s="95" t="s">
        <v>57</v>
      </c>
      <c r="D279" s="97">
        <v>0.47023148148148147</v>
      </c>
      <c r="E279" s="96" t="s">
        <v>147</v>
      </c>
    </row>
    <row r="280" spans="1:15" x14ac:dyDescent="0.25">
      <c r="A280" s="100">
        <v>6210</v>
      </c>
      <c r="B280" s="29">
        <v>1</v>
      </c>
      <c r="C280" s="100">
        <v>35721</v>
      </c>
      <c r="D280" s="100">
        <v>14.33</v>
      </c>
      <c r="E280" s="100">
        <v>11.55</v>
      </c>
      <c r="F280" s="100">
        <v>9.2100000000000009</v>
      </c>
      <c r="G280" s="100">
        <v>7.61</v>
      </c>
      <c r="H280" s="100">
        <v>6.26</v>
      </c>
      <c r="I280" s="100">
        <v>5.23</v>
      </c>
      <c r="J280" s="100">
        <v>4.3499999999999996</v>
      </c>
      <c r="K280" s="100">
        <v>3.71</v>
      </c>
      <c r="L280" s="100">
        <v>47</v>
      </c>
      <c r="M280" s="100">
        <v>44</v>
      </c>
      <c r="N280" s="100">
        <v>45</v>
      </c>
      <c r="O280" s="99">
        <v>0.47060185185185183</v>
      </c>
    </row>
    <row r="281" spans="1:15" x14ac:dyDescent="0.25">
      <c r="A281" s="100">
        <v>6210</v>
      </c>
      <c r="B281" s="29">
        <v>2</v>
      </c>
      <c r="C281" s="100">
        <v>12296</v>
      </c>
      <c r="D281" s="100">
        <v>4.93</v>
      </c>
      <c r="E281" s="100">
        <v>3.92</v>
      </c>
      <c r="F281" s="100">
        <v>3.11</v>
      </c>
      <c r="G281" s="100">
        <v>2.56</v>
      </c>
      <c r="H281" s="100">
        <v>2.17</v>
      </c>
      <c r="I281" s="100">
        <v>1.83</v>
      </c>
      <c r="J281" s="100">
        <v>1.51</v>
      </c>
      <c r="K281" s="100">
        <v>1.3</v>
      </c>
      <c r="L281" s="100">
        <v>47</v>
      </c>
      <c r="M281" s="100">
        <v>44</v>
      </c>
      <c r="N281" s="100">
        <v>45</v>
      </c>
      <c r="O281" s="99">
        <v>0.47069444444444447</v>
      </c>
    </row>
    <row r="282" spans="1:15" x14ac:dyDescent="0.25">
      <c r="A282" s="100">
        <v>6210</v>
      </c>
      <c r="B282" s="29">
        <v>3</v>
      </c>
      <c r="C282" s="100">
        <v>23776</v>
      </c>
      <c r="D282" s="100">
        <v>9.68</v>
      </c>
      <c r="E282" s="100">
        <v>7.71</v>
      </c>
      <c r="F282" s="100">
        <v>6.35</v>
      </c>
      <c r="G282" s="100">
        <v>5.0999999999999996</v>
      </c>
      <c r="H282" s="100">
        <v>4.29</v>
      </c>
      <c r="I282" s="100">
        <v>3.58</v>
      </c>
      <c r="J282" s="100">
        <v>3</v>
      </c>
      <c r="K282" s="100">
        <v>2.56</v>
      </c>
      <c r="L282" s="100">
        <v>47</v>
      </c>
      <c r="M282" s="100">
        <v>44</v>
      </c>
      <c r="N282" s="100">
        <v>45</v>
      </c>
      <c r="O282" s="99">
        <v>0.47078703703703706</v>
      </c>
    </row>
    <row r="283" spans="1:15" x14ac:dyDescent="0.25">
      <c r="A283" s="100">
        <v>6210</v>
      </c>
      <c r="B283" s="29">
        <v>4</v>
      </c>
      <c r="C283" s="100">
        <v>35991</v>
      </c>
      <c r="D283" s="100">
        <v>14.25</v>
      </c>
      <c r="E283" s="100">
        <v>11.45</v>
      </c>
      <c r="F283" s="100">
        <v>9.4</v>
      </c>
      <c r="G283" s="100">
        <v>7.75</v>
      </c>
      <c r="H283" s="100">
        <v>6.39</v>
      </c>
      <c r="I283" s="100">
        <v>5.32</v>
      </c>
      <c r="J283" s="100">
        <v>4.41</v>
      </c>
      <c r="K283" s="100">
        <v>3.76</v>
      </c>
      <c r="L283" s="100">
        <v>47</v>
      </c>
      <c r="M283" s="100">
        <v>44</v>
      </c>
      <c r="N283" s="100">
        <v>45</v>
      </c>
      <c r="O283" s="99">
        <v>0.47090277777777773</v>
      </c>
    </row>
    <row r="284" spans="1:15" x14ac:dyDescent="0.25">
      <c r="A284" s="96" t="s">
        <v>504</v>
      </c>
      <c r="B284" s="98"/>
      <c r="C284" s="95" t="s">
        <v>57</v>
      </c>
      <c r="D284" s="97">
        <v>0.47135416666666669</v>
      </c>
      <c r="E284" s="96" t="s">
        <v>145</v>
      </c>
    </row>
    <row r="285" spans="1:15" x14ac:dyDescent="0.25">
      <c r="A285" s="100">
        <v>7450</v>
      </c>
      <c r="B285" s="29">
        <v>1</v>
      </c>
      <c r="C285" s="100">
        <v>36018</v>
      </c>
      <c r="D285" s="100">
        <v>7.67</v>
      </c>
      <c r="E285" s="100">
        <v>7.03</v>
      </c>
      <c r="F285" s="100">
        <v>6.87</v>
      </c>
      <c r="G285" s="100">
        <v>5.96</v>
      </c>
      <c r="H285" s="100">
        <v>5.19</v>
      </c>
      <c r="I285" s="100">
        <v>4.46</v>
      </c>
      <c r="J285" s="100">
        <v>3.8</v>
      </c>
      <c r="K285" s="100">
        <v>3.28</v>
      </c>
      <c r="L285" s="100">
        <v>48</v>
      </c>
      <c r="M285" s="100">
        <v>44</v>
      </c>
      <c r="N285" s="100">
        <v>46</v>
      </c>
      <c r="O285" s="99">
        <v>0.47326388888888887</v>
      </c>
    </row>
    <row r="286" spans="1:15" x14ac:dyDescent="0.25">
      <c r="A286" s="100">
        <v>7450</v>
      </c>
      <c r="B286" s="29">
        <v>2</v>
      </c>
      <c r="C286" s="100">
        <v>12455</v>
      </c>
      <c r="D286" s="100">
        <v>2.52</v>
      </c>
      <c r="E286" s="100">
        <v>2.29</v>
      </c>
      <c r="F286" s="100">
        <v>2.2799999999999998</v>
      </c>
      <c r="G286" s="100">
        <v>1.99</v>
      </c>
      <c r="H286" s="100">
        <v>1.79</v>
      </c>
      <c r="I286" s="100">
        <v>1.55</v>
      </c>
      <c r="J286" s="100">
        <v>1.34</v>
      </c>
      <c r="K286" s="100">
        <v>1.2</v>
      </c>
      <c r="L286" s="100">
        <v>48</v>
      </c>
      <c r="M286" s="100">
        <v>44</v>
      </c>
      <c r="N286" s="100">
        <v>46</v>
      </c>
      <c r="O286" s="99">
        <v>0.47335648148148146</v>
      </c>
    </row>
    <row r="287" spans="1:15" x14ac:dyDescent="0.25">
      <c r="A287" s="100">
        <v>7450</v>
      </c>
      <c r="B287" s="29">
        <v>3</v>
      </c>
      <c r="C287" s="100">
        <v>24031</v>
      </c>
      <c r="D287" s="100">
        <v>4.96</v>
      </c>
      <c r="E287" s="100">
        <v>4.54</v>
      </c>
      <c r="F287" s="100">
        <v>4.53</v>
      </c>
      <c r="G287" s="100">
        <v>3.89</v>
      </c>
      <c r="H287" s="100">
        <v>3.48</v>
      </c>
      <c r="I287" s="100">
        <v>3.02</v>
      </c>
      <c r="J287" s="100">
        <v>2.61</v>
      </c>
      <c r="K287" s="100">
        <v>2.31</v>
      </c>
      <c r="L287" s="100">
        <v>48</v>
      </c>
      <c r="M287" s="100">
        <v>44</v>
      </c>
      <c r="N287" s="100">
        <v>46</v>
      </c>
      <c r="O287" s="99">
        <v>0.47343750000000001</v>
      </c>
    </row>
    <row r="288" spans="1:15" x14ac:dyDescent="0.25">
      <c r="A288" s="100">
        <v>7450</v>
      </c>
      <c r="B288" s="29">
        <v>4</v>
      </c>
      <c r="C288" s="100">
        <v>36396</v>
      </c>
      <c r="D288" s="100">
        <v>7.52</v>
      </c>
      <c r="E288" s="100">
        <v>6.91</v>
      </c>
      <c r="F288" s="100">
        <v>6.77</v>
      </c>
      <c r="G288" s="100">
        <v>5.87</v>
      </c>
      <c r="H288" s="100">
        <v>5.18</v>
      </c>
      <c r="I288" s="100">
        <v>4.47</v>
      </c>
      <c r="J288" s="100">
        <v>3.87</v>
      </c>
      <c r="K288" s="100">
        <v>3.35</v>
      </c>
      <c r="L288" s="100">
        <v>48</v>
      </c>
      <c r="M288" s="100">
        <v>44</v>
      </c>
      <c r="N288" s="100">
        <v>46</v>
      </c>
      <c r="O288" s="99">
        <v>0.47355324074074073</v>
      </c>
    </row>
    <row r="289" spans="1:15" x14ac:dyDescent="0.25">
      <c r="A289" s="96" t="s">
        <v>503</v>
      </c>
      <c r="B289" s="98"/>
      <c r="C289" s="95" t="s">
        <v>57</v>
      </c>
      <c r="D289" s="97">
        <v>0.47390046296296301</v>
      </c>
      <c r="E289" s="96" t="s">
        <v>143</v>
      </c>
    </row>
    <row r="290" spans="1:15" x14ac:dyDescent="0.25">
      <c r="A290" s="100">
        <v>7468</v>
      </c>
      <c r="B290" s="29">
        <v>1</v>
      </c>
      <c r="C290" s="100">
        <v>35867</v>
      </c>
      <c r="D290" s="100">
        <v>16.329999999999998</v>
      </c>
      <c r="E290" s="100">
        <v>8.23</v>
      </c>
      <c r="F290" s="100">
        <v>12.96</v>
      </c>
      <c r="G290" s="100">
        <v>10.01</v>
      </c>
      <c r="H290" s="100">
        <v>7.89</v>
      </c>
      <c r="I290" s="100">
        <v>6.33</v>
      </c>
      <c r="J290" s="100">
        <v>4.93</v>
      </c>
      <c r="K290" s="100">
        <v>3.95</v>
      </c>
      <c r="L290" s="100">
        <v>48</v>
      </c>
      <c r="M290" s="100">
        <v>44</v>
      </c>
      <c r="N290" s="100">
        <v>47</v>
      </c>
      <c r="O290" s="99">
        <v>0.47435185185185186</v>
      </c>
    </row>
    <row r="291" spans="1:15" x14ac:dyDescent="0.25">
      <c r="A291" s="100">
        <v>7468</v>
      </c>
      <c r="B291" s="29">
        <v>2</v>
      </c>
      <c r="C291" s="100">
        <v>12247</v>
      </c>
      <c r="D291" s="100">
        <v>7.23</v>
      </c>
      <c r="E291" s="100">
        <v>2.17</v>
      </c>
      <c r="F291" s="100">
        <v>5.52</v>
      </c>
      <c r="G291" s="100">
        <v>4.2300000000000004</v>
      </c>
      <c r="H291" s="100">
        <v>3.28</v>
      </c>
      <c r="I291" s="100">
        <v>2.62</v>
      </c>
      <c r="J291" s="100">
        <v>2.06</v>
      </c>
      <c r="K291" s="100">
        <v>1.68</v>
      </c>
      <c r="L291" s="100">
        <v>48</v>
      </c>
      <c r="M291" s="100">
        <v>44</v>
      </c>
      <c r="N291" s="100">
        <v>47</v>
      </c>
      <c r="O291" s="99">
        <v>0.47445601851851849</v>
      </c>
    </row>
    <row r="292" spans="1:15" x14ac:dyDescent="0.25">
      <c r="A292" s="100">
        <v>7468</v>
      </c>
      <c r="B292" s="29">
        <v>3</v>
      </c>
      <c r="C292" s="100">
        <v>23726</v>
      </c>
      <c r="D292" s="100">
        <v>11.91</v>
      </c>
      <c r="E292" s="100">
        <v>4.9000000000000004</v>
      </c>
      <c r="F292" s="100">
        <v>9.44</v>
      </c>
      <c r="G292" s="100">
        <v>7.13</v>
      </c>
      <c r="H292" s="100">
        <v>5.66</v>
      </c>
      <c r="I292" s="100">
        <v>4.54</v>
      </c>
      <c r="J292" s="100">
        <v>3.62</v>
      </c>
      <c r="K292" s="100">
        <v>2.96</v>
      </c>
      <c r="L292" s="100">
        <v>48</v>
      </c>
      <c r="M292" s="100">
        <v>44</v>
      </c>
      <c r="N292" s="100">
        <v>47</v>
      </c>
      <c r="O292" s="99">
        <v>0.47457175925925926</v>
      </c>
    </row>
    <row r="293" spans="1:15" x14ac:dyDescent="0.25">
      <c r="A293" s="100">
        <v>7468</v>
      </c>
      <c r="B293" s="29">
        <v>4</v>
      </c>
      <c r="C293" s="100">
        <v>36080</v>
      </c>
      <c r="D293" s="100">
        <v>15.95</v>
      </c>
      <c r="E293" s="100">
        <v>8.07</v>
      </c>
      <c r="F293" s="100">
        <v>12.59</v>
      </c>
      <c r="G293" s="100">
        <v>9.7899999999999991</v>
      </c>
      <c r="H293" s="100">
        <v>7.78</v>
      </c>
      <c r="I293" s="100">
        <v>6.26</v>
      </c>
      <c r="J293" s="100">
        <v>4.99</v>
      </c>
      <c r="K293" s="100">
        <v>4.08</v>
      </c>
      <c r="L293" s="100">
        <v>48</v>
      </c>
      <c r="M293" s="100">
        <v>44</v>
      </c>
      <c r="N293" s="100">
        <v>47</v>
      </c>
      <c r="O293" s="99">
        <v>0.47476851851851848</v>
      </c>
    </row>
    <row r="294" spans="1:15" x14ac:dyDescent="0.25">
      <c r="A294" s="96" t="s">
        <v>502</v>
      </c>
      <c r="B294" s="98"/>
      <c r="C294" s="95" t="s">
        <v>57</v>
      </c>
      <c r="D294" s="97">
        <v>0.47506944444444449</v>
      </c>
      <c r="E294" s="96" t="s">
        <v>141</v>
      </c>
    </row>
    <row r="295" spans="1:15" x14ac:dyDescent="0.25">
      <c r="A295" s="100">
        <v>7470</v>
      </c>
      <c r="B295" s="29">
        <v>1</v>
      </c>
      <c r="C295" s="100">
        <v>35899</v>
      </c>
      <c r="D295" s="100">
        <v>12.55</v>
      </c>
      <c r="E295" s="100">
        <v>10.199999999999999</v>
      </c>
      <c r="F295" s="100">
        <v>10.65</v>
      </c>
      <c r="G295" s="100">
        <v>8.43</v>
      </c>
      <c r="H295" s="100">
        <v>6.8</v>
      </c>
      <c r="I295" s="100">
        <v>5.46</v>
      </c>
      <c r="J295" s="100">
        <v>4.41</v>
      </c>
      <c r="K295" s="100">
        <v>3.65</v>
      </c>
      <c r="L295" s="100">
        <v>48</v>
      </c>
      <c r="M295" s="100">
        <v>44</v>
      </c>
      <c r="N295" s="100">
        <v>48</v>
      </c>
      <c r="O295" s="99">
        <v>0.47545138888888888</v>
      </c>
    </row>
    <row r="296" spans="1:15" x14ac:dyDescent="0.25">
      <c r="A296" s="100">
        <v>7470</v>
      </c>
      <c r="B296" s="29">
        <v>2</v>
      </c>
      <c r="C296" s="100">
        <v>12312</v>
      </c>
      <c r="D296" s="100">
        <v>4.49</v>
      </c>
      <c r="E296" s="100">
        <v>3.62</v>
      </c>
      <c r="F296" s="100">
        <v>3.71</v>
      </c>
      <c r="G296" s="100">
        <v>2.94</v>
      </c>
      <c r="H296" s="100">
        <v>2.36</v>
      </c>
      <c r="I296" s="100">
        <v>1.93</v>
      </c>
      <c r="J296" s="100">
        <v>1.57</v>
      </c>
      <c r="K296" s="100">
        <v>1.31</v>
      </c>
      <c r="L296" s="100">
        <v>48</v>
      </c>
      <c r="M296" s="100">
        <v>44</v>
      </c>
      <c r="N296" s="100">
        <v>48</v>
      </c>
      <c r="O296" s="99">
        <v>0.47554398148148147</v>
      </c>
    </row>
    <row r="297" spans="1:15" x14ac:dyDescent="0.25">
      <c r="A297" s="100">
        <v>7470</v>
      </c>
      <c r="B297" s="29">
        <v>3</v>
      </c>
      <c r="C297" s="100">
        <v>23909</v>
      </c>
      <c r="D297" s="100">
        <v>8.5299999999999994</v>
      </c>
      <c r="E297" s="100">
        <v>6.95</v>
      </c>
      <c r="F297" s="100">
        <v>7.32</v>
      </c>
      <c r="G297" s="100">
        <v>5.72</v>
      </c>
      <c r="H297" s="100">
        <v>4.63</v>
      </c>
      <c r="I297" s="100">
        <v>3.75</v>
      </c>
      <c r="J297" s="100">
        <v>3.05</v>
      </c>
      <c r="K297" s="100">
        <v>2.54</v>
      </c>
      <c r="L297" s="100">
        <v>48</v>
      </c>
      <c r="M297" s="100">
        <v>44</v>
      </c>
      <c r="N297" s="100">
        <v>48</v>
      </c>
      <c r="O297" s="99">
        <v>0.47563657407407406</v>
      </c>
    </row>
    <row r="298" spans="1:15" x14ac:dyDescent="0.25">
      <c r="A298" s="100">
        <v>7470</v>
      </c>
      <c r="B298" s="29">
        <v>4</v>
      </c>
      <c r="C298" s="100">
        <v>36181</v>
      </c>
      <c r="D298" s="100">
        <v>12.43</v>
      </c>
      <c r="E298" s="100">
        <v>10.11</v>
      </c>
      <c r="F298" s="100">
        <v>10.73</v>
      </c>
      <c r="G298" s="100">
        <v>8.48</v>
      </c>
      <c r="H298" s="100">
        <v>6.8</v>
      </c>
      <c r="I298" s="100">
        <v>5.45</v>
      </c>
      <c r="J298" s="100">
        <v>4.42</v>
      </c>
      <c r="K298" s="100">
        <v>3.66</v>
      </c>
      <c r="L298" s="100">
        <v>48</v>
      </c>
      <c r="M298" s="100">
        <v>44</v>
      </c>
      <c r="N298" s="100">
        <v>48</v>
      </c>
      <c r="O298" s="99">
        <v>0.47575231481481484</v>
      </c>
    </row>
    <row r="299" spans="1:15" x14ac:dyDescent="0.25">
      <c r="A299" s="96" t="s">
        <v>501</v>
      </c>
      <c r="B299" s="98"/>
      <c r="C299" s="95" t="s">
        <v>57</v>
      </c>
      <c r="D299" s="97">
        <v>0.47619212962962965</v>
      </c>
      <c r="E299" s="96" t="s">
        <v>139</v>
      </c>
    </row>
    <row r="300" spans="1:15" x14ac:dyDescent="0.25">
      <c r="A300" s="100">
        <v>7488</v>
      </c>
      <c r="B300" s="29">
        <v>1</v>
      </c>
      <c r="C300" s="100">
        <v>35806</v>
      </c>
      <c r="D300" s="100">
        <v>8.16</v>
      </c>
      <c r="E300" s="100">
        <v>7.46</v>
      </c>
      <c r="F300" s="100">
        <v>7.43</v>
      </c>
      <c r="G300" s="100">
        <v>6.54</v>
      </c>
      <c r="H300" s="100">
        <v>5.72</v>
      </c>
      <c r="I300" s="100">
        <v>4.95</v>
      </c>
      <c r="J300" s="100">
        <v>4.2</v>
      </c>
      <c r="K300" s="100">
        <v>3.55</v>
      </c>
      <c r="L300" s="100">
        <v>47</v>
      </c>
      <c r="M300" s="100">
        <v>44</v>
      </c>
      <c r="N300" s="100">
        <v>49</v>
      </c>
      <c r="O300" s="99">
        <v>0.47672453703703704</v>
      </c>
    </row>
    <row r="301" spans="1:15" x14ac:dyDescent="0.25">
      <c r="A301" s="100">
        <v>7488</v>
      </c>
      <c r="B301" s="29">
        <v>2</v>
      </c>
      <c r="C301" s="100">
        <v>12465</v>
      </c>
      <c r="D301" s="100">
        <v>2.67</v>
      </c>
      <c r="E301" s="100">
        <v>2.46</v>
      </c>
      <c r="F301" s="100">
        <v>2.44</v>
      </c>
      <c r="G301" s="100">
        <v>2.12</v>
      </c>
      <c r="H301" s="100">
        <v>1.9</v>
      </c>
      <c r="I301" s="100">
        <v>1.68</v>
      </c>
      <c r="J301" s="100">
        <v>1.48</v>
      </c>
      <c r="K301" s="100">
        <v>1.31</v>
      </c>
      <c r="L301" s="100">
        <v>47</v>
      </c>
      <c r="M301" s="100">
        <v>44</v>
      </c>
      <c r="N301" s="100">
        <v>49</v>
      </c>
      <c r="O301" s="99">
        <v>0.47681712962962958</v>
      </c>
    </row>
    <row r="302" spans="1:15" x14ac:dyDescent="0.25">
      <c r="A302" s="100">
        <v>7488</v>
      </c>
      <c r="B302" s="29">
        <v>3</v>
      </c>
      <c r="C302" s="100">
        <v>24091</v>
      </c>
      <c r="D302" s="100">
        <v>5.28</v>
      </c>
      <c r="E302" s="100">
        <v>4.8600000000000003</v>
      </c>
      <c r="F302" s="100">
        <v>4.83</v>
      </c>
      <c r="G302" s="100">
        <v>4.18</v>
      </c>
      <c r="H302" s="100">
        <v>3.74</v>
      </c>
      <c r="I302" s="100">
        <v>3.28</v>
      </c>
      <c r="J302" s="100">
        <v>2.87</v>
      </c>
      <c r="K302" s="100">
        <v>2.5099999999999998</v>
      </c>
      <c r="L302" s="100">
        <v>47</v>
      </c>
      <c r="M302" s="100">
        <v>44</v>
      </c>
      <c r="N302" s="100">
        <v>49</v>
      </c>
      <c r="O302" s="99">
        <v>0.47689814814814818</v>
      </c>
    </row>
    <row r="303" spans="1:15" x14ac:dyDescent="0.25">
      <c r="A303" s="100">
        <v>7488</v>
      </c>
      <c r="B303" s="29">
        <v>4</v>
      </c>
      <c r="C303" s="100">
        <v>36306</v>
      </c>
      <c r="D303" s="100">
        <v>7.93</v>
      </c>
      <c r="E303" s="100">
        <v>7.26</v>
      </c>
      <c r="F303" s="100">
        <v>7.23</v>
      </c>
      <c r="G303" s="100">
        <v>6.31</v>
      </c>
      <c r="H303" s="100">
        <v>5.54</v>
      </c>
      <c r="I303" s="100">
        <v>4.8499999999999996</v>
      </c>
      <c r="J303" s="100">
        <v>4.22</v>
      </c>
      <c r="K303" s="100">
        <v>3.63</v>
      </c>
      <c r="L303" s="100">
        <v>47</v>
      </c>
      <c r="M303" s="100">
        <v>44</v>
      </c>
      <c r="N303" s="100">
        <v>49</v>
      </c>
      <c r="O303" s="99">
        <v>0.4770138888888889</v>
      </c>
    </row>
    <row r="304" spans="1:15" x14ac:dyDescent="0.25">
      <c r="A304" s="96" t="s">
        <v>500</v>
      </c>
      <c r="B304" s="98"/>
      <c r="C304" s="95" t="s">
        <v>57</v>
      </c>
      <c r="D304" s="97">
        <v>0.47734953703703703</v>
      </c>
      <c r="E304" s="96" t="s">
        <v>137</v>
      </c>
    </row>
    <row r="305" spans="1:15" x14ac:dyDescent="0.25">
      <c r="A305" s="100">
        <v>7506</v>
      </c>
      <c r="B305" s="29">
        <v>1</v>
      </c>
      <c r="C305" s="100">
        <v>35154</v>
      </c>
      <c r="D305" s="100">
        <v>25.63</v>
      </c>
      <c r="E305" s="100">
        <v>5.49</v>
      </c>
      <c r="F305" s="100">
        <v>20.29</v>
      </c>
      <c r="G305" s="100">
        <v>15.49</v>
      </c>
      <c r="H305" s="100">
        <v>12</v>
      </c>
      <c r="I305" s="100">
        <v>9.24</v>
      </c>
      <c r="J305" s="100">
        <v>6.99</v>
      </c>
      <c r="K305" s="100">
        <v>5.26</v>
      </c>
      <c r="L305" s="100">
        <v>47</v>
      </c>
      <c r="M305" s="100">
        <v>44</v>
      </c>
      <c r="N305" s="100">
        <v>50</v>
      </c>
      <c r="O305" s="99">
        <v>0.47792824074074075</v>
      </c>
    </row>
    <row r="306" spans="1:15" x14ac:dyDescent="0.25">
      <c r="A306" s="100">
        <v>7506</v>
      </c>
      <c r="B306" s="29">
        <v>2</v>
      </c>
      <c r="C306" s="100">
        <v>12117</v>
      </c>
      <c r="D306" s="100">
        <v>10.28</v>
      </c>
      <c r="E306" s="100">
        <v>1.82</v>
      </c>
      <c r="F306" s="100">
        <v>8.17</v>
      </c>
      <c r="G306" s="100">
        <v>6.18</v>
      </c>
      <c r="H306" s="100">
        <v>4.7699999999999996</v>
      </c>
      <c r="I306" s="100">
        <v>3.71</v>
      </c>
      <c r="J306" s="100">
        <v>2.86</v>
      </c>
      <c r="K306" s="100">
        <v>2.2200000000000002</v>
      </c>
      <c r="L306" s="100">
        <v>47</v>
      </c>
      <c r="M306" s="100">
        <v>44</v>
      </c>
      <c r="N306" s="100">
        <v>50</v>
      </c>
      <c r="O306" s="99">
        <v>0.47803240740740738</v>
      </c>
    </row>
    <row r="307" spans="1:15" x14ac:dyDescent="0.25">
      <c r="A307" s="100">
        <v>7506</v>
      </c>
      <c r="B307" s="29">
        <v>3</v>
      </c>
      <c r="C307" s="100">
        <v>23420</v>
      </c>
      <c r="D307" s="100">
        <v>18.440000000000001</v>
      </c>
      <c r="E307" s="100">
        <v>3.62</v>
      </c>
      <c r="F307" s="100">
        <v>14.66</v>
      </c>
      <c r="G307" s="100">
        <v>11.02</v>
      </c>
      <c r="H307" s="100">
        <v>8.6</v>
      </c>
      <c r="I307" s="100">
        <v>6.72</v>
      </c>
      <c r="J307" s="100">
        <v>5.18</v>
      </c>
      <c r="K307" s="100">
        <v>3.97</v>
      </c>
      <c r="L307" s="100">
        <v>47</v>
      </c>
      <c r="M307" s="100">
        <v>44</v>
      </c>
      <c r="N307" s="100">
        <v>50</v>
      </c>
      <c r="O307" s="99">
        <v>0.47814814814814816</v>
      </c>
    </row>
    <row r="308" spans="1:15" x14ac:dyDescent="0.25">
      <c r="A308" s="100">
        <v>7506</v>
      </c>
      <c r="B308" s="29">
        <v>4</v>
      </c>
      <c r="C308" s="100">
        <v>35559</v>
      </c>
      <c r="D308" s="100">
        <v>24.79</v>
      </c>
      <c r="E308" s="100">
        <v>5.62</v>
      </c>
      <c r="F308" s="100">
        <v>19.600000000000001</v>
      </c>
      <c r="G308" s="100">
        <v>14.96</v>
      </c>
      <c r="H308" s="100">
        <v>11.7</v>
      </c>
      <c r="I308" s="100">
        <v>9.1</v>
      </c>
      <c r="J308" s="100">
        <v>7.05</v>
      </c>
      <c r="K308" s="100">
        <v>5.43</v>
      </c>
      <c r="L308" s="100">
        <v>47</v>
      </c>
      <c r="M308" s="100">
        <v>44</v>
      </c>
      <c r="N308" s="100">
        <v>50</v>
      </c>
      <c r="O308" s="99">
        <v>0.47832175925925924</v>
      </c>
    </row>
    <row r="309" spans="1:15" x14ac:dyDescent="0.25">
      <c r="A309" s="96" t="s">
        <v>499</v>
      </c>
      <c r="B309" s="98"/>
      <c r="C309" s="95" t="s">
        <v>57</v>
      </c>
      <c r="D309" s="97">
        <v>0.47863425925925923</v>
      </c>
      <c r="E309" s="96" t="s">
        <v>120</v>
      </c>
    </row>
    <row r="310" spans="1:15" x14ac:dyDescent="0.25">
      <c r="A310" s="100">
        <v>7508</v>
      </c>
      <c r="B310" s="29">
        <v>1</v>
      </c>
      <c r="C310" s="100">
        <v>35468</v>
      </c>
      <c r="D310" s="100">
        <v>16.53</v>
      </c>
      <c r="E310" s="100">
        <v>13.41</v>
      </c>
      <c r="F310" s="100">
        <v>5.88</v>
      </c>
      <c r="G310" s="100">
        <v>5.2</v>
      </c>
      <c r="H310" s="100">
        <v>4.72</v>
      </c>
      <c r="I310" s="100">
        <v>4.1900000000000004</v>
      </c>
      <c r="J310" s="100">
        <v>3.7</v>
      </c>
      <c r="K310" s="100">
        <v>3.23</v>
      </c>
      <c r="L310" s="100">
        <v>47</v>
      </c>
      <c r="M310" s="100">
        <v>43</v>
      </c>
      <c r="N310" s="100">
        <v>51</v>
      </c>
      <c r="O310" s="99">
        <v>0.47905092592592591</v>
      </c>
    </row>
    <row r="311" spans="1:15" x14ac:dyDescent="0.25">
      <c r="A311" s="100">
        <v>7508</v>
      </c>
      <c r="B311" s="29">
        <v>2</v>
      </c>
      <c r="C311" s="100">
        <v>12277</v>
      </c>
      <c r="D311" s="100">
        <v>6.16</v>
      </c>
      <c r="E311" s="100">
        <v>4.92</v>
      </c>
      <c r="F311" s="100">
        <v>2.06</v>
      </c>
      <c r="G311" s="100">
        <v>1.81</v>
      </c>
      <c r="H311" s="100">
        <v>1.65</v>
      </c>
      <c r="I311" s="100">
        <v>1.47</v>
      </c>
      <c r="J311" s="100">
        <v>1.3</v>
      </c>
      <c r="K311" s="100">
        <v>1.1299999999999999</v>
      </c>
      <c r="L311" s="100">
        <v>47</v>
      </c>
      <c r="M311" s="100">
        <v>43</v>
      </c>
      <c r="N311" s="100">
        <v>51</v>
      </c>
      <c r="O311" s="99">
        <v>0.4791435185185185</v>
      </c>
    </row>
    <row r="312" spans="1:15" x14ac:dyDescent="0.25">
      <c r="A312" s="100">
        <v>7508</v>
      </c>
      <c r="B312" s="29">
        <v>3</v>
      </c>
      <c r="C312" s="100">
        <v>23713</v>
      </c>
      <c r="D312" s="100">
        <v>11.47</v>
      </c>
      <c r="E312" s="100">
        <v>9.27</v>
      </c>
      <c r="F312" s="100">
        <v>4.09</v>
      </c>
      <c r="G312" s="100">
        <v>3.52</v>
      </c>
      <c r="H312" s="100">
        <v>3.23</v>
      </c>
      <c r="I312" s="100">
        <v>2.87</v>
      </c>
      <c r="J312" s="100">
        <v>2.54</v>
      </c>
      <c r="K312" s="100">
        <v>2.23</v>
      </c>
      <c r="L312" s="100">
        <v>47</v>
      </c>
      <c r="M312" s="100">
        <v>43</v>
      </c>
      <c r="N312" s="100">
        <v>51</v>
      </c>
      <c r="O312" s="99">
        <v>0.47923611111111114</v>
      </c>
    </row>
    <row r="313" spans="1:15" x14ac:dyDescent="0.25">
      <c r="A313" s="100">
        <v>7508</v>
      </c>
      <c r="B313" s="29">
        <v>4</v>
      </c>
      <c r="C313" s="100">
        <v>35854</v>
      </c>
      <c r="D313" s="100">
        <v>16.14</v>
      </c>
      <c r="E313" s="100">
        <v>13.08</v>
      </c>
      <c r="F313" s="100">
        <v>6.06</v>
      </c>
      <c r="G313" s="100">
        <v>5.33</v>
      </c>
      <c r="H313" s="100">
        <v>4.8099999999999996</v>
      </c>
      <c r="I313" s="100">
        <v>4.3</v>
      </c>
      <c r="J313" s="100">
        <v>3.8</v>
      </c>
      <c r="K313" s="100">
        <v>3.3</v>
      </c>
      <c r="L313" s="100">
        <v>47</v>
      </c>
      <c r="M313" s="100">
        <v>43</v>
      </c>
      <c r="N313" s="100">
        <v>51</v>
      </c>
      <c r="O313" s="99">
        <v>0.47934027777777777</v>
      </c>
    </row>
    <row r="314" spans="1:15" x14ac:dyDescent="0.25">
      <c r="A314" s="96" t="s">
        <v>498</v>
      </c>
      <c r="B314" s="98"/>
      <c r="C314" s="95" t="s">
        <v>57</v>
      </c>
      <c r="D314" s="97">
        <v>0.4796643518518518</v>
      </c>
      <c r="E314" s="96" t="s">
        <v>119</v>
      </c>
    </row>
    <row r="315" spans="1:15" x14ac:dyDescent="0.25">
      <c r="A315" s="100">
        <v>7526</v>
      </c>
      <c r="B315" s="29">
        <v>1</v>
      </c>
      <c r="C315" s="100">
        <v>36182</v>
      </c>
      <c r="D315" s="100">
        <v>8.56</v>
      </c>
      <c r="E315" s="100">
        <v>7.8</v>
      </c>
      <c r="F315" s="100">
        <v>7.83</v>
      </c>
      <c r="G315" s="100">
        <v>6.96</v>
      </c>
      <c r="H315" s="100">
        <v>6.27</v>
      </c>
      <c r="I315" s="100">
        <v>5.5</v>
      </c>
      <c r="J315" s="100">
        <v>4.92</v>
      </c>
      <c r="K315" s="100">
        <v>4.45</v>
      </c>
      <c r="L315" s="100">
        <v>47</v>
      </c>
      <c r="M315" s="100">
        <v>44</v>
      </c>
      <c r="N315" s="100">
        <v>52</v>
      </c>
      <c r="O315" s="99">
        <v>0.48008101851851853</v>
      </c>
    </row>
    <row r="316" spans="1:15" x14ac:dyDescent="0.25">
      <c r="A316" s="100">
        <v>7526</v>
      </c>
      <c r="B316" s="29">
        <v>2</v>
      </c>
      <c r="C316" s="100">
        <v>12380</v>
      </c>
      <c r="D316" s="100">
        <v>2.8</v>
      </c>
      <c r="E316" s="100">
        <v>2.54</v>
      </c>
      <c r="F316" s="100">
        <v>2.61</v>
      </c>
      <c r="G316" s="100">
        <v>2.2999999999999998</v>
      </c>
      <c r="H316" s="100">
        <v>2.13</v>
      </c>
      <c r="I316" s="100">
        <v>1.92</v>
      </c>
      <c r="J316" s="100">
        <v>1.78</v>
      </c>
      <c r="K316" s="100">
        <v>1.66</v>
      </c>
      <c r="L316" s="100">
        <v>47</v>
      </c>
      <c r="M316" s="100">
        <v>44</v>
      </c>
      <c r="N316" s="100">
        <v>52</v>
      </c>
      <c r="O316" s="99">
        <v>0.48017361111111106</v>
      </c>
    </row>
    <row r="317" spans="1:15" x14ac:dyDescent="0.25">
      <c r="A317" s="100">
        <v>7526</v>
      </c>
      <c r="B317" s="29">
        <v>3</v>
      </c>
      <c r="C317" s="100">
        <v>24034</v>
      </c>
      <c r="D317" s="100">
        <v>5.49</v>
      </c>
      <c r="E317" s="100">
        <v>4.9800000000000004</v>
      </c>
      <c r="F317" s="100">
        <v>5.16</v>
      </c>
      <c r="G317" s="100">
        <v>4.46</v>
      </c>
      <c r="H317" s="100">
        <v>4.12</v>
      </c>
      <c r="I317" s="100">
        <v>3.71</v>
      </c>
      <c r="J317" s="100">
        <v>3.42</v>
      </c>
      <c r="K317" s="100">
        <v>3.16</v>
      </c>
      <c r="L317" s="100">
        <v>47</v>
      </c>
      <c r="M317" s="100">
        <v>44</v>
      </c>
      <c r="N317" s="100">
        <v>52</v>
      </c>
      <c r="O317" s="99">
        <v>0.48026620370370371</v>
      </c>
    </row>
    <row r="318" spans="1:15" x14ac:dyDescent="0.25">
      <c r="A318" s="100">
        <v>7526</v>
      </c>
      <c r="B318" s="29">
        <v>4</v>
      </c>
      <c r="C318" s="100">
        <v>36139</v>
      </c>
      <c r="D318" s="100">
        <v>8.2200000000000006</v>
      </c>
      <c r="E318" s="100">
        <v>7.5</v>
      </c>
      <c r="F318" s="100">
        <v>7.54</v>
      </c>
      <c r="G318" s="100">
        <v>6.72</v>
      </c>
      <c r="H318" s="100">
        <v>6.11</v>
      </c>
      <c r="I318" s="100">
        <v>5.42</v>
      </c>
      <c r="J318" s="100">
        <v>4.95</v>
      </c>
      <c r="K318" s="100">
        <v>4.58</v>
      </c>
      <c r="L318" s="100">
        <v>47</v>
      </c>
      <c r="M318" s="100">
        <v>44</v>
      </c>
      <c r="N318" s="100">
        <v>52</v>
      </c>
      <c r="O318" s="99">
        <v>0.48038194444444443</v>
      </c>
    </row>
    <row r="319" spans="1:15" x14ac:dyDescent="0.25">
      <c r="A319" s="96" t="s">
        <v>497</v>
      </c>
      <c r="B319" s="98"/>
      <c r="C319" s="95" t="s">
        <v>57</v>
      </c>
      <c r="D319" s="97">
        <v>0.48070601851851852</v>
      </c>
      <c r="E319" s="96" t="s">
        <v>134</v>
      </c>
    </row>
    <row r="320" spans="1:15" x14ac:dyDescent="0.25">
      <c r="A320" s="100">
        <v>7543</v>
      </c>
      <c r="B320" s="29">
        <v>1</v>
      </c>
      <c r="C320" s="100">
        <v>35497</v>
      </c>
      <c r="D320" s="100">
        <v>17.62</v>
      </c>
      <c r="E320" s="100">
        <v>7.12</v>
      </c>
      <c r="F320" s="100">
        <v>14.15</v>
      </c>
      <c r="G320" s="100">
        <v>11.14</v>
      </c>
      <c r="H320" s="100">
        <v>8.86</v>
      </c>
      <c r="I320" s="100">
        <v>7.17</v>
      </c>
      <c r="J320" s="100">
        <v>5.66</v>
      </c>
      <c r="K320" s="100">
        <v>4.43</v>
      </c>
      <c r="L320" s="100">
        <v>47</v>
      </c>
      <c r="M320" s="100">
        <v>44</v>
      </c>
      <c r="N320" s="100">
        <v>53</v>
      </c>
      <c r="O320" s="99">
        <v>0.48178240740740735</v>
      </c>
    </row>
    <row r="321" spans="1:15" x14ac:dyDescent="0.25">
      <c r="A321" s="100">
        <v>7543</v>
      </c>
      <c r="B321" s="29">
        <v>2</v>
      </c>
      <c r="C321" s="100">
        <v>12215</v>
      </c>
      <c r="D321" s="100">
        <v>6.56</v>
      </c>
      <c r="E321" s="100">
        <v>2.06</v>
      </c>
      <c r="F321" s="100">
        <v>5.2</v>
      </c>
      <c r="G321" s="100">
        <v>4.13</v>
      </c>
      <c r="H321" s="100">
        <v>3.31</v>
      </c>
      <c r="I321" s="100">
        <v>2.7</v>
      </c>
      <c r="J321" s="100">
        <v>2.17</v>
      </c>
      <c r="K321" s="100">
        <v>1.72</v>
      </c>
      <c r="L321" s="100">
        <v>47</v>
      </c>
      <c r="M321" s="100">
        <v>44</v>
      </c>
      <c r="N321" s="100">
        <v>53</v>
      </c>
      <c r="O321" s="99">
        <v>0.48189814814814813</v>
      </c>
    </row>
    <row r="322" spans="1:15" x14ac:dyDescent="0.25">
      <c r="A322" s="100">
        <v>7543</v>
      </c>
      <c r="B322" s="29">
        <v>3</v>
      </c>
      <c r="C322" s="100">
        <v>23762</v>
      </c>
      <c r="D322" s="100">
        <v>12.2</v>
      </c>
      <c r="E322" s="100">
        <v>4.29</v>
      </c>
      <c r="F322" s="100">
        <v>9.9</v>
      </c>
      <c r="G322" s="100">
        <v>7.76</v>
      </c>
      <c r="H322" s="100">
        <v>6.23</v>
      </c>
      <c r="I322" s="100">
        <v>5.12</v>
      </c>
      <c r="J322" s="100">
        <v>4.08</v>
      </c>
      <c r="K322" s="100">
        <v>3.24</v>
      </c>
      <c r="L322" s="100">
        <v>47</v>
      </c>
      <c r="M322" s="100">
        <v>44</v>
      </c>
      <c r="N322" s="100">
        <v>53</v>
      </c>
      <c r="O322" s="99">
        <v>0.48208333333333336</v>
      </c>
    </row>
    <row r="323" spans="1:15" x14ac:dyDescent="0.25">
      <c r="A323" s="100">
        <v>7543</v>
      </c>
      <c r="B323" s="29">
        <v>4</v>
      </c>
      <c r="C323" s="100">
        <v>35921</v>
      </c>
      <c r="D323" s="100">
        <v>17.23</v>
      </c>
      <c r="E323" s="100">
        <v>7.06</v>
      </c>
      <c r="F323" s="100">
        <v>13.86</v>
      </c>
      <c r="G323" s="100">
        <v>10.97</v>
      </c>
      <c r="H323" s="100">
        <v>8.77</v>
      </c>
      <c r="I323" s="100">
        <v>7.16</v>
      </c>
      <c r="J323" s="100">
        <v>5.74</v>
      </c>
      <c r="K323" s="100">
        <v>4.57</v>
      </c>
      <c r="L323" s="100">
        <v>47</v>
      </c>
      <c r="M323" s="100">
        <v>44</v>
      </c>
      <c r="N323" s="100">
        <v>53</v>
      </c>
      <c r="O323" s="99">
        <v>0.48219907407407409</v>
      </c>
    </row>
    <row r="324" spans="1:15" x14ac:dyDescent="0.25">
      <c r="A324" s="96" t="s">
        <v>496</v>
      </c>
      <c r="B324" s="98"/>
      <c r="C324" s="95" t="s">
        <v>57</v>
      </c>
      <c r="D324" s="97">
        <v>0.48252314814814817</v>
      </c>
      <c r="E324" s="96" t="s">
        <v>133</v>
      </c>
    </row>
    <row r="325" spans="1:15" x14ac:dyDescent="0.25">
      <c r="A325" s="100">
        <v>7546</v>
      </c>
      <c r="B325" s="29">
        <v>1</v>
      </c>
      <c r="C325" s="100">
        <v>35697</v>
      </c>
      <c r="D325" s="100">
        <v>17.93</v>
      </c>
      <c r="E325" s="100">
        <v>14.19</v>
      </c>
      <c r="F325" s="100">
        <v>6.85</v>
      </c>
      <c r="G325" s="100">
        <v>6</v>
      </c>
      <c r="H325" s="100">
        <v>5.25</v>
      </c>
      <c r="I325" s="100">
        <v>4.63</v>
      </c>
      <c r="J325" s="100">
        <v>3.98</v>
      </c>
      <c r="K325" s="100">
        <v>3.37</v>
      </c>
      <c r="L325" s="100">
        <v>48</v>
      </c>
      <c r="M325" s="100">
        <v>44</v>
      </c>
      <c r="N325" s="100">
        <v>54</v>
      </c>
      <c r="O325" s="99">
        <v>0.48293981481481479</v>
      </c>
    </row>
    <row r="326" spans="1:15" x14ac:dyDescent="0.25">
      <c r="A326" s="100">
        <v>7546</v>
      </c>
      <c r="B326" s="29">
        <v>2</v>
      </c>
      <c r="C326" s="100">
        <v>12266</v>
      </c>
      <c r="D326" s="100">
        <v>7.04</v>
      </c>
      <c r="E326" s="100">
        <v>5.44</v>
      </c>
      <c r="F326" s="100">
        <v>2.25</v>
      </c>
      <c r="G326" s="100">
        <v>1.97</v>
      </c>
      <c r="H326" s="100">
        <v>1.75</v>
      </c>
      <c r="I326" s="100">
        <v>1.54</v>
      </c>
      <c r="J326" s="100">
        <v>1.32</v>
      </c>
      <c r="K326" s="100">
        <v>1.1299999999999999</v>
      </c>
      <c r="L326" s="100">
        <v>48</v>
      </c>
      <c r="M326" s="100">
        <v>44</v>
      </c>
      <c r="N326" s="100">
        <v>54</v>
      </c>
      <c r="O326" s="99">
        <v>0.48303240740740744</v>
      </c>
    </row>
    <row r="327" spans="1:15" x14ac:dyDescent="0.25">
      <c r="A327" s="100">
        <v>7546</v>
      </c>
      <c r="B327" s="29">
        <v>3</v>
      </c>
      <c r="C327" s="100">
        <v>23774</v>
      </c>
      <c r="D327" s="100">
        <v>12.74</v>
      </c>
      <c r="E327" s="100">
        <v>9.98</v>
      </c>
      <c r="F327" s="100">
        <v>4.6100000000000003</v>
      </c>
      <c r="G327" s="100">
        <v>3.96</v>
      </c>
      <c r="H327" s="100">
        <v>3.49</v>
      </c>
      <c r="I327" s="100">
        <v>3.09</v>
      </c>
      <c r="J327" s="100">
        <v>2.66</v>
      </c>
      <c r="K327" s="100">
        <v>2.2599999999999998</v>
      </c>
      <c r="L327" s="100">
        <v>48</v>
      </c>
      <c r="M327" s="100">
        <v>44</v>
      </c>
      <c r="N327" s="100">
        <v>54</v>
      </c>
      <c r="O327" s="99">
        <v>0.48312500000000003</v>
      </c>
    </row>
    <row r="328" spans="1:15" x14ac:dyDescent="0.25">
      <c r="A328" s="100">
        <v>7546</v>
      </c>
      <c r="B328" s="29">
        <v>4</v>
      </c>
      <c r="C328" s="100">
        <v>35870</v>
      </c>
      <c r="D328" s="100">
        <v>17.53</v>
      </c>
      <c r="E328" s="100">
        <v>13.86</v>
      </c>
      <c r="F328" s="100">
        <v>6.97</v>
      </c>
      <c r="G328" s="100">
        <v>6.07</v>
      </c>
      <c r="H328" s="100">
        <v>5.28</v>
      </c>
      <c r="I328" s="100">
        <v>4.68</v>
      </c>
      <c r="J328" s="100">
        <v>4.0199999999999996</v>
      </c>
      <c r="K328" s="100">
        <v>3.41</v>
      </c>
      <c r="L328" s="100">
        <v>48</v>
      </c>
      <c r="M328" s="100">
        <v>44</v>
      </c>
      <c r="N328" s="100">
        <v>54</v>
      </c>
      <c r="O328" s="99">
        <v>0.48322916666666665</v>
      </c>
    </row>
    <row r="329" spans="1:15" x14ac:dyDescent="0.25">
      <c r="A329" s="96" t="s">
        <v>495</v>
      </c>
      <c r="B329" s="98"/>
      <c r="C329" s="95" t="s">
        <v>57</v>
      </c>
      <c r="D329" s="97">
        <v>0.48369212962962965</v>
      </c>
      <c r="E329" s="96" t="s">
        <v>131</v>
      </c>
    </row>
    <row r="330" spans="1:15" x14ac:dyDescent="0.25">
      <c r="A330" s="100">
        <v>7563</v>
      </c>
      <c r="B330" s="29">
        <v>1</v>
      </c>
      <c r="C330" s="100">
        <v>35925</v>
      </c>
      <c r="D330" s="100">
        <v>8.31</v>
      </c>
      <c r="E330" s="100">
        <v>7.53</v>
      </c>
      <c r="F330" s="100">
        <v>7.7</v>
      </c>
      <c r="G330" s="100">
        <v>6.94</v>
      </c>
      <c r="H330" s="100">
        <v>6.28</v>
      </c>
      <c r="I330" s="100">
        <v>5.62</v>
      </c>
      <c r="J330" s="100">
        <v>5.03</v>
      </c>
      <c r="K330" s="100">
        <v>4.6100000000000003</v>
      </c>
      <c r="L330" s="100">
        <v>48</v>
      </c>
      <c r="M330" s="100">
        <v>44</v>
      </c>
      <c r="N330" s="100">
        <v>55</v>
      </c>
      <c r="O330" s="99">
        <v>0.48410879629629627</v>
      </c>
    </row>
    <row r="331" spans="1:15" x14ac:dyDescent="0.25">
      <c r="A331" s="100">
        <v>7563</v>
      </c>
      <c r="B331" s="29">
        <v>2</v>
      </c>
      <c r="C331" s="100">
        <v>12327</v>
      </c>
      <c r="D331" s="100">
        <v>2.65</v>
      </c>
      <c r="E331" s="100">
        <v>2.37</v>
      </c>
      <c r="F331" s="100">
        <v>2.4900000000000002</v>
      </c>
      <c r="G331" s="100">
        <v>2.25</v>
      </c>
      <c r="H331" s="100">
        <v>2.09</v>
      </c>
      <c r="I331" s="100">
        <v>1.93</v>
      </c>
      <c r="J331" s="100">
        <v>1.81</v>
      </c>
      <c r="K331" s="100">
        <v>1.7</v>
      </c>
      <c r="L331" s="100">
        <v>48</v>
      </c>
      <c r="M331" s="100">
        <v>44</v>
      </c>
      <c r="N331" s="100">
        <v>55</v>
      </c>
      <c r="O331" s="99">
        <v>0.48420138888888892</v>
      </c>
    </row>
    <row r="332" spans="1:15" x14ac:dyDescent="0.25">
      <c r="A332" s="100">
        <v>7563</v>
      </c>
      <c r="B332" s="29">
        <v>3</v>
      </c>
      <c r="C332" s="100">
        <v>24044</v>
      </c>
      <c r="D332" s="100">
        <v>5.27</v>
      </c>
      <c r="E332" s="100">
        <v>4.76</v>
      </c>
      <c r="F332" s="100">
        <v>5.01</v>
      </c>
      <c r="G332" s="100">
        <v>4.4800000000000004</v>
      </c>
      <c r="H332" s="100">
        <v>4.2</v>
      </c>
      <c r="I332" s="100">
        <v>3.81</v>
      </c>
      <c r="J332" s="100">
        <v>3.55</v>
      </c>
      <c r="K332" s="100">
        <v>3.34</v>
      </c>
      <c r="L332" s="100">
        <v>48</v>
      </c>
      <c r="M332" s="100">
        <v>44</v>
      </c>
      <c r="N332" s="100">
        <v>55</v>
      </c>
      <c r="O332" s="99">
        <v>0.48428240740740741</v>
      </c>
    </row>
    <row r="333" spans="1:15" x14ac:dyDescent="0.25">
      <c r="A333" s="100">
        <v>7563</v>
      </c>
      <c r="B333" s="29">
        <v>4</v>
      </c>
      <c r="C333" s="100">
        <v>36238</v>
      </c>
      <c r="D333" s="100">
        <v>7.99</v>
      </c>
      <c r="E333" s="100">
        <v>7.21</v>
      </c>
      <c r="F333" s="100">
        <v>7.44</v>
      </c>
      <c r="G333" s="100">
        <v>6.74</v>
      </c>
      <c r="H333" s="100">
        <v>6.19</v>
      </c>
      <c r="I333" s="100">
        <v>5.64</v>
      </c>
      <c r="J333" s="100">
        <v>5.17</v>
      </c>
      <c r="K333" s="100">
        <v>4.82</v>
      </c>
      <c r="L333" s="100">
        <v>48</v>
      </c>
      <c r="M333" s="100">
        <v>44</v>
      </c>
      <c r="N333" s="100">
        <v>55</v>
      </c>
      <c r="O333" s="99">
        <v>0.48439814814814813</v>
      </c>
    </row>
    <row r="334" spans="1:15" x14ac:dyDescent="0.25">
      <c r="A334" s="96" t="s">
        <v>494</v>
      </c>
      <c r="B334" s="98"/>
      <c r="C334" s="95" t="s">
        <v>57</v>
      </c>
      <c r="D334" s="97">
        <v>0.48474537037037035</v>
      </c>
      <c r="E334" s="96" t="s">
        <v>129</v>
      </c>
    </row>
    <row r="335" spans="1:15" x14ac:dyDescent="0.25">
      <c r="A335" s="100">
        <v>7581</v>
      </c>
      <c r="B335" s="29">
        <v>1</v>
      </c>
      <c r="C335" s="100">
        <v>36265</v>
      </c>
      <c r="D335" s="100">
        <v>8.15</v>
      </c>
      <c r="E335" s="100">
        <v>7.43</v>
      </c>
      <c r="F335" s="100">
        <v>7.32</v>
      </c>
      <c r="G335" s="100">
        <v>6.47</v>
      </c>
      <c r="H335" s="100">
        <v>5.62</v>
      </c>
      <c r="I335" s="100">
        <v>4.8899999999999997</v>
      </c>
      <c r="J335" s="100">
        <v>4.17</v>
      </c>
      <c r="K335" s="100">
        <v>3.55</v>
      </c>
      <c r="L335" s="100">
        <v>48</v>
      </c>
      <c r="M335" s="100">
        <v>44</v>
      </c>
      <c r="N335" s="100">
        <v>56</v>
      </c>
      <c r="O335" s="99">
        <v>0.4852083333333333</v>
      </c>
    </row>
    <row r="336" spans="1:15" x14ac:dyDescent="0.25">
      <c r="A336" s="100">
        <v>7581</v>
      </c>
      <c r="B336" s="29">
        <v>2</v>
      </c>
      <c r="C336" s="100">
        <v>12461</v>
      </c>
      <c r="D336" s="100">
        <v>2.71</v>
      </c>
      <c r="E336" s="100">
        <v>2.4300000000000002</v>
      </c>
      <c r="F336" s="100">
        <v>2.44</v>
      </c>
      <c r="G336" s="100">
        <v>2.15</v>
      </c>
      <c r="H336" s="100">
        <v>1.91</v>
      </c>
      <c r="I336" s="100">
        <v>1.69</v>
      </c>
      <c r="J336" s="100">
        <v>1.47</v>
      </c>
      <c r="K336" s="100">
        <v>1.28</v>
      </c>
      <c r="L336" s="100">
        <v>48</v>
      </c>
      <c r="M336" s="100">
        <v>44</v>
      </c>
      <c r="N336" s="100">
        <v>56</v>
      </c>
      <c r="O336" s="99">
        <v>0.48531250000000004</v>
      </c>
    </row>
    <row r="337" spans="1:15" x14ac:dyDescent="0.25">
      <c r="A337" s="100">
        <v>7581</v>
      </c>
      <c r="B337" s="29">
        <v>3</v>
      </c>
      <c r="C337" s="100">
        <v>24275</v>
      </c>
      <c r="D337" s="100">
        <v>5.29</v>
      </c>
      <c r="E337" s="100">
        <v>4.7699999999999996</v>
      </c>
      <c r="F337" s="100">
        <v>4.88</v>
      </c>
      <c r="G337" s="100">
        <v>4.18</v>
      </c>
      <c r="H337" s="100">
        <v>3.73</v>
      </c>
      <c r="I337" s="100">
        <v>3.26</v>
      </c>
      <c r="J337" s="100">
        <v>2.84</v>
      </c>
      <c r="K337" s="100">
        <v>2.4700000000000002</v>
      </c>
      <c r="L337" s="100">
        <v>48</v>
      </c>
      <c r="M337" s="100">
        <v>44</v>
      </c>
      <c r="N337" s="100">
        <v>56</v>
      </c>
      <c r="O337" s="99">
        <v>0.48540509259259257</v>
      </c>
    </row>
    <row r="338" spans="1:15" x14ac:dyDescent="0.25">
      <c r="A338" s="100">
        <v>7581</v>
      </c>
      <c r="B338" s="29">
        <v>4</v>
      </c>
      <c r="C338" s="100">
        <v>36264</v>
      </c>
      <c r="D338" s="100">
        <v>7.91</v>
      </c>
      <c r="E338" s="100">
        <v>7.2</v>
      </c>
      <c r="F338" s="100">
        <v>7.13</v>
      </c>
      <c r="G338" s="100">
        <v>6.28</v>
      </c>
      <c r="H338" s="100">
        <v>5.5</v>
      </c>
      <c r="I338" s="100">
        <v>4.8600000000000003</v>
      </c>
      <c r="J338" s="100">
        <v>4.18</v>
      </c>
      <c r="K338" s="100">
        <v>3.61</v>
      </c>
      <c r="L338" s="100">
        <v>48</v>
      </c>
      <c r="M338" s="100">
        <v>44</v>
      </c>
      <c r="N338" s="100">
        <v>56</v>
      </c>
      <c r="O338" s="99">
        <v>0.48552083333333335</v>
      </c>
    </row>
    <row r="339" spans="1:15" x14ac:dyDescent="0.25">
      <c r="A339" s="96" t="s">
        <v>493</v>
      </c>
      <c r="B339" s="98"/>
      <c r="C339" s="95" t="s">
        <v>57</v>
      </c>
      <c r="D339" s="97">
        <v>0.48607638888888888</v>
      </c>
      <c r="E339" s="96" t="s">
        <v>118</v>
      </c>
    </row>
    <row r="340" spans="1:15" x14ac:dyDescent="0.25">
      <c r="A340" s="101">
        <v>7583</v>
      </c>
      <c r="B340" s="11">
        <v>1</v>
      </c>
      <c r="C340" s="101">
        <v>36226</v>
      </c>
      <c r="D340" s="101">
        <v>7.86</v>
      </c>
      <c r="E340" s="101">
        <v>7.07</v>
      </c>
      <c r="F340" s="101">
        <v>7.11</v>
      </c>
      <c r="G340" s="101">
        <v>6.26</v>
      </c>
      <c r="H340" s="101">
        <v>5.47</v>
      </c>
      <c r="I340" s="101">
        <v>4.79</v>
      </c>
      <c r="J340" s="101">
        <v>4.12</v>
      </c>
      <c r="K340" s="101">
        <v>3.6</v>
      </c>
      <c r="L340" s="101">
        <v>48</v>
      </c>
      <c r="M340" s="101">
        <v>44</v>
      </c>
      <c r="N340" s="101">
        <v>57</v>
      </c>
      <c r="O340" s="111">
        <v>0.48643518518518519</v>
      </c>
    </row>
    <row r="341" spans="1:15" x14ac:dyDescent="0.25">
      <c r="A341" s="101">
        <v>7583</v>
      </c>
      <c r="B341" s="11">
        <v>2</v>
      </c>
      <c r="C341" s="101">
        <v>12491</v>
      </c>
      <c r="D341" s="101">
        <v>2.66</v>
      </c>
      <c r="E341" s="101">
        <v>2.38</v>
      </c>
      <c r="F341" s="101">
        <v>2.46</v>
      </c>
      <c r="G341" s="101">
        <v>2.13</v>
      </c>
      <c r="H341" s="101">
        <v>1.94</v>
      </c>
      <c r="I341" s="101">
        <v>1.68</v>
      </c>
      <c r="J341" s="101">
        <v>1.47</v>
      </c>
      <c r="K341" s="101">
        <v>1.29</v>
      </c>
      <c r="L341" s="101">
        <v>48</v>
      </c>
      <c r="M341" s="101">
        <v>44</v>
      </c>
      <c r="N341" s="101">
        <v>57</v>
      </c>
      <c r="O341" s="111">
        <v>0.48652777777777773</v>
      </c>
    </row>
    <row r="342" spans="1:15" x14ac:dyDescent="0.25">
      <c r="A342" s="101">
        <v>7583</v>
      </c>
      <c r="B342" s="11">
        <v>3</v>
      </c>
      <c r="C342" s="101">
        <v>24086</v>
      </c>
      <c r="D342" s="101">
        <v>5.26</v>
      </c>
      <c r="E342" s="101">
        <v>4.71</v>
      </c>
      <c r="F342" s="101">
        <v>4.87</v>
      </c>
      <c r="G342" s="101">
        <v>4.1900000000000004</v>
      </c>
      <c r="H342" s="101">
        <v>3.73</v>
      </c>
      <c r="I342" s="101">
        <v>3.26</v>
      </c>
      <c r="J342" s="101">
        <v>2.84</v>
      </c>
      <c r="K342" s="101">
        <v>2.5</v>
      </c>
      <c r="L342" s="101">
        <v>48</v>
      </c>
      <c r="M342" s="101">
        <v>44</v>
      </c>
      <c r="N342" s="101">
        <v>57</v>
      </c>
      <c r="O342" s="111">
        <v>0.48662037037037037</v>
      </c>
    </row>
    <row r="343" spans="1:15" x14ac:dyDescent="0.25">
      <c r="A343" s="101">
        <v>7583</v>
      </c>
      <c r="B343" s="11">
        <v>4</v>
      </c>
      <c r="C343" s="101">
        <v>36349</v>
      </c>
      <c r="D343" s="101">
        <v>7.87</v>
      </c>
      <c r="E343" s="101">
        <v>7.08</v>
      </c>
      <c r="F343" s="101">
        <v>7.17</v>
      </c>
      <c r="G343" s="101">
        <v>6.27</v>
      </c>
      <c r="H343" s="101">
        <v>5.51</v>
      </c>
      <c r="I343" s="101">
        <v>4.83</v>
      </c>
      <c r="J343" s="101">
        <v>4.1500000000000004</v>
      </c>
      <c r="K343" s="101">
        <v>3.63</v>
      </c>
      <c r="L343" s="101">
        <v>48</v>
      </c>
      <c r="M343" s="101">
        <v>44</v>
      </c>
      <c r="N343" s="101">
        <v>57</v>
      </c>
      <c r="O343" s="111">
        <v>0.48672453703703705</v>
      </c>
    </row>
    <row r="344" spans="1:15" x14ac:dyDescent="0.25">
      <c r="A344" s="108" t="s">
        <v>492</v>
      </c>
      <c r="B344" s="110"/>
      <c r="C344" s="107" t="s">
        <v>57</v>
      </c>
      <c r="D344" s="109">
        <v>0.4871180555555556</v>
      </c>
      <c r="E344" s="108" t="s">
        <v>117</v>
      </c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</row>
    <row r="345" spans="1:15" x14ac:dyDescent="0.25">
      <c r="A345" s="100">
        <v>7601</v>
      </c>
      <c r="B345" s="29">
        <v>1</v>
      </c>
      <c r="C345" s="100">
        <v>36152</v>
      </c>
      <c r="D345" s="100">
        <v>7.82</v>
      </c>
      <c r="E345" s="100">
        <v>7.06</v>
      </c>
      <c r="F345" s="100">
        <v>7.13</v>
      </c>
      <c r="G345" s="100">
        <v>6.31</v>
      </c>
      <c r="H345" s="100">
        <v>5.59</v>
      </c>
      <c r="I345" s="100">
        <v>4.8600000000000003</v>
      </c>
      <c r="J345" s="100">
        <v>4.1100000000000003</v>
      </c>
      <c r="K345" s="100">
        <v>3.5</v>
      </c>
      <c r="L345" s="100">
        <v>48</v>
      </c>
      <c r="M345" s="100">
        <v>44</v>
      </c>
      <c r="N345" s="100">
        <v>58</v>
      </c>
      <c r="O345" s="99">
        <v>0.48755787037037041</v>
      </c>
    </row>
    <row r="346" spans="1:15" x14ac:dyDescent="0.25">
      <c r="A346" s="100">
        <v>7601</v>
      </c>
      <c r="B346" s="29">
        <v>2</v>
      </c>
      <c r="C346" s="100">
        <v>12493</v>
      </c>
      <c r="D346" s="100">
        <v>2.62</v>
      </c>
      <c r="E346" s="100">
        <v>2.36</v>
      </c>
      <c r="F346" s="100">
        <v>2.39</v>
      </c>
      <c r="G346" s="100">
        <v>2.11</v>
      </c>
      <c r="H346" s="100">
        <v>1.89</v>
      </c>
      <c r="I346" s="100">
        <v>1.66</v>
      </c>
      <c r="J346" s="100">
        <v>1.44</v>
      </c>
      <c r="K346" s="100">
        <v>1.28</v>
      </c>
      <c r="L346" s="100">
        <v>48</v>
      </c>
      <c r="M346" s="100">
        <v>44</v>
      </c>
      <c r="N346" s="100">
        <v>58</v>
      </c>
      <c r="O346" s="99">
        <v>0.48765046296296299</v>
      </c>
    </row>
    <row r="347" spans="1:15" x14ac:dyDescent="0.25">
      <c r="A347" s="100">
        <v>7601</v>
      </c>
      <c r="B347" s="29">
        <v>3</v>
      </c>
      <c r="C347" s="100">
        <v>23994</v>
      </c>
      <c r="D347" s="100">
        <v>5.15</v>
      </c>
      <c r="E347" s="100">
        <v>4.6100000000000003</v>
      </c>
      <c r="F347" s="100">
        <v>4.74</v>
      </c>
      <c r="G347" s="100">
        <v>4.12</v>
      </c>
      <c r="H347" s="100">
        <v>3.71</v>
      </c>
      <c r="I347" s="100">
        <v>3.24</v>
      </c>
      <c r="J347" s="100">
        <v>2.8</v>
      </c>
      <c r="K347" s="100">
        <v>2.46</v>
      </c>
      <c r="L347" s="100">
        <v>48</v>
      </c>
      <c r="M347" s="100">
        <v>44</v>
      </c>
      <c r="N347" s="100">
        <v>58</v>
      </c>
      <c r="O347" s="99">
        <v>0.48773148148148149</v>
      </c>
    </row>
    <row r="348" spans="1:15" x14ac:dyDescent="0.25">
      <c r="A348" s="100">
        <v>7601</v>
      </c>
      <c r="B348" s="29">
        <v>4</v>
      </c>
      <c r="C348" s="100">
        <v>36297</v>
      </c>
      <c r="D348" s="100">
        <v>7.77</v>
      </c>
      <c r="E348" s="100">
        <v>7</v>
      </c>
      <c r="F348" s="100">
        <v>7.06</v>
      </c>
      <c r="G348" s="100">
        <v>6.22</v>
      </c>
      <c r="H348" s="100">
        <v>5.54</v>
      </c>
      <c r="I348" s="100">
        <v>4.8099999999999996</v>
      </c>
      <c r="J348" s="100">
        <v>4.1399999999999997</v>
      </c>
      <c r="K348" s="100">
        <v>3.59</v>
      </c>
      <c r="L348" s="100">
        <v>48</v>
      </c>
      <c r="M348" s="100">
        <v>44</v>
      </c>
      <c r="N348" s="100">
        <v>58</v>
      </c>
      <c r="O348" s="99">
        <v>0.48783564814814812</v>
      </c>
    </row>
    <row r="349" spans="1:15" x14ac:dyDescent="0.25">
      <c r="A349" s="96" t="s">
        <v>491</v>
      </c>
      <c r="B349" s="98"/>
      <c r="C349" s="95" t="s">
        <v>57</v>
      </c>
      <c r="D349" s="97">
        <v>0.4884722222222222</v>
      </c>
      <c r="E349" s="96" t="s">
        <v>127</v>
      </c>
    </row>
    <row r="350" spans="1:15" x14ac:dyDescent="0.25">
      <c r="A350" s="100">
        <v>7619</v>
      </c>
      <c r="B350" s="29">
        <v>1</v>
      </c>
      <c r="C350" s="100">
        <v>36291</v>
      </c>
      <c r="D350" s="100">
        <v>8.2899999999999991</v>
      </c>
      <c r="E350" s="100">
        <v>7.49</v>
      </c>
      <c r="F350" s="100">
        <v>7.42</v>
      </c>
      <c r="G350" s="100">
        <v>6.45</v>
      </c>
      <c r="H350" s="100">
        <v>5.63</v>
      </c>
      <c r="I350" s="100">
        <v>4.87</v>
      </c>
      <c r="J350" s="100">
        <v>4.17</v>
      </c>
      <c r="K350" s="100">
        <v>3.58</v>
      </c>
      <c r="L350" s="100">
        <v>48</v>
      </c>
      <c r="M350" s="100">
        <v>45</v>
      </c>
      <c r="N350" s="100">
        <v>59</v>
      </c>
      <c r="O350" s="99">
        <v>0.4889236111111111</v>
      </c>
    </row>
    <row r="351" spans="1:15" x14ac:dyDescent="0.25">
      <c r="A351" s="100">
        <v>7619</v>
      </c>
      <c r="B351" s="29">
        <v>2</v>
      </c>
      <c r="C351" s="100">
        <v>12433</v>
      </c>
      <c r="D351" s="100">
        <v>2.78</v>
      </c>
      <c r="E351" s="100">
        <v>2.5099999999999998</v>
      </c>
      <c r="F351" s="100">
        <v>2.52</v>
      </c>
      <c r="G351" s="100">
        <v>2.19</v>
      </c>
      <c r="H351" s="100">
        <v>1.95</v>
      </c>
      <c r="I351" s="100">
        <v>1.7</v>
      </c>
      <c r="J351" s="100">
        <v>1.48</v>
      </c>
      <c r="K351" s="100">
        <v>1.29</v>
      </c>
      <c r="L351" s="100">
        <v>48</v>
      </c>
      <c r="M351" s="100">
        <v>45</v>
      </c>
      <c r="N351" s="100">
        <v>59</v>
      </c>
      <c r="O351" s="99">
        <v>0.48902777777777778</v>
      </c>
    </row>
    <row r="352" spans="1:15" x14ac:dyDescent="0.25">
      <c r="A352" s="100">
        <v>7619</v>
      </c>
      <c r="B352" s="29">
        <v>3</v>
      </c>
      <c r="C352" s="100">
        <v>24063</v>
      </c>
      <c r="D352" s="100">
        <v>5.42</v>
      </c>
      <c r="E352" s="100">
        <v>4.9000000000000004</v>
      </c>
      <c r="F352" s="100">
        <v>4.92</v>
      </c>
      <c r="G352" s="100">
        <v>4.2300000000000004</v>
      </c>
      <c r="H352" s="100">
        <v>3.77</v>
      </c>
      <c r="I352" s="100">
        <v>3.28</v>
      </c>
      <c r="J352" s="100">
        <v>2.85</v>
      </c>
      <c r="K352" s="100">
        <v>2.4700000000000002</v>
      </c>
      <c r="L352" s="100">
        <v>48</v>
      </c>
      <c r="M352" s="100">
        <v>45</v>
      </c>
      <c r="N352" s="100">
        <v>59</v>
      </c>
      <c r="O352" s="99">
        <v>0.48912037037037037</v>
      </c>
    </row>
    <row r="353" spans="1:15" x14ac:dyDescent="0.25">
      <c r="A353" s="100">
        <v>7619</v>
      </c>
      <c r="B353" s="29">
        <v>4</v>
      </c>
      <c r="C353" s="100">
        <v>36372</v>
      </c>
      <c r="D353" s="100">
        <v>8.17</v>
      </c>
      <c r="E353" s="100">
        <v>7.4</v>
      </c>
      <c r="F353" s="100">
        <v>7.37</v>
      </c>
      <c r="G353" s="100">
        <v>6.39</v>
      </c>
      <c r="H353" s="100">
        <v>5.62</v>
      </c>
      <c r="I353" s="100">
        <v>4.87</v>
      </c>
      <c r="J353" s="100">
        <v>4.2</v>
      </c>
      <c r="K353" s="100">
        <v>3.64</v>
      </c>
      <c r="L353" s="100">
        <v>48</v>
      </c>
      <c r="M353" s="100">
        <v>45</v>
      </c>
      <c r="N353" s="100">
        <v>59</v>
      </c>
      <c r="O353" s="99">
        <v>0.489224537037037</v>
      </c>
    </row>
    <row r="354" spans="1:15" x14ac:dyDescent="0.25">
      <c r="A354" s="96" t="s">
        <v>490</v>
      </c>
      <c r="B354" s="98"/>
      <c r="C354" s="95" t="s">
        <v>57</v>
      </c>
      <c r="D354" s="97">
        <v>0.48954861111111114</v>
      </c>
      <c r="E354" s="96" t="s">
        <v>125</v>
      </c>
    </row>
    <row r="355" spans="1:15" x14ac:dyDescent="0.25">
      <c r="A355" s="100">
        <v>7623</v>
      </c>
      <c r="B355" s="29">
        <v>1</v>
      </c>
      <c r="C355" s="100">
        <v>36322</v>
      </c>
      <c r="D355" s="100">
        <v>8.1999999999999993</v>
      </c>
      <c r="E355" s="100">
        <v>7.29</v>
      </c>
      <c r="F355" s="100">
        <v>7.36</v>
      </c>
      <c r="G355" s="100">
        <v>6.42</v>
      </c>
      <c r="H355" s="100">
        <v>5.63</v>
      </c>
      <c r="I355" s="100">
        <v>4.88</v>
      </c>
      <c r="J355" s="100">
        <v>4.1900000000000004</v>
      </c>
      <c r="K355" s="100">
        <v>3.65</v>
      </c>
      <c r="L355" s="100">
        <v>48</v>
      </c>
      <c r="M355" s="100">
        <v>44</v>
      </c>
      <c r="N355" s="100">
        <v>60</v>
      </c>
      <c r="O355" s="99">
        <v>0.4899074074074074</v>
      </c>
    </row>
    <row r="356" spans="1:15" x14ac:dyDescent="0.25">
      <c r="A356" s="100">
        <v>7623</v>
      </c>
      <c r="B356" s="29">
        <v>2</v>
      </c>
      <c r="C356" s="100">
        <v>12475</v>
      </c>
      <c r="D356" s="100">
        <v>2.75</v>
      </c>
      <c r="E356" s="100">
        <v>2.46</v>
      </c>
      <c r="F356" s="100">
        <v>2.54</v>
      </c>
      <c r="G356" s="100">
        <v>2.19</v>
      </c>
      <c r="H356" s="100">
        <v>1.95</v>
      </c>
      <c r="I356" s="100">
        <v>1.72</v>
      </c>
      <c r="J356" s="100">
        <v>1.48</v>
      </c>
      <c r="K356" s="100">
        <v>1.3</v>
      </c>
      <c r="L356" s="100">
        <v>48</v>
      </c>
      <c r="M356" s="100">
        <v>44</v>
      </c>
      <c r="N356" s="100">
        <v>60</v>
      </c>
      <c r="O356" s="99">
        <v>0.49</v>
      </c>
    </row>
    <row r="357" spans="1:15" x14ac:dyDescent="0.25">
      <c r="A357" s="100">
        <v>7623</v>
      </c>
      <c r="B357" s="29">
        <v>3</v>
      </c>
      <c r="C357" s="100">
        <v>23921</v>
      </c>
      <c r="D357" s="100">
        <v>5.45</v>
      </c>
      <c r="E357" s="100">
        <v>4.8499999999999996</v>
      </c>
      <c r="F357" s="100">
        <v>4.99</v>
      </c>
      <c r="G357" s="100">
        <v>4.29</v>
      </c>
      <c r="H357" s="100">
        <v>3.79</v>
      </c>
      <c r="I357" s="100">
        <v>3.32</v>
      </c>
      <c r="J357" s="100">
        <v>2.87</v>
      </c>
      <c r="K357" s="100">
        <v>2.52</v>
      </c>
      <c r="L357" s="100">
        <v>48</v>
      </c>
      <c r="M357" s="100">
        <v>44</v>
      </c>
      <c r="N357" s="100">
        <v>60</v>
      </c>
      <c r="O357" s="99">
        <v>0.49010416666666662</v>
      </c>
    </row>
    <row r="358" spans="1:15" x14ac:dyDescent="0.25">
      <c r="A358" s="100">
        <v>7623</v>
      </c>
      <c r="B358" s="29">
        <v>4</v>
      </c>
      <c r="C358" s="100">
        <v>36256</v>
      </c>
      <c r="D358" s="100">
        <v>8.2100000000000009</v>
      </c>
      <c r="E358" s="100">
        <v>7.27</v>
      </c>
      <c r="F358" s="100">
        <v>7.41</v>
      </c>
      <c r="G358" s="100">
        <v>6.45</v>
      </c>
      <c r="H358" s="100">
        <v>5.64</v>
      </c>
      <c r="I358" s="100">
        <v>4.91</v>
      </c>
      <c r="J358" s="100">
        <v>4.2</v>
      </c>
      <c r="K358" s="100">
        <v>3.67</v>
      </c>
      <c r="L358" s="100">
        <v>48</v>
      </c>
      <c r="M358" s="100">
        <v>44</v>
      </c>
      <c r="N358" s="100">
        <v>60</v>
      </c>
      <c r="O358" s="99">
        <v>0.49020833333333336</v>
      </c>
    </row>
    <row r="359" spans="1:15" x14ac:dyDescent="0.25">
      <c r="A359" s="96" t="s">
        <v>489</v>
      </c>
      <c r="B359" s="98"/>
      <c r="C359" s="95" t="s">
        <v>57</v>
      </c>
      <c r="D359" s="97">
        <v>0.49049768518518522</v>
      </c>
      <c r="E359" s="96" t="s">
        <v>123</v>
      </c>
    </row>
    <row r="360" spans="1:15" x14ac:dyDescent="0.25">
      <c r="A360" s="100">
        <v>7639</v>
      </c>
      <c r="B360" s="29">
        <v>1</v>
      </c>
      <c r="C360" s="100">
        <v>36188</v>
      </c>
      <c r="D360" s="100">
        <v>8.5500000000000007</v>
      </c>
      <c r="E360" s="100">
        <v>7.84</v>
      </c>
      <c r="F360" s="100">
        <v>7.69</v>
      </c>
      <c r="G360" s="100">
        <v>6.73</v>
      </c>
      <c r="H360" s="100">
        <v>5.84</v>
      </c>
      <c r="I360" s="100">
        <v>5.03</v>
      </c>
      <c r="J360" s="100">
        <v>4.2699999999999996</v>
      </c>
      <c r="K360" s="100">
        <v>3.63</v>
      </c>
      <c r="L360" s="100">
        <v>48</v>
      </c>
      <c r="M360" s="100">
        <v>44</v>
      </c>
      <c r="N360" s="100">
        <v>61</v>
      </c>
      <c r="O360" s="99">
        <v>0.49091435185185189</v>
      </c>
    </row>
    <row r="361" spans="1:15" x14ac:dyDescent="0.25">
      <c r="A361" s="100">
        <v>7639</v>
      </c>
      <c r="B361" s="29">
        <v>2</v>
      </c>
      <c r="C361" s="100">
        <v>12567</v>
      </c>
      <c r="D361" s="100">
        <v>2.75</v>
      </c>
      <c r="E361" s="100">
        <v>2.5099999999999998</v>
      </c>
      <c r="F361" s="100">
        <v>2.52</v>
      </c>
      <c r="G361" s="100">
        <v>2.2000000000000002</v>
      </c>
      <c r="H361" s="100">
        <v>1.94</v>
      </c>
      <c r="I361" s="100">
        <v>1.68</v>
      </c>
      <c r="J361" s="100">
        <v>1.49</v>
      </c>
      <c r="K361" s="100">
        <v>1.29</v>
      </c>
      <c r="L361" s="100">
        <v>48</v>
      </c>
      <c r="M361" s="100">
        <v>44</v>
      </c>
      <c r="N361" s="100">
        <v>61</v>
      </c>
      <c r="O361" s="99">
        <v>0.49101851851851852</v>
      </c>
    </row>
    <row r="362" spans="1:15" x14ac:dyDescent="0.25">
      <c r="A362" s="100">
        <v>7639</v>
      </c>
      <c r="B362" s="29">
        <v>3</v>
      </c>
      <c r="C362" s="100">
        <v>24037</v>
      </c>
      <c r="D362" s="100">
        <v>5.52</v>
      </c>
      <c r="E362" s="100">
        <v>5</v>
      </c>
      <c r="F362" s="100">
        <v>5.04</v>
      </c>
      <c r="G362" s="100">
        <v>4.3600000000000003</v>
      </c>
      <c r="H362" s="100">
        <v>3.86</v>
      </c>
      <c r="I362" s="100">
        <v>3.33</v>
      </c>
      <c r="J362" s="100">
        <v>2.92</v>
      </c>
      <c r="K362" s="100">
        <v>2.52</v>
      </c>
      <c r="L362" s="100">
        <v>48</v>
      </c>
      <c r="M362" s="100">
        <v>44</v>
      </c>
      <c r="N362" s="100">
        <v>61</v>
      </c>
      <c r="O362" s="99">
        <v>0.49109953703703701</v>
      </c>
    </row>
    <row r="363" spans="1:15" x14ac:dyDescent="0.25">
      <c r="A363" s="100">
        <v>7639</v>
      </c>
      <c r="B363" s="29">
        <v>4</v>
      </c>
      <c r="C363" s="100">
        <v>36264</v>
      </c>
      <c r="D363" s="100">
        <v>8.3000000000000007</v>
      </c>
      <c r="E363" s="100">
        <v>7.63</v>
      </c>
      <c r="F363" s="100">
        <v>7.48</v>
      </c>
      <c r="G363" s="100">
        <v>6.6</v>
      </c>
      <c r="H363" s="100">
        <v>5.74</v>
      </c>
      <c r="I363" s="100">
        <v>4.9800000000000004</v>
      </c>
      <c r="J363" s="100">
        <v>4.29</v>
      </c>
      <c r="K363" s="100">
        <v>3.68</v>
      </c>
      <c r="L363" s="100">
        <v>48</v>
      </c>
      <c r="M363" s="100">
        <v>44</v>
      </c>
      <c r="N363" s="100">
        <v>61</v>
      </c>
      <c r="O363" s="99">
        <v>0.49121527777777779</v>
      </c>
    </row>
    <row r="364" spans="1:15" x14ac:dyDescent="0.25">
      <c r="A364" s="96" t="s">
        <v>488</v>
      </c>
      <c r="B364" s="98"/>
      <c r="C364" s="95" t="s">
        <v>57</v>
      </c>
      <c r="D364" s="97">
        <v>0.49148148148148146</v>
      </c>
      <c r="E364" s="96" t="s">
        <v>121</v>
      </c>
    </row>
    <row r="365" spans="1:15" x14ac:dyDescent="0.25">
      <c r="A365" s="100">
        <v>8934</v>
      </c>
      <c r="B365" s="29">
        <v>1</v>
      </c>
      <c r="C365" s="100">
        <v>35062</v>
      </c>
      <c r="D365" s="100">
        <v>39.229999999999997</v>
      </c>
      <c r="E365" s="100">
        <v>3.88</v>
      </c>
      <c r="F365" s="100">
        <v>31.88</v>
      </c>
      <c r="G365" s="100">
        <v>24.5</v>
      </c>
      <c r="H365" s="100">
        <v>18.989999999999998</v>
      </c>
      <c r="I365" s="100">
        <v>14.61</v>
      </c>
      <c r="J365" s="100">
        <v>11.57</v>
      </c>
      <c r="K365" s="100">
        <v>9.09</v>
      </c>
      <c r="L365" s="100">
        <v>48</v>
      </c>
      <c r="M365" s="100">
        <v>44</v>
      </c>
      <c r="N365" s="100">
        <v>62</v>
      </c>
      <c r="O365" s="99">
        <v>0.49347222222222226</v>
      </c>
    </row>
    <row r="366" spans="1:15" x14ac:dyDescent="0.25">
      <c r="A366" s="100">
        <v>8934</v>
      </c>
      <c r="B366" s="29">
        <v>2</v>
      </c>
      <c r="C366" s="100">
        <v>11799</v>
      </c>
      <c r="D366" s="100">
        <v>19.96</v>
      </c>
      <c r="E366" s="100">
        <v>1.26</v>
      </c>
      <c r="F366" s="100">
        <v>16.079999999999998</v>
      </c>
      <c r="G366" s="100">
        <v>12.24</v>
      </c>
      <c r="H366" s="100">
        <v>9.17</v>
      </c>
      <c r="I366" s="100">
        <v>6.88</v>
      </c>
      <c r="J366" s="100">
        <v>5.25</v>
      </c>
      <c r="K366" s="100">
        <v>4.07</v>
      </c>
      <c r="L366" s="100">
        <v>48</v>
      </c>
      <c r="M366" s="100">
        <v>44</v>
      </c>
      <c r="N366" s="100">
        <v>62</v>
      </c>
      <c r="O366" s="99">
        <v>0.49359953703703702</v>
      </c>
    </row>
    <row r="367" spans="1:15" x14ac:dyDescent="0.25">
      <c r="A367" s="100">
        <v>8934</v>
      </c>
      <c r="B367" s="29">
        <v>3</v>
      </c>
      <c r="C367" s="100">
        <v>23274</v>
      </c>
      <c r="D367" s="100">
        <v>30.18</v>
      </c>
      <c r="E367" s="100">
        <v>2.5299999999999998</v>
      </c>
      <c r="F367" s="100">
        <v>24.49</v>
      </c>
      <c r="G367" s="100">
        <v>18.55</v>
      </c>
      <c r="H367" s="100">
        <v>14.21</v>
      </c>
      <c r="I367" s="100">
        <v>10.83</v>
      </c>
      <c r="J367" s="100">
        <v>8.49</v>
      </c>
      <c r="K367" s="100">
        <v>6.61</v>
      </c>
      <c r="L367" s="100">
        <v>48</v>
      </c>
      <c r="M367" s="100">
        <v>44</v>
      </c>
      <c r="N367" s="100">
        <v>62</v>
      </c>
      <c r="O367" s="99">
        <v>0.4937037037037037</v>
      </c>
    </row>
    <row r="368" spans="1:15" x14ac:dyDescent="0.25">
      <c r="A368" s="100">
        <v>8934</v>
      </c>
      <c r="B368" s="29">
        <v>4</v>
      </c>
      <c r="C368" s="100">
        <v>35367</v>
      </c>
      <c r="D368" s="100">
        <v>37.950000000000003</v>
      </c>
      <c r="E368" s="100">
        <v>4.0999999999999996</v>
      </c>
      <c r="F368" s="100">
        <v>30.78</v>
      </c>
      <c r="G368" s="100">
        <v>23.42</v>
      </c>
      <c r="H368" s="100">
        <v>18.11</v>
      </c>
      <c r="I368" s="100">
        <v>14.01</v>
      </c>
      <c r="J368" s="100">
        <v>11.09</v>
      </c>
      <c r="K368" s="100">
        <v>8.7899999999999991</v>
      </c>
      <c r="L368" s="100">
        <v>48</v>
      </c>
      <c r="M368" s="100">
        <v>44</v>
      </c>
      <c r="N368" s="100">
        <v>62</v>
      </c>
      <c r="O368" s="99">
        <v>0.49384259259259261</v>
      </c>
    </row>
    <row r="369" spans="1:15" x14ac:dyDescent="0.25">
      <c r="A369" s="96" t="s">
        <v>487</v>
      </c>
      <c r="B369" s="98"/>
      <c r="C369" s="95" t="s">
        <v>57</v>
      </c>
      <c r="D369" s="97">
        <v>0.49421296296296297</v>
      </c>
      <c r="E369" s="96" t="s">
        <v>120</v>
      </c>
      <c r="F369" s="96" t="s">
        <v>115</v>
      </c>
    </row>
    <row r="370" spans="1:15" x14ac:dyDescent="0.25">
      <c r="A370" s="100">
        <v>8937</v>
      </c>
      <c r="B370" s="29">
        <v>1</v>
      </c>
      <c r="C370" s="100">
        <v>35136</v>
      </c>
      <c r="D370" s="100">
        <v>32.49</v>
      </c>
      <c r="E370" s="100">
        <v>26.38</v>
      </c>
      <c r="F370" s="100">
        <v>3.9</v>
      </c>
      <c r="G370" s="100">
        <v>3.48</v>
      </c>
      <c r="H370" s="100">
        <v>3.38</v>
      </c>
      <c r="I370" s="100">
        <v>3.22</v>
      </c>
      <c r="J370" s="100">
        <v>3.09</v>
      </c>
      <c r="K370" s="100">
        <v>2.94</v>
      </c>
      <c r="L370" s="100">
        <v>48</v>
      </c>
      <c r="M370" s="100">
        <v>44</v>
      </c>
      <c r="N370" s="100">
        <v>63</v>
      </c>
      <c r="O370" s="99">
        <v>0.49454861111111109</v>
      </c>
    </row>
    <row r="371" spans="1:15" x14ac:dyDescent="0.25">
      <c r="A371" s="100">
        <v>8937</v>
      </c>
      <c r="B371" s="29">
        <v>2</v>
      </c>
      <c r="C371" s="100">
        <v>11989</v>
      </c>
      <c r="D371" s="100">
        <v>14.74</v>
      </c>
      <c r="E371" s="100">
        <v>11.67</v>
      </c>
      <c r="F371" s="100">
        <v>1.37</v>
      </c>
      <c r="G371" s="100">
        <v>1.26</v>
      </c>
      <c r="H371" s="100">
        <v>1.19</v>
      </c>
      <c r="I371" s="100">
        <v>1.1399999999999999</v>
      </c>
      <c r="J371" s="100">
        <v>1.0900000000000001</v>
      </c>
      <c r="K371" s="100">
        <v>1.04</v>
      </c>
      <c r="L371" s="100">
        <v>48</v>
      </c>
      <c r="M371" s="100">
        <v>44</v>
      </c>
      <c r="N371" s="100">
        <v>63</v>
      </c>
      <c r="O371" s="99">
        <v>0.49465277777777777</v>
      </c>
    </row>
    <row r="372" spans="1:15" x14ac:dyDescent="0.25">
      <c r="A372" s="100">
        <v>8937</v>
      </c>
      <c r="B372" s="29">
        <v>3</v>
      </c>
      <c r="C372" s="100">
        <v>23324</v>
      </c>
      <c r="D372" s="100">
        <v>24.06</v>
      </c>
      <c r="E372" s="100">
        <v>19.329999999999998</v>
      </c>
      <c r="F372" s="100">
        <v>2.82</v>
      </c>
      <c r="G372" s="100">
        <v>2.36</v>
      </c>
      <c r="H372" s="100">
        <v>2.2999999999999998</v>
      </c>
      <c r="I372" s="100">
        <v>2.2000000000000002</v>
      </c>
      <c r="J372" s="100">
        <v>2.12</v>
      </c>
      <c r="K372" s="100">
        <v>2.0099999999999998</v>
      </c>
      <c r="L372" s="100">
        <v>48</v>
      </c>
      <c r="M372" s="100">
        <v>44</v>
      </c>
      <c r="N372" s="100">
        <v>63</v>
      </c>
      <c r="O372" s="99">
        <v>0.49474537037037036</v>
      </c>
    </row>
    <row r="373" spans="1:15" x14ac:dyDescent="0.25">
      <c r="A373" s="100">
        <v>8937</v>
      </c>
      <c r="B373" s="29">
        <v>4</v>
      </c>
      <c r="C373" s="100">
        <v>35203</v>
      </c>
      <c r="D373" s="100">
        <v>31.44</v>
      </c>
      <c r="E373" s="100">
        <v>25.37</v>
      </c>
      <c r="F373" s="100">
        <v>4.04</v>
      </c>
      <c r="G373" s="100">
        <v>3.65</v>
      </c>
      <c r="H373" s="100">
        <v>3.54</v>
      </c>
      <c r="I373" s="100">
        <v>3.37</v>
      </c>
      <c r="J373" s="100">
        <v>3.23</v>
      </c>
      <c r="K373" s="100">
        <v>3.04</v>
      </c>
      <c r="L373" s="100">
        <v>48</v>
      </c>
      <c r="M373" s="100">
        <v>44</v>
      </c>
      <c r="N373" s="100">
        <v>63</v>
      </c>
      <c r="O373" s="99">
        <v>0.49484953703703699</v>
      </c>
    </row>
    <row r="374" spans="1:15" x14ac:dyDescent="0.25">
      <c r="A374" s="96" t="s">
        <v>481</v>
      </c>
      <c r="B374" s="98"/>
      <c r="C374" s="95" t="s">
        <v>57</v>
      </c>
      <c r="D374" s="97">
        <v>0.4952893518518518</v>
      </c>
      <c r="E374" s="96" t="s">
        <v>119</v>
      </c>
      <c r="F374" s="96" t="s">
        <v>115</v>
      </c>
    </row>
    <row r="375" spans="1:15" x14ac:dyDescent="0.25">
      <c r="A375" s="100">
        <v>9010</v>
      </c>
      <c r="B375" s="29">
        <v>1</v>
      </c>
      <c r="C375" s="100">
        <v>35554</v>
      </c>
      <c r="D375" s="100">
        <v>15.36</v>
      </c>
      <c r="E375" s="100">
        <v>14.12</v>
      </c>
      <c r="F375" s="100">
        <v>14.11</v>
      </c>
      <c r="G375" s="100">
        <v>12.11</v>
      </c>
      <c r="H375" s="100">
        <v>10.38</v>
      </c>
      <c r="I375" s="100">
        <v>8.99</v>
      </c>
      <c r="J375" s="100">
        <v>7.7</v>
      </c>
      <c r="K375" s="100">
        <v>6.52</v>
      </c>
      <c r="L375" s="100">
        <v>49</v>
      </c>
      <c r="M375" s="100">
        <v>45</v>
      </c>
      <c r="N375" s="100">
        <v>64</v>
      </c>
      <c r="O375" s="99">
        <v>0.4971990740740741</v>
      </c>
    </row>
    <row r="376" spans="1:15" x14ac:dyDescent="0.25">
      <c r="A376" s="100">
        <v>9010</v>
      </c>
      <c r="B376" s="29">
        <v>2</v>
      </c>
      <c r="C376" s="100">
        <v>12334</v>
      </c>
      <c r="D376" s="100">
        <v>6.36</v>
      </c>
      <c r="E376" s="100">
        <v>5.87</v>
      </c>
      <c r="F376" s="100">
        <v>5.92</v>
      </c>
      <c r="G376" s="100">
        <v>5.0199999999999996</v>
      </c>
      <c r="H376" s="100">
        <v>4.2699999999999996</v>
      </c>
      <c r="I376" s="100">
        <v>3.65</v>
      </c>
      <c r="J376" s="100">
        <v>3.08</v>
      </c>
      <c r="K376" s="100">
        <v>2.6</v>
      </c>
      <c r="L376" s="100">
        <v>49</v>
      </c>
      <c r="M376" s="100">
        <v>45</v>
      </c>
      <c r="N376" s="100">
        <v>64</v>
      </c>
      <c r="O376" s="99">
        <v>0.49729166666666669</v>
      </c>
    </row>
    <row r="377" spans="1:15" x14ac:dyDescent="0.25">
      <c r="A377" s="100">
        <v>9010</v>
      </c>
      <c r="B377" s="29">
        <v>3</v>
      </c>
      <c r="C377" s="100">
        <v>23874</v>
      </c>
      <c r="D377" s="100">
        <v>11.11</v>
      </c>
      <c r="E377" s="100">
        <v>10.25</v>
      </c>
      <c r="F377" s="100">
        <v>10.41</v>
      </c>
      <c r="G377" s="100">
        <v>8.77</v>
      </c>
      <c r="H377" s="100">
        <v>7.54</v>
      </c>
      <c r="I377" s="100">
        <v>6.45</v>
      </c>
      <c r="J377" s="100">
        <v>5.51</v>
      </c>
      <c r="K377" s="100">
        <v>4.67</v>
      </c>
      <c r="L377" s="100">
        <v>49</v>
      </c>
      <c r="M377" s="100">
        <v>45</v>
      </c>
      <c r="N377" s="100">
        <v>64</v>
      </c>
      <c r="O377" s="99">
        <v>0.49739583333333331</v>
      </c>
    </row>
    <row r="378" spans="1:15" x14ac:dyDescent="0.25">
      <c r="A378" s="100">
        <v>9010</v>
      </c>
      <c r="B378" s="29">
        <v>4</v>
      </c>
      <c r="C378" s="100">
        <v>36082</v>
      </c>
      <c r="D378" s="100">
        <v>15.1</v>
      </c>
      <c r="E378" s="100">
        <v>13.87</v>
      </c>
      <c r="F378" s="100">
        <v>13.91</v>
      </c>
      <c r="G378" s="100">
        <v>11.91</v>
      </c>
      <c r="H378" s="100">
        <v>10.19</v>
      </c>
      <c r="I378" s="100">
        <v>8.84</v>
      </c>
      <c r="J378" s="100">
        <v>7.59</v>
      </c>
      <c r="K378" s="100">
        <v>6.46</v>
      </c>
      <c r="L378" s="100">
        <v>49</v>
      </c>
      <c r="M378" s="100">
        <v>45</v>
      </c>
      <c r="N378" s="100">
        <v>64</v>
      </c>
      <c r="O378" s="99">
        <v>0.49751157407407409</v>
      </c>
    </row>
    <row r="379" spans="1:15" x14ac:dyDescent="0.25">
      <c r="A379" s="96" t="s">
        <v>476</v>
      </c>
      <c r="B379" s="98"/>
      <c r="C379" s="95" t="s">
        <v>57</v>
      </c>
      <c r="D379" s="97">
        <v>0.49788194444444445</v>
      </c>
      <c r="E379" s="96" t="s">
        <v>118</v>
      </c>
      <c r="F379" s="96" t="s">
        <v>115</v>
      </c>
    </row>
    <row r="380" spans="1:15" x14ac:dyDescent="0.25">
      <c r="A380" s="100">
        <v>9012</v>
      </c>
      <c r="B380" s="29">
        <v>1</v>
      </c>
      <c r="C380" s="100">
        <v>35705</v>
      </c>
      <c r="D380" s="100">
        <v>15.18</v>
      </c>
      <c r="E380" s="100">
        <v>13.87</v>
      </c>
      <c r="F380" s="100">
        <v>14.02</v>
      </c>
      <c r="G380" s="100">
        <v>12.01</v>
      </c>
      <c r="H380" s="100">
        <v>10.220000000000001</v>
      </c>
      <c r="I380" s="100">
        <v>8.7799999999999994</v>
      </c>
      <c r="J380" s="100">
        <v>7.47</v>
      </c>
      <c r="K380" s="100">
        <v>6.33</v>
      </c>
      <c r="L380" s="100">
        <v>48</v>
      </c>
      <c r="M380" s="100">
        <v>44</v>
      </c>
      <c r="N380" s="100">
        <v>65</v>
      </c>
      <c r="O380" s="99">
        <v>0.49821759259259263</v>
      </c>
    </row>
    <row r="381" spans="1:15" x14ac:dyDescent="0.25">
      <c r="A381" s="100">
        <v>9012</v>
      </c>
      <c r="B381" s="29">
        <v>2</v>
      </c>
      <c r="C381" s="100">
        <v>12237</v>
      </c>
      <c r="D381" s="100">
        <v>6.36</v>
      </c>
      <c r="E381" s="100">
        <v>5.81</v>
      </c>
      <c r="F381" s="100">
        <v>5.91</v>
      </c>
      <c r="G381" s="100">
        <v>5</v>
      </c>
      <c r="H381" s="100">
        <v>4.2300000000000004</v>
      </c>
      <c r="I381" s="100">
        <v>3.58</v>
      </c>
      <c r="J381" s="100">
        <v>2.98</v>
      </c>
      <c r="K381" s="100">
        <v>2.5</v>
      </c>
      <c r="L381" s="100">
        <v>48</v>
      </c>
      <c r="M381" s="100">
        <v>44</v>
      </c>
      <c r="N381" s="100">
        <v>65</v>
      </c>
      <c r="O381" s="99">
        <v>0.49832175925925926</v>
      </c>
    </row>
    <row r="382" spans="1:15" x14ac:dyDescent="0.25">
      <c r="A382" s="100">
        <v>9012</v>
      </c>
      <c r="B382" s="29">
        <v>3</v>
      </c>
      <c r="C382" s="100">
        <v>23795</v>
      </c>
      <c r="D382" s="100">
        <v>11.25</v>
      </c>
      <c r="E382" s="100">
        <v>10.3</v>
      </c>
      <c r="F382" s="100">
        <v>10.55</v>
      </c>
      <c r="G382" s="100">
        <v>8.89</v>
      </c>
      <c r="H382" s="100">
        <v>7.61</v>
      </c>
      <c r="I382" s="100">
        <v>6.42</v>
      </c>
      <c r="J382" s="100">
        <v>5.47</v>
      </c>
      <c r="K382" s="100">
        <v>4.62</v>
      </c>
      <c r="L382" s="100">
        <v>48</v>
      </c>
      <c r="M382" s="100">
        <v>44</v>
      </c>
      <c r="N382" s="100">
        <v>65</v>
      </c>
      <c r="O382" s="99">
        <v>0.49840277777777775</v>
      </c>
    </row>
    <row r="383" spans="1:15" x14ac:dyDescent="0.25">
      <c r="A383" s="100">
        <v>9012</v>
      </c>
      <c r="B383" s="29">
        <v>4</v>
      </c>
      <c r="C383" s="100">
        <v>35799</v>
      </c>
      <c r="D383" s="100">
        <v>15.27</v>
      </c>
      <c r="E383" s="100">
        <v>13.92</v>
      </c>
      <c r="F383" s="100">
        <v>14.11</v>
      </c>
      <c r="G383" s="100">
        <v>12.09</v>
      </c>
      <c r="H383" s="100">
        <v>10.3</v>
      </c>
      <c r="I383" s="100">
        <v>8.8000000000000007</v>
      </c>
      <c r="J383" s="100">
        <v>7.52</v>
      </c>
      <c r="K383" s="100">
        <v>6.39</v>
      </c>
      <c r="L383" s="100">
        <v>48</v>
      </c>
      <c r="M383" s="100">
        <v>44</v>
      </c>
      <c r="N383" s="100">
        <v>65</v>
      </c>
      <c r="O383" s="99">
        <v>0.49851851851851853</v>
      </c>
    </row>
    <row r="384" spans="1:15" x14ac:dyDescent="0.25">
      <c r="A384" s="96" t="s">
        <v>475</v>
      </c>
      <c r="B384" s="98"/>
      <c r="C384" s="95" t="s">
        <v>57</v>
      </c>
      <c r="D384" s="97">
        <v>0.49891203703703701</v>
      </c>
      <c r="E384" s="96" t="s">
        <v>117</v>
      </c>
      <c r="F384" s="96" t="s">
        <v>115</v>
      </c>
    </row>
    <row r="385" spans="1:15" x14ac:dyDescent="0.25">
      <c r="A385" s="100">
        <v>8934</v>
      </c>
      <c r="B385" s="29">
        <v>1</v>
      </c>
      <c r="C385" s="100">
        <v>34825</v>
      </c>
      <c r="D385" s="100">
        <v>33.19</v>
      </c>
      <c r="E385" s="100">
        <v>2.92</v>
      </c>
      <c r="F385" s="100">
        <v>27.07</v>
      </c>
      <c r="G385" s="100">
        <v>21.36</v>
      </c>
      <c r="H385" s="100">
        <v>16.7</v>
      </c>
      <c r="I385" s="100">
        <v>13.03</v>
      </c>
      <c r="J385" s="100">
        <v>10.18</v>
      </c>
      <c r="K385" s="100">
        <v>8.1300000000000008</v>
      </c>
      <c r="L385" s="100">
        <v>47</v>
      </c>
      <c r="M385" s="100">
        <v>44</v>
      </c>
      <c r="N385" s="100">
        <v>66</v>
      </c>
      <c r="O385" s="99">
        <v>0.50017361111111114</v>
      </c>
    </row>
    <row r="386" spans="1:15" x14ac:dyDescent="0.25">
      <c r="A386" s="100">
        <v>8934</v>
      </c>
      <c r="B386" s="29">
        <v>2</v>
      </c>
      <c r="C386" s="100">
        <v>12057</v>
      </c>
      <c r="D386" s="100">
        <v>14.28</v>
      </c>
      <c r="E386" s="100">
        <v>0.83</v>
      </c>
      <c r="F386" s="100">
        <v>11.49</v>
      </c>
      <c r="G386" s="100">
        <v>9.0399999999999991</v>
      </c>
      <c r="H386" s="100">
        <v>6.89</v>
      </c>
      <c r="I386" s="100">
        <v>5.31</v>
      </c>
      <c r="J386" s="100">
        <v>4.1100000000000003</v>
      </c>
      <c r="K386" s="100">
        <v>3.25</v>
      </c>
      <c r="L386" s="100">
        <v>47</v>
      </c>
      <c r="M386" s="100">
        <v>44</v>
      </c>
      <c r="N386" s="100">
        <v>66</v>
      </c>
      <c r="O386" s="99">
        <v>0.50027777777777771</v>
      </c>
    </row>
    <row r="387" spans="1:15" x14ac:dyDescent="0.25">
      <c r="A387" s="100">
        <v>8934</v>
      </c>
      <c r="B387" s="29">
        <v>3</v>
      </c>
      <c r="C387" s="100">
        <v>23258</v>
      </c>
      <c r="D387" s="100">
        <v>24.35</v>
      </c>
      <c r="E387" s="100">
        <v>1.85</v>
      </c>
      <c r="F387" s="100">
        <v>19.850000000000001</v>
      </c>
      <c r="G387" s="100">
        <v>15.41</v>
      </c>
      <c r="H387" s="100">
        <v>11.96</v>
      </c>
      <c r="I387" s="100">
        <v>9.3000000000000007</v>
      </c>
      <c r="J387" s="100">
        <v>7.27</v>
      </c>
      <c r="K387" s="100">
        <v>5.79</v>
      </c>
      <c r="L387" s="100">
        <v>47</v>
      </c>
      <c r="M387" s="100">
        <v>44</v>
      </c>
      <c r="N387" s="100">
        <v>66</v>
      </c>
      <c r="O387" s="99">
        <v>0.50037037037037035</v>
      </c>
    </row>
    <row r="388" spans="1:15" x14ac:dyDescent="0.25">
      <c r="A388" s="100">
        <v>8934</v>
      </c>
      <c r="B388" s="29">
        <v>4</v>
      </c>
      <c r="C388" s="100">
        <v>35326</v>
      </c>
      <c r="D388" s="100">
        <v>32.18</v>
      </c>
      <c r="E388" s="100">
        <v>3.15</v>
      </c>
      <c r="F388" s="100">
        <v>26.24</v>
      </c>
      <c r="G388" s="100">
        <v>20.65</v>
      </c>
      <c r="H388" s="100">
        <v>16.13</v>
      </c>
      <c r="I388" s="100">
        <v>12.61</v>
      </c>
      <c r="J388" s="100">
        <v>9.93</v>
      </c>
      <c r="K388" s="100">
        <v>7.97</v>
      </c>
      <c r="L388" s="100">
        <v>47</v>
      </c>
      <c r="M388" s="100">
        <v>44</v>
      </c>
      <c r="N388" s="100">
        <v>66</v>
      </c>
      <c r="O388" s="99">
        <v>0.50054398148148149</v>
      </c>
    </row>
    <row r="389" spans="1:15" x14ac:dyDescent="0.25">
      <c r="A389" s="96" t="s">
        <v>487</v>
      </c>
      <c r="B389" s="98"/>
      <c r="C389" s="95" t="s">
        <v>57</v>
      </c>
      <c r="D389" s="97">
        <v>0.50087962962962962</v>
      </c>
      <c r="E389" s="96" t="s">
        <v>104</v>
      </c>
      <c r="F389" s="96" t="s">
        <v>115</v>
      </c>
    </row>
    <row r="390" spans="1:15" x14ac:dyDescent="0.25">
      <c r="A390" s="100">
        <v>8937</v>
      </c>
      <c r="B390" s="29">
        <v>1</v>
      </c>
      <c r="C390" s="100">
        <v>35235</v>
      </c>
      <c r="D390" s="100">
        <v>31.94</v>
      </c>
      <c r="E390" s="100">
        <v>26.26</v>
      </c>
      <c r="F390" s="100">
        <v>3.64</v>
      </c>
      <c r="G390" s="100">
        <v>3.3</v>
      </c>
      <c r="H390" s="100">
        <v>3.23</v>
      </c>
      <c r="I390" s="100">
        <v>3.07</v>
      </c>
      <c r="J390" s="100">
        <v>2.96</v>
      </c>
      <c r="K390" s="100">
        <v>2.79</v>
      </c>
      <c r="L390" s="100">
        <v>47</v>
      </c>
      <c r="M390" s="100">
        <v>44</v>
      </c>
      <c r="N390" s="100">
        <v>67</v>
      </c>
      <c r="O390" s="99">
        <v>0.50122685185185178</v>
      </c>
    </row>
    <row r="391" spans="1:15" x14ac:dyDescent="0.25">
      <c r="A391" s="100">
        <v>8937</v>
      </c>
      <c r="B391" s="29">
        <v>2</v>
      </c>
      <c r="C391" s="100">
        <v>11957</v>
      </c>
      <c r="D391" s="100">
        <v>14.04</v>
      </c>
      <c r="E391" s="100">
        <v>11.32</v>
      </c>
      <c r="F391" s="100">
        <v>1.4</v>
      </c>
      <c r="G391" s="100">
        <v>1.23</v>
      </c>
      <c r="H391" s="100">
        <v>1.17</v>
      </c>
      <c r="I391" s="100">
        <v>1.1200000000000001</v>
      </c>
      <c r="J391" s="100">
        <v>1.07</v>
      </c>
      <c r="K391" s="100">
        <v>1.02</v>
      </c>
      <c r="L391" s="100">
        <v>47</v>
      </c>
      <c r="M391" s="100">
        <v>44</v>
      </c>
      <c r="N391" s="100">
        <v>67</v>
      </c>
      <c r="O391" s="99">
        <v>0.50133101851851858</v>
      </c>
    </row>
    <row r="392" spans="1:15" x14ac:dyDescent="0.25">
      <c r="A392" s="100">
        <v>8937</v>
      </c>
      <c r="B392" s="29">
        <v>3</v>
      </c>
      <c r="C392" s="100">
        <v>23424</v>
      </c>
      <c r="D392" s="100">
        <v>22.97</v>
      </c>
      <c r="E392" s="100">
        <v>18.75</v>
      </c>
      <c r="F392" s="100">
        <v>2.64</v>
      </c>
      <c r="G392" s="100">
        <v>2.27</v>
      </c>
      <c r="H392" s="100">
        <v>2.23</v>
      </c>
      <c r="I392" s="100">
        <v>2.11</v>
      </c>
      <c r="J392" s="100">
        <v>2.04</v>
      </c>
      <c r="K392" s="100">
        <v>1.92</v>
      </c>
      <c r="L392" s="100">
        <v>47</v>
      </c>
      <c r="M392" s="100">
        <v>44</v>
      </c>
      <c r="N392" s="100">
        <v>67</v>
      </c>
      <c r="O392" s="99">
        <v>0.50142361111111111</v>
      </c>
    </row>
    <row r="393" spans="1:15" x14ac:dyDescent="0.25">
      <c r="A393" s="100">
        <v>8937</v>
      </c>
      <c r="B393" s="29">
        <v>4</v>
      </c>
      <c r="C393" s="100">
        <v>35561</v>
      </c>
      <c r="D393" s="100">
        <v>30.17</v>
      </c>
      <c r="E393" s="100">
        <v>24.69</v>
      </c>
      <c r="F393" s="100">
        <v>3.81</v>
      </c>
      <c r="G393" s="100">
        <v>3.52</v>
      </c>
      <c r="H393" s="100">
        <v>3.43</v>
      </c>
      <c r="I393" s="100">
        <v>3.26</v>
      </c>
      <c r="J393" s="100">
        <v>3.09</v>
      </c>
      <c r="K393" s="100">
        <v>2.91</v>
      </c>
      <c r="L393" s="100">
        <v>47</v>
      </c>
      <c r="M393" s="100">
        <v>44</v>
      </c>
      <c r="N393" s="100">
        <v>67</v>
      </c>
      <c r="O393" s="99">
        <v>0.50153935185185183</v>
      </c>
    </row>
    <row r="394" spans="1:15" x14ac:dyDescent="0.25">
      <c r="A394" s="96" t="s">
        <v>481</v>
      </c>
      <c r="B394" s="98"/>
      <c r="C394" s="95" t="s">
        <v>57</v>
      </c>
      <c r="D394" s="97">
        <v>0.50189814814814815</v>
      </c>
      <c r="E394" s="96" t="s">
        <v>102</v>
      </c>
      <c r="F394" s="96" t="s">
        <v>115</v>
      </c>
    </row>
    <row r="395" spans="1:15" x14ac:dyDescent="0.25">
      <c r="A395" s="100">
        <v>9010</v>
      </c>
      <c r="B395" s="29">
        <v>1</v>
      </c>
      <c r="C395" s="100">
        <v>35976</v>
      </c>
      <c r="D395" s="100">
        <v>11.7</v>
      </c>
      <c r="E395" s="100">
        <v>10.73</v>
      </c>
      <c r="F395" s="100">
        <v>10.61</v>
      </c>
      <c r="G395" s="100">
        <v>9.34</v>
      </c>
      <c r="H395" s="100">
        <v>8.1</v>
      </c>
      <c r="I395" s="100">
        <v>7.03</v>
      </c>
      <c r="J395" s="100">
        <v>6.04</v>
      </c>
      <c r="K395" s="100">
        <v>5.17</v>
      </c>
      <c r="L395" s="100">
        <v>48</v>
      </c>
      <c r="M395" s="100">
        <v>45</v>
      </c>
      <c r="N395" s="100">
        <v>68</v>
      </c>
      <c r="O395" s="99">
        <v>0.50250000000000006</v>
      </c>
    </row>
    <row r="396" spans="1:15" x14ac:dyDescent="0.25">
      <c r="A396" s="100">
        <v>9010</v>
      </c>
      <c r="B396" s="29">
        <v>2</v>
      </c>
      <c r="C396" s="100">
        <v>12340</v>
      </c>
      <c r="D396" s="100">
        <v>4.03</v>
      </c>
      <c r="E396" s="100">
        <v>3.65</v>
      </c>
      <c r="F396" s="100">
        <v>3.68</v>
      </c>
      <c r="G396" s="100">
        <v>3.22</v>
      </c>
      <c r="H396" s="100">
        <v>2.81</v>
      </c>
      <c r="I396" s="100">
        <v>2.4</v>
      </c>
      <c r="J396" s="100">
        <v>2.09</v>
      </c>
      <c r="K396" s="100">
        <v>1.82</v>
      </c>
      <c r="L396" s="100">
        <v>48</v>
      </c>
      <c r="M396" s="100">
        <v>45</v>
      </c>
      <c r="N396" s="100">
        <v>68</v>
      </c>
      <c r="O396" s="99">
        <v>0.50260416666666663</v>
      </c>
    </row>
    <row r="397" spans="1:15" x14ac:dyDescent="0.25">
      <c r="A397" s="100">
        <v>9010</v>
      </c>
      <c r="B397" s="29">
        <v>3</v>
      </c>
      <c r="C397" s="100">
        <v>24152</v>
      </c>
      <c r="D397" s="100">
        <v>7.8</v>
      </c>
      <c r="E397" s="100">
        <v>7.12</v>
      </c>
      <c r="F397" s="100">
        <v>7.14</v>
      </c>
      <c r="G397" s="100">
        <v>6.23</v>
      </c>
      <c r="H397" s="100">
        <v>5.44</v>
      </c>
      <c r="I397" s="100">
        <v>4.7</v>
      </c>
      <c r="J397" s="100">
        <v>4.08</v>
      </c>
      <c r="K397" s="100">
        <v>3.52</v>
      </c>
      <c r="L397" s="100">
        <v>48</v>
      </c>
      <c r="M397" s="100">
        <v>45</v>
      </c>
      <c r="N397" s="100">
        <v>68</v>
      </c>
      <c r="O397" s="99">
        <v>0.50268518518518512</v>
      </c>
    </row>
    <row r="398" spans="1:15" x14ac:dyDescent="0.25">
      <c r="A398" s="100">
        <v>9010</v>
      </c>
      <c r="B398" s="29">
        <v>4</v>
      </c>
      <c r="C398" s="100">
        <v>36014</v>
      </c>
      <c r="D398" s="100">
        <v>11.57</v>
      </c>
      <c r="E398" s="100">
        <v>10.58</v>
      </c>
      <c r="F398" s="100">
        <v>10.53</v>
      </c>
      <c r="G398" s="100">
        <v>9.2799999999999994</v>
      </c>
      <c r="H398" s="100">
        <v>8</v>
      </c>
      <c r="I398" s="100">
        <v>6.98</v>
      </c>
      <c r="J398" s="100">
        <v>6.02</v>
      </c>
      <c r="K398" s="100">
        <v>5.15</v>
      </c>
      <c r="L398" s="100">
        <v>48</v>
      </c>
      <c r="M398" s="100">
        <v>45</v>
      </c>
      <c r="N398" s="100">
        <v>68</v>
      </c>
      <c r="O398" s="99">
        <v>0.50280092592592596</v>
      </c>
    </row>
    <row r="399" spans="1:15" x14ac:dyDescent="0.25">
      <c r="A399" s="96" t="s">
        <v>476</v>
      </c>
      <c r="B399" s="98"/>
      <c r="C399" s="95" t="s">
        <v>57</v>
      </c>
      <c r="D399" s="97">
        <v>0.50341435185185179</v>
      </c>
      <c r="E399" s="96" t="s">
        <v>92</v>
      </c>
      <c r="F399" s="96" t="s">
        <v>115</v>
      </c>
    </row>
    <row r="400" spans="1:15" x14ac:dyDescent="0.25">
      <c r="A400" s="100">
        <v>9012</v>
      </c>
      <c r="B400" s="29">
        <v>1</v>
      </c>
      <c r="C400" s="100">
        <v>35761</v>
      </c>
      <c r="D400" s="100">
        <v>11.61</v>
      </c>
      <c r="E400" s="100">
        <v>10.41</v>
      </c>
      <c r="F400" s="100">
        <v>10.55</v>
      </c>
      <c r="G400" s="100">
        <v>9.1999999999999993</v>
      </c>
      <c r="H400" s="100">
        <v>7.97</v>
      </c>
      <c r="I400" s="100">
        <v>6.84</v>
      </c>
      <c r="J400" s="100">
        <v>5.92</v>
      </c>
      <c r="K400" s="100">
        <v>5.0599999999999996</v>
      </c>
      <c r="L400" s="100">
        <v>48</v>
      </c>
      <c r="M400" s="100">
        <v>45</v>
      </c>
      <c r="N400" s="100">
        <v>69</v>
      </c>
      <c r="O400" s="99">
        <v>0.50377314814814811</v>
      </c>
    </row>
    <row r="401" spans="1:15" x14ac:dyDescent="0.25">
      <c r="A401" s="100">
        <v>9012</v>
      </c>
      <c r="B401" s="29">
        <v>2</v>
      </c>
      <c r="C401" s="100">
        <v>12408</v>
      </c>
      <c r="D401" s="100">
        <v>4.03</v>
      </c>
      <c r="E401" s="100">
        <v>3.58</v>
      </c>
      <c r="F401" s="100">
        <v>3.71</v>
      </c>
      <c r="G401" s="100">
        <v>3.18</v>
      </c>
      <c r="H401" s="100">
        <v>2.77</v>
      </c>
      <c r="I401" s="100">
        <v>2.38</v>
      </c>
      <c r="J401" s="100">
        <v>2.0699999999999998</v>
      </c>
      <c r="K401" s="100">
        <v>1.8</v>
      </c>
      <c r="L401" s="100">
        <v>48</v>
      </c>
      <c r="M401" s="100">
        <v>45</v>
      </c>
      <c r="N401" s="100">
        <v>69</v>
      </c>
      <c r="O401" s="99">
        <v>0.50386574074074075</v>
      </c>
    </row>
    <row r="402" spans="1:15" x14ac:dyDescent="0.25">
      <c r="A402" s="100">
        <v>9012</v>
      </c>
      <c r="B402" s="29">
        <v>3</v>
      </c>
      <c r="C402" s="100">
        <v>23872</v>
      </c>
      <c r="D402" s="100">
        <v>7.83</v>
      </c>
      <c r="E402" s="100">
        <v>6.97</v>
      </c>
      <c r="F402" s="100">
        <v>7.23</v>
      </c>
      <c r="G402" s="100">
        <v>6.18</v>
      </c>
      <c r="H402" s="100">
        <v>5.41</v>
      </c>
      <c r="I402" s="100">
        <v>4.6100000000000003</v>
      </c>
      <c r="J402" s="100">
        <v>4.01</v>
      </c>
      <c r="K402" s="100">
        <v>3.47</v>
      </c>
      <c r="L402" s="100">
        <v>48</v>
      </c>
      <c r="M402" s="100">
        <v>45</v>
      </c>
      <c r="N402" s="100">
        <v>69</v>
      </c>
      <c r="O402" s="99">
        <v>0.5039583333333334</v>
      </c>
    </row>
    <row r="403" spans="1:15" x14ac:dyDescent="0.25">
      <c r="A403" s="100">
        <v>9012</v>
      </c>
      <c r="B403" s="29">
        <v>4</v>
      </c>
      <c r="C403" s="100">
        <v>36168</v>
      </c>
      <c r="D403" s="100">
        <v>11.61</v>
      </c>
      <c r="E403" s="100">
        <v>10.42</v>
      </c>
      <c r="F403" s="100">
        <v>10.61</v>
      </c>
      <c r="G403" s="100">
        <v>9.2100000000000009</v>
      </c>
      <c r="H403" s="100">
        <v>8.01</v>
      </c>
      <c r="I403" s="100">
        <v>6.87</v>
      </c>
      <c r="J403" s="100">
        <v>5.93</v>
      </c>
      <c r="K403" s="100">
        <v>5.09</v>
      </c>
      <c r="L403" s="100">
        <v>48</v>
      </c>
      <c r="M403" s="100">
        <v>45</v>
      </c>
      <c r="N403" s="100">
        <v>69</v>
      </c>
      <c r="O403" s="99">
        <v>0.50407407407407401</v>
      </c>
    </row>
    <row r="404" spans="1:15" x14ac:dyDescent="0.25">
      <c r="A404" s="96" t="s">
        <v>475</v>
      </c>
      <c r="B404" s="98"/>
      <c r="C404" s="95" t="s">
        <v>57</v>
      </c>
      <c r="D404" s="97">
        <v>0.50446759259259266</v>
      </c>
      <c r="E404" s="96" t="s">
        <v>90</v>
      </c>
      <c r="F404" s="96" t="s">
        <v>115</v>
      </c>
    </row>
    <row r="405" spans="1:15" x14ac:dyDescent="0.25">
      <c r="A405" s="100">
        <v>8877</v>
      </c>
      <c r="B405" s="29">
        <v>1</v>
      </c>
      <c r="C405" s="100">
        <v>35845</v>
      </c>
      <c r="D405" s="100">
        <v>8.02</v>
      </c>
      <c r="E405" s="100">
        <v>7.42</v>
      </c>
      <c r="F405" s="100">
        <v>7.19</v>
      </c>
      <c r="G405" s="100">
        <v>6.19</v>
      </c>
      <c r="H405" s="100">
        <v>5.35</v>
      </c>
      <c r="I405" s="100">
        <v>4.54</v>
      </c>
      <c r="J405" s="100">
        <v>3.85</v>
      </c>
      <c r="K405" s="100">
        <v>3.28</v>
      </c>
      <c r="L405" s="100">
        <v>48</v>
      </c>
      <c r="M405" s="100">
        <v>44</v>
      </c>
      <c r="N405" s="100">
        <v>70</v>
      </c>
      <c r="O405" s="99">
        <v>0.50605324074074076</v>
      </c>
    </row>
    <row r="406" spans="1:15" x14ac:dyDescent="0.25">
      <c r="A406" s="100">
        <v>8877</v>
      </c>
      <c r="B406" s="29">
        <v>2</v>
      </c>
      <c r="C406" s="100">
        <v>12449</v>
      </c>
      <c r="D406" s="100">
        <v>2.58</v>
      </c>
      <c r="E406" s="100">
        <v>2.38</v>
      </c>
      <c r="F406" s="100">
        <v>2.3199999999999998</v>
      </c>
      <c r="G406" s="100">
        <v>2.02</v>
      </c>
      <c r="H406" s="100">
        <v>1.76</v>
      </c>
      <c r="I406" s="100">
        <v>1.55</v>
      </c>
      <c r="J406" s="100">
        <v>1.34</v>
      </c>
      <c r="K406" s="100">
        <v>1.17</v>
      </c>
      <c r="L406" s="100">
        <v>48</v>
      </c>
      <c r="M406" s="100">
        <v>44</v>
      </c>
      <c r="N406" s="100">
        <v>70</v>
      </c>
      <c r="O406" s="99">
        <v>0.50614583333333341</v>
      </c>
    </row>
    <row r="407" spans="1:15" x14ac:dyDescent="0.25">
      <c r="A407" s="100">
        <v>8877</v>
      </c>
      <c r="B407" s="29">
        <v>3</v>
      </c>
      <c r="C407" s="100">
        <v>23988</v>
      </c>
      <c r="D407" s="100">
        <v>5.18</v>
      </c>
      <c r="E407" s="100">
        <v>4.75</v>
      </c>
      <c r="F407" s="100">
        <v>4.72</v>
      </c>
      <c r="G407" s="100">
        <v>4</v>
      </c>
      <c r="H407" s="100">
        <v>3.5</v>
      </c>
      <c r="I407" s="100">
        <v>3.04</v>
      </c>
      <c r="J407" s="100">
        <v>2.61</v>
      </c>
      <c r="K407" s="100">
        <v>2.2799999999999998</v>
      </c>
      <c r="L407" s="100">
        <v>48</v>
      </c>
      <c r="M407" s="100">
        <v>44</v>
      </c>
      <c r="N407" s="100">
        <v>70</v>
      </c>
      <c r="O407" s="99">
        <v>0.5062268518518519</v>
      </c>
    </row>
    <row r="408" spans="1:15" x14ac:dyDescent="0.25">
      <c r="A408" s="100">
        <v>8877</v>
      </c>
      <c r="B408" s="29">
        <v>4</v>
      </c>
      <c r="C408" s="100">
        <v>36384</v>
      </c>
      <c r="D408" s="100">
        <v>7.96</v>
      </c>
      <c r="E408" s="100">
        <v>7.32</v>
      </c>
      <c r="F408" s="100">
        <v>7.13</v>
      </c>
      <c r="G408" s="100">
        <v>6.13</v>
      </c>
      <c r="H408" s="100">
        <v>5.27</v>
      </c>
      <c r="I408" s="100">
        <v>4.5599999999999996</v>
      </c>
      <c r="J408" s="100">
        <v>3.88</v>
      </c>
      <c r="K408" s="100">
        <v>3.33</v>
      </c>
      <c r="L408" s="100">
        <v>48</v>
      </c>
      <c r="M408" s="100">
        <v>44</v>
      </c>
      <c r="N408" s="100">
        <v>70</v>
      </c>
      <c r="O408" s="99">
        <v>0.50634259259259262</v>
      </c>
    </row>
    <row r="409" spans="1:15" x14ac:dyDescent="0.25">
      <c r="A409" s="96" t="s">
        <v>486</v>
      </c>
      <c r="B409" s="98"/>
      <c r="C409" s="95" t="s">
        <v>57</v>
      </c>
      <c r="D409" s="97">
        <v>0.507349537037037</v>
      </c>
      <c r="E409" s="96" t="s">
        <v>113</v>
      </c>
    </row>
    <row r="410" spans="1:15" x14ac:dyDescent="0.25">
      <c r="A410" s="100">
        <v>8895</v>
      </c>
      <c r="B410" s="29">
        <v>1</v>
      </c>
      <c r="C410" s="100">
        <v>35646</v>
      </c>
      <c r="D410" s="100">
        <v>17.77</v>
      </c>
      <c r="E410" s="100">
        <v>6.63</v>
      </c>
      <c r="F410" s="100">
        <v>14.14</v>
      </c>
      <c r="G410" s="100">
        <v>10.78</v>
      </c>
      <c r="H410" s="100">
        <v>8.3800000000000008</v>
      </c>
      <c r="I410" s="100">
        <v>6.65</v>
      </c>
      <c r="J410" s="100">
        <v>5.17</v>
      </c>
      <c r="K410" s="100">
        <v>4.13</v>
      </c>
      <c r="L410" s="100">
        <v>48</v>
      </c>
      <c r="M410" s="100">
        <v>44</v>
      </c>
      <c r="N410" s="100">
        <v>71</v>
      </c>
      <c r="O410" s="99">
        <v>0.50796296296296295</v>
      </c>
    </row>
    <row r="411" spans="1:15" x14ac:dyDescent="0.25">
      <c r="A411" s="100">
        <v>8895</v>
      </c>
      <c r="B411" s="29">
        <v>2</v>
      </c>
      <c r="C411" s="100">
        <v>12277</v>
      </c>
      <c r="D411" s="100">
        <v>7.1</v>
      </c>
      <c r="E411" s="100">
        <v>1.85</v>
      </c>
      <c r="F411" s="100">
        <v>5.46</v>
      </c>
      <c r="G411" s="100">
        <v>4.1500000000000004</v>
      </c>
      <c r="H411" s="100">
        <v>3.19</v>
      </c>
      <c r="I411" s="100">
        <v>2.56</v>
      </c>
      <c r="J411" s="100">
        <v>2.0099999999999998</v>
      </c>
      <c r="K411" s="100">
        <v>1.64</v>
      </c>
      <c r="L411" s="100">
        <v>48</v>
      </c>
      <c r="M411" s="100">
        <v>44</v>
      </c>
      <c r="N411" s="100">
        <v>71</v>
      </c>
      <c r="O411" s="99">
        <v>0.50813657407407409</v>
      </c>
    </row>
    <row r="412" spans="1:15" x14ac:dyDescent="0.25">
      <c r="A412" s="100">
        <v>8895</v>
      </c>
      <c r="B412" s="29">
        <v>3</v>
      </c>
      <c r="C412" s="100">
        <v>23697</v>
      </c>
      <c r="D412" s="100">
        <v>12.64</v>
      </c>
      <c r="E412" s="100">
        <v>3.89</v>
      </c>
      <c r="F412" s="100">
        <v>9.9499999999999993</v>
      </c>
      <c r="G412" s="100">
        <v>7.57</v>
      </c>
      <c r="H412" s="100">
        <v>5.88</v>
      </c>
      <c r="I412" s="100">
        <v>4.71</v>
      </c>
      <c r="J412" s="100">
        <v>3.71</v>
      </c>
      <c r="K412" s="100">
        <v>3.02</v>
      </c>
      <c r="L412" s="100">
        <v>48</v>
      </c>
      <c r="M412" s="100">
        <v>44</v>
      </c>
      <c r="N412" s="100">
        <v>71</v>
      </c>
      <c r="O412" s="99">
        <v>0.50822916666666662</v>
      </c>
    </row>
    <row r="413" spans="1:15" x14ac:dyDescent="0.25">
      <c r="A413" s="100">
        <v>8895</v>
      </c>
      <c r="B413" s="29">
        <v>4</v>
      </c>
      <c r="C413" s="100">
        <v>35944</v>
      </c>
      <c r="D413" s="100">
        <v>17.260000000000002</v>
      </c>
      <c r="E413" s="100">
        <v>6.7</v>
      </c>
      <c r="F413" s="100">
        <v>13.72</v>
      </c>
      <c r="G413" s="100">
        <v>10.51</v>
      </c>
      <c r="H413" s="100">
        <v>8.19</v>
      </c>
      <c r="I413" s="100">
        <v>6.57</v>
      </c>
      <c r="J413" s="100">
        <v>5.2</v>
      </c>
      <c r="K413" s="100">
        <v>4.21</v>
      </c>
      <c r="L413" s="100">
        <v>48</v>
      </c>
      <c r="M413" s="100">
        <v>44</v>
      </c>
      <c r="N413" s="100">
        <v>71</v>
      </c>
      <c r="O413" s="99">
        <v>0.50846064814814818</v>
      </c>
    </row>
    <row r="414" spans="1:15" x14ac:dyDescent="0.25">
      <c r="A414" s="96" t="s">
        <v>485</v>
      </c>
      <c r="B414" s="98"/>
      <c r="C414" s="95" t="s">
        <v>57</v>
      </c>
      <c r="D414" s="97">
        <v>0.50885416666666672</v>
      </c>
      <c r="E414" s="96" t="s">
        <v>111</v>
      </c>
    </row>
    <row r="415" spans="1:15" x14ac:dyDescent="0.25">
      <c r="A415" s="100">
        <v>8899</v>
      </c>
      <c r="B415" s="29">
        <v>1</v>
      </c>
      <c r="C415" s="100">
        <v>35911</v>
      </c>
      <c r="D415" s="100">
        <v>16.09</v>
      </c>
      <c r="E415" s="100">
        <v>12.72</v>
      </c>
      <c r="F415" s="100">
        <v>7.93</v>
      </c>
      <c r="G415" s="100">
        <v>6.49</v>
      </c>
      <c r="H415" s="100">
        <v>5.32</v>
      </c>
      <c r="I415" s="100">
        <v>4.4400000000000004</v>
      </c>
      <c r="J415" s="100">
        <v>3.63</v>
      </c>
      <c r="K415" s="100">
        <v>3.07</v>
      </c>
      <c r="L415" s="100">
        <v>48</v>
      </c>
      <c r="M415" s="100">
        <v>44</v>
      </c>
      <c r="N415" s="100">
        <v>72</v>
      </c>
      <c r="O415" s="99">
        <v>0.50922453703703707</v>
      </c>
    </row>
    <row r="416" spans="1:15" x14ac:dyDescent="0.25">
      <c r="A416" s="100">
        <v>8899</v>
      </c>
      <c r="B416" s="29">
        <v>2</v>
      </c>
      <c r="C416" s="100">
        <v>12314</v>
      </c>
      <c r="D416" s="100">
        <v>6</v>
      </c>
      <c r="E416" s="100">
        <v>4.6900000000000004</v>
      </c>
      <c r="F416" s="100">
        <v>2.39</v>
      </c>
      <c r="G416" s="100">
        <v>2.0099999999999998</v>
      </c>
      <c r="H416" s="100">
        <v>1.72</v>
      </c>
      <c r="I416" s="100">
        <v>1.48</v>
      </c>
      <c r="J416" s="100">
        <v>1.24</v>
      </c>
      <c r="K416" s="100">
        <v>1.0900000000000001</v>
      </c>
      <c r="L416" s="100">
        <v>48</v>
      </c>
      <c r="M416" s="100">
        <v>44</v>
      </c>
      <c r="N416" s="100">
        <v>72</v>
      </c>
      <c r="O416" s="99">
        <v>0.50932870370370364</v>
      </c>
    </row>
    <row r="417" spans="1:15" x14ac:dyDescent="0.25">
      <c r="A417" s="100">
        <v>8899</v>
      </c>
      <c r="B417" s="29">
        <v>3</v>
      </c>
      <c r="C417" s="100">
        <v>23744</v>
      </c>
      <c r="D417" s="100">
        <v>11.16</v>
      </c>
      <c r="E417" s="100">
        <v>8.7200000000000006</v>
      </c>
      <c r="F417" s="100">
        <v>4.87</v>
      </c>
      <c r="G417" s="100">
        <v>4.05</v>
      </c>
      <c r="H417" s="100">
        <v>3.45</v>
      </c>
      <c r="I417" s="100">
        <v>2.92</v>
      </c>
      <c r="J417" s="100">
        <v>2.44</v>
      </c>
      <c r="K417" s="100">
        <v>2.11</v>
      </c>
      <c r="L417" s="100">
        <v>48</v>
      </c>
      <c r="M417" s="100">
        <v>44</v>
      </c>
      <c r="N417" s="100">
        <v>72</v>
      </c>
      <c r="O417" s="99">
        <v>0.50942129629629629</v>
      </c>
    </row>
    <row r="418" spans="1:15" x14ac:dyDescent="0.25">
      <c r="A418" s="100">
        <v>8899</v>
      </c>
      <c r="B418" s="29">
        <v>4</v>
      </c>
      <c r="C418" s="100">
        <v>35937</v>
      </c>
      <c r="D418" s="100">
        <v>15.54</v>
      </c>
      <c r="E418" s="100">
        <v>12.25</v>
      </c>
      <c r="F418" s="100">
        <v>8.1199999999999992</v>
      </c>
      <c r="G418" s="100">
        <v>6.58</v>
      </c>
      <c r="H418" s="100">
        <v>5.42</v>
      </c>
      <c r="I418" s="100">
        <v>4.4800000000000004</v>
      </c>
      <c r="J418" s="100">
        <v>3.69</v>
      </c>
      <c r="K418" s="100">
        <v>3.12</v>
      </c>
      <c r="L418" s="100">
        <v>48</v>
      </c>
      <c r="M418" s="100">
        <v>44</v>
      </c>
      <c r="N418" s="100">
        <v>72</v>
      </c>
      <c r="O418" s="99">
        <v>0.50953703703703701</v>
      </c>
    </row>
    <row r="419" spans="1:15" x14ac:dyDescent="0.25">
      <c r="A419" s="96" t="s">
        <v>484</v>
      </c>
      <c r="B419" s="98"/>
      <c r="C419" s="95" t="s">
        <v>57</v>
      </c>
      <c r="D419" s="97">
        <v>0.5100231481481482</v>
      </c>
      <c r="E419" s="96" t="s">
        <v>108</v>
      </c>
    </row>
    <row r="420" spans="1:15" x14ac:dyDescent="0.25">
      <c r="A420" s="100">
        <v>8915</v>
      </c>
      <c r="B420" s="29">
        <v>1</v>
      </c>
      <c r="C420" s="100">
        <v>36440</v>
      </c>
      <c r="D420" s="100">
        <v>8.32</v>
      </c>
      <c r="E420" s="100">
        <v>7.49</v>
      </c>
      <c r="F420" s="100">
        <v>7.61</v>
      </c>
      <c r="G420" s="100">
        <v>6.69</v>
      </c>
      <c r="H420" s="100">
        <v>5.9</v>
      </c>
      <c r="I420" s="100">
        <v>5.15</v>
      </c>
      <c r="J420" s="100">
        <v>4.5199999999999996</v>
      </c>
      <c r="K420" s="100">
        <v>3.97</v>
      </c>
      <c r="L420" s="100">
        <v>47</v>
      </c>
      <c r="M420" s="100">
        <v>44</v>
      </c>
      <c r="N420" s="100">
        <v>73</v>
      </c>
      <c r="O420" s="99">
        <v>0.51043981481481482</v>
      </c>
    </row>
    <row r="421" spans="1:15" x14ac:dyDescent="0.25">
      <c r="A421" s="100">
        <v>8915</v>
      </c>
      <c r="B421" s="29">
        <v>2</v>
      </c>
      <c r="C421" s="100">
        <v>12468</v>
      </c>
      <c r="D421" s="100">
        <v>2.63</v>
      </c>
      <c r="E421" s="100">
        <v>2.39</v>
      </c>
      <c r="F421" s="100">
        <v>2.42</v>
      </c>
      <c r="G421" s="100">
        <v>2.13</v>
      </c>
      <c r="H421" s="100">
        <v>1.91</v>
      </c>
      <c r="I421" s="100">
        <v>1.7</v>
      </c>
      <c r="J421" s="100">
        <v>1.53</v>
      </c>
      <c r="K421" s="100">
        <v>1.39</v>
      </c>
      <c r="L421" s="100">
        <v>47</v>
      </c>
      <c r="M421" s="100">
        <v>44</v>
      </c>
      <c r="N421" s="100">
        <v>73</v>
      </c>
      <c r="O421" s="99">
        <v>0.5105439814814815</v>
      </c>
    </row>
    <row r="422" spans="1:15" x14ac:dyDescent="0.25">
      <c r="A422" s="100">
        <v>8915</v>
      </c>
      <c r="B422" s="29">
        <v>3</v>
      </c>
      <c r="C422" s="100">
        <v>24059</v>
      </c>
      <c r="D422" s="100">
        <v>5.27</v>
      </c>
      <c r="E422" s="100">
        <v>4.7300000000000004</v>
      </c>
      <c r="F422" s="100">
        <v>4.8600000000000003</v>
      </c>
      <c r="G422" s="100">
        <v>4.2300000000000004</v>
      </c>
      <c r="H422" s="100">
        <v>3.81</v>
      </c>
      <c r="I422" s="100">
        <v>3.37</v>
      </c>
      <c r="J422" s="100">
        <v>3.02</v>
      </c>
      <c r="K422" s="100">
        <v>2.74</v>
      </c>
      <c r="L422" s="100">
        <v>47</v>
      </c>
      <c r="M422" s="100">
        <v>44</v>
      </c>
      <c r="N422" s="100">
        <v>73</v>
      </c>
      <c r="O422" s="99">
        <v>0.51063657407407403</v>
      </c>
    </row>
    <row r="423" spans="1:15" x14ac:dyDescent="0.25">
      <c r="A423" s="100">
        <v>8915</v>
      </c>
      <c r="B423" s="29">
        <v>4</v>
      </c>
      <c r="C423" s="100">
        <v>36434</v>
      </c>
      <c r="D423" s="100">
        <v>8.06</v>
      </c>
      <c r="E423" s="100">
        <v>7.25</v>
      </c>
      <c r="F423" s="100">
        <v>7.37</v>
      </c>
      <c r="G423" s="100">
        <v>6.48</v>
      </c>
      <c r="H423" s="100">
        <v>5.75</v>
      </c>
      <c r="I423" s="100">
        <v>5.0999999999999996</v>
      </c>
      <c r="J423" s="100">
        <v>4.55</v>
      </c>
      <c r="K423" s="100">
        <v>4.07</v>
      </c>
      <c r="L423" s="100">
        <v>47</v>
      </c>
      <c r="M423" s="100">
        <v>44</v>
      </c>
      <c r="N423" s="100">
        <v>73</v>
      </c>
      <c r="O423" s="99">
        <v>0.51074074074074072</v>
      </c>
    </row>
    <row r="424" spans="1:15" x14ac:dyDescent="0.25">
      <c r="A424" s="96" t="s">
        <v>483</v>
      </c>
      <c r="B424" s="98"/>
      <c r="C424" s="95" t="s">
        <v>57</v>
      </c>
      <c r="D424" s="97">
        <v>0.51131944444444444</v>
      </c>
      <c r="E424" s="96" t="s">
        <v>106</v>
      </c>
    </row>
    <row r="425" spans="1:15" x14ac:dyDescent="0.25">
      <c r="A425" s="100">
        <v>8932</v>
      </c>
      <c r="B425" s="29">
        <v>1</v>
      </c>
      <c r="C425" s="100">
        <v>35273</v>
      </c>
      <c r="D425" s="100">
        <v>22.15</v>
      </c>
      <c r="E425" s="100">
        <v>4.38</v>
      </c>
      <c r="F425" s="100">
        <v>17.52</v>
      </c>
      <c r="G425" s="100">
        <v>13.44</v>
      </c>
      <c r="H425" s="100">
        <v>10.29</v>
      </c>
      <c r="I425" s="100">
        <v>8.02</v>
      </c>
      <c r="J425" s="100">
        <v>6.15</v>
      </c>
      <c r="K425" s="100">
        <v>4.72</v>
      </c>
      <c r="L425" s="100">
        <v>48</v>
      </c>
      <c r="M425" s="100">
        <v>44</v>
      </c>
      <c r="N425" s="100">
        <v>74</v>
      </c>
      <c r="O425" s="99">
        <v>0.5117708333333334</v>
      </c>
    </row>
    <row r="426" spans="1:15" x14ac:dyDescent="0.25">
      <c r="A426" s="100">
        <v>8932</v>
      </c>
      <c r="B426" s="29">
        <v>2</v>
      </c>
      <c r="C426" s="100">
        <v>12232</v>
      </c>
      <c r="D426" s="100">
        <v>8.82</v>
      </c>
      <c r="E426" s="100">
        <v>1.34</v>
      </c>
      <c r="F426" s="100">
        <v>6.91</v>
      </c>
      <c r="G426" s="100">
        <v>5.26</v>
      </c>
      <c r="H426" s="100">
        <v>3.98</v>
      </c>
      <c r="I426" s="100">
        <v>3.11</v>
      </c>
      <c r="J426" s="100">
        <v>2.42</v>
      </c>
      <c r="K426" s="100">
        <v>1.89</v>
      </c>
      <c r="L426" s="100">
        <v>48</v>
      </c>
      <c r="M426" s="100">
        <v>44</v>
      </c>
      <c r="N426" s="100">
        <v>74</v>
      </c>
      <c r="O426" s="99">
        <v>0.51188657407407401</v>
      </c>
    </row>
    <row r="427" spans="1:15" x14ac:dyDescent="0.25">
      <c r="A427" s="100">
        <v>8932</v>
      </c>
      <c r="B427" s="29">
        <v>3</v>
      </c>
      <c r="C427" s="100">
        <v>23480</v>
      </c>
      <c r="D427" s="100">
        <v>15.63</v>
      </c>
      <c r="E427" s="100">
        <v>2.81</v>
      </c>
      <c r="F427" s="100">
        <v>12.35</v>
      </c>
      <c r="G427" s="100">
        <v>9.36</v>
      </c>
      <c r="H427" s="100">
        <v>7.21</v>
      </c>
      <c r="I427" s="100">
        <v>5.65</v>
      </c>
      <c r="J427" s="100">
        <v>4.38</v>
      </c>
      <c r="K427" s="100">
        <v>3.41</v>
      </c>
      <c r="L427" s="100">
        <v>48</v>
      </c>
      <c r="M427" s="100">
        <v>44</v>
      </c>
      <c r="N427" s="100">
        <v>74</v>
      </c>
      <c r="O427" s="99">
        <v>0.5119907407407408</v>
      </c>
    </row>
    <row r="428" spans="1:15" x14ac:dyDescent="0.25">
      <c r="A428" s="100">
        <v>8932</v>
      </c>
      <c r="B428" s="29">
        <v>4</v>
      </c>
      <c r="C428" s="100">
        <v>35608</v>
      </c>
      <c r="D428" s="100">
        <v>21.33</v>
      </c>
      <c r="E428" s="100">
        <v>4.49</v>
      </c>
      <c r="F428" s="100">
        <v>16.87</v>
      </c>
      <c r="G428" s="100">
        <v>12.95</v>
      </c>
      <c r="H428" s="100">
        <v>9.98</v>
      </c>
      <c r="I428" s="100">
        <v>7.85</v>
      </c>
      <c r="J428" s="100">
        <v>6.1</v>
      </c>
      <c r="K428" s="100">
        <v>4.75</v>
      </c>
      <c r="L428" s="100">
        <v>48</v>
      </c>
      <c r="M428" s="100">
        <v>44</v>
      </c>
      <c r="N428" s="100">
        <v>74</v>
      </c>
      <c r="O428" s="99">
        <v>0.5121296296296296</v>
      </c>
    </row>
    <row r="429" spans="1:15" x14ac:dyDescent="0.25">
      <c r="A429" s="96" t="s">
        <v>482</v>
      </c>
      <c r="B429" s="98"/>
      <c r="C429" s="95" t="s">
        <v>57</v>
      </c>
      <c r="D429" s="97">
        <v>0.51263888888888887</v>
      </c>
      <c r="E429" s="96" t="s">
        <v>104</v>
      </c>
    </row>
    <row r="430" spans="1:15" x14ac:dyDescent="0.25">
      <c r="A430" s="100">
        <v>8937</v>
      </c>
      <c r="B430" s="29">
        <v>1</v>
      </c>
      <c r="C430" s="100">
        <v>35459</v>
      </c>
      <c r="D430" s="100">
        <v>22.27</v>
      </c>
      <c r="E430" s="100">
        <v>17.5</v>
      </c>
      <c r="F430" s="100">
        <v>4.07</v>
      </c>
      <c r="G430" s="100">
        <v>3.65</v>
      </c>
      <c r="H430" s="100">
        <v>3.41</v>
      </c>
      <c r="I430" s="100">
        <v>3.08</v>
      </c>
      <c r="J430" s="100">
        <v>2.81</v>
      </c>
      <c r="K430" s="100">
        <v>2.54</v>
      </c>
      <c r="L430" s="100">
        <v>47</v>
      </c>
      <c r="M430" s="100">
        <v>44</v>
      </c>
      <c r="N430" s="100">
        <v>75</v>
      </c>
      <c r="O430" s="99">
        <v>0.51303240740740741</v>
      </c>
    </row>
    <row r="431" spans="1:15" x14ac:dyDescent="0.25">
      <c r="A431" s="100">
        <v>8937</v>
      </c>
      <c r="B431" s="29">
        <v>2</v>
      </c>
      <c r="C431" s="100">
        <v>12134</v>
      </c>
      <c r="D431" s="100">
        <v>8.8800000000000008</v>
      </c>
      <c r="E431" s="100">
        <v>6.9</v>
      </c>
      <c r="F431" s="100">
        <v>1.46</v>
      </c>
      <c r="G431" s="100">
        <v>1.24</v>
      </c>
      <c r="H431" s="100">
        <v>1.1599999999999999</v>
      </c>
      <c r="I431" s="100">
        <v>1.07</v>
      </c>
      <c r="J431" s="100">
        <v>0.98</v>
      </c>
      <c r="K431" s="100">
        <v>0.89</v>
      </c>
      <c r="L431" s="100">
        <v>47</v>
      </c>
      <c r="M431" s="100">
        <v>44</v>
      </c>
      <c r="N431" s="100">
        <v>75</v>
      </c>
      <c r="O431" s="99">
        <v>0.51313657407407409</v>
      </c>
    </row>
    <row r="432" spans="1:15" x14ac:dyDescent="0.25">
      <c r="A432" s="100">
        <v>8937</v>
      </c>
      <c r="B432" s="29">
        <v>3</v>
      </c>
      <c r="C432" s="100">
        <v>23636</v>
      </c>
      <c r="D432" s="100">
        <v>15.81</v>
      </c>
      <c r="E432" s="100">
        <v>12.29</v>
      </c>
      <c r="F432" s="100">
        <v>2.87</v>
      </c>
      <c r="G432" s="100">
        <v>2.46</v>
      </c>
      <c r="H432" s="100">
        <v>2.31</v>
      </c>
      <c r="I432" s="100">
        <v>2.13</v>
      </c>
      <c r="J432" s="100">
        <v>1.93</v>
      </c>
      <c r="K432" s="100">
        <v>1.76</v>
      </c>
      <c r="L432" s="100">
        <v>47</v>
      </c>
      <c r="M432" s="100">
        <v>44</v>
      </c>
      <c r="N432" s="100">
        <v>75</v>
      </c>
      <c r="O432" s="99">
        <v>0.51322916666666674</v>
      </c>
    </row>
    <row r="433" spans="1:15" x14ac:dyDescent="0.25">
      <c r="A433" s="100">
        <v>8937</v>
      </c>
      <c r="B433" s="29">
        <v>4</v>
      </c>
      <c r="C433" s="100">
        <v>35591</v>
      </c>
      <c r="D433" s="100">
        <v>21.54</v>
      </c>
      <c r="E433" s="100">
        <v>16.850000000000001</v>
      </c>
      <c r="F433" s="100">
        <v>4.24</v>
      </c>
      <c r="G433" s="100">
        <v>3.84</v>
      </c>
      <c r="H433" s="100">
        <v>3.57</v>
      </c>
      <c r="I433" s="100">
        <v>3.22</v>
      </c>
      <c r="J433" s="100">
        <v>2.93</v>
      </c>
      <c r="K433" s="100">
        <v>2.64</v>
      </c>
      <c r="L433" s="100">
        <v>47</v>
      </c>
      <c r="M433" s="100">
        <v>44</v>
      </c>
      <c r="N433" s="100">
        <v>75</v>
      </c>
      <c r="O433" s="99">
        <v>0.51334490740740735</v>
      </c>
    </row>
    <row r="434" spans="1:15" x14ac:dyDescent="0.25">
      <c r="A434" s="96" t="s">
        <v>481</v>
      </c>
      <c r="B434" s="98"/>
      <c r="C434" s="95" t="s">
        <v>57</v>
      </c>
      <c r="D434" s="97">
        <v>0.51391203703703703</v>
      </c>
      <c r="E434" s="96" t="s">
        <v>102</v>
      </c>
    </row>
    <row r="435" spans="1:15" x14ac:dyDescent="0.25">
      <c r="A435" s="100">
        <v>8954</v>
      </c>
      <c r="B435" s="29">
        <v>1</v>
      </c>
      <c r="C435" s="100">
        <v>36091</v>
      </c>
      <c r="D435" s="100">
        <v>8.4600000000000009</v>
      </c>
      <c r="E435" s="100">
        <v>7.72</v>
      </c>
      <c r="F435" s="100">
        <v>7.7</v>
      </c>
      <c r="G435" s="100">
        <v>6.81</v>
      </c>
      <c r="H435" s="100">
        <v>6.03</v>
      </c>
      <c r="I435" s="100">
        <v>5.38</v>
      </c>
      <c r="J435" s="100">
        <v>4.8600000000000003</v>
      </c>
      <c r="K435" s="100">
        <v>4.55</v>
      </c>
      <c r="L435" s="100">
        <v>48</v>
      </c>
      <c r="M435" s="100">
        <v>45</v>
      </c>
      <c r="N435" s="100">
        <v>76</v>
      </c>
      <c r="O435" s="99">
        <v>0.51436342592592588</v>
      </c>
    </row>
    <row r="436" spans="1:15" x14ac:dyDescent="0.25">
      <c r="A436" s="100">
        <v>8954</v>
      </c>
      <c r="B436" s="29">
        <v>2</v>
      </c>
      <c r="C436" s="100">
        <v>12363</v>
      </c>
      <c r="D436" s="100">
        <v>2.67</v>
      </c>
      <c r="E436" s="100">
        <v>2.41</v>
      </c>
      <c r="F436" s="100">
        <v>2.4300000000000002</v>
      </c>
      <c r="G436" s="100">
        <v>2.16</v>
      </c>
      <c r="H436" s="100">
        <v>1.98</v>
      </c>
      <c r="I436" s="100">
        <v>1.83</v>
      </c>
      <c r="J436" s="100">
        <v>1.74</v>
      </c>
      <c r="K436" s="100">
        <v>1.68</v>
      </c>
      <c r="L436" s="100">
        <v>48</v>
      </c>
      <c r="M436" s="100">
        <v>45</v>
      </c>
      <c r="N436" s="100">
        <v>76</v>
      </c>
      <c r="O436" s="99">
        <v>0.51446759259259256</v>
      </c>
    </row>
    <row r="437" spans="1:15" x14ac:dyDescent="0.25">
      <c r="A437" s="100">
        <v>8954</v>
      </c>
      <c r="B437" s="29">
        <v>3</v>
      </c>
      <c r="C437" s="100">
        <v>24047</v>
      </c>
      <c r="D437" s="100">
        <v>5.33</v>
      </c>
      <c r="E437" s="100">
        <v>4.87</v>
      </c>
      <c r="F437" s="100">
        <v>4.9000000000000004</v>
      </c>
      <c r="G437" s="100">
        <v>4.3</v>
      </c>
      <c r="H437" s="100">
        <v>3.92</v>
      </c>
      <c r="I437" s="100">
        <v>3.6</v>
      </c>
      <c r="J437" s="100">
        <v>3.39</v>
      </c>
      <c r="K437" s="100">
        <v>3.28</v>
      </c>
      <c r="L437" s="100">
        <v>48</v>
      </c>
      <c r="M437" s="100">
        <v>45</v>
      </c>
      <c r="N437" s="100">
        <v>76</v>
      </c>
      <c r="O437" s="99">
        <v>0.51454861111111116</v>
      </c>
    </row>
    <row r="438" spans="1:15" x14ac:dyDescent="0.25">
      <c r="A438" s="100">
        <v>8954</v>
      </c>
      <c r="B438" s="29">
        <v>4</v>
      </c>
      <c r="C438" s="100">
        <v>36284</v>
      </c>
      <c r="D438" s="100">
        <v>8.15</v>
      </c>
      <c r="E438" s="100">
        <v>7.42</v>
      </c>
      <c r="F438" s="100">
        <v>7.45</v>
      </c>
      <c r="G438" s="100">
        <v>6.58</v>
      </c>
      <c r="H438" s="100">
        <v>5.9</v>
      </c>
      <c r="I438" s="100">
        <v>5.38</v>
      </c>
      <c r="J438" s="100">
        <v>5</v>
      </c>
      <c r="K438" s="100">
        <v>4.8</v>
      </c>
      <c r="L438" s="100">
        <v>48</v>
      </c>
      <c r="M438" s="100">
        <v>45</v>
      </c>
      <c r="N438" s="100">
        <v>76</v>
      </c>
      <c r="O438" s="99">
        <v>0.51466435185185189</v>
      </c>
    </row>
    <row r="439" spans="1:15" x14ac:dyDescent="0.25">
      <c r="A439" s="96" t="s">
        <v>480</v>
      </c>
      <c r="B439" s="98"/>
      <c r="C439" s="95" t="s">
        <v>57</v>
      </c>
      <c r="D439" s="97">
        <v>0.51501157407407405</v>
      </c>
      <c r="E439" s="96" t="s">
        <v>100</v>
      </c>
    </row>
    <row r="440" spans="1:15" x14ac:dyDescent="0.25">
      <c r="A440" s="100">
        <v>8970</v>
      </c>
      <c r="B440" s="29">
        <v>1</v>
      </c>
      <c r="C440" s="100">
        <v>35396</v>
      </c>
      <c r="D440" s="100">
        <v>20.71</v>
      </c>
      <c r="E440" s="100">
        <v>5.73</v>
      </c>
      <c r="F440" s="100">
        <v>16.53</v>
      </c>
      <c r="G440" s="100">
        <v>12.76</v>
      </c>
      <c r="H440" s="100">
        <v>9.9600000000000009</v>
      </c>
      <c r="I440" s="100">
        <v>7.8</v>
      </c>
      <c r="J440" s="100">
        <v>5.99</v>
      </c>
      <c r="K440" s="100">
        <v>4.62</v>
      </c>
      <c r="L440" s="100">
        <v>48</v>
      </c>
      <c r="M440" s="100">
        <v>44</v>
      </c>
      <c r="N440" s="100">
        <v>77</v>
      </c>
      <c r="O440" s="99">
        <v>0.51555555555555554</v>
      </c>
    </row>
    <row r="441" spans="1:15" x14ac:dyDescent="0.25">
      <c r="A441" s="100">
        <v>8970</v>
      </c>
      <c r="B441" s="29">
        <v>2</v>
      </c>
      <c r="C441" s="100">
        <v>12196</v>
      </c>
      <c r="D441" s="100">
        <v>8.27</v>
      </c>
      <c r="E441" s="100">
        <v>1.7</v>
      </c>
      <c r="F441" s="100">
        <v>6.55</v>
      </c>
      <c r="G441" s="100">
        <v>4.97</v>
      </c>
      <c r="H441" s="100">
        <v>3.79</v>
      </c>
      <c r="I441" s="100">
        <v>2.96</v>
      </c>
      <c r="J441" s="100">
        <v>2.2999999999999998</v>
      </c>
      <c r="K441" s="100">
        <v>1.79</v>
      </c>
      <c r="L441" s="100">
        <v>48</v>
      </c>
      <c r="M441" s="100">
        <v>44</v>
      </c>
      <c r="N441" s="100">
        <v>77</v>
      </c>
      <c r="O441" s="99">
        <v>0.51577546296296295</v>
      </c>
    </row>
    <row r="442" spans="1:15" x14ac:dyDescent="0.25">
      <c r="A442" s="100">
        <v>8970</v>
      </c>
      <c r="B442" s="29">
        <v>3</v>
      </c>
      <c r="C442" s="100">
        <v>23476</v>
      </c>
      <c r="D442" s="100">
        <v>14.6</v>
      </c>
      <c r="E442" s="100">
        <v>3.55</v>
      </c>
      <c r="F442" s="100">
        <v>11.74</v>
      </c>
      <c r="G442" s="100">
        <v>8.9</v>
      </c>
      <c r="H442" s="100">
        <v>6.95</v>
      </c>
      <c r="I442" s="100">
        <v>5.45</v>
      </c>
      <c r="J442" s="100">
        <v>4.24</v>
      </c>
      <c r="K442" s="100">
        <v>3.32</v>
      </c>
      <c r="L442" s="100">
        <v>48</v>
      </c>
      <c r="M442" s="100">
        <v>44</v>
      </c>
      <c r="N442" s="100">
        <v>77</v>
      </c>
      <c r="O442" s="99">
        <v>0.51587962962962963</v>
      </c>
    </row>
    <row r="443" spans="1:15" x14ac:dyDescent="0.25">
      <c r="A443" s="100">
        <v>8970</v>
      </c>
      <c r="B443" s="29">
        <v>4</v>
      </c>
      <c r="C443" s="100">
        <v>35497</v>
      </c>
      <c r="D443" s="100">
        <v>20.12</v>
      </c>
      <c r="E443" s="100">
        <v>5.72</v>
      </c>
      <c r="F443" s="100">
        <v>16.09</v>
      </c>
      <c r="G443" s="100">
        <v>12.41</v>
      </c>
      <c r="H443" s="100">
        <v>9.6999999999999993</v>
      </c>
      <c r="I443" s="100">
        <v>7.65</v>
      </c>
      <c r="J443" s="100">
        <v>5.96</v>
      </c>
      <c r="K443" s="100">
        <v>4.66</v>
      </c>
      <c r="L443" s="100">
        <v>48</v>
      </c>
      <c r="M443" s="100">
        <v>44</v>
      </c>
      <c r="N443" s="100">
        <v>77</v>
      </c>
      <c r="O443" s="99">
        <v>0.5160069444444445</v>
      </c>
    </row>
    <row r="444" spans="1:15" x14ac:dyDescent="0.25">
      <c r="A444" s="96" t="s">
        <v>479</v>
      </c>
      <c r="B444" s="98"/>
      <c r="C444" s="95" t="s">
        <v>57</v>
      </c>
      <c r="D444" s="97">
        <v>0.51646990740740739</v>
      </c>
      <c r="E444" s="96" t="s">
        <v>98</v>
      </c>
    </row>
    <row r="445" spans="1:15" x14ac:dyDescent="0.25">
      <c r="A445" s="100">
        <v>8974</v>
      </c>
      <c r="B445" s="29">
        <v>1</v>
      </c>
      <c r="C445" s="100">
        <v>35398</v>
      </c>
      <c r="D445" s="100">
        <v>20.49</v>
      </c>
      <c r="E445" s="100">
        <v>16.16</v>
      </c>
      <c r="F445" s="100">
        <v>5.09</v>
      </c>
      <c r="G445" s="100">
        <v>4.45</v>
      </c>
      <c r="H445" s="100">
        <v>4.03</v>
      </c>
      <c r="I445" s="100">
        <v>3.58</v>
      </c>
      <c r="J445" s="100">
        <v>3.19</v>
      </c>
      <c r="K445" s="100">
        <v>2.79</v>
      </c>
      <c r="L445" s="100">
        <v>48</v>
      </c>
      <c r="M445" s="100">
        <v>45</v>
      </c>
      <c r="N445" s="100">
        <v>78</v>
      </c>
      <c r="O445" s="99">
        <v>0.51681712962962967</v>
      </c>
    </row>
    <row r="446" spans="1:15" x14ac:dyDescent="0.25">
      <c r="A446" s="100">
        <v>8974</v>
      </c>
      <c r="B446" s="29">
        <v>2</v>
      </c>
      <c r="C446" s="100">
        <v>12216</v>
      </c>
      <c r="D446" s="100">
        <v>7.96</v>
      </c>
      <c r="E446" s="100">
        <v>6.18</v>
      </c>
      <c r="F446" s="100">
        <v>1.62</v>
      </c>
      <c r="G446" s="100">
        <v>1.38</v>
      </c>
      <c r="H446" s="100">
        <v>1.28</v>
      </c>
      <c r="I446" s="100">
        <v>1.1599999999999999</v>
      </c>
      <c r="J446" s="100">
        <v>1.03</v>
      </c>
      <c r="K446" s="100">
        <v>0.93</v>
      </c>
      <c r="L446" s="100">
        <v>48</v>
      </c>
      <c r="M446" s="100">
        <v>45</v>
      </c>
      <c r="N446" s="100">
        <v>78</v>
      </c>
      <c r="O446" s="99">
        <v>0.51692129629629624</v>
      </c>
    </row>
    <row r="447" spans="1:15" x14ac:dyDescent="0.25">
      <c r="A447" s="100">
        <v>8974</v>
      </c>
      <c r="B447" s="29">
        <v>3</v>
      </c>
      <c r="C447" s="100">
        <v>23612</v>
      </c>
      <c r="D447" s="100">
        <v>14.52</v>
      </c>
      <c r="E447" s="100">
        <v>11.35</v>
      </c>
      <c r="F447" s="100">
        <v>3.35</v>
      </c>
      <c r="G447" s="100">
        <v>2.89</v>
      </c>
      <c r="H447" s="100">
        <v>2.67</v>
      </c>
      <c r="I447" s="100">
        <v>2.39</v>
      </c>
      <c r="J447" s="100">
        <v>2.13</v>
      </c>
      <c r="K447" s="100">
        <v>1.88</v>
      </c>
      <c r="L447" s="100">
        <v>48</v>
      </c>
      <c r="M447" s="100">
        <v>45</v>
      </c>
      <c r="N447" s="100">
        <v>78</v>
      </c>
      <c r="O447" s="99">
        <v>0.51701388888888888</v>
      </c>
    </row>
    <row r="448" spans="1:15" x14ac:dyDescent="0.25">
      <c r="A448" s="100">
        <v>8974</v>
      </c>
      <c r="B448" s="29">
        <v>4</v>
      </c>
      <c r="C448" s="100">
        <v>35790</v>
      </c>
      <c r="D448" s="100">
        <v>20.059999999999999</v>
      </c>
      <c r="E448" s="100">
        <v>15.78</v>
      </c>
      <c r="F448" s="100">
        <v>5.23</v>
      </c>
      <c r="G448" s="100">
        <v>4.5999999999999996</v>
      </c>
      <c r="H448" s="100">
        <v>4.13</v>
      </c>
      <c r="I448" s="100">
        <v>3.66</v>
      </c>
      <c r="J448" s="100">
        <v>3.28</v>
      </c>
      <c r="K448" s="100">
        <v>2.88</v>
      </c>
      <c r="L448" s="100">
        <v>48</v>
      </c>
      <c r="M448" s="100">
        <v>45</v>
      </c>
      <c r="N448" s="100">
        <v>78</v>
      </c>
      <c r="O448" s="99">
        <v>0.51711805555555557</v>
      </c>
    </row>
    <row r="449" spans="1:15" x14ac:dyDescent="0.25">
      <c r="A449" s="96" t="s">
        <v>478</v>
      </c>
      <c r="B449" s="98"/>
      <c r="C449" s="95" t="s">
        <v>57</v>
      </c>
      <c r="D449" s="97">
        <v>0.51752314814814815</v>
      </c>
      <c r="E449" s="96" t="s">
        <v>96</v>
      </c>
    </row>
    <row r="450" spans="1:15" x14ac:dyDescent="0.25">
      <c r="A450" s="100">
        <v>8992</v>
      </c>
      <c r="B450" s="29">
        <v>1</v>
      </c>
      <c r="C450" s="100">
        <v>36040</v>
      </c>
      <c r="D450" s="100">
        <v>8.27</v>
      </c>
      <c r="E450" s="100">
        <v>7.43</v>
      </c>
      <c r="F450" s="100">
        <v>7.62</v>
      </c>
      <c r="G450" s="100">
        <v>6.87</v>
      </c>
      <c r="H450" s="100">
        <v>6.18</v>
      </c>
      <c r="I450" s="100">
        <v>5.54</v>
      </c>
      <c r="J450" s="100">
        <v>5.04</v>
      </c>
      <c r="K450" s="100">
        <v>4.66</v>
      </c>
      <c r="L450" s="100">
        <v>48</v>
      </c>
      <c r="M450" s="100">
        <v>45</v>
      </c>
      <c r="N450" s="100">
        <v>79</v>
      </c>
      <c r="O450" s="99">
        <v>0.51795138888888892</v>
      </c>
    </row>
    <row r="451" spans="1:15" x14ac:dyDescent="0.25">
      <c r="A451" s="100">
        <v>8992</v>
      </c>
      <c r="B451" s="29">
        <v>2</v>
      </c>
      <c r="C451" s="100">
        <v>12447</v>
      </c>
      <c r="D451" s="100">
        <v>2.61</v>
      </c>
      <c r="E451" s="100">
        <v>2.36</v>
      </c>
      <c r="F451" s="100">
        <v>2.4500000000000002</v>
      </c>
      <c r="G451" s="100">
        <v>2.25</v>
      </c>
      <c r="H451" s="100">
        <v>2.08</v>
      </c>
      <c r="I451" s="100">
        <v>1.91</v>
      </c>
      <c r="J451" s="100">
        <v>1.79</v>
      </c>
      <c r="K451" s="100">
        <v>1.69</v>
      </c>
      <c r="L451" s="100">
        <v>48</v>
      </c>
      <c r="M451" s="100">
        <v>45</v>
      </c>
      <c r="N451" s="100">
        <v>79</v>
      </c>
      <c r="O451" s="99">
        <v>0.5180555555555556</v>
      </c>
    </row>
    <row r="452" spans="1:15" x14ac:dyDescent="0.25">
      <c r="A452" s="100">
        <v>8992</v>
      </c>
      <c r="B452" s="29">
        <v>3</v>
      </c>
      <c r="C452" s="100">
        <v>24074</v>
      </c>
      <c r="D452" s="100">
        <v>5.32</v>
      </c>
      <c r="E452" s="100">
        <v>4.7300000000000004</v>
      </c>
      <c r="F452" s="100">
        <v>5.04</v>
      </c>
      <c r="G452" s="100">
        <v>4.45</v>
      </c>
      <c r="H452" s="100">
        <v>4.0999999999999996</v>
      </c>
      <c r="I452" s="100">
        <v>3.76</v>
      </c>
      <c r="J452" s="100">
        <v>3.48</v>
      </c>
      <c r="K452" s="100">
        <v>3.29</v>
      </c>
      <c r="L452" s="100">
        <v>48</v>
      </c>
      <c r="M452" s="100">
        <v>45</v>
      </c>
      <c r="N452" s="100">
        <v>79</v>
      </c>
      <c r="O452" s="99">
        <v>0.51814814814814814</v>
      </c>
    </row>
    <row r="453" spans="1:15" x14ac:dyDescent="0.25">
      <c r="A453" s="100">
        <v>8992</v>
      </c>
      <c r="B453" s="29">
        <v>4</v>
      </c>
      <c r="C453" s="100">
        <v>36361</v>
      </c>
      <c r="D453" s="100">
        <v>8.07</v>
      </c>
      <c r="E453" s="100">
        <v>7.24</v>
      </c>
      <c r="F453" s="100">
        <v>7.52</v>
      </c>
      <c r="G453" s="100">
        <v>6.77</v>
      </c>
      <c r="H453" s="100">
        <v>6.15</v>
      </c>
      <c r="I453" s="100">
        <v>5.61</v>
      </c>
      <c r="J453" s="100">
        <v>5.17</v>
      </c>
      <c r="K453" s="100">
        <v>4.84</v>
      </c>
      <c r="L453" s="100">
        <v>48</v>
      </c>
      <c r="M453" s="100">
        <v>45</v>
      </c>
      <c r="N453" s="100">
        <v>79</v>
      </c>
      <c r="O453" s="99">
        <v>0.51826388888888886</v>
      </c>
    </row>
    <row r="454" spans="1:15" x14ac:dyDescent="0.25">
      <c r="A454" s="96" t="s">
        <v>477</v>
      </c>
      <c r="B454" s="98"/>
      <c r="C454" s="95" t="s">
        <v>57</v>
      </c>
      <c r="D454" s="97">
        <v>0.51862268518518517</v>
      </c>
      <c r="E454" s="96" t="s">
        <v>94</v>
      </c>
    </row>
    <row r="455" spans="1:15" x14ac:dyDescent="0.25">
      <c r="A455" s="100">
        <v>9010</v>
      </c>
      <c r="B455" s="29">
        <v>1</v>
      </c>
      <c r="C455" s="100">
        <v>36021</v>
      </c>
      <c r="D455" s="100">
        <v>8.8800000000000008</v>
      </c>
      <c r="E455" s="100">
        <v>8.08</v>
      </c>
      <c r="F455" s="100">
        <v>7.87</v>
      </c>
      <c r="G455" s="100">
        <v>6.7</v>
      </c>
      <c r="H455" s="100">
        <v>5.71</v>
      </c>
      <c r="I455" s="100">
        <v>4.8499999999999996</v>
      </c>
      <c r="J455" s="100">
        <v>4.05</v>
      </c>
      <c r="K455" s="100">
        <v>3.4</v>
      </c>
      <c r="L455" s="100">
        <v>48</v>
      </c>
      <c r="M455" s="100">
        <v>45</v>
      </c>
      <c r="N455" s="100">
        <v>80</v>
      </c>
      <c r="O455" s="99">
        <v>0.51905092592592594</v>
      </c>
    </row>
    <row r="456" spans="1:15" x14ac:dyDescent="0.25">
      <c r="A456" s="100">
        <v>9010</v>
      </c>
      <c r="B456" s="29">
        <v>2</v>
      </c>
      <c r="C456" s="100">
        <v>12354</v>
      </c>
      <c r="D456" s="100">
        <v>2.92</v>
      </c>
      <c r="E456" s="100">
        <v>2.6</v>
      </c>
      <c r="F456" s="100">
        <v>2.57</v>
      </c>
      <c r="G456" s="100">
        <v>2.1800000000000002</v>
      </c>
      <c r="H456" s="100">
        <v>1.89</v>
      </c>
      <c r="I456" s="100">
        <v>1.6</v>
      </c>
      <c r="J456" s="100">
        <v>1.38</v>
      </c>
      <c r="K456" s="100">
        <v>1.19</v>
      </c>
      <c r="L456" s="100">
        <v>48</v>
      </c>
      <c r="M456" s="100">
        <v>45</v>
      </c>
      <c r="N456" s="100">
        <v>80</v>
      </c>
      <c r="O456" s="99">
        <v>0.51914351851851859</v>
      </c>
    </row>
    <row r="457" spans="1:15" x14ac:dyDescent="0.25">
      <c r="A457" s="100">
        <v>9010</v>
      </c>
      <c r="B457" s="29">
        <v>3</v>
      </c>
      <c r="C457" s="100">
        <v>23929</v>
      </c>
      <c r="D457" s="100">
        <v>5.78</v>
      </c>
      <c r="E457" s="100">
        <v>5.21</v>
      </c>
      <c r="F457" s="100">
        <v>5.17</v>
      </c>
      <c r="G457" s="100">
        <v>4.34</v>
      </c>
      <c r="H457" s="100">
        <v>3.75</v>
      </c>
      <c r="I457" s="100">
        <v>3.21</v>
      </c>
      <c r="J457" s="100">
        <v>2.73</v>
      </c>
      <c r="K457" s="100">
        <v>2.33</v>
      </c>
      <c r="L457" s="100">
        <v>48</v>
      </c>
      <c r="M457" s="100">
        <v>45</v>
      </c>
      <c r="N457" s="100">
        <v>80</v>
      </c>
      <c r="O457" s="99">
        <v>0.51923611111111112</v>
      </c>
    </row>
    <row r="458" spans="1:15" x14ac:dyDescent="0.25">
      <c r="A458" s="100">
        <v>9010</v>
      </c>
      <c r="B458" s="29">
        <v>4</v>
      </c>
      <c r="C458" s="100">
        <v>36051</v>
      </c>
      <c r="D458" s="100">
        <v>8.73</v>
      </c>
      <c r="E458" s="100">
        <v>7.89</v>
      </c>
      <c r="F458" s="100">
        <v>7.71</v>
      </c>
      <c r="G458" s="100">
        <v>6.56</v>
      </c>
      <c r="H458" s="100">
        <v>5.61</v>
      </c>
      <c r="I458" s="100">
        <v>4.79</v>
      </c>
      <c r="J458" s="100">
        <v>4.04</v>
      </c>
      <c r="K458" s="100">
        <v>3.41</v>
      </c>
      <c r="L458" s="100">
        <v>48</v>
      </c>
      <c r="M458" s="100">
        <v>45</v>
      </c>
      <c r="N458" s="100">
        <v>80</v>
      </c>
      <c r="O458" s="99">
        <v>0.5193402777777778</v>
      </c>
    </row>
    <row r="459" spans="1:15" x14ac:dyDescent="0.25">
      <c r="A459" s="96" t="s">
        <v>476</v>
      </c>
      <c r="B459" s="98"/>
      <c r="C459" s="95" t="s">
        <v>57</v>
      </c>
      <c r="D459" s="97">
        <v>0.51987268518518526</v>
      </c>
      <c r="E459" s="96" t="s">
        <v>92</v>
      </c>
    </row>
    <row r="460" spans="1:15" x14ac:dyDescent="0.25">
      <c r="A460" s="100">
        <v>9012</v>
      </c>
      <c r="B460" s="29">
        <v>1</v>
      </c>
      <c r="C460" s="100">
        <v>35904</v>
      </c>
      <c r="D460" s="100">
        <v>8.81</v>
      </c>
      <c r="E460" s="100">
        <v>7.82</v>
      </c>
      <c r="F460" s="100">
        <v>7.9</v>
      </c>
      <c r="G460" s="100">
        <v>6.68</v>
      </c>
      <c r="H460" s="100">
        <v>5.68</v>
      </c>
      <c r="I460" s="100">
        <v>4.7699999999999996</v>
      </c>
      <c r="J460" s="100">
        <v>4.03</v>
      </c>
      <c r="K460" s="100">
        <v>3.42</v>
      </c>
      <c r="L460" s="100">
        <v>47</v>
      </c>
      <c r="M460" s="100">
        <v>44</v>
      </c>
      <c r="N460" s="100">
        <v>81</v>
      </c>
      <c r="O460" s="99">
        <v>0.52021990740740742</v>
      </c>
    </row>
    <row r="461" spans="1:15" x14ac:dyDescent="0.25">
      <c r="A461" s="100">
        <v>9012</v>
      </c>
      <c r="B461" s="29">
        <v>2</v>
      </c>
      <c r="C461" s="100">
        <v>12410</v>
      </c>
      <c r="D461" s="100">
        <v>2.93</v>
      </c>
      <c r="E461" s="100">
        <v>2.58</v>
      </c>
      <c r="F461" s="100">
        <v>2.67</v>
      </c>
      <c r="G461" s="100">
        <v>2.21</v>
      </c>
      <c r="H461" s="100">
        <v>1.89</v>
      </c>
      <c r="I461" s="100">
        <v>1.62</v>
      </c>
      <c r="J461" s="100">
        <v>1.39</v>
      </c>
      <c r="K461" s="100">
        <v>1.19</v>
      </c>
      <c r="L461" s="100">
        <v>47</v>
      </c>
      <c r="M461" s="100">
        <v>44</v>
      </c>
      <c r="N461" s="100">
        <v>81</v>
      </c>
      <c r="O461" s="99">
        <v>0.52032407407407411</v>
      </c>
    </row>
    <row r="462" spans="1:15" x14ac:dyDescent="0.25">
      <c r="A462" s="100">
        <v>9012</v>
      </c>
      <c r="B462" s="29">
        <v>3</v>
      </c>
      <c r="C462" s="100">
        <v>23897</v>
      </c>
      <c r="D462" s="100">
        <v>5.82</v>
      </c>
      <c r="E462" s="100">
        <v>5.17</v>
      </c>
      <c r="F462" s="100">
        <v>5.33</v>
      </c>
      <c r="G462" s="100">
        <v>4.4000000000000004</v>
      </c>
      <c r="H462" s="100">
        <v>3.75</v>
      </c>
      <c r="I462" s="100">
        <v>3.2</v>
      </c>
      <c r="J462" s="100">
        <v>2.73</v>
      </c>
      <c r="K462" s="100">
        <v>2.35</v>
      </c>
      <c r="L462" s="100">
        <v>47</v>
      </c>
      <c r="M462" s="100">
        <v>44</v>
      </c>
      <c r="N462" s="100">
        <v>81</v>
      </c>
      <c r="O462" s="99">
        <v>0.5204050925925926</v>
      </c>
    </row>
    <row r="463" spans="1:15" x14ac:dyDescent="0.25">
      <c r="A463" s="100">
        <v>9012</v>
      </c>
      <c r="B463" s="29">
        <v>4</v>
      </c>
      <c r="C463" s="100">
        <v>36112</v>
      </c>
      <c r="D463" s="100">
        <v>8.86</v>
      </c>
      <c r="E463" s="100">
        <v>7.87</v>
      </c>
      <c r="F463" s="100">
        <v>8.01</v>
      </c>
      <c r="G463" s="100">
        <v>6.74</v>
      </c>
      <c r="H463" s="100">
        <v>5.72</v>
      </c>
      <c r="I463" s="100">
        <v>4.82</v>
      </c>
      <c r="J463" s="100">
        <v>4.09</v>
      </c>
      <c r="K463" s="100">
        <v>3.47</v>
      </c>
      <c r="L463" s="100">
        <v>47</v>
      </c>
      <c r="M463" s="100">
        <v>44</v>
      </c>
      <c r="N463" s="100">
        <v>81</v>
      </c>
      <c r="O463" s="99">
        <v>0.52052083333333332</v>
      </c>
    </row>
    <row r="464" spans="1:15" x14ac:dyDescent="0.25">
      <c r="A464" s="96" t="s">
        <v>475</v>
      </c>
      <c r="B464" s="98"/>
      <c r="C464" s="95" t="s">
        <v>57</v>
      </c>
      <c r="D464" s="97">
        <v>0.52082175925925933</v>
      </c>
      <c r="E464" s="96" t="s">
        <v>90</v>
      </c>
    </row>
    <row r="465" spans="1:15" x14ac:dyDescent="0.25">
      <c r="A465" s="100">
        <v>9030</v>
      </c>
      <c r="B465" s="29">
        <v>1</v>
      </c>
      <c r="C465" s="100">
        <v>35923</v>
      </c>
      <c r="D465" s="100">
        <v>8.43</v>
      </c>
      <c r="E465" s="100">
        <v>7.56</v>
      </c>
      <c r="F465" s="100">
        <v>7.65</v>
      </c>
      <c r="G465" s="100">
        <v>6.7</v>
      </c>
      <c r="H465" s="100">
        <v>5.81</v>
      </c>
      <c r="I465" s="100">
        <v>4.92</v>
      </c>
      <c r="J465" s="100">
        <v>4.12</v>
      </c>
      <c r="K465" s="100">
        <v>3.41</v>
      </c>
      <c r="L465" s="100">
        <v>48</v>
      </c>
      <c r="M465" s="100">
        <v>45</v>
      </c>
      <c r="N465" s="100">
        <v>82</v>
      </c>
      <c r="O465" s="99">
        <v>0.52127314814814818</v>
      </c>
    </row>
    <row r="466" spans="1:15" x14ac:dyDescent="0.25">
      <c r="A466" s="100">
        <v>9030</v>
      </c>
      <c r="B466" s="29">
        <v>2</v>
      </c>
      <c r="C466" s="100">
        <v>12370</v>
      </c>
      <c r="D466" s="100">
        <v>2.7</v>
      </c>
      <c r="E466" s="100">
        <v>2.4300000000000002</v>
      </c>
      <c r="F466" s="100">
        <v>2.4900000000000002</v>
      </c>
      <c r="G466" s="100">
        <v>2.15</v>
      </c>
      <c r="H466" s="100">
        <v>1.89</v>
      </c>
      <c r="I466" s="100">
        <v>1.62</v>
      </c>
      <c r="J466" s="100">
        <v>1.38</v>
      </c>
      <c r="K466" s="100">
        <v>1.18</v>
      </c>
      <c r="L466" s="100">
        <v>48</v>
      </c>
      <c r="M466" s="100">
        <v>45</v>
      </c>
      <c r="N466" s="100">
        <v>82</v>
      </c>
      <c r="O466" s="99">
        <v>0.52137731481481475</v>
      </c>
    </row>
    <row r="467" spans="1:15" x14ac:dyDescent="0.25">
      <c r="A467" s="100">
        <v>9030</v>
      </c>
      <c r="B467" s="29">
        <v>3</v>
      </c>
      <c r="C467" s="100">
        <v>23954</v>
      </c>
      <c r="D467" s="100">
        <v>5.45</v>
      </c>
      <c r="E467" s="100">
        <v>4.87</v>
      </c>
      <c r="F467" s="100">
        <v>5.07</v>
      </c>
      <c r="G467" s="100">
        <v>4.33</v>
      </c>
      <c r="H467" s="100">
        <v>3.8</v>
      </c>
      <c r="I467" s="100">
        <v>3.25</v>
      </c>
      <c r="J467" s="100">
        <v>2.75</v>
      </c>
      <c r="K467" s="100">
        <v>2.31</v>
      </c>
      <c r="L467" s="100">
        <v>48</v>
      </c>
      <c r="M467" s="100">
        <v>45</v>
      </c>
      <c r="N467" s="100">
        <v>82</v>
      </c>
      <c r="O467" s="99">
        <v>0.5214699074074074</v>
      </c>
    </row>
    <row r="468" spans="1:15" x14ac:dyDescent="0.25">
      <c r="A468" s="100">
        <v>9030</v>
      </c>
      <c r="B468" s="29">
        <v>4</v>
      </c>
      <c r="C468" s="100">
        <v>36249</v>
      </c>
      <c r="D468" s="100">
        <v>8.32</v>
      </c>
      <c r="E468" s="100">
        <v>7.49</v>
      </c>
      <c r="F468" s="100">
        <v>7.59</v>
      </c>
      <c r="G468" s="100">
        <v>6.63</v>
      </c>
      <c r="H468" s="100">
        <v>5.75</v>
      </c>
      <c r="I468" s="100">
        <v>4.8899999999999997</v>
      </c>
      <c r="J468" s="100">
        <v>4.1399999999999997</v>
      </c>
      <c r="K468" s="100">
        <v>3.45</v>
      </c>
      <c r="L468" s="100">
        <v>48</v>
      </c>
      <c r="M468" s="100">
        <v>45</v>
      </c>
      <c r="N468" s="100">
        <v>82</v>
      </c>
      <c r="O468" s="99">
        <v>0.52158564814814812</v>
      </c>
    </row>
    <row r="469" spans="1:15" x14ac:dyDescent="0.25">
      <c r="A469" s="96" t="s">
        <v>474</v>
      </c>
      <c r="B469" s="98"/>
      <c r="C469" s="95" t="s">
        <v>57</v>
      </c>
      <c r="D469" s="97">
        <v>0.52204861111111112</v>
      </c>
      <c r="E469" s="96" t="s">
        <v>88</v>
      </c>
    </row>
    <row r="470" spans="1:15" x14ac:dyDescent="0.25">
      <c r="A470" s="100">
        <v>9048</v>
      </c>
      <c r="B470" s="29">
        <v>1</v>
      </c>
      <c r="C470" s="100">
        <v>36091</v>
      </c>
      <c r="D470" s="100">
        <v>9.0500000000000007</v>
      </c>
      <c r="E470" s="100">
        <v>8.1</v>
      </c>
      <c r="F470" s="100">
        <v>7.98</v>
      </c>
      <c r="G470" s="100">
        <v>6.81</v>
      </c>
      <c r="H470" s="100">
        <v>5.88</v>
      </c>
      <c r="I470" s="100">
        <v>4.8899999999999997</v>
      </c>
      <c r="J470" s="100">
        <v>4.07</v>
      </c>
      <c r="K470" s="100">
        <v>3.43</v>
      </c>
      <c r="L470" s="100">
        <v>48</v>
      </c>
      <c r="M470" s="100">
        <v>45</v>
      </c>
      <c r="N470" s="100">
        <v>83</v>
      </c>
      <c r="O470" s="99">
        <v>0.52247685185185189</v>
      </c>
    </row>
    <row r="471" spans="1:15" x14ac:dyDescent="0.25">
      <c r="A471" s="100">
        <v>9048</v>
      </c>
      <c r="B471" s="29">
        <v>2</v>
      </c>
      <c r="C471" s="100">
        <v>12398</v>
      </c>
      <c r="D471" s="100">
        <v>2.92</v>
      </c>
      <c r="E471" s="100">
        <v>2.62</v>
      </c>
      <c r="F471" s="100">
        <v>2.61</v>
      </c>
      <c r="G471" s="100">
        <v>2.2200000000000002</v>
      </c>
      <c r="H471" s="100">
        <v>1.94</v>
      </c>
      <c r="I471" s="100">
        <v>1.64</v>
      </c>
      <c r="J471" s="100">
        <v>1.4</v>
      </c>
      <c r="K471" s="100">
        <v>1.21</v>
      </c>
      <c r="L471" s="100">
        <v>48</v>
      </c>
      <c r="M471" s="100">
        <v>45</v>
      </c>
      <c r="N471" s="100">
        <v>83</v>
      </c>
      <c r="O471" s="99">
        <v>0.52256944444444442</v>
      </c>
    </row>
    <row r="472" spans="1:15" x14ac:dyDescent="0.25">
      <c r="A472" s="100">
        <v>9048</v>
      </c>
      <c r="B472" s="29">
        <v>3</v>
      </c>
      <c r="C472" s="100">
        <v>23931</v>
      </c>
      <c r="D472" s="100">
        <v>5.89</v>
      </c>
      <c r="E472" s="100">
        <v>5.22</v>
      </c>
      <c r="F472" s="100">
        <v>5.25</v>
      </c>
      <c r="G472" s="100">
        <v>4.4000000000000004</v>
      </c>
      <c r="H472" s="100">
        <v>3.85</v>
      </c>
      <c r="I472" s="100">
        <v>3.24</v>
      </c>
      <c r="J472" s="100">
        <v>2.75</v>
      </c>
      <c r="K472" s="100">
        <v>2.36</v>
      </c>
      <c r="L472" s="100">
        <v>48</v>
      </c>
      <c r="M472" s="100">
        <v>45</v>
      </c>
      <c r="N472" s="100">
        <v>83</v>
      </c>
      <c r="O472" s="99">
        <v>0.52266203703703706</v>
      </c>
    </row>
    <row r="473" spans="1:15" x14ac:dyDescent="0.25">
      <c r="A473" s="100">
        <v>9048</v>
      </c>
      <c r="B473" s="29">
        <v>4</v>
      </c>
      <c r="C473" s="100">
        <v>36359</v>
      </c>
      <c r="D473" s="100">
        <v>8.91</v>
      </c>
      <c r="E473" s="100">
        <v>8</v>
      </c>
      <c r="F473" s="100">
        <v>7.94</v>
      </c>
      <c r="G473" s="100">
        <v>6.74</v>
      </c>
      <c r="H473" s="100">
        <v>5.83</v>
      </c>
      <c r="I473" s="100">
        <v>4.9000000000000004</v>
      </c>
      <c r="J473" s="100">
        <v>4.13</v>
      </c>
      <c r="K473" s="100">
        <v>3.51</v>
      </c>
      <c r="L473" s="100">
        <v>48</v>
      </c>
      <c r="M473" s="100">
        <v>45</v>
      </c>
      <c r="N473" s="100">
        <v>83</v>
      </c>
      <c r="O473" s="99">
        <v>0.52277777777777779</v>
      </c>
    </row>
    <row r="474" spans="1:15" x14ac:dyDescent="0.25">
      <c r="A474" s="96" t="s">
        <v>473</v>
      </c>
      <c r="B474" s="98"/>
      <c r="C474" s="95" t="s">
        <v>57</v>
      </c>
      <c r="D474" s="97">
        <v>0.52318287037037037</v>
      </c>
      <c r="E474" s="96" t="s">
        <v>86</v>
      </c>
    </row>
    <row r="475" spans="1:15" x14ac:dyDescent="0.25">
      <c r="A475" s="100">
        <v>9050</v>
      </c>
      <c r="B475" s="29">
        <v>1</v>
      </c>
      <c r="C475" s="100">
        <v>35968</v>
      </c>
      <c r="D475" s="100">
        <v>8.82</v>
      </c>
      <c r="E475" s="100">
        <v>7.72</v>
      </c>
      <c r="F475" s="100">
        <v>7.94</v>
      </c>
      <c r="G475" s="100">
        <v>6.78</v>
      </c>
      <c r="H475" s="100">
        <v>5.73</v>
      </c>
      <c r="I475" s="100">
        <v>4.87</v>
      </c>
      <c r="J475" s="100">
        <v>4.0599999999999996</v>
      </c>
      <c r="K475" s="100">
        <v>3.43</v>
      </c>
      <c r="L475" s="100">
        <v>47</v>
      </c>
      <c r="M475" s="100">
        <v>45</v>
      </c>
      <c r="N475" s="100">
        <v>84</v>
      </c>
      <c r="O475" s="99">
        <v>0.52355324074074072</v>
      </c>
    </row>
    <row r="476" spans="1:15" x14ac:dyDescent="0.25">
      <c r="A476" s="100">
        <v>9050</v>
      </c>
      <c r="B476" s="29">
        <v>2</v>
      </c>
      <c r="C476" s="100">
        <v>12433</v>
      </c>
      <c r="D476" s="100">
        <v>2.97</v>
      </c>
      <c r="E476" s="100">
        <v>2.58</v>
      </c>
      <c r="F476" s="100">
        <v>2.69</v>
      </c>
      <c r="G476" s="100">
        <v>2.2599999999999998</v>
      </c>
      <c r="H476" s="100">
        <v>1.94</v>
      </c>
      <c r="I476" s="100">
        <v>1.67</v>
      </c>
      <c r="J476" s="100">
        <v>1.41</v>
      </c>
      <c r="K476" s="100">
        <v>1.23</v>
      </c>
      <c r="L476" s="100">
        <v>47</v>
      </c>
      <c r="M476" s="100">
        <v>45</v>
      </c>
      <c r="N476" s="100">
        <v>84</v>
      </c>
      <c r="O476" s="99">
        <v>0.5236574074074074</v>
      </c>
    </row>
    <row r="477" spans="1:15" x14ac:dyDescent="0.25">
      <c r="A477" s="100">
        <v>9050</v>
      </c>
      <c r="B477" s="29">
        <v>3</v>
      </c>
      <c r="C477" s="100">
        <v>23890</v>
      </c>
      <c r="D477" s="100">
        <v>5.85</v>
      </c>
      <c r="E477" s="100">
        <v>5.1100000000000003</v>
      </c>
      <c r="F477" s="100">
        <v>5.37</v>
      </c>
      <c r="G477" s="100">
        <v>4.49</v>
      </c>
      <c r="H477" s="100">
        <v>3.85</v>
      </c>
      <c r="I477" s="100">
        <v>3.27</v>
      </c>
      <c r="J477" s="100">
        <v>2.76</v>
      </c>
      <c r="K477" s="100">
        <v>2.35</v>
      </c>
      <c r="L477" s="100">
        <v>47</v>
      </c>
      <c r="M477" s="100">
        <v>45</v>
      </c>
      <c r="N477" s="100">
        <v>84</v>
      </c>
      <c r="O477" s="99">
        <v>0.5237384259259259</v>
      </c>
    </row>
    <row r="478" spans="1:15" x14ac:dyDescent="0.25">
      <c r="A478" s="100">
        <v>9050</v>
      </c>
      <c r="B478" s="29">
        <v>4</v>
      </c>
      <c r="C478" s="100">
        <v>36222</v>
      </c>
      <c r="D478" s="100">
        <v>8.85</v>
      </c>
      <c r="E478" s="100">
        <v>7.8</v>
      </c>
      <c r="F478" s="100">
        <v>8.0399999999999991</v>
      </c>
      <c r="G478" s="100">
        <v>6.82</v>
      </c>
      <c r="H478" s="100">
        <v>5.77</v>
      </c>
      <c r="I478" s="100">
        <v>4.92</v>
      </c>
      <c r="J478" s="100">
        <v>4.0999999999999996</v>
      </c>
      <c r="K478" s="100">
        <v>3.47</v>
      </c>
      <c r="L478" s="100">
        <v>47</v>
      </c>
      <c r="M478" s="100">
        <v>45</v>
      </c>
      <c r="N478" s="100">
        <v>84</v>
      </c>
      <c r="O478" s="99">
        <v>0.52385416666666662</v>
      </c>
    </row>
    <row r="479" spans="1:15" x14ac:dyDescent="0.25">
      <c r="A479" s="96" t="s">
        <v>472</v>
      </c>
      <c r="B479" s="98"/>
      <c r="C479" s="95" t="s">
        <v>57</v>
      </c>
      <c r="D479" s="97">
        <v>0.52416666666666667</v>
      </c>
      <c r="E479" s="96" t="s">
        <v>84</v>
      </c>
    </row>
    <row r="480" spans="1:15" x14ac:dyDescent="0.25">
      <c r="A480" s="100">
        <v>9068</v>
      </c>
      <c r="B480" s="29">
        <v>1</v>
      </c>
      <c r="C480" s="100">
        <v>36143</v>
      </c>
      <c r="D480" s="100">
        <v>9</v>
      </c>
      <c r="E480" s="100">
        <v>8.2799999999999994</v>
      </c>
      <c r="F480" s="100">
        <v>7.97</v>
      </c>
      <c r="G480" s="100">
        <v>6.87</v>
      </c>
      <c r="H480" s="100">
        <v>5.92</v>
      </c>
      <c r="I480" s="100">
        <v>4.9400000000000004</v>
      </c>
      <c r="J480" s="100">
        <v>4.0999999999999996</v>
      </c>
      <c r="K480" s="100">
        <v>3.37</v>
      </c>
      <c r="L480" s="100">
        <v>48</v>
      </c>
      <c r="M480" s="100">
        <v>45</v>
      </c>
      <c r="N480" s="100">
        <v>85</v>
      </c>
      <c r="O480" s="99">
        <v>0.52458333333333329</v>
      </c>
    </row>
    <row r="481" spans="1:15" x14ac:dyDescent="0.25">
      <c r="A481" s="100">
        <v>9068</v>
      </c>
      <c r="B481" s="29">
        <v>2</v>
      </c>
      <c r="C481" s="100">
        <v>12439</v>
      </c>
      <c r="D481" s="100">
        <v>2.89</v>
      </c>
      <c r="E481" s="100">
        <v>2.68</v>
      </c>
      <c r="F481" s="100">
        <v>2.54</v>
      </c>
      <c r="G481" s="100">
        <v>2.2200000000000002</v>
      </c>
      <c r="H481" s="100">
        <v>1.97</v>
      </c>
      <c r="I481" s="100">
        <v>1.67</v>
      </c>
      <c r="J481" s="100">
        <v>1.42</v>
      </c>
      <c r="K481" s="100">
        <v>1.21</v>
      </c>
      <c r="L481" s="100">
        <v>48</v>
      </c>
      <c r="M481" s="100">
        <v>45</v>
      </c>
      <c r="N481" s="100">
        <v>85</v>
      </c>
      <c r="O481" s="99">
        <v>0.52468749999999997</v>
      </c>
    </row>
    <row r="482" spans="1:15" x14ac:dyDescent="0.25">
      <c r="A482" s="100">
        <v>9068</v>
      </c>
      <c r="B482" s="29">
        <v>3</v>
      </c>
      <c r="C482" s="100">
        <v>23901</v>
      </c>
      <c r="D482" s="100">
        <v>5.75</v>
      </c>
      <c r="E482" s="100">
        <v>5.32</v>
      </c>
      <c r="F482" s="100">
        <v>5.24</v>
      </c>
      <c r="G482" s="100">
        <v>4.3899999999999997</v>
      </c>
      <c r="H482" s="100">
        <v>3.83</v>
      </c>
      <c r="I482" s="100">
        <v>3.25</v>
      </c>
      <c r="J482" s="100">
        <v>2.74</v>
      </c>
      <c r="K482" s="100">
        <v>2.2999999999999998</v>
      </c>
      <c r="L482" s="100">
        <v>48</v>
      </c>
      <c r="M482" s="100">
        <v>45</v>
      </c>
      <c r="N482" s="100">
        <v>85</v>
      </c>
      <c r="O482" s="99">
        <v>0.52478009259259262</v>
      </c>
    </row>
    <row r="483" spans="1:15" x14ac:dyDescent="0.25">
      <c r="A483" s="100">
        <v>9068</v>
      </c>
      <c r="B483" s="29">
        <v>4</v>
      </c>
      <c r="C483" s="100">
        <v>35985</v>
      </c>
      <c r="D483" s="100">
        <v>8.76</v>
      </c>
      <c r="E483" s="100">
        <v>8.08</v>
      </c>
      <c r="F483" s="100">
        <v>7.75</v>
      </c>
      <c r="G483" s="100">
        <v>6.71</v>
      </c>
      <c r="H483" s="100">
        <v>5.76</v>
      </c>
      <c r="I483" s="100">
        <v>4.9000000000000004</v>
      </c>
      <c r="J483" s="100">
        <v>4.09</v>
      </c>
      <c r="K483" s="100">
        <v>3.41</v>
      </c>
      <c r="L483" s="100">
        <v>48</v>
      </c>
      <c r="M483" s="100">
        <v>45</v>
      </c>
      <c r="N483" s="100">
        <v>85</v>
      </c>
      <c r="O483" s="99">
        <v>0.52488425925925919</v>
      </c>
    </row>
    <row r="484" spans="1:15" x14ac:dyDescent="0.25">
      <c r="A484" s="96" t="s">
        <v>471</v>
      </c>
      <c r="B484" s="98"/>
      <c r="C484" s="95" t="s">
        <v>57</v>
      </c>
      <c r="D484" s="97">
        <v>0.52520833333333339</v>
      </c>
      <c r="E484" s="96" t="s">
        <v>82</v>
      </c>
    </row>
    <row r="485" spans="1:15" x14ac:dyDescent="0.25">
      <c r="A485" s="100">
        <v>9722</v>
      </c>
      <c r="B485" s="29">
        <v>1</v>
      </c>
      <c r="C485" s="100">
        <v>35618</v>
      </c>
      <c r="D485" s="100">
        <v>14.13</v>
      </c>
      <c r="E485" s="100">
        <v>7.66</v>
      </c>
      <c r="F485" s="100">
        <v>11.23</v>
      </c>
      <c r="G485" s="100">
        <v>8.85</v>
      </c>
      <c r="H485" s="100">
        <v>7.06</v>
      </c>
      <c r="I485" s="100">
        <v>5.63</v>
      </c>
      <c r="J485" s="100">
        <v>4.5199999999999996</v>
      </c>
      <c r="K485" s="100">
        <v>3.67</v>
      </c>
      <c r="L485" s="100">
        <v>48</v>
      </c>
      <c r="M485" s="100">
        <v>44</v>
      </c>
      <c r="N485" s="100">
        <v>86</v>
      </c>
      <c r="O485" s="99">
        <v>0.52722222222222226</v>
      </c>
    </row>
    <row r="486" spans="1:15" x14ac:dyDescent="0.25">
      <c r="A486" s="100">
        <v>9722</v>
      </c>
      <c r="B486" s="29">
        <v>2</v>
      </c>
      <c r="C486" s="100">
        <v>12313</v>
      </c>
      <c r="D486" s="100">
        <v>5.88</v>
      </c>
      <c r="E486" s="100">
        <v>2</v>
      </c>
      <c r="F486" s="100">
        <v>4.57</v>
      </c>
      <c r="G486" s="100">
        <v>3.55</v>
      </c>
      <c r="H486" s="100">
        <v>2.79</v>
      </c>
      <c r="I486" s="100">
        <v>2.2400000000000002</v>
      </c>
      <c r="J486" s="100">
        <v>1.8</v>
      </c>
      <c r="K486" s="100">
        <v>1.47</v>
      </c>
      <c r="L486" s="100">
        <v>48</v>
      </c>
      <c r="M486" s="100">
        <v>44</v>
      </c>
      <c r="N486" s="100">
        <v>86</v>
      </c>
      <c r="O486" s="99">
        <v>0.52732638888888894</v>
      </c>
    </row>
    <row r="487" spans="1:15" x14ac:dyDescent="0.25">
      <c r="A487" s="100">
        <v>9722</v>
      </c>
      <c r="B487" s="29">
        <v>3</v>
      </c>
      <c r="C487" s="100">
        <v>23821</v>
      </c>
      <c r="D487" s="100">
        <v>10.15</v>
      </c>
      <c r="E487" s="100">
        <v>4.54</v>
      </c>
      <c r="F487" s="100">
        <v>8.11</v>
      </c>
      <c r="G487" s="100">
        <v>6.27</v>
      </c>
      <c r="H487" s="100">
        <v>5</v>
      </c>
      <c r="I487" s="100">
        <v>4.0199999999999996</v>
      </c>
      <c r="J487" s="100">
        <v>3.25</v>
      </c>
      <c r="K487" s="100">
        <v>2.67</v>
      </c>
      <c r="L487" s="100">
        <v>48</v>
      </c>
      <c r="M487" s="100">
        <v>44</v>
      </c>
      <c r="N487" s="100">
        <v>86</v>
      </c>
      <c r="O487" s="99">
        <v>0.5274537037037037</v>
      </c>
    </row>
    <row r="488" spans="1:15" x14ac:dyDescent="0.25">
      <c r="A488" s="100">
        <v>9722</v>
      </c>
      <c r="B488" s="29">
        <v>4</v>
      </c>
      <c r="C488" s="100">
        <v>36120</v>
      </c>
      <c r="D488" s="100">
        <v>13.91</v>
      </c>
      <c r="E488" s="100">
        <v>7.73</v>
      </c>
      <c r="F488" s="100">
        <v>11.06</v>
      </c>
      <c r="G488" s="100">
        <v>8.73</v>
      </c>
      <c r="H488" s="100">
        <v>6.97</v>
      </c>
      <c r="I488" s="100">
        <v>5.62</v>
      </c>
      <c r="J488" s="100">
        <v>4.55</v>
      </c>
      <c r="K488" s="100">
        <v>3.72</v>
      </c>
      <c r="L488" s="100">
        <v>48</v>
      </c>
      <c r="M488" s="100">
        <v>44</v>
      </c>
      <c r="N488" s="100">
        <v>86</v>
      </c>
      <c r="O488" s="99">
        <v>0.52758101851851846</v>
      </c>
    </row>
    <row r="489" spans="1:15" x14ac:dyDescent="0.25">
      <c r="A489" s="96" t="s">
        <v>470</v>
      </c>
      <c r="B489" s="98"/>
      <c r="C489" s="95" t="s">
        <v>57</v>
      </c>
      <c r="D489" s="97">
        <v>0.52797453703703701</v>
      </c>
      <c r="E489" s="96" t="s">
        <v>79</v>
      </c>
    </row>
    <row r="490" spans="1:15" x14ac:dyDescent="0.25">
      <c r="A490" s="100">
        <v>9724</v>
      </c>
      <c r="B490" s="29">
        <v>1</v>
      </c>
      <c r="C490" s="100">
        <v>35706</v>
      </c>
      <c r="D490" s="100">
        <v>11.6</v>
      </c>
      <c r="E490" s="100">
        <v>9.39</v>
      </c>
      <c r="F490" s="100">
        <v>9.8000000000000007</v>
      </c>
      <c r="G490" s="100">
        <v>7.72</v>
      </c>
      <c r="H490" s="100">
        <v>6.18</v>
      </c>
      <c r="I490" s="100">
        <v>5</v>
      </c>
      <c r="J490" s="100">
        <v>4.1100000000000003</v>
      </c>
      <c r="K490" s="100">
        <v>3.44</v>
      </c>
      <c r="L490" s="100">
        <v>48</v>
      </c>
      <c r="M490" s="100">
        <v>45</v>
      </c>
      <c r="N490" s="100">
        <v>87</v>
      </c>
      <c r="O490" s="99">
        <v>0.52829861111111109</v>
      </c>
    </row>
    <row r="491" spans="1:15" x14ac:dyDescent="0.25">
      <c r="A491" s="100">
        <v>9724</v>
      </c>
      <c r="B491" s="29">
        <v>2</v>
      </c>
      <c r="C491" s="100">
        <v>12340</v>
      </c>
      <c r="D491" s="100">
        <v>4.1399999999999997</v>
      </c>
      <c r="E491" s="100">
        <v>3.29</v>
      </c>
      <c r="F491" s="100">
        <v>3.36</v>
      </c>
      <c r="G491" s="100">
        <v>2.6</v>
      </c>
      <c r="H491" s="100">
        <v>2.09</v>
      </c>
      <c r="I491" s="100">
        <v>1.73</v>
      </c>
      <c r="J491" s="100">
        <v>1.43</v>
      </c>
      <c r="K491" s="100">
        <v>1.22</v>
      </c>
      <c r="L491" s="100">
        <v>48</v>
      </c>
      <c r="M491" s="100">
        <v>45</v>
      </c>
      <c r="N491" s="100">
        <v>87</v>
      </c>
      <c r="O491" s="99">
        <v>0.52840277777777778</v>
      </c>
    </row>
    <row r="492" spans="1:15" x14ac:dyDescent="0.25">
      <c r="A492" s="100">
        <v>9724</v>
      </c>
      <c r="B492" s="29">
        <v>3</v>
      </c>
      <c r="C492" s="100">
        <v>23804</v>
      </c>
      <c r="D492" s="100">
        <v>7.89</v>
      </c>
      <c r="E492" s="100">
        <v>6.3</v>
      </c>
      <c r="F492" s="100">
        <v>6.72</v>
      </c>
      <c r="G492" s="100">
        <v>5.19</v>
      </c>
      <c r="H492" s="100">
        <v>4.1399999999999997</v>
      </c>
      <c r="I492" s="100">
        <v>3.41</v>
      </c>
      <c r="J492" s="100">
        <v>2.81</v>
      </c>
      <c r="K492" s="100">
        <v>2.36</v>
      </c>
      <c r="L492" s="100">
        <v>48</v>
      </c>
      <c r="M492" s="100">
        <v>45</v>
      </c>
      <c r="N492" s="100">
        <v>87</v>
      </c>
      <c r="O492" s="99">
        <v>0.52849537037037042</v>
      </c>
    </row>
    <row r="493" spans="1:15" x14ac:dyDescent="0.25">
      <c r="A493" s="100">
        <v>9724</v>
      </c>
      <c r="B493" s="29">
        <v>4</v>
      </c>
      <c r="C493" s="100">
        <v>36028</v>
      </c>
      <c r="D493" s="100">
        <v>11.5</v>
      </c>
      <c r="E493" s="100">
        <v>9.3000000000000007</v>
      </c>
      <c r="F493" s="100">
        <v>10</v>
      </c>
      <c r="G493" s="100">
        <v>7.82</v>
      </c>
      <c r="H493" s="100">
        <v>6.19</v>
      </c>
      <c r="I493" s="100">
        <v>5.04</v>
      </c>
      <c r="J493" s="100">
        <v>4.1399999999999997</v>
      </c>
      <c r="K493" s="100">
        <v>3.49</v>
      </c>
      <c r="L493" s="100">
        <v>48</v>
      </c>
      <c r="M493" s="100">
        <v>45</v>
      </c>
      <c r="N493" s="100">
        <v>87</v>
      </c>
      <c r="O493" s="99">
        <v>0.52859953703703699</v>
      </c>
    </row>
    <row r="494" spans="1:15" x14ac:dyDescent="0.25">
      <c r="A494" s="96" t="s">
        <v>469</v>
      </c>
      <c r="B494" s="98"/>
      <c r="C494" s="95" t="s">
        <v>57</v>
      </c>
      <c r="D494" s="97">
        <v>0.5289814814814815</v>
      </c>
      <c r="E494" s="96" t="s">
        <v>77</v>
      </c>
    </row>
    <row r="495" spans="1:15" x14ac:dyDescent="0.25">
      <c r="A495" s="100">
        <v>10312</v>
      </c>
      <c r="B495" s="29">
        <v>1</v>
      </c>
      <c r="C495" s="100">
        <v>35944</v>
      </c>
      <c r="D495" s="100">
        <v>16.239999999999998</v>
      </c>
      <c r="E495" s="100">
        <v>8.48</v>
      </c>
      <c r="F495" s="100">
        <v>13</v>
      </c>
      <c r="G495" s="100">
        <v>10.220000000000001</v>
      </c>
      <c r="H495" s="100">
        <v>8.16</v>
      </c>
      <c r="I495" s="100">
        <v>6.53</v>
      </c>
      <c r="J495" s="100">
        <v>5.16</v>
      </c>
      <c r="K495" s="100">
        <v>4.0999999999999996</v>
      </c>
      <c r="L495" s="100">
        <v>48</v>
      </c>
      <c r="M495" s="100">
        <v>45</v>
      </c>
      <c r="N495" s="100">
        <v>88</v>
      </c>
      <c r="O495" s="99">
        <v>0.53077546296296296</v>
      </c>
    </row>
    <row r="496" spans="1:15" x14ac:dyDescent="0.25">
      <c r="A496" s="100">
        <v>10312</v>
      </c>
      <c r="B496" s="29">
        <v>2</v>
      </c>
      <c r="C496" s="100">
        <v>12306</v>
      </c>
      <c r="D496" s="100">
        <v>6.7</v>
      </c>
      <c r="E496" s="100">
        <v>2.19</v>
      </c>
      <c r="F496" s="100">
        <v>5.24</v>
      </c>
      <c r="G496" s="100">
        <v>4.1100000000000003</v>
      </c>
      <c r="H496" s="100">
        <v>3.23</v>
      </c>
      <c r="I496" s="100">
        <v>2.6</v>
      </c>
      <c r="J496" s="100">
        <v>2.0699999999999998</v>
      </c>
      <c r="K496" s="100">
        <v>1.64</v>
      </c>
      <c r="L496" s="100">
        <v>48</v>
      </c>
      <c r="M496" s="100">
        <v>45</v>
      </c>
      <c r="N496" s="100">
        <v>88</v>
      </c>
      <c r="O496" s="99">
        <v>0.53097222222222229</v>
      </c>
    </row>
    <row r="497" spans="1:15" x14ac:dyDescent="0.25">
      <c r="A497" s="100">
        <v>10312</v>
      </c>
      <c r="B497" s="29">
        <v>3</v>
      </c>
      <c r="C497" s="100">
        <v>23834</v>
      </c>
      <c r="D497" s="100">
        <v>11.58</v>
      </c>
      <c r="E497" s="100">
        <v>4.93</v>
      </c>
      <c r="F497" s="100">
        <v>9.33</v>
      </c>
      <c r="G497" s="100">
        <v>7.2</v>
      </c>
      <c r="H497" s="100">
        <v>5.8</v>
      </c>
      <c r="I497" s="100">
        <v>4.67</v>
      </c>
      <c r="J497" s="100">
        <v>3.7</v>
      </c>
      <c r="K497" s="100">
        <v>2.93</v>
      </c>
      <c r="L497" s="100">
        <v>48</v>
      </c>
      <c r="M497" s="100">
        <v>45</v>
      </c>
      <c r="N497" s="100">
        <v>88</v>
      </c>
      <c r="O497" s="99">
        <v>0.53106481481481482</v>
      </c>
    </row>
    <row r="498" spans="1:15" x14ac:dyDescent="0.25">
      <c r="A498" s="100">
        <v>10312</v>
      </c>
      <c r="B498" s="29">
        <v>4</v>
      </c>
      <c r="C498" s="100">
        <v>36180</v>
      </c>
      <c r="D498" s="100">
        <v>15.79</v>
      </c>
      <c r="E498" s="100">
        <v>8.3800000000000008</v>
      </c>
      <c r="F498" s="100">
        <v>12.66</v>
      </c>
      <c r="G498" s="100">
        <v>9.99</v>
      </c>
      <c r="H498" s="100">
        <v>8.01</v>
      </c>
      <c r="I498" s="100">
        <v>6.44</v>
      </c>
      <c r="J498" s="100">
        <v>5.1100000000000003</v>
      </c>
      <c r="K498" s="100">
        <v>4.07</v>
      </c>
      <c r="L498" s="100">
        <v>48</v>
      </c>
      <c r="M498" s="100">
        <v>45</v>
      </c>
      <c r="N498" s="100">
        <v>88</v>
      </c>
      <c r="O498" s="99">
        <v>0.53121527777777777</v>
      </c>
    </row>
    <row r="499" spans="1:15" x14ac:dyDescent="0.25">
      <c r="A499" s="96" t="s">
        <v>468</v>
      </c>
      <c r="B499" s="98"/>
      <c r="C499" s="95" t="s">
        <v>57</v>
      </c>
      <c r="D499" s="97">
        <v>0.53165509259259258</v>
      </c>
      <c r="E499" s="96" t="s">
        <v>75</v>
      </c>
    </row>
    <row r="500" spans="1:15" x14ac:dyDescent="0.25">
      <c r="A500" s="100">
        <v>10314</v>
      </c>
      <c r="B500" s="29">
        <v>1</v>
      </c>
      <c r="C500" s="100">
        <v>35774</v>
      </c>
      <c r="D500" s="100">
        <v>14.23</v>
      </c>
      <c r="E500" s="100">
        <v>11.53</v>
      </c>
      <c r="F500" s="100">
        <v>9.91</v>
      </c>
      <c r="G500" s="100">
        <v>7.83</v>
      </c>
      <c r="H500" s="100">
        <v>6.34</v>
      </c>
      <c r="I500" s="100">
        <v>5.25</v>
      </c>
      <c r="J500" s="100">
        <v>4.3499999999999996</v>
      </c>
      <c r="K500" s="100">
        <v>3.67</v>
      </c>
      <c r="L500" s="100">
        <v>48</v>
      </c>
      <c r="M500" s="100">
        <v>45</v>
      </c>
      <c r="N500" s="100">
        <v>89</v>
      </c>
      <c r="O500" s="99">
        <v>0.53200231481481486</v>
      </c>
    </row>
    <row r="501" spans="1:15" x14ac:dyDescent="0.25">
      <c r="A501" s="100">
        <v>10314</v>
      </c>
      <c r="B501" s="29">
        <v>2</v>
      </c>
      <c r="C501" s="100">
        <v>12234</v>
      </c>
      <c r="D501" s="100">
        <v>5.51</v>
      </c>
      <c r="E501" s="100">
        <v>4.3899999999999997</v>
      </c>
      <c r="F501" s="100">
        <v>2.74</v>
      </c>
      <c r="G501" s="100">
        <v>2.2400000000000002</v>
      </c>
      <c r="H501" s="100">
        <v>1.92</v>
      </c>
      <c r="I501" s="100">
        <v>1.68</v>
      </c>
      <c r="J501" s="100">
        <v>1.43</v>
      </c>
      <c r="K501" s="100">
        <v>1.23</v>
      </c>
      <c r="L501" s="100">
        <v>48</v>
      </c>
      <c r="M501" s="100">
        <v>45</v>
      </c>
      <c r="N501" s="100">
        <v>89</v>
      </c>
      <c r="O501" s="99">
        <v>0.53210648148148143</v>
      </c>
    </row>
    <row r="502" spans="1:15" x14ac:dyDescent="0.25">
      <c r="A502" s="100">
        <v>10314</v>
      </c>
      <c r="B502" s="29">
        <v>3</v>
      </c>
      <c r="C502" s="100">
        <v>23843</v>
      </c>
      <c r="D502" s="100">
        <v>9.8699999999999992</v>
      </c>
      <c r="E502" s="100">
        <v>7.93</v>
      </c>
      <c r="F502" s="100">
        <v>6.5</v>
      </c>
      <c r="G502" s="100">
        <v>5.13</v>
      </c>
      <c r="H502" s="100">
        <v>4.21</v>
      </c>
      <c r="I502" s="100">
        <v>3.55</v>
      </c>
      <c r="J502" s="100">
        <v>2.94</v>
      </c>
      <c r="K502" s="100">
        <v>2.5099999999999998</v>
      </c>
      <c r="L502" s="100">
        <v>48</v>
      </c>
      <c r="M502" s="100">
        <v>45</v>
      </c>
      <c r="N502" s="100">
        <v>89</v>
      </c>
      <c r="O502" s="99">
        <v>0.53219907407407407</v>
      </c>
    </row>
    <row r="503" spans="1:15" x14ac:dyDescent="0.25">
      <c r="A503" s="100">
        <v>10314</v>
      </c>
      <c r="B503" s="29">
        <v>4</v>
      </c>
      <c r="C503" s="100">
        <v>35974</v>
      </c>
      <c r="D503" s="100">
        <v>13.9</v>
      </c>
      <c r="E503" s="100">
        <v>11.27</v>
      </c>
      <c r="F503" s="100">
        <v>10.210000000000001</v>
      </c>
      <c r="G503" s="100">
        <v>8.1199999999999992</v>
      </c>
      <c r="H503" s="100">
        <v>6.48</v>
      </c>
      <c r="I503" s="100">
        <v>5.37</v>
      </c>
      <c r="J503" s="100">
        <v>4.41</v>
      </c>
      <c r="K503" s="100">
        <v>3.74</v>
      </c>
      <c r="L503" s="100">
        <v>48</v>
      </c>
      <c r="M503" s="100">
        <v>45</v>
      </c>
      <c r="N503" s="100">
        <v>89</v>
      </c>
      <c r="O503" s="99">
        <v>0.5323148148148148</v>
      </c>
    </row>
    <row r="504" spans="1:15" x14ac:dyDescent="0.25">
      <c r="A504" s="96" t="s">
        <v>467</v>
      </c>
      <c r="B504" s="98"/>
      <c r="C504" s="95" t="s">
        <v>57</v>
      </c>
      <c r="D504" s="97">
        <v>0.5326157407407407</v>
      </c>
      <c r="E504" s="96" t="s">
        <v>73</v>
      </c>
    </row>
    <row r="505" spans="1:15" x14ac:dyDescent="0.25">
      <c r="A505" s="100">
        <v>10880</v>
      </c>
      <c r="B505" s="29">
        <v>1</v>
      </c>
      <c r="C505" s="100">
        <v>35702</v>
      </c>
      <c r="D505" s="100">
        <v>14.42</v>
      </c>
      <c r="E505" s="100">
        <v>10.09</v>
      </c>
      <c r="F505" s="100">
        <v>11.67</v>
      </c>
      <c r="G505" s="100">
        <v>9.26</v>
      </c>
      <c r="H505" s="100">
        <v>7.48</v>
      </c>
      <c r="I505" s="100">
        <v>6.08</v>
      </c>
      <c r="J505" s="100">
        <v>4.88</v>
      </c>
      <c r="K505" s="100">
        <v>3.91</v>
      </c>
      <c r="L505" s="100">
        <v>49</v>
      </c>
      <c r="M505" s="100">
        <v>45</v>
      </c>
      <c r="N505" s="100">
        <v>90</v>
      </c>
      <c r="O505" s="99">
        <v>0.53461805555555553</v>
      </c>
    </row>
    <row r="506" spans="1:15" x14ac:dyDescent="0.25">
      <c r="A506" s="100">
        <v>10880</v>
      </c>
      <c r="B506" s="29">
        <v>2</v>
      </c>
      <c r="C506" s="100">
        <v>12281</v>
      </c>
      <c r="D506" s="100">
        <v>5.7</v>
      </c>
      <c r="E506" s="100">
        <v>2.99</v>
      </c>
      <c r="F506" s="100">
        <v>4.54</v>
      </c>
      <c r="G506" s="100">
        <v>3.57</v>
      </c>
      <c r="H506" s="100">
        <v>2.89</v>
      </c>
      <c r="I506" s="100">
        <v>2.35</v>
      </c>
      <c r="J506" s="100">
        <v>1.88</v>
      </c>
      <c r="K506" s="100">
        <v>1.51</v>
      </c>
      <c r="L506" s="100">
        <v>49</v>
      </c>
      <c r="M506" s="100">
        <v>45</v>
      </c>
      <c r="N506" s="100">
        <v>90</v>
      </c>
      <c r="O506" s="99">
        <v>0.53475694444444444</v>
      </c>
    </row>
    <row r="507" spans="1:15" x14ac:dyDescent="0.25">
      <c r="A507" s="100">
        <v>10880</v>
      </c>
      <c r="B507" s="29">
        <v>3</v>
      </c>
      <c r="C507" s="100">
        <v>23884</v>
      </c>
      <c r="D507" s="100">
        <v>10.119999999999999</v>
      </c>
      <c r="E507" s="100">
        <v>6.5</v>
      </c>
      <c r="F507" s="100">
        <v>8.27</v>
      </c>
      <c r="G507" s="100">
        <v>6.42</v>
      </c>
      <c r="H507" s="100">
        <v>5.22</v>
      </c>
      <c r="I507" s="100">
        <v>4.29</v>
      </c>
      <c r="J507" s="100">
        <v>3.44</v>
      </c>
      <c r="K507" s="100">
        <v>2.77</v>
      </c>
      <c r="L507" s="100">
        <v>49</v>
      </c>
      <c r="M507" s="100">
        <v>45</v>
      </c>
      <c r="N507" s="100">
        <v>90</v>
      </c>
      <c r="O507" s="99">
        <v>0.53483796296296293</v>
      </c>
    </row>
    <row r="508" spans="1:15" x14ac:dyDescent="0.25">
      <c r="A508" s="100">
        <v>10880</v>
      </c>
      <c r="B508" s="29">
        <v>4</v>
      </c>
      <c r="C508" s="100">
        <v>35933</v>
      </c>
      <c r="D508" s="100">
        <v>14.25</v>
      </c>
      <c r="E508" s="100">
        <v>10.06</v>
      </c>
      <c r="F508" s="100">
        <v>11.58</v>
      </c>
      <c r="G508" s="100">
        <v>9.17</v>
      </c>
      <c r="H508" s="100">
        <v>7.43</v>
      </c>
      <c r="I508" s="100">
        <v>6.06</v>
      </c>
      <c r="J508" s="100">
        <v>4.9000000000000004</v>
      </c>
      <c r="K508" s="100">
        <v>3.96</v>
      </c>
      <c r="L508" s="100">
        <v>49</v>
      </c>
      <c r="M508" s="100">
        <v>45</v>
      </c>
      <c r="N508" s="100">
        <v>90</v>
      </c>
      <c r="O508" s="99">
        <v>0.53495370370370365</v>
      </c>
    </row>
    <row r="509" spans="1:15" x14ac:dyDescent="0.25">
      <c r="A509" s="96" t="s">
        <v>466</v>
      </c>
      <c r="B509" s="98"/>
      <c r="C509" s="95" t="s">
        <v>57</v>
      </c>
      <c r="D509" s="97">
        <v>0.5354282407407408</v>
      </c>
      <c r="E509" s="96" t="s">
        <v>71</v>
      </c>
    </row>
    <row r="510" spans="1:15" x14ac:dyDescent="0.25">
      <c r="A510" s="100">
        <v>10882</v>
      </c>
      <c r="B510" s="29">
        <v>1</v>
      </c>
      <c r="C510" s="100">
        <v>35744</v>
      </c>
      <c r="D510" s="100">
        <v>13.14</v>
      </c>
      <c r="E510" s="100">
        <v>10.7</v>
      </c>
      <c r="F510" s="100">
        <v>10.95</v>
      </c>
      <c r="G510" s="100">
        <v>8.58</v>
      </c>
      <c r="H510" s="100">
        <v>6.96</v>
      </c>
      <c r="I510" s="100">
        <v>5.58</v>
      </c>
      <c r="J510" s="100">
        <v>4.63</v>
      </c>
      <c r="K510" s="100">
        <v>3.86</v>
      </c>
      <c r="L510" s="100">
        <v>50</v>
      </c>
      <c r="M510" s="100">
        <v>45</v>
      </c>
      <c r="N510" s="100">
        <v>91</v>
      </c>
      <c r="O510" s="99">
        <v>0.53578703703703701</v>
      </c>
    </row>
    <row r="511" spans="1:15" x14ac:dyDescent="0.25">
      <c r="A511" s="100">
        <v>10882</v>
      </c>
      <c r="B511" s="29">
        <v>2</v>
      </c>
      <c r="C511" s="100">
        <v>12327</v>
      </c>
      <c r="D511" s="100">
        <v>4.82</v>
      </c>
      <c r="E511" s="100">
        <v>3.89</v>
      </c>
      <c r="F511" s="100">
        <v>3.54</v>
      </c>
      <c r="G511" s="100">
        <v>2.8</v>
      </c>
      <c r="H511" s="100">
        <v>2.33</v>
      </c>
      <c r="I511" s="100">
        <v>1.91</v>
      </c>
      <c r="J511" s="100">
        <v>1.61</v>
      </c>
      <c r="K511" s="100">
        <v>1.37</v>
      </c>
      <c r="L511" s="100">
        <v>50</v>
      </c>
      <c r="M511" s="100">
        <v>45</v>
      </c>
      <c r="N511" s="100">
        <v>91</v>
      </c>
      <c r="O511" s="99">
        <v>0.53587962962962965</v>
      </c>
    </row>
    <row r="512" spans="1:15" x14ac:dyDescent="0.25">
      <c r="A512" s="100">
        <v>10882</v>
      </c>
      <c r="B512" s="29">
        <v>3</v>
      </c>
      <c r="C512" s="100">
        <v>23795</v>
      </c>
      <c r="D512" s="100">
        <v>8.99</v>
      </c>
      <c r="E512" s="100">
        <v>7.32</v>
      </c>
      <c r="F512" s="100">
        <v>7.44</v>
      </c>
      <c r="G512" s="100">
        <v>5.79</v>
      </c>
      <c r="H512" s="100">
        <v>4.71</v>
      </c>
      <c r="I512" s="100">
        <v>3.84</v>
      </c>
      <c r="J512" s="100">
        <v>3.18</v>
      </c>
      <c r="K512" s="100">
        <v>2.68</v>
      </c>
      <c r="L512" s="100">
        <v>50</v>
      </c>
      <c r="M512" s="100">
        <v>45</v>
      </c>
      <c r="N512" s="100">
        <v>91</v>
      </c>
      <c r="O512" s="99">
        <v>0.53597222222222218</v>
      </c>
    </row>
    <row r="513" spans="1:15" x14ac:dyDescent="0.25">
      <c r="A513" s="100">
        <v>10882</v>
      </c>
      <c r="B513" s="29">
        <v>4</v>
      </c>
      <c r="C513" s="100">
        <v>35917</v>
      </c>
      <c r="D513" s="100">
        <v>12.91</v>
      </c>
      <c r="E513" s="100">
        <v>10.54</v>
      </c>
      <c r="F513" s="100">
        <v>11.18</v>
      </c>
      <c r="G513" s="100">
        <v>8.7200000000000006</v>
      </c>
      <c r="H513" s="100">
        <v>7.05</v>
      </c>
      <c r="I513" s="100">
        <v>5.67</v>
      </c>
      <c r="J513" s="100">
        <v>4.68</v>
      </c>
      <c r="K513" s="100">
        <v>3.91</v>
      </c>
      <c r="L513" s="100">
        <v>50</v>
      </c>
      <c r="M513" s="100">
        <v>45</v>
      </c>
      <c r="N513" s="100">
        <v>91</v>
      </c>
      <c r="O513" s="99">
        <v>0.53607638888888887</v>
      </c>
    </row>
    <row r="514" spans="1:15" x14ac:dyDescent="0.25">
      <c r="A514" s="96" t="s">
        <v>465</v>
      </c>
      <c r="B514" s="98"/>
      <c r="C514" s="95" t="s">
        <v>57</v>
      </c>
      <c r="D514" s="97">
        <v>0.53662037037037036</v>
      </c>
      <c r="E514" s="96" t="s">
        <v>69</v>
      </c>
    </row>
    <row r="515" spans="1:15" x14ac:dyDescent="0.25">
      <c r="A515" s="101">
        <v>11442</v>
      </c>
      <c r="B515" s="29">
        <v>1</v>
      </c>
      <c r="C515" s="100">
        <v>35755</v>
      </c>
      <c r="D515" s="100">
        <v>13.81</v>
      </c>
      <c r="E515" s="100">
        <v>9.56</v>
      </c>
      <c r="F515" s="100">
        <v>11.14</v>
      </c>
      <c r="G515" s="100">
        <v>8.66</v>
      </c>
      <c r="H515" s="100">
        <v>6.92</v>
      </c>
      <c r="I515" s="100">
        <v>5.65</v>
      </c>
      <c r="J515" s="100">
        <v>4.62</v>
      </c>
      <c r="K515" s="100">
        <v>3.81</v>
      </c>
      <c r="L515" s="100">
        <v>48</v>
      </c>
      <c r="M515" s="100">
        <v>46</v>
      </c>
      <c r="N515" s="100">
        <v>1</v>
      </c>
      <c r="O515" s="99">
        <v>0.54015046296296299</v>
      </c>
    </row>
    <row r="516" spans="1:15" x14ac:dyDescent="0.25">
      <c r="A516" s="100">
        <v>11442</v>
      </c>
      <c r="B516" s="29">
        <v>2</v>
      </c>
      <c r="C516" s="100">
        <v>12174</v>
      </c>
      <c r="D516" s="100">
        <v>5.85</v>
      </c>
      <c r="E516" s="100">
        <v>2.64</v>
      </c>
      <c r="F516" s="100">
        <v>4.5599999999999996</v>
      </c>
      <c r="G516" s="100">
        <v>3.48</v>
      </c>
      <c r="H516" s="100">
        <v>2.73</v>
      </c>
      <c r="I516" s="100">
        <v>2.2200000000000002</v>
      </c>
      <c r="J516" s="100">
        <v>1.83</v>
      </c>
      <c r="K516" s="100">
        <v>1.5</v>
      </c>
      <c r="L516" s="100">
        <v>48</v>
      </c>
      <c r="M516" s="100">
        <v>46</v>
      </c>
      <c r="N516" s="100">
        <v>1</v>
      </c>
      <c r="O516" s="99">
        <v>0.54027777777777775</v>
      </c>
    </row>
    <row r="517" spans="1:15" x14ac:dyDescent="0.25">
      <c r="A517" s="100">
        <v>11442</v>
      </c>
      <c r="B517" s="29">
        <v>3</v>
      </c>
      <c r="C517" s="100">
        <v>23781</v>
      </c>
      <c r="D517" s="100">
        <v>9.9499999999999993</v>
      </c>
      <c r="E517" s="100">
        <v>6.05</v>
      </c>
      <c r="F517" s="100">
        <v>8.08</v>
      </c>
      <c r="G517" s="100">
        <v>6.12</v>
      </c>
      <c r="H517" s="100">
        <v>4.9000000000000004</v>
      </c>
      <c r="I517" s="100">
        <v>3.99</v>
      </c>
      <c r="J517" s="100">
        <v>3.29</v>
      </c>
      <c r="K517" s="100">
        <v>2.71</v>
      </c>
      <c r="L517" s="100">
        <v>48</v>
      </c>
      <c r="M517" s="100">
        <v>46</v>
      </c>
      <c r="N517" s="100">
        <v>1</v>
      </c>
      <c r="O517" s="99">
        <v>0.54037037037037039</v>
      </c>
    </row>
    <row r="518" spans="1:15" x14ac:dyDescent="0.25">
      <c r="A518" s="101">
        <v>11442</v>
      </c>
      <c r="B518" s="29">
        <v>4</v>
      </c>
      <c r="C518" s="100">
        <v>36009</v>
      </c>
      <c r="D518" s="100">
        <v>13.89</v>
      </c>
      <c r="E518" s="100">
        <v>9.61</v>
      </c>
      <c r="F518" s="100">
        <v>11.25</v>
      </c>
      <c r="G518" s="100">
        <v>8.69</v>
      </c>
      <c r="H518" s="100">
        <v>6.96</v>
      </c>
      <c r="I518" s="100">
        <v>5.68</v>
      </c>
      <c r="J518" s="100">
        <v>4.6500000000000004</v>
      </c>
      <c r="K518" s="100">
        <v>3.84</v>
      </c>
      <c r="L518" s="100">
        <v>48</v>
      </c>
      <c r="M518" s="100">
        <v>46</v>
      </c>
      <c r="N518" s="100">
        <v>1</v>
      </c>
      <c r="O518" s="99">
        <v>0.54047453703703707</v>
      </c>
    </row>
    <row r="519" spans="1:15" x14ac:dyDescent="0.25">
      <c r="A519" s="96" t="s">
        <v>464</v>
      </c>
      <c r="B519" s="98"/>
      <c r="C519" s="95" t="s">
        <v>57</v>
      </c>
      <c r="D519" s="97">
        <v>0.54079861111111105</v>
      </c>
      <c r="E519" s="96" t="s">
        <v>67</v>
      </c>
    </row>
    <row r="520" spans="1:15" x14ac:dyDescent="0.25">
      <c r="A520" s="100">
        <v>11444</v>
      </c>
      <c r="B520" s="29">
        <v>1</v>
      </c>
      <c r="C520" s="100">
        <v>35759</v>
      </c>
      <c r="D520" s="100">
        <v>12.51</v>
      </c>
      <c r="E520" s="100">
        <v>9.98</v>
      </c>
      <c r="F520" s="100">
        <v>10.37</v>
      </c>
      <c r="G520" s="100">
        <v>8.09</v>
      </c>
      <c r="H520" s="100">
        <v>6.4</v>
      </c>
      <c r="I520" s="100">
        <v>5.24</v>
      </c>
      <c r="J520" s="100">
        <v>4.32</v>
      </c>
      <c r="K520" s="100">
        <v>3.62</v>
      </c>
      <c r="L520" s="100">
        <v>48</v>
      </c>
      <c r="M520" s="100">
        <v>46</v>
      </c>
      <c r="N520" s="100">
        <v>2</v>
      </c>
      <c r="O520" s="99">
        <v>0.54115740740740736</v>
      </c>
    </row>
    <row r="521" spans="1:15" x14ac:dyDescent="0.25">
      <c r="A521" s="100">
        <v>11444</v>
      </c>
      <c r="B521" s="29">
        <v>2</v>
      </c>
      <c r="C521" s="100">
        <v>12350</v>
      </c>
      <c r="D521" s="100">
        <v>4.41</v>
      </c>
      <c r="E521" s="100">
        <v>3.49</v>
      </c>
      <c r="F521" s="100">
        <v>3.58</v>
      </c>
      <c r="G521" s="100">
        <v>2.78</v>
      </c>
      <c r="H521" s="100">
        <v>2.21</v>
      </c>
      <c r="I521" s="100">
        <v>1.85</v>
      </c>
      <c r="J521" s="100">
        <v>1.54</v>
      </c>
      <c r="K521" s="100">
        <v>1.31</v>
      </c>
      <c r="L521" s="100">
        <v>48</v>
      </c>
      <c r="M521" s="100">
        <v>46</v>
      </c>
      <c r="N521" s="100">
        <v>2</v>
      </c>
      <c r="O521" s="99">
        <v>0.5412731481481482</v>
      </c>
    </row>
    <row r="522" spans="1:15" x14ac:dyDescent="0.25">
      <c r="A522" s="100">
        <v>11444</v>
      </c>
      <c r="B522" s="29">
        <v>3</v>
      </c>
      <c r="C522" s="100">
        <v>23849</v>
      </c>
      <c r="D522" s="100">
        <v>8.5299999999999994</v>
      </c>
      <c r="E522" s="100">
        <v>6.79</v>
      </c>
      <c r="F522" s="100">
        <v>7.19</v>
      </c>
      <c r="G522" s="100">
        <v>5.51</v>
      </c>
      <c r="H522" s="100">
        <v>4.3600000000000003</v>
      </c>
      <c r="I522" s="100">
        <v>3.61</v>
      </c>
      <c r="J522" s="100">
        <v>2.99</v>
      </c>
      <c r="K522" s="100">
        <v>2.52</v>
      </c>
      <c r="L522" s="100">
        <v>48</v>
      </c>
      <c r="M522" s="100">
        <v>46</v>
      </c>
      <c r="N522" s="100">
        <v>2</v>
      </c>
      <c r="O522" s="99">
        <v>0.54135416666666669</v>
      </c>
    </row>
    <row r="523" spans="1:15" x14ac:dyDescent="0.25">
      <c r="A523" s="100">
        <v>11444</v>
      </c>
      <c r="B523" s="29">
        <v>4</v>
      </c>
      <c r="C523" s="100">
        <v>36096</v>
      </c>
      <c r="D523" s="100">
        <v>12.4</v>
      </c>
      <c r="E523" s="100">
        <v>9.94</v>
      </c>
      <c r="F523" s="100">
        <v>10.67</v>
      </c>
      <c r="G523" s="100">
        <v>8.2799999999999994</v>
      </c>
      <c r="H523" s="100">
        <v>6.52</v>
      </c>
      <c r="I523" s="100">
        <v>5.33</v>
      </c>
      <c r="J523" s="100">
        <v>4.3899999999999997</v>
      </c>
      <c r="K523" s="100">
        <v>3.67</v>
      </c>
      <c r="L523" s="100">
        <v>48</v>
      </c>
      <c r="M523" s="100">
        <v>46</v>
      </c>
      <c r="N523" s="100">
        <v>2</v>
      </c>
      <c r="O523" s="99">
        <v>0.54146990740740741</v>
      </c>
    </row>
    <row r="524" spans="1:15" x14ac:dyDescent="0.25">
      <c r="A524" s="96" t="s">
        <v>463</v>
      </c>
      <c r="B524" s="98"/>
      <c r="C524" s="95" t="s">
        <v>57</v>
      </c>
      <c r="D524" s="97">
        <v>0.54275462962962961</v>
      </c>
      <c r="E524" s="96" t="s">
        <v>65</v>
      </c>
    </row>
    <row r="525" spans="1:15" x14ac:dyDescent="0.25">
      <c r="A525" s="100">
        <v>12036</v>
      </c>
      <c r="B525" s="29">
        <v>1</v>
      </c>
      <c r="C525" s="100">
        <v>35405</v>
      </c>
      <c r="D525" s="100">
        <v>16.05</v>
      </c>
      <c r="E525" s="100">
        <v>6.64</v>
      </c>
      <c r="F525" s="100">
        <v>12.64</v>
      </c>
      <c r="G525" s="100">
        <v>9.74</v>
      </c>
      <c r="H525" s="100">
        <v>7.58</v>
      </c>
      <c r="I525" s="100">
        <v>6.11</v>
      </c>
      <c r="J525" s="100">
        <v>4.92</v>
      </c>
      <c r="K525" s="100">
        <v>4.04</v>
      </c>
      <c r="L525" s="100">
        <v>48</v>
      </c>
      <c r="M525" s="100">
        <v>46</v>
      </c>
      <c r="N525" s="100">
        <v>3</v>
      </c>
      <c r="O525" s="99">
        <v>0.54479166666666667</v>
      </c>
    </row>
    <row r="526" spans="1:15" x14ac:dyDescent="0.25">
      <c r="A526" s="100">
        <v>12036</v>
      </c>
      <c r="B526" s="29">
        <v>2</v>
      </c>
      <c r="C526" s="100">
        <v>12309</v>
      </c>
      <c r="D526" s="100">
        <v>6.48</v>
      </c>
      <c r="E526" s="100">
        <v>1.88</v>
      </c>
      <c r="F526" s="100">
        <v>5</v>
      </c>
      <c r="G526" s="100">
        <v>3.77</v>
      </c>
      <c r="H526" s="100">
        <v>2.86</v>
      </c>
      <c r="I526" s="100">
        <v>2.3199999999999998</v>
      </c>
      <c r="J526" s="100">
        <v>1.88</v>
      </c>
      <c r="K526" s="100">
        <v>1.53</v>
      </c>
      <c r="L526" s="100">
        <v>48</v>
      </c>
      <c r="M526" s="100">
        <v>46</v>
      </c>
      <c r="N526" s="100">
        <v>3</v>
      </c>
      <c r="O526" s="99">
        <v>0.5449074074074074</v>
      </c>
    </row>
    <row r="527" spans="1:15" x14ac:dyDescent="0.25">
      <c r="A527" s="100">
        <v>12036</v>
      </c>
      <c r="B527" s="29">
        <v>3</v>
      </c>
      <c r="C527" s="100">
        <v>23866</v>
      </c>
      <c r="D527" s="100">
        <v>11.62</v>
      </c>
      <c r="E527" s="100">
        <v>4</v>
      </c>
      <c r="F527" s="100">
        <v>9.08</v>
      </c>
      <c r="G527" s="100">
        <v>6.88</v>
      </c>
      <c r="H527" s="100">
        <v>5.37</v>
      </c>
      <c r="I527" s="100">
        <v>4.32</v>
      </c>
      <c r="J527" s="100">
        <v>3.51</v>
      </c>
      <c r="K527" s="100">
        <v>2.87</v>
      </c>
      <c r="L527" s="100">
        <v>48</v>
      </c>
      <c r="M527" s="100">
        <v>46</v>
      </c>
      <c r="N527" s="100">
        <v>3</v>
      </c>
      <c r="O527" s="99">
        <v>0.54500000000000004</v>
      </c>
    </row>
    <row r="528" spans="1:15" x14ac:dyDescent="0.25">
      <c r="A528" s="100">
        <v>12036</v>
      </c>
      <c r="B528" s="29">
        <v>4</v>
      </c>
      <c r="C528" s="100">
        <v>35855</v>
      </c>
      <c r="D528" s="100">
        <v>15.74</v>
      </c>
      <c r="E528" s="100">
        <v>6.68</v>
      </c>
      <c r="F528" s="100">
        <v>12.41</v>
      </c>
      <c r="G528" s="100">
        <v>9.52</v>
      </c>
      <c r="H528" s="100">
        <v>7.44</v>
      </c>
      <c r="I528" s="100">
        <v>6.01</v>
      </c>
      <c r="J528" s="100">
        <v>4.88</v>
      </c>
      <c r="K528" s="100">
        <v>4.01</v>
      </c>
      <c r="L528" s="100">
        <v>48</v>
      </c>
      <c r="M528" s="100">
        <v>46</v>
      </c>
      <c r="N528" s="100">
        <v>3</v>
      </c>
      <c r="O528" s="99">
        <v>0.54523148148148148</v>
      </c>
    </row>
    <row r="529" spans="1:15" x14ac:dyDescent="0.25">
      <c r="A529" s="96" t="s">
        <v>462</v>
      </c>
      <c r="B529" s="98"/>
      <c r="C529" s="95" t="s">
        <v>57</v>
      </c>
      <c r="D529" s="97">
        <v>0.54554398148148142</v>
      </c>
      <c r="E529" s="96" t="s">
        <v>63</v>
      </c>
    </row>
    <row r="530" spans="1:15" x14ac:dyDescent="0.25">
      <c r="A530" s="100">
        <v>12038</v>
      </c>
      <c r="B530" s="29">
        <v>1</v>
      </c>
      <c r="C530" s="100">
        <v>35986</v>
      </c>
      <c r="D530" s="100">
        <v>12.09</v>
      </c>
      <c r="E530" s="100">
        <v>9.7799999999999994</v>
      </c>
      <c r="F530" s="100">
        <v>9.33</v>
      </c>
      <c r="G530" s="100">
        <v>7.36</v>
      </c>
      <c r="H530" s="100">
        <v>5.83</v>
      </c>
      <c r="I530" s="100">
        <v>4.74</v>
      </c>
      <c r="J530" s="100">
        <v>3.9</v>
      </c>
      <c r="K530" s="100">
        <v>3.32</v>
      </c>
      <c r="L530" s="100">
        <v>48</v>
      </c>
      <c r="M530" s="100">
        <v>46</v>
      </c>
      <c r="N530" s="100">
        <v>4</v>
      </c>
      <c r="O530" s="99">
        <v>0.54587962962962966</v>
      </c>
    </row>
    <row r="531" spans="1:15" x14ac:dyDescent="0.25">
      <c r="A531" s="100">
        <v>12038</v>
      </c>
      <c r="B531" s="29">
        <v>2</v>
      </c>
      <c r="C531" s="100">
        <v>12334</v>
      </c>
      <c r="D531" s="100">
        <v>3.94</v>
      </c>
      <c r="E531" s="100">
        <v>3.2</v>
      </c>
      <c r="F531" s="100">
        <v>3.4</v>
      </c>
      <c r="G531" s="100">
        <v>2.63</v>
      </c>
      <c r="H531" s="100">
        <v>2.08</v>
      </c>
      <c r="I531" s="100">
        <v>1.7</v>
      </c>
      <c r="J531" s="100">
        <v>1.4</v>
      </c>
      <c r="K531" s="100">
        <v>1.21</v>
      </c>
      <c r="L531" s="100">
        <v>48</v>
      </c>
      <c r="M531" s="100">
        <v>46</v>
      </c>
      <c r="N531" s="100">
        <v>4</v>
      </c>
      <c r="O531" s="99">
        <v>0.54598379629629623</v>
      </c>
    </row>
    <row r="532" spans="1:15" x14ac:dyDescent="0.25">
      <c r="A532" s="100">
        <v>12038</v>
      </c>
      <c r="B532" s="29">
        <v>3</v>
      </c>
      <c r="C532" s="100">
        <v>23875</v>
      </c>
      <c r="D532" s="100">
        <v>7.8</v>
      </c>
      <c r="E532" s="100">
        <v>6.28</v>
      </c>
      <c r="F532" s="100">
        <v>6.79</v>
      </c>
      <c r="G532" s="100">
        <v>5.2</v>
      </c>
      <c r="H532" s="100">
        <v>4.1100000000000003</v>
      </c>
      <c r="I532" s="100">
        <v>3.33</v>
      </c>
      <c r="J532" s="100">
        <v>2.72</v>
      </c>
      <c r="K532" s="100">
        <v>2.33</v>
      </c>
      <c r="L532" s="100">
        <v>48</v>
      </c>
      <c r="M532" s="100">
        <v>46</v>
      </c>
      <c r="N532" s="100">
        <v>4</v>
      </c>
      <c r="O532" s="99">
        <v>0.54606481481481484</v>
      </c>
    </row>
    <row r="533" spans="1:15" x14ac:dyDescent="0.25">
      <c r="A533" s="100">
        <v>12038</v>
      </c>
      <c r="B533" s="29">
        <v>4</v>
      </c>
      <c r="C533" s="100">
        <v>36106</v>
      </c>
      <c r="D533" s="100">
        <v>11.57</v>
      </c>
      <c r="E533" s="100">
        <v>9.41</v>
      </c>
      <c r="F533" s="100">
        <v>10.1</v>
      </c>
      <c r="G533" s="100">
        <v>7.87</v>
      </c>
      <c r="H533" s="100">
        <v>6.17</v>
      </c>
      <c r="I533" s="100">
        <v>4.9800000000000004</v>
      </c>
      <c r="J533" s="100">
        <v>4.07</v>
      </c>
      <c r="K533" s="100">
        <v>3.45</v>
      </c>
      <c r="L533" s="100">
        <v>48</v>
      </c>
      <c r="M533" s="100">
        <v>46</v>
      </c>
      <c r="N533" s="100">
        <v>4</v>
      </c>
      <c r="O533" s="99">
        <v>0.5461921296296296</v>
      </c>
    </row>
    <row r="534" spans="1:15" x14ac:dyDescent="0.25">
      <c r="A534" s="96" t="s">
        <v>461</v>
      </c>
      <c r="B534" s="98"/>
      <c r="C534" s="95" t="s">
        <v>57</v>
      </c>
      <c r="D534" s="97">
        <v>0.54652777777777783</v>
      </c>
      <c r="E534" s="96" t="s">
        <v>61</v>
      </c>
    </row>
    <row r="535" spans="1:15" x14ac:dyDescent="0.25">
      <c r="A535" s="100">
        <v>12586</v>
      </c>
      <c r="B535" s="29">
        <v>1</v>
      </c>
      <c r="C535" s="100">
        <v>35315</v>
      </c>
      <c r="D535" s="100">
        <v>16.420000000000002</v>
      </c>
      <c r="E535" s="100">
        <v>8.57</v>
      </c>
      <c r="F535" s="100">
        <v>13.14</v>
      </c>
      <c r="G535" s="100">
        <v>10.32</v>
      </c>
      <c r="H535" s="100">
        <v>8.1199999999999992</v>
      </c>
      <c r="I535" s="100">
        <v>6.46</v>
      </c>
      <c r="J535" s="100">
        <v>5.08</v>
      </c>
      <c r="K535" s="100">
        <v>4.0199999999999996</v>
      </c>
      <c r="L535" s="100">
        <v>48</v>
      </c>
      <c r="M535" s="100">
        <v>46</v>
      </c>
      <c r="N535" s="100">
        <v>5</v>
      </c>
      <c r="O535" s="99">
        <v>0.54901620370370374</v>
      </c>
    </row>
    <row r="536" spans="1:15" x14ac:dyDescent="0.25">
      <c r="A536" s="100">
        <v>12586</v>
      </c>
      <c r="B536" s="29">
        <v>2</v>
      </c>
      <c r="C536" s="100">
        <v>12249</v>
      </c>
      <c r="D536" s="100">
        <v>6.44</v>
      </c>
      <c r="E536" s="100">
        <v>2.37</v>
      </c>
      <c r="F536" s="100">
        <v>5.09</v>
      </c>
      <c r="G536" s="100">
        <v>3.96</v>
      </c>
      <c r="H536" s="100">
        <v>3.08</v>
      </c>
      <c r="I536" s="100">
        <v>2.4900000000000002</v>
      </c>
      <c r="J536" s="100">
        <v>1.98</v>
      </c>
      <c r="K536" s="100">
        <v>1.6</v>
      </c>
      <c r="L536" s="100">
        <v>48</v>
      </c>
      <c r="M536" s="100">
        <v>46</v>
      </c>
      <c r="N536" s="100">
        <v>5</v>
      </c>
      <c r="O536" s="99">
        <v>0.54925925925925922</v>
      </c>
    </row>
    <row r="537" spans="1:15" x14ac:dyDescent="0.25">
      <c r="A537" s="100">
        <v>12586</v>
      </c>
      <c r="B537" s="29">
        <v>3</v>
      </c>
      <c r="C537" s="100">
        <v>23854</v>
      </c>
      <c r="D537" s="100">
        <v>11.48</v>
      </c>
      <c r="E537" s="100">
        <v>5.26</v>
      </c>
      <c r="F537" s="100">
        <v>9.26</v>
      </c>
      <c r="G537" s="100">
        <v>7.14</v>
      </c>
      <c r="H537" s="100">
        <v>5.66</v>
      </c>
      <c r="I537" s="100">
        <v>4.55</v>
      </c>
      <c r="J537" s="100">
        <v>3.63</v>
      </c>
      <c r="K537" s="100">
        <v>2.91</v>
      </c>
      <c r="L537" s="100">
        <v>48</v>
      </c>
      <c r="M537" s="100">
        <v>46</v>
      </c>
      <c r="N537" s="100">
        <v>5</v>
      </c>
      <c r="O537" s="99">
        <v>0.54937500000000006</v>
      </c>
    </row>
    <row r="538" spans="1:15" x14ac:dyDescent="0.25">
      <c r="A538" s="100">
        <v>12586</v>
      </c>
      <c r="B538" s="29">
        <v>4</v>
      </c>
      <c r="C538" s="100">
        <v>36072</v>
      </c>
      <c r="D538" s="100">
        <v>16.079999999999998</v>
      </c>
      <c r="E538" s="100">
        <v>8.64</v>
      </c>
      <c r="F538" s="100">
        <v>12.92</v>
      </c>
      <c r="G538" s="100">
        <v>10.14</v>
      </c>
      <c r="H538" s="100">
        <v>8.0399999999999991</v>
      </c>
      <c r="I538" s="100">
        <v>6.43</v>
      </c>
      <c r="J538" s="100">
        <v>5.13</v>
      </c>
      <c r="K538" s="100">
        <v>4.09</v>
      </c>
      <c r="L538" s="100">
        <v>48</v>
      </c>
      <c r="M538" s="100">
        <v>46</v>
      </c>
      <c r="N538" s="100">
        <v>5</v>
      </c>
      <c r="O538" s="99">
        <v>0.54952546296296301</v>
      </c>
    </row>
    <row r="539" spans="1:15" x14ac:dyDescent="0.25">
      <c r="A539" s="96" t="s">
        <v>460</v>
      </c>
      <c r="B539" s="98"/>
      <c r="C539" s="95" t="s">
        <v>57</v>
      </c>
      <c r="D539" s="97">
        <v>0.55001157407407408</v>
      </c>
      <c r="E539" s="96" t="s">
        <v>59</v>
      </c>
    </row>
    <row r="540" spans="1:15" x14ac:dyDescent="0.25">
      <c r="A540" s="100">
        <v>12589</v>
      </c>
      <c r="B540" s="29">
        <v>1</v>
      </c>
      <c r="C540" s="100">
        <v>35581</v>
      </c>
      <c r="D540" s="100">
        <v>15.21</v>
      </c>
      <c r="E540" s="100">
        <v>12.12</v>
      </c>
      <c r="F540" s="100">
        <v>9.02</v>
      </c>
      <c r="G540" s="100">
        <v>7.35</v>
      </c>
      <c r="H540" s="100">
        <v>6.01</v>
      </c>
      <c r="I540" s="100">
        <v>4.95</v>
      </c>
      <c r="J540" s="100">
        <v>4.1500000000000004</v>
      </c>
      <c r="K540" s="100">
        <v>3.47</v>
      </c>
      <c r="L540" s="100">
        <v>49</v>
      </c>
      <c r="M540" s="100">
        <v>46</v>
      </c>
      <c r="N540" s="100">
        <v>6</v>
      </c>
      <c r="O540" s="99">
        <v>0.55039351851851859</v>
      </c>
    </row>
    <row r="541" spans="1:15" x14ac:dyDescent="0.25">
      <c r="A541" s="100">
        <v>12589</v>
      </c>
      <c r="B541" s="29">
        <v>2</v>
      </c>
      <c r="C541" s="100">
        <v>12261</v>
      </c>
      <c r="D541" s="100">
        <v>5.42</v>
      </c>
      <c r="E541" s="100">
        <v>4.3</v>
      </c>
      <c r="F541" s="100">
        <v>2.67</v>
      </c>
      <c r="G541" s="100">
        <v>2.23</v>
      </c>
      <c r="H541" s="100">
        <v>1.87</v>
      </c>
      <c r="I541" s="100">
        <v>1.61</v>
      </c>
      <c r="J541" s="100">
        <v>1.38</v>
      </c>
      <c r="K541" s="100">
        <v>1.18</v>
      </c>
      <c r="L541" s="100">
        <v>49</v>
      </c>
      <c r="M541" s="100">
        <v>46</v>
      </c>
      <c r="N541" s="100">
        <v>6</v>
      </c>
      <c r="O541" s="99">
        <v>0.5505092592592592</v>
      </c>
    </row>
    <row r="542" spans="1:15" x14ac:dyDescent="0.25">
      <c r="A542" s="100">
        <v>12589</v>
      </c>
      <c r="B542" s="29">
        <v>3</v>
      </c>
      <c r="C542" s="100">
        <v>23783</v>
      </c>
      <c r="D542" s="100">
        <v>10.29</v>
      </c>
      <c r="E542" s="100">
        <v>8.1999999999999993</v>
      </c>
      <c r="F542" s="100">
        <v>5.76</v>
      </c>
      <c r="G542" s="100">
        <v>4.6900000000000004</v>
      </c>
      <c r="H542" s="100">
        <v>3.9</v>
      </c>
      <c r="I542" s="100">
        <v>3.3</v>
      </c>
      <c r="J542" s="100">
        <v>2.79</v>
      </c>
      <c r="K542" s="100">
        <v>2.36</v>
      </c>
      <c r="L542" s="100">
        <v>49</v>
      </c>
      <c r="M542" s="100">
        <v>46</v>
      </c>
      <c r="N542" s="100">
        <v>6</v>
      </c>
      <c r="O542" s="99">
        <v>0.55061342592592599</v>
      </c>
    </row>
    <row r="543" spans="1:15" x14ac:dyDescent="0.25">
      <c r="A543" s="100">
        <v>12589</v>
      </c>
      <c r="B543" s="29">
        <v>4</v>
      </c>
      <c r="C543" s="100">
        <v>35920</v>
      </c>
      <c r="D543" s="100">
        <v>14.91</v>
      </c>
      <c r="E543" s="100">
        <v>11.87</v>
      </c>
      <c r="F543" s="100">
        <v>9.39</v>
      </c>
      <c r="G543" s="100">
        <v>7.57</v>
      </c>
      <c r="H543" s="100">
        <v>6.12</v>
      </c>
      <c r="I543" s="100">
        <v>5.05</v>
      </c>
      <c r="J543" s="100">
        <v>4.24</v>
      </c>
      <c r="K543" s="100">
        <v>3.53</v>
      </c>
      <c r="L543" s="100">
        <v>49</v>
      </c>
      <c r="M543" s="100">
        <v>46</v>
      </c>
      <c r="N543" s="100">
        <v>6</v>
      </c>
      <c r="O543" s="99">
        <v>0.55076388888888894</v>
      </c>
    </row>
    <row r="544" spans="1:15" x14ac:dyDescent="0.25">
      <c r="A544" s="96" t="s">
        <v>459</v>
      </c>
      <c r="B544" s="98"/>
      <c r="C544" s="95" t="s">
        <v>57</v>
      </c>
      <c r="D544" s="97">
        <v>0.55114583333333333</v>
      </c>
      <c r="E544" s="96" t="s">
        <v>56</v>
      </c>
    </row>
  </sheetData>
  <mergeCells count="1">
    <mergeCell ref="B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5"/>
  <sheetViews>
    <sheetView showGridLines="0" workbookViewId="0">
      <selection activeCell="F12" sqref="F12"/>
    </sheetView>
  </sheetViews>
  <sheetFormatPr defaultRowHeight="15" x14ac:dyDescent="0.25"/>
  <cols>
    <col min="1" max="1" width="21.140625" style="95" customWidth="1"/>
    <col min="2" max="2" width="15.28515625" style="95" customWidth="1"/>
    <col min="3" max="3" width="8" style="95" customWidth="1"/>
    <col min="4" max="5" width="9.140625" style="95" customWidth="1"/>
    <col min="6" max="6" width="9.7109375" style="95" bestFit="1" customWidth="1"/>
    <col min="7" max="7" width="9.140625" style="95" customWidth="1"/>
    <col min="8" max="8" width="9.140625" style="95" bestFit="1" customWidth="1"/>
    <col min="9" max="9" width="9.140625" style="95" customWidth="1"/>
    <col min="10" max="10" width="6" style="95" customWidth="1"/>
    <col min="11" max="11" width="5" style="95" bestFit="1" customWidth="1"/>
    <col min="12" max="12" width="3.7109375" style="95" bestFit="1" customWidth="1"/>
    <col min="13" max="13" width="5.28515625" style="95" customWidth="1"/>
    <col min="14" max="14" width="6.7109375" style="95" customWidth="1"/>
    <col min="15" max="15" width="7.85546875" style="95" customWidth="1"/>
    <col min="16" max="16384" width="9.140625" style="95"/>
  </cols>
  <sheetData>
    <row r="1" spans="1:11" x14ac:dyDescent="0.25">
      <c r="A1" s="81" t="s">
        <v>278</v>
      </c>
      <c r="B1" s="327" t="s">
        <v>634</v>
      </c>
      <c r="C1" s="327"/>
      <c r="D1" s="327"/>
      <c r="E1" s="327"/>
      <c r="F1" s="327"/>
    </row>
    <row r="2" spans="1:11" x14ac:dyDescent="0.25">
      <c r="A2" s="81" t="s">
        <v>276</v>
      </c>
      <c r="B2" s="98" t="s">
        <v>275</v>
      </c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81" t="s">
        <v>274</v>
      </c>
      <c r="B3" s="98" t="s">
        <v>273</v>
      </c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81" t="s">
        <v>272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x14ac:dyDescent="0.25">
      <c r="A5" s="81"/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1" x14ac:dyDescent="0.25">
      <c r="A6" s="81" t="s">
        <v>271</v>
      </c>
      <c r="B6" s="90">
        <v>43182</v>
      </c>
      <c r="D6" s="119"/>
    </row>
    <row r="7" spans="1:11" x14ac:dyDescent="0.25">
      <c r="A7" s="81" t="s">
        <v>270</v>
      </c>
      <c r="B7" s="4" t="s">
        <v>269</v>
      </c>
      <c r="C7" s="4"/>
      <c r="D7" s="4"/>
      <c r="E7" s="4"/>
      <c r="F7" s="4"/>
      <c r="G7" s="4"/>
      <c r="H7" s="4"/>
      <c r="I7" s="4"/>
      <c r="J7" s="4"/>
      <c r="K7" s="98"/>
    </row>
    <row r="8" spans="1:11" x14ac:dyDescent="0.25">
      <c r="A8" s="81" t="s">
        <v>268</v>
      </c>
      <c r="B8" s="4" t="s">
        <v>267</v>
      </c>
      <c r="C8" s="4"/>
      <c r="D8" s="4"/>
      <c r="E8" s="4"/>
      <c r="F8" s="4"/>
      <c r="G8" s="4"/>
      <c r="H8" s="4"/>
      <c r="I8" s="4"/>
      <c r="J8" s="4"/>
      <c r="K8" s="98"/>
    </row>
    <row r="9" spans="1:11" x14ac:dyDescent="0.25">
      <c r="A9" s="81" t="s">
        <v>266</v>
      </c>
      <c r="B9" s="4" t="s">
        <v>265</v>
      </c>
      <c r="C9" s="4"/>
      <c r="D9" s="4"/>
      <c r="E9" s="4"/>
      <c r="F9" s="4"/>
      <c r="G9" s="4"/>
      <c r="H9" s="4"/>
      <c r="I9" s="4"/>
      <c r="J9" s="4"/>
      <c r="K9" s="98"/>
    </row>
    <row r="10" spans="1:11" x14ac:dyDescent="0.25">
      <c r="A10" s="81" t="s">
        <v>264</v>
      </c>
      <c r="B10" s="4" t="s">
        <v>263</v>
      </c>
      <c r="C10" s="4"/>
      <c r="D10" s="4"/>
      <c r="E10" s="4"/>
      <c r="F10" s="4"/>
      <c r="G10" s="4"/>
      <c r="H10" s="4"/>
      <c r="I10" s="4"/>
      <c r="J10" s="4"/>
      <c r="K10" s="98"/>
    </row>
    <row r="11" spans="1:11" x14ac:dyDescent="0.25">
      <c r="A11" s="81" t="s">
        <v>262</v>
      </c>
      <c r="B11" s="4">
        <v>3123</v>
      </c>
      <c r="C11" s="4"/>
      <c r="D11" s="4"/>
      <c r="E11" s="4"/>
      <c r="F11" s="4"/>
      <c r="G11" s="4"/>
      <c r="H11" s="4"/>
      <c r="I11" s="4"/>
      <c r="J11" s="4"/>
      <c r="K11" s="98"/>
    </row>
    <row r="12" spans="1:11" x14ac:dyDescent="0.25">
      <c r="A12" s="81" t="s">
        <v>261</v>
      </c>
      <c r="B12" s="4">
        <v>1111</v>
      </c>
      <c r="C12" s="4"/>
      <c r="D12" s="4"/>
      <c r="E12" s="4"/>
      <c r="F12" s="4"/>
      <c r="G12" s="4"/>
      <c r="H12" s="4"/>
      <c r="I12" s="4"/>
      <c r="J12" s="4"/>
      <c r="K12" s="98"/>
    </row>
    <row r="13" spans="1:11" x14ac:dyDescent="0.25">
      <c r="A13" s="81" t="s">
        <v>260</v>
      </c>
      <c r="B13" s="4" t="s">
        <v>259</v>
      </c>
      <c r="C13" s="4"/>
      <c r="D13" s="4"/>
      <c r="E13" s="4"/>
      <c r="F13" s="4"/>
      <c r="G13" s="4"/>
      <c r="H13" s="4"/>
      <c r="I13" s="4"/>
      <c r="J13" s="4"/>
      <c r="K13" s="98"/>
    </row>
    <row r="14" spans="1:11" x14ac:dyDescent="0.25">
      <c r="A14" s="81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  <c r="K14" s="98"/>
    </row>
    <row r="15" spans="1:11" x14ac:dyDescent="0.25">
      <c r="A15" s="81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  <c r="J15" s="4"/>
      <c r="K15" s="98"/>
    </row>
    <row r="16" spans="1:11" x14ac:dyDescent="0.25">
      <c r="A16" s="81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  <c r="K16" s="98"/>
    </row>
    <row r="17" spans="1:15" x14ac:dyDescent="0.25">
      <c r="A17" s="81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  <c r="K17" s="98"/>
    </row>
    <row r="18" spans="1:15" x14ac:dyDescent="0.25">
      <c r="A18" s="81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  <c r="J18" s="4"/>
      <c r="K18" s="98"/>
    </row>
    <row r="19" spans="1:15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98"/>
    </row>
    <row r="20" spans="1:15" x14ac:dyDescent="0.25">
      <c r="A20" s="1" t="s">
        <v>249</v>
      </c>
      <c r="B20" s="4" t="s">
        <v>247</v>
      </c>
      <c r="C20" s="4"/>
      <c r="D20" s="4"/>
      <c r="E20" s="4"/>
      <c r="F20" s="4"/>
      <c r="G20" s="4"/>
      <c r="H20" s="4"/>
      <c r="I20" s="4"/>
      <c r="J20" s="4"/>
      <c r="K20" s="98"/>
    </row>
    <row r="21" spans="1:15" x14ac:dyDescent="0.25">
      <c r="A21" s="1" t="s">
        <v>248</v>
      </c>
      <c r="B21" s="4" t="s">
        <v>247</v>
      </c>
      <c r="C21" s="4"/>
      <c r="D21" s="4"/>
      <c r="E21" s="4"/>
      <c r="F21" s="4"/>
      <c r="G21" s="4"/>
      <c r="H21" s="4"/>
      <c r="I21" s="4"/>
      <c r="J21" s="4"/>
      <c r="K21" s="98"/>
    </row>
    <row r="23" spans="1:15" x14ac:dyDescent="0.25">
      <c r="A23" s="105" t="s">
        <v>246</v>
      </c>
      <c r="B23" s="105" t="s">
        <v>245</v>
      </c>
      <c r="C23" s="105" t="s">
        <v>244</v>
      </c>
      <c r="D23" s="105" t="s">
        <v>243</v>
      </c>
      <c r="E23" s="105" t="s">
        <v>242</v>
      </c>
      <c r="F23" s="105" t="s">
        <v>241</v>
      </c>
      <c r="G23" s="105" t="s">
        <v>240</v>
      </c>
      <c r="H23" s="105" t="s">
        <v>239</v>
      </c>
      <c r="I23" s="105" t="s">
        <v>238</v>
      </c>
      <c r="J23" s="105" t="s">
        <v>237</v>
      </c>
      <c r="K23" s="105" t="s">
        <v>236</v>
      </c>
      <c r="L23" s="105" t="s">
        <v>235</v>
      </c>
      <c r="M23" s="105" t="s">
        <v>234</v>
      </c>
      <c r="N23" s="105" t="s">
        <v>233</v>
      </c>
      <c r="O23" s="105" t="s">
        <v>232</v>
      </c>
    </row>
    <row r="24" spans="1:15" x14ac:dyDescent="0.25">
      <c r="A24" s="118" t="s">
        <v>109</v>
      </c>
      <c r="B24" s="118" t="s">
        <v>231</v>
      </c>
      <c r="C24" s="118" t="s">
        <v>230</v>
      </c>
      <c r="D24" s="118" t="s">
        <v>229</v>
      </c>
      <c r="E24" s="118" t="s">
        <v>229</v>
      </c>
      <c r="F24" s="118" t="s">
        <v>229</v>
      </c>
      <c r="G24" s="118" t="s">
        <v>229</v>
      </c>
      <c r="H24" s="118" t="s">
        <v>229</v>
      </c>
      <c r="I24" s="118" t="s">
        <v>229</v>
      </c>
      <c r="J24" s="118" t="s">
        <v>229</v>
      </c>
      <c r="K24" s="118" t="s">
        <v>229</v>
      </c>
      <c r="L24" s="118" t="s">
        <v>228</v>
      </c>
      <c r="M24" s="118" t="s">
        <v>228</v>
      </c>
      <c r="N24" s="118"/>
      <c r="O24" s="118"/>
    </row>
    <row r="25" spans="1:15" x14ac:dyDescent="0.25">
      <c r="A25" s="100">
        <v>2940</v>
      </c>
      <c r="B25" s="28">
        <v>1</v>
      </c>
      <c r="C25" s="100">
        <v>35387</v>
      </c>
      <c r="D25" s="100">
        <v>8.08</v>
      </c>
      <c r="E25" s="100">
        <v>7.55</v>
      </c>
      <c r="F25" s="100">
        <v>7.3</v>
      </c>
      <c r="G25" s="100">
        <v>6.38</v>
      </c>
      <c r="H25" s="100">
        <v>5.61</v>
      </c>
      <c r="I25" s="100">
        <v>4.8</v>
      </c>
      <c r="J25" s="100">
        <v>4.0999999999999996</v>
      </c>
      <c r="K25" s="100">
        <v>3.51</v>
      </c>
      <c r="L25" s="100">
        <v>40</v>
      </c>
      <c r="M25" s="100">
        <v>40</v>
      </c>
      <c r="N25" s="100">
        <v>1</v>
      </c>
      <c r="O25" s="99">
        <v>0.37105324074074075</v>
      </c>
    </row>
    <row r="26" spans="1:15" x14ac:dyDescent="0.25">
      <c r="A26" s="100">
        <v>2940</v>
      </c>
      <c r="B26" s="28">
        <v>2</v>
      </c>
      <c r="C26" s="100">
        <v>12737</v>
      </c>
      <c r="D26" s="100">
        <v>2.76</v>
      </c>
      <c r="E26" s="100">
        <v>2.5299999999999998</v>
      </c>
      <c r="F26" s="100">
        <v>2.5</v>
      </c>
      <c r="G26" s="100">
        <v>2.16</v>
      </c>
      <c r="H26" s="100">
        <v>1.92</v>
      </c>
      <c r="I26" s="100">
        <v>1.7</v>
      </c>
      <c r="J26" s="100">
        <v>1.48</v>
      </c>
      <c r="K26" s="100">
        <v>1.3</v>
      </c>
      <c r="L26" s="100">
        <v>40</v>
      </c>
      <c r="M26" s="100">
        <v>40</v>
      </c>
      <c r="N26" s="100">
        <v>1</v>
      </c>
      <c r="O26" s="99">
        <v>0.37115740740740738</v>
      </c>
    </row>
    <row r="27" spans="1:15" x14ac:dyDescent="0.25">
      <c r="A27" s="100">
        <v>2940</v>
      </c>
      <c r="B27" s="28">
        <v>3</v>
      </c>
      <c r="C27" s="100">
        <v>24251</v>
      </c>
      <c r="D27" s="100">
        <v>5.36</v>
      </c>
      <c r="E27" s="100">
        <v>4.95</v>
      </c>
      <c r="F27" s="100">
        <v>4.91</v>
      </c>
      <c r="G27" s="100">
        <v>4.1900000000000004</v>
      </c>
      <c r="H27" s="100">
        <v>3.73</v>
      </c>
      <c r="I27" s="100">
        <v>3.26</v>
      </c>
      <c r="J27" s="100">
        <v>2.82</v>
      </c>
      <c r="K27" s="100">
        <v>2.4700000000000002</v>
      </c>
      <c r="L27" s="100">
        <v>40</v>
      </c>
      <c r="M27" s="100">
        <v>40</v>
      </c>
      <c r="N27" s="100">
        <v>1</v>
      </c>
      <c r="O27" s="99">
        <v>0.37126157407407406</v>
      </c>
    </row>
    <row r="28" spans="1:15" x14ac:dyDescent="0.25">
      <c r="A28" s="100">
        <v>2940</v>
      </c>
      <c r="B28" s="28">
        <v>4</v>
      </c>
      <c r="C28" s="100">
        <v>36472</v>
      </c>
      <c r="D28" s="100">
        <v>8.1300000000000008</v>
      </c>
      <c r="E28" s="100">
        <v>7.52</v>
      </c>
      <c r="F28" s="100">
        <v>7.31</v>
      </c>
      <c r="G28" s="100">
        <v>6.38</v>
      </c>
      <c r="H28" s="100">
        <v>5.6</v>
      </c>
      <c r="I28" s="100">
        <v>4.82</v>
      </c>
      <c r="J28" s="100">
        <v>4.17</v>
      </c>
      <c r="K28" s="100">
        <v>3.59</v>
      </c>
      <c r="L28" s="100">
        <v>40</v>
      </c>
      <c r="M28" s="100">
        <v>40</v>
      </c>
      <c r="N28" s="100">
        <v>1</v>
      </c>
      <c r="O28" s="99">
        <v>0.37138888888888894</v>
      </c>
    </row>
    <row r="29" spans="1:15" x14ac:dyDescent="0.25">
      <c r="A29" s="96" t="s">
        <v>64</v>
      </c>
      <c r="B29" s="4"/>
      <c r="C29" s="95" t="s">
        <v>57</v>
      </c>
      <c r="D29" s="97">
        <v>0.37200231481481483</v>
      </c>
      <c r="E29" s="96" t="s">
        <v>227</v>
      </c>
    </row>
    <row r="30" spans="1:15" x14ac:dyDescent="0.25">
      <c r="A30" s="100">
        <v>2957</v>
      </c>
      <c r="B30" s="28">
        <v>1</v>
      </c>
      <c r="C30" s="100">
        <v>35713</v>
      </c>
      <c r="D30" s="100">
        <v>15.58</v>
      </c>
      <c r="E30" s="100">
        <v>9.6300000000000008</v>
      </c>
      <c r="F30" s="100">
        <v>12.62</v>
      </c>
      <c r="G30" s="100">
        <v>10.050000000000001</v>
      </c>
      <c r="H30" s="100">
        <v>8.0500000000000007</v>
      </c>
      <c r="I30" s="100">
        <v>6.4</v>
      </c>
      <c r="J30" s="100">
        <v>5.0599999999999996</v>
      </c>
      <c r="K30" s="100">
        <v>4.01</v>
      </c>
      <c r="L30" s="100">
        <v>40</v>
      </c>
      <c r="M30" s="100">
        <v>40</v>
      </c>
      <c r="N30" s="100">
        <v>2</v>
      </c>
      <c r="O30" s="99">
        <v>0.37312499999999998</v>
      </c>
    </row>
    <row r="31" spans="1:15" x14ac:dyDescent="0.25">
      <c r="A31" s="100">
        <v>2957</v>
      </c>
      <c r="B31" s="28">
        <v>2</v>
      </c>
      <c r="C31" s="100">
        <v>12488</v>
      </c>
      <c r="D31" s="100">
        <v>6.31</v>
      </c>
      <c r="E31" s="100">
        <v>2.85</v>
      </c>
      <c r="F31" s="100">
        <v>5.0199999999999996</v>
      </c>
      <c r="G31" s="100">
        <v>3.92</v>
      </c>
      <c r="H31" s="100">
        <v>3.14</v>
      </c>
      <c r="I31" s="100">
        <v>2.5299999999999998</v>
      </c>
      <c r="J31" s="100">
        <v>2.0299999999999998</v>
      </c>
      <c r="K31" s="100">
        <v>1.65</v>
      </c>
      <c r="L31" s="100">
        <v>40</v>
      </c>
      <c r="M31" s="100">
        <v>40</v>
      </c>
      <c r="N31" s="100">
        <v>2</v>
      </c>
      <c r="O31" s="99">
        <v>0.37327546296296293</v>
      </c>
    </row>
    <row r="32" spans="1:15" x14ac:dyDescent="0.25">
      <c r="A32" s="100">
        <v>2957</v>
      </c>
      <c r="B32" s="28">
        <v>3</v>
      </c>
      <c r="C32" s="100">
        <v>23942</v>
      </c>
      <c r="D32" s="100">
        <v>11.07</v>
      </c>
      <c r="E32" s="100">
        <v>6.02</v>
      </c>
      <c r="F32" s="100">
        <v>8.9499999999999993</v>
      </c>
      <c r="G32" s="100">
        <v>6.98</v>
      </c>
      <c r="H32" s="100">
        <v>5.66</v>
      </c>
      <c r="I32" s="100">
        <v>4.55</v>
      </c>
      <c r="J32" s="100">
        <v>3.66</v>
      </c>
      <c r="K32" s="100">
        <v>2.95</v>
      </c>
      <c r="L32" s="100">
        <v>40</v>
      </c>
      <c r="M32" s="100">
        <v>40</v>
      </c>
      <c r="N32" s="100">
        <v>2</v>
      </c>
      <c r="O32" s="99">
        <v>0.37340277777777775</v>
      </c>
    </row>
    <row r="33" spans="1:15" x14ac:dyDescent="0.25">
      <c r="A33" s="100">
        <v>2957</v>
      </c>
      <c r="B33" s="28">
        <v>4</v>
      </c>
      <c r="C33" s="100">
        <v>36182</v>
      </c>
      <c r="D33" s="100">
        <v>15.41</v>
      </c>
      <c r="E33" s="100">
        <v>9.6300000000000008</v>
      </c>
      <c r="F33" s="100">
        <v>12.49</v>
      </c>
      <c r="G33" s="100">
        <v>9.89</v>
      </c>
      <c r="H33" s="100">
        <v>8.01</v>
      </c>
      <c r="I33" s="100">
        <v>6.41</v>
      </c>
      <c r="J33" s="100">
        <v>5.15</v>
      </c>
      <c r="K33" s="100">
        <v>4.13</v>
      </c>
      <c r="L33" s="100">
        <v>40</v>
      </c>
      <c r="M33" s="100">
        <v>40</v>
      </c>
      <c r="N33" s="100">
        <v>2</v>
      </c>
      <c r="O33" s="99">
        <v>0.37354166666666666</v>
      </c>
    </row>
    <row r="34" spans="1:15" x14ac:dyDescent="0.25">
      <c r="A34" s="96" t="s">
        <v>633</v>
      </c>
      <c r="B34" s="4"/>
      <c r="C34" s="95" t="s">
        <v>57</v>
      </c>
      <c r="D34" s="97">
        <v>0.37403935185185189</v>
      </c>
      <c r="E34" s="96" t="s">
        <v>226</v>
      </c>
    </row>
    <row r="35" spans="1:15" x14ac:dyDescent="0.25">
      <c r="A35" s="100">
        <v>2960</v>
      </c>
      <c r="B35" s="28">
        <v>1</v>
      </c>
      <c r="C35" s="100">
        <v>35857</v>
      </c>
      <c r="D35" s="100">
        <v>14.83</v>
      </c>
      <c r="E35" s="100">
        <v>11.98</v>
      </c>
      <c r="F35" s="100">
        <v>10.85</v>
      </c>
      <c r="G35" s="100">
        <v>8.69</v>
      </c>
      <c r="H35" s="100">
        <v>7</v>
      </c>
      <c r="I35" s="100">
        <v>5.58</v>
      </c>
      <c r="J35" s="100">
        <v>4.51</v>
      </c>
      <c r="K35" s="100">
        <v>3.67</v>
      </c>
      <c r="L35" s="100">
        <v>40</v>
      </c>
      <c r="M35" s="100">
        <v>40</v>
      </c>
      <c r="N35" s="100">
        <v>3</v>
      </c>
      <c r="O35" s="99">
        <v>0.37465277777777778</v>
      </c>
    </row>
    <row r="36" spans="1:15" x14ac:dyDescent="0.25">
      <c r="A36" s="100">
        <v>2960</v>
      </c>
      <c r="B36" s="28">
        <v>2</v>
      </c>
      <c r="C36" s="100">
        <v>12513</v>
      </c>
      <c r="D36" s="100">
        <v>5.56</v>
      </c>
      <c r="E36" s="100">
        <v>4.45</v>
      </c>
      <c r="F36" s="100">
        <v>3.51</v>
      </c>
      <c r="G36" s="100">
        <v>2.83</v>
      </c>
      <c r="H36" s="100">
        <v>2.34</v>
      </c>
      <c r="I36" s="100">
        <v>1.92</v>
      </c>
      <c r="J36" s="100">
        <v>1.58</v>
      </c>
      <c r="K36" s="100">
        <v>1.33</v>
      </c>
      <c r="L36" s="100">
        <v>40</v>
      </c>
      <c r="M36" s="100">
        <v>40</v>
      </c>
      <c r="N36" s="100">
        <v>3</v>
      </c>
      <c r="O36" s="99">
        <v>0.37475694444444446</v>
      </c>
    </row>
    <row r="37" spans="1:15" x14ac:dyDescent="0.25">
      <c r="A37" s="100">
        <v>2960</v>
      </c>
      <c r="B37" s="28">
        <v>3</v>
      </c>
      <c r="C37" s="100">
        <v>24018</v>
      </c>
      <c r="D37" s="100">
        <v>10.28</v>
      </c>
      <c r="E37" s="100">
        <v>8.2200000000000006</v>
      </c>
      <c r="F37" s="100">
        <v>7.32</v>
      </c>
      <c r="G37" s="100">
        <v>5.76</v>
      </c>
      <c r="H37" s="100">
        <v>4.68</v>
      </c>
      <c r="I37" s="100">
        <v>3.77</v>
      </c>
      <c r="J37" s="100">
        <v>3.08</v>
      </c>
      <c r="K37" s="100">
        <v>2.54</v>
      </c>
      <c r="L37" s="100">
        <v>40</v>
      </c>
      <c r="M37" s="100">
        <v>40</v>
      </c>
      <c r="N37" s="100">
        <v>3</v>
      </c>
      <c r="O37" s="99">
        <v>0.37484953703703705</v>
      </c>
    </row>
    <row r="38" spans="1:15" x14ac:dyDescent="0.25">
      <c r="A38" s="100">
        <v>2960</v>
      </c>
      <c r="B38" s="28">
        <v>4</v>
      </c>
      <c r="C38" s="100">
        <v>36329</v>
      </c>
      <c r="D38" s="100">
        <v>14.73</v>
      </c>
      <c r="E38" s="100">
        <v>11.9</v>
      </c>
      <c r="F38" s="100">
        <v>11.1</v>
      </c>
      <c r="G38" s="100">
        <v>8.85</v>
      </c>
      <c r="H38" s="100">
        <v>7.09</v>
      </c>
      <c r="I38" s="100">
        <v>5.67</v>
      </c>
      <c r="J38" s="100">
        <v>4.58</v>
      </c>
      <c r="K38" s="100">
        <v>3.73</v>
      </c>
      <c r="L38" s="100">
        <v>40</v>
      </c>
      <c r="M38" s="100">
        <v>40</v>
      </c>
      <c r="N38" s="100">
        <v>3</v>
      </c>
      <c r="O38" s="99">
        <v>0.37498842592592596</v>
      </c>
    </row>
    <row r="39" spans="1:15" x14ac:dyDescent="0.25">
      <c r="A39" s="96" t="s">
        <v>632</v>
      </c>
      <c r="B39" s="4"/>
      <c r="C39" s="95" t="s">
        <v>57</v>
      </c>
      <c r="D39" s="97">
        <v>0.37549768518518517</v>
      </c>
      <c r="E39" s="96" t="s">
        <v>224</v>
      </c>
    </row>
    <row r="40" spans="1:15" x14ac:dyDescent="0.25">
      <c r="A40" s="100">
        <v>2977</v>
      </c>
      <c r="B40" s="28">
        <v>1</v>
      </c>
      <c r="C40" s="100">
        <v>36080</v>
      </c>
      <c r="D40" s="100">
        <v>8.7899999999999991</v>
      </c>
      <c r="E40" s="100">
        <v>8.2200000000000006</v>
      </c>
      <c r="F40" s="100">
        <v>7.97</v>
      </c>
      <c r="G40" s="100">
        <v>7.04</v>
      </c>
      <c r="H40" s="100">
        <v>6.2</v>
      </c>
      <c r="I40" s="100">
        <v>5.36</v>
      </c>
      <c r="J40" s="100">
        <v>4.6100000000000003</v>
      </c>
      <c r="K40" s="100">
        <v>3.94</v>
      </c>
      <c r="L40" s="100">
        <v>40</v>
      </c>
      <c r="M40" s="100">
        <v>41</v>
      </c>
      <c r="N40" s="100">
        <v>4</v>
      </c>
      <c r="O40" s="99">
        <v>0.37614583333333335</v>
      </c>
    </row>
    <row r="41" spans="1:15" x14ac:dyDescent="0.25">
      <c r="A41" s="100">
        <v>2977</v>
      </c>
      <c r="B41" s="28">
        <v>2</v>
      </c>
      <c r="C41" s="100">
        <v>12607</v>
      </c>
      <c r="D41" s="100">
        <v>2.89</v>
      </c>
      <c r="E41" s="100">
        <v>2.68</v>
      </c>
      <c r="F41" s="100">
        <v>2.62</v>
      </c>
      <c r="G41" s="100">
        <v>2.3199999999999998</v>
      </c>
      <c r="H41" s="100">
        <v>2.09</v>
      </c>
      <c r="I41" s="100">
        <v>1.85</v>
      </c>
      <c r="J41" s="100">
        <v>1.64</v>
      </c>
      <c r="K41" s="100">
        <v>1.49</v>
      </c>
      <c r="L41" s="100">
        <v>40</v>
      </c>
      <c r="M41" s="100">
        <v>41</v>
      </c>
      <c r="N41" s="100">
        <v>4</v>
      </c>
      <c r="O41" s="99">
        <v>0.37624999999999997</v>
      </c>
    </row>
    <row r="42" spans="1:15" x14ac:dyDescent="0.25">
      <c r="A42" s="100">
        <v>2977</v>
      </c>
      <c r="B42" s="28">
        <v>3</v>
      </c>
      <c r="C42" s="100">
        <v>24039</v>
      </c>
      <c r="D42" s="100">
        <v>5.65</v>
      </c>
      <c r="E42" s="100">
        <v>5.22</v>
      </c>
      <c r="F42" s="100">
        <v>5.17</v>
      </c>
      <c r="G42" s="100">
        <v>4.49</v>
      </c>
      <c r="H42" s="100">
        <v>4.04</v>
      </c>
      <c r="I42" s="100">
        <v>3.56</v>
      </c>
      <c r="J42" s="100">
        <v>3.14</v>
      </c>
      <c r="K42" s="100">
        <v>2.82</v>
      </c>
      <c r="L42" s="100">
        <v>40</v>
      </c>
      <c r="M42" s="100">
        <v>41</v>
      </c>
      <c r="N42" s="100">
        <v>4</v>
      </c>
      <c r="O42" s="99">
        <v>0.37634259259259256</v>
      </c>
    </row>
    <row r="43" spans="1:15" x14ac:dyDescent="0.25">
      <c r="A43" s="100">
        <v>2977</v>
      </c>
      <c r="B43" s="28">
        <v>4</v>
      </c>
      <c r="C43" s="100">
        <v>36197</v>
      </c>
      <c r="D43" s="100">
        <v>8.4700000000000006</v>
      </c>
      <c r="E43" s="100">
        <v>7.87</v>
      </c>
      <c r="F43" s="100">
        <v>7.67</v>
      </c>
      <c r="G43" s="100">
        <v>6.77</v>
      </c>
      <c r="H43" s="100">
        <v>6.02</v>
      </c>
      <c r="I43" s="100">
        <v>5.29</v>
      </c>
      <c r="J43" s="100">
        <v>4.5999999999999996</v>
      </c>
      <c r="K43" s="100">
        <v>4.03</v>
      </c>
      <c r="L43" s="100">
        <v>40</v>
      </c>
      <c r="M43" s="100">
        <v>41</v>
      </c>
      <c r="N43" s="100">
        <v>4</v>
      </c>
      <c r="O43" s="99">
        <v>0.37646990740740738</v>
      </c>
    </row>
    <row r="44" spans="1:15" x14ac:dyDescent="0.25">
      <c r="A44" s="96" t="s">
        <v>631</v>
      </c>
      <c r="B44" s="4"/>
      <c r="C44" s="95" t="s">
        <v>57</v>
      </c>
      <c r="D44" s="97">
        <v>0.37692129629629628</v>
      </c>
      <c r="E44" s="96" t="s">
        <v>222</v>
      </c>
    </row>
    <row r="45" spans="1:15" x14ac:dyDescent="0.25">
      <c r="A45" s="100">
        <v>2995</v>
      </c>
      <c r="B45" s="28">
        <v>1</v>
      </c>
      <c r="C45" s="100">
        <v>35193</v>
      </c>
      <c r="D45" s="100">
        <v>23.2</v>
      </c>
      <c r="E45" s="100">
        <v>5.91</v>
      </c>
      <c r="F45" s="100">
        <v>18.68</v>
      </c>
      <c r="G45" s="100">
        <v>14.61</v>
      </c>
      <c r="H45" s="100">
        <v>11.43</v>
      </c>
      <c r="I45" s="100">
        <v>8.8800000000000008</v>
      </c>
      <c r="J45" s="100">
        <v>6.86</v>
      </c>
      <c r="K45" s="100">
        <v>5.18</v>
      </c>
      <c r="L45" s="100">
        <v>40</v>
      </c>
      <c r="M45" s="100">
        <v>40</v>
      </c>
      <c r="N45" s="100">
        <v>5</v>
      </c>
      <c r="O45" s="99">
        <v>0.37762731481481482</v>
      </c>
    </row>
    <row r="46" spans="1:15" x14ac:dyDescent="0.25">
      <c r="A46" s="100">
        <v>2995</v>
      </c>
      <c r="B46" s="28">
        <v>2</v>
      </c>
      <c r="C46" s="100">
        <v>12242</v>
      </c>
      <c r="D46" s="100">
        <v>9.0500000000000007</v>
      </c>
      <c r="E46" s="100">
        <v>1.75</v>
      </c>
      <c r="F46" s="100">
        <v>7.22</v>
      </c>
      <c r="G46" s="100">
        <v>5.64</v>
      </c>
      <c r="H46" s="100">
        <v>4.3499999999999996</v>
      </c>
      <c r="I46" s="100">
        <v>3.41</v>
      </c>
      <c r="J46" s="100">
        <v>2.67</v>
      </c>
      <c r="K46" s="100">
        <v>2.1</v>
      </c>
      <c r="L46" s="100">
        <v>40</v>
      </c>
      <c r="M46" s="100">
        <v>40</v>
      </c>
      <c r="N46" s="100">
        <v>5</v>
      </c>
      <c r="O46" s="99">
        <v>0.3777430555555556</v>
      </c>
    </row>
    <row r="47" spans="1:15" x14ac:dyDescent="0.25">
      <c r="A47" s="100">
        <v>2995</v>
      </c>
      <c r="B47" s="28">
        <v>3</v>
      </c>
      <c r="C47" s="100">
        <v>23651</v>
      </c>
      <c r="D47" s="100">
        <v>16.18</v>
      </c>
      <c r="E47" s="100">
        <v>3.71</v>
      </c>
      <c r="F47" s="100">
        <v>13.03</v>
      </c>
      <c r="G47" s="100">
        <v>10.1</v>
      </c>
      <c r="H47" s="100">
        <v>7.95</v>
      </c>
      <c r="I47" s="100">
        <v>6.22</v>
      </c>
      <c r="J47" s="100">
        <v>4.88</v>
      </c>
      <c r="K47" s="100">
        <v>3.77</v>
      </c>
      <c r="L47" s="100">
        <v>40</v>
      </c>
      <c r="M47" s="100">
        <v>40</v>
      </c>
      <c r="N47" s="100">
        <v>5</v>
      </c>
      <c r="O47" s="99">
        <v>0.377962962962963</v>
      </c>
    </row>
    <row r="48" spans="1:15" x14ac:dyDescent="0.25">
      <c r="A48" s="100">
        <v>2995</v>
      </c>
      <c r="B48" s="28">
        <v>4</v>
      </c>
      <c r="C48" s="100">
        <v>35534</v>
      </c>
      <c r="D48" s="100">
        <v>22.54</v>
      </c>
      <c r="E48" s="100">
        <v>5.98</v>
      </c>
      <c r="F48" s="100">
        <v>18.170000000000002</v>
      </c>
      <c r="G48" s="100">
        <v>14.19</v>
      </c>
      <c r="H48" s="100">
        <v>11.14</v>
      </c>
      <c r="I48" s="100">
        <v>8.73</v>
      </c>
      <c r="J48" s="100">
        <v>6.85</v>
      </c>
      <c r="K48" s="100">
        <v>5.29</v>
      </c>
      <c r="L48" s="100">
        <v>40</v>
      </c>
      <c r="M48" s="100">
        <v>40</v>
      </c>
      <c r="N48" s="100">
        <v>5</v>
      </c>
      <c r="O48" s="99">
        <v>0.37813657407407408</v>
      </c>
    </row>
    <row r="49" spans="1:15" x14ac:dyDescent="0.25">
      <c r="A49" s="96" t="s">
        <v>618</v>
      </c>
      <c r="B49" s="4"/>
      <c r="C49" s="95" t="s">
        <v>57</v>
      </c>
      <c r="D49" s="97">
        <v>0.37864583333333335</v>
      </c>
      <c r="E49" s="96" t="s">
        <v>205</v>
      </c>
    </row>
    <row r="50" spans="1:15" x14ac:dyDescent="0.25">
      <c r="A50" s="100">
        <v>2997</v>
      </c>
      <c r="B50" s="28">
        <v>1</v>
      </c>
      <c r="C50" s="100">
        <v>35387</v>
      </c>
      <c r="D50" s="100">
        <v>25.54</v>
      </c>
      <c r="E50" s="100">
        <v>20.11</v>
      </c>
      <c r="F50" s="100">
        <v>5.39</v>
      </c>
      <c r="G50" s="100">
        <v>4.68</v>
      </c>
      <c r="H50" s="100">
        <v>4.2300000000000004</v>
      </c>
      <c r="I50" s="100">
        <v>3.7</v>
      </c>
      <c r="J50" s="100">
        <v>3.27</v>
      </c>
      <c r="K50" s="100">
        <v>2.89</v>
      </c>
      <c r="L50" s="100">
        <v>41</v>
      </c>
      <c r="M50" s="100">
        <v>40</v>
      </c>
      <c r="N50" s="100">
        <v>6</v>
      </c>
      <c r="O50" s="99">
        <v>0.37918981481481479</v>
      </c>
    </row>
    <row r="51" spans="1:15" x14ac:dyDescent="0.25">
      <c r="A51" s="100">
        <v>2997</v>
      </c>
      <c r="B51" s="28">
        <v>2</v>
      </c>
      <c r="C51" s="100">
        <v>12113</v>
      </c>
      <c r="D51" s="100">
        <v>10.33</v>
      </c>
      <c r="E51" s="100">
        <v>8</v>
      </c>
      <c r="F51" s="100">
        <v>1.96</v>
      </c>
      <c r="G51" s="100">
        <v>1.67</v>
      </c>
      <c r="H51" s="100">
        <v>1.51</v>
      </c>
      <c r="I51" s="100">
        <v>1.32</v>
      </c>
      <c r="J51" s="100">
        <v>1.1599999999999999</v>
      </c>
      <c r="K51" s="100">
        <v>1.04</v>
      </c>
      <c r="L51" s="100">
        <v>41</v>
      </c>
      <c r="M51" s="100">
        <v>40</v>
      </c>
      <c r="N51" s="100">
        <v>6</v>
      </c>
      <c r="O51" s="99">
        <v>0.37929398148148147</v>
      </c>
    </row>
    <row r="52" spans="1:15" x14ac:dyDescent="0.25">
      <c r="A52" s="100">
        <v>2997</v>
      </c>
      <c r="B52" s="28">
        <v>3</v>
      </c>
      <c r="C52" s="100">
        <v>23503</v>
      </c>
      <c r="D52" s="100">
        <v>18.2</v>
      </c>
      <c r="E52" s="100">
        <v>14.18</v>
      </c>
      <c r="F52" s="100">
        <v>3.79</v>
      </c>
      <c r="G52" s="100">
        <v>3.18</v>
      </c>
      <c r="H52" s="100">
        <v>2.9</v>
      </c>
      <c r="I52" s="100">
        <v>2.56</v>
      </c>
      <c r="J52" s="100">
        <v>2.25</v>
      </c>
      <c r="K52" s="100">
        <v>2</v>
      </c>
      <c r="L52" s="100">
        <v>41</v>
      </c>
      <c r="M52" s="100">
        <v>40</v>
      </c>
      <c r="N52" s="100">
        <v>6</v>
      </c>
      <c r="O52" s="99">
        <v>0.37938657407407406</v>
      </c>
    </row>
    <row r="53" spans="1:15" x14ac:dyDescent="0.25">
      <c r="A53" s="100">
        <v>2997</v>
      </c>
      <c r="B53" s="28">
        <v>4</v>
      </c>
      <c r="C53" s="100">
        <v>35473</v>
      </c>
      <c r="D53" s="100">
        <v>24.71</v>
      </c>
      <c r="E53" s="100">
        <v>19.46</v>
      </c>
      <c r="F53" s="100">
        <v>5.53</v>
      </c>
      <c r="G53" s="100">
        <v>4.8499999999999996</v>
      </c>
      <c r="H53" s="100">
        <v>4.38</v>
      </c>
      <c r="I53" s="100">
        <v>3.85</v>
      </c>
      <c r="J53" s="100">
        <v>3.38</v>
      </c>
      <c r="K53" s="100">
        <v>2.98</v>
      </c>
      <c r="L53" s="100">
        <v>41</v>
      </c>
      <c r="M53" s="100">
        <v>40</v>
      </c>
      <c r="N53" s="100">
        <v>6</v>
      </c>
      <c r="O53" s="99">
        <v>0.37951388888888887</v>
      </c>
    </row>
    <row r="54" spans="1:15" x14ac:dyDescent="0.25">
      <c r="A54" s="96" t="s">
        <v>630</v>
      </c>
      <c r="B54" s="4"/>
      <c r="C54" s="95" t="s">
        <v>57</v>
      </c>
      <c r="D54" s="97">
        <v>0.37996527777777778</v>
      </c>
      <c r="E54" s="96" t="s">
        <v>204</v>
      </c>
    </row>
    <row r="55" spans="1:15" x14ac:dyDescent="0.25">
      <c r="A55" s="100">
        <v>3015</v>
      </c>
      <c r="B55" s="28">
        <v>1</v>
      </c>
      <c r="C55" s="100">
        <v>36149</v>
      </c>
      <c r="D55" s="100">
        <v>9.23</v>
      </c>
      <c r="E55" s="100">
        <v>8.26</v>
      </c>
      <c r="F55" s="100">
        <v>8.66</v>
      </c>
      <c r="G55" s="100">
        <v>7.88</v>
      </c>
      <c r="H55" s="100">
        <v>7.2</v>
      </c>
      <c r="I55" s="100">
        <v>6.56</v>
      </c>
      <c r="J55" s="100">
        <v>6.08</v>
      </c>
      <c r="K55" s="100">
        <v>5.77</v>
      </c>
      <c r="L55" s="100">
        <v>41</v>
      </c>
      <c r="M55" s="100">
        <v>40</v>
      </c>
      <c r="N55" s="100">
        <v>7</v>
      </c>
      <c r="O55" s="99">
        <v>0.38049768518518517</v>
      </c>
    </row>
    <row r="56" spans="1:15" x14ac:dyDescent="0.25">
      <c r="A56" s="100">
        <v>3015</v>
      </c>
      <c r="B56" s="28">
        <v>2</v>
      </c>
      <c r="C56" s="100">
        <v>12477</v>
      </c>
      <c r="D56" s="100">
        <v>3.02</v>
      </c>
      <c r="E56" s="100">
        <v>2.69</v>
      </c>
      <c r="F56" s="100">
        <v>2.87</v>
      </c>
      <c r="G56" s="100">
        <v>2.66</v>
      </c>
      <c r="H56" s="100">
        <v>2.4900000000000002</v>
      </c>
      <c r="I56" s="100">
        <v>2.3199999999999998</v>
      </c>
      <c r="J56" s="100">
        <v>2.21</v>
      </c>
      <c r="K56" s="100">
        <v>2.15</v>
      </c>
      <c r="L56" s="100">
        <v>41</v>
      </c>
      <c r="M56" s="100">
        <v>40</v>
      </c>
      <c r="N56" s="100">
        <v>7</v>
      </c>
      <c r="O56" s="99">
        <v>0.38060185185185186</v>
      </c>
    </row>
    <row r="57" spans="1:15" x14ac:dyDescent="0.25">
      <c r="A57" s="100">
        <v>3015</v>
      </c>
      <c r="B57" s="28">
        <v>3</v>
      </c>
      <c r="C57" s="100">
        <v>24120</v>
      </c>
      <c r="D57" s="100">
        <v>5.98</v>
      </c>
      <c r="E57" s="100">
        <v>5.29</v>
      </c>
      <c r="F57" s="100">
        <v>5.72</v>
      </c>
      <c r="G57" s="100">
        <v>5.16</v>
      </c>
      <c r="H57" s="100">
        <v>4.84</v>
      </c>
      <c r="I57" s="100">
        <v>4.5199999999999996</v>
      </c>
      <c r="J57" s="100">
        <v>4.25</v>
      </c>
      <c r="K57" s="100">
        <v>4.13</v>
      </c>
      <c r="L57" s="100">
        <v>41</v>
      </c>
      <c r="M57" s="100">
        <v>40</v>
      </c>
      <c r="N57" s="100">
        <v>7</v>
      </c>
      <c r="O57" s="99">
        <v>0.38069444444444445</v>
      </c>
    </row>
    <row r="58" spans="1:15" x14ac:dyDescent="0.25">
      <c r="A58" s="100">
        <v>3015</v>
      </c>
      <c r="B58" s="28">
        <v>4</v>
      </c>
      <c r="C58" s="100">
        <v>36194</v>
      </c>
      <c r="D58" s="100">
        <v>9.02</v>
      </c>
      <c r="E58" s="100">
        <v>8.02</v>
      </c>
      <c r="F58" s="100">
        <v>8.4700000000000006</v>
      </c>
      <c r="G58" s="100">
        <v>7.76</v>
      </c>
      <c r="H58" s="100">
        <v>7.17</v>
      </c>
      <c r="I58" s="100">
        <v>6.63</v>
      </c>
      <c r="J58" s="100">
        <v>6.23</v>
      </c>
      <c r="K58" s="100">
        <v>5.99</v>
      </c>
      <c r="L58" s="100">
        <v>41</v>
      </c>
      <c r="M58" s="100">
        <v>40</v>
      </c>
      <c r="N58" s="100">
        <v>7</v>
      </c>
      <c r="O58" s="99">
        <v>0.38081018518518522</v>
      </c>
    </row>
    <row r="59" spans="1:15" x14ac:dyDescent="0.25">
      <c r="A59" s="96" t="s">
        <v>629</v>
      </c>
      <c r="B59" s="4"/>
      <c r="C59" s="95" t="s">
        <v>57</v>
      </c>
      <c r="D59" s="97">
        <v>0.38127314814814817</v>
      </c>
      <c r="E59" s="96" t="s">
        <v>219</v>
      </c>
    </row>
    <row r="60" spans="1:15" x14ac:dyDescent="0.25">
      <c r="A60" s="100">
        <v>3033</v>
      </c>
      <c r="B60" s="28">
        <v>1</v>
      </c>
      <c r="C60" s="100">
        <v>35957</v>
      </c>
      <c r="D60" s="100">
        <v>10.52</v>
      </c>
      <c r="E60" s="100">
        <v>9.73</v>
      </c>
      <c r="F60" s="100">
        <v>8.9700000000000006</v>
      </c>
      <c r="G60" s="100">
        <v>7.49</v>
      </c>
      <c r="H60" s="100">
        <v>6.2</v>
      </c>
      <c r="I60" s="100">
        <v>5.18</v>
      </c>
      <c r="J60" s="100">
        <v>4.21</v>
      </c>
      <c r="K60" s="100">
        <v>3.38</v>
      </c>
      <c r="L60" s="100">
        <v>41</v>
      </c>
      <c r="M60" s="100">
        <v>40</v>
      </c>
      <c r="N60" s="100">
        <v>8</v>
      </c>
      <c r="O60" s="99">
        <v>0.38179398148148147</v>
      </c>
    </row>
    <row r="61" spans="1:15" x14ac:dyDescent="0.25">
      <c r="A61" s="100">
        <v>3033</v>
      </c>
      <c r="B61" s="28">
        <v>2</v>
      </c>
      <c r="C61" s="100">
        <v>12513</v>
      </c>
      <c r="D61" s="100">
        <v>3.62</v>
      </c>
      <c r="E61" s="100">
        <v>3.31</v>
      </c>
      <c r="F61" s="100">
        <v>3.09</v>
      </c>
      <c r="G61" s="100">
        <v>2.54</v>
      </c>
      <c r="H61" s="100">
        <v>2.14</v>
      </c>
      <c r="I61" s="100">
        <v>1.81</v>
      </c>
      <c r="J61" s="100">
        <v>1.5</v>
      </c>
      <c r="K61" s="100">
        <v>1.26</v>
      </c>
      <c r="L61" s="100">
        <v>41</v>
      </c>
      <c r="M61" s="100">
        <v>40</v>
      </c>
      <c r="N61" s="100">
        <v>8</v>
      </c>
      <c r="O61" s="99">
        <v>0.3818981481481481</v>
      </c>
    </row>
    <row r="62" spans="1:15" x14ac:dyDescent="0.25">
      <c r="A62" s="100">
        <v>3033</v>
      </c>
      <c r="B62" s="28">
        <v>3</v>
      </c>
      <c r="C62" s="100">
        <v>24046</v>
      </c>
      <c r="D62" s="100">
        <v>7.07</v>
      </c>
      <c r="E62" s="100">
        <v>6.47</v>
      </c>
      <c r="F62" s="100">
        <v>6.12</v>
      </c>
      <c r="G62" s="100">
        <v>4.97</v>
      </c>
      <c r="H62" s="100">
        <v>4.18</v>
      </c>
      <c r="I62" s="100">
        <v>3.54</v>
      </c>
      <c r="J62" s="100">
        <v>2.92</v>
      </c>
      <c r="K62" s="100">
        <v>2.41</v>
      </c>
      <c r="L62" s="100">
        <v>41</v>
      </c>
      <c r="M62" s="100">
        <v>40</v>
      </c>
      <c r="N62" s="100">
        <v>8</v>
      </c>
      <c r="O62" s="99">
        <v>0.38199074074074074</v>
      </c>
    </row>
    <row r="63" spans="1:15" x14ac:dyDescent="0.25">
      <c r="A63" s="100">
        <v>3033</v>
      </c>
      <c r="B63" s="28">
        <v>4</v>
      </c>
      <c r="C63" s="100">
        <v>36340</v>
      </c>
      <c r="D63" s="100">
        <v>10.39</v>
      </c>
      <c r="E63" s="100">
        <v>9.58</v>
      </c>
      <c r="F63" s="100">
        <v>8.89</v>
      </c>
      <c r="G63" s="100">
        <v>7.39</v>
      </c>
      <c r="H63" s="100">
        <v>6.16</v>
      </c>
      <c r="I63" s="100">
        <v>5.18</v>
      </c>
      <c r="J63" s="100">
        <v>4.26</v>
      </c>
      <c r="K63" s="100">
        <v>3.46</v>
      </c>
      <c r="L63" s="100">
        <v>41</v>
      </c>
      <c r="M63" s="100">
        <v>40</v>
      </c>
      <c r="N63" s="100">
        <v>8</v>
      </c>
      <c r="O63" s="99">
        <v>0.38210648148148146</v>
      </c>
    </row>
    <row r="64" spans="1:15" x14ac:dyDescent="0.25">
      <c r="A64" s="96" t="s">
        <v>628</v>
      </c>
      <c r="C64" s="95" t="s">
        <v>57</v>
      </c>
      <c r="D64" s="97">
        <v>0.38266203703703705</v>
      </c>
      <c r="E64" s="96" t="s">
        <v>218</v>
      </c>
    </row>
    <row r="65" spans="1:15" x14ac:dyDescent="0.25">
      <c r="A65" s="100">
        <v>3035</v>
      </c>
      <c r="B65" s="28">
        <v>1</v>
      </c>
      <c r="C65" s="100">
        <v>36074</v>
      </c>
      <c r="D65" s="100">
        <v>10.43</v>
      </c>
      <c r="E65" s="100">
        <v>8.8000000000000007</v>
      </c>
      <c r="F65" s="100">
        <v>9.5299999999999994</v>
      </c>
      <c r="G65" s="100">
        <v>7.77</v>
      </c>
      <c r="H65" s="100">
        <v>6.39</v>
      </c>
      <c r="I65" s="100">
        <v>5.33</v>
      </c>
      <c r="J65" s="100">
        <v>4.37</v>
      </c>
      <c r="K65" s="100">
        <v>3.57</v>
      </c>
      <c r="L65" s="100">
        <v>41</v>
      </c>
      <c r="M65" s="100">
        <v>41</v>
      </c>
      <c r="N65" s="100">
        <v>9</v>
      </c>
      <c r="O65" s="99">
        <v>0.38320601851851849</v>
      </c>
    </row>
    <row r="66" spans="1:15" x14ac:dyDescent="0.25">
      <c r="A66" s="100">
        <v>3035</v>
      </c>
      <c r="B66" s="28">
        <v>2</v>
      </c>
      <c r="C66" s="100">
        <v>12526</v>
      </c>
      <c r="D66" s="100">
        <v>3.71</v>
      </c>
      <c r="E66" s="100">
        <v>3.09</v>
      </c>
      <c r="F66" s="100">
        <v>3.39</v>
      </c>
      <c r="G66" s="100">
        <v>2.73</v>
      </c>
      <c r="H66" s="100">
        <v>2.2599999999999998</v>
      </c>
      <c r="I66" s="100">
        <v>1.92</v>
      </c>
      <c r="J66" s="100">
        <v>1.59</v>
      </c>
      <c r="K66" s="100">
        <v>1.33</v>
      </c>
      <c r="L66" s="100">
        <v>41</v>
      </c>
      <c r="M66" s="100">
        <v>41</v>
      </c>
      <c r="N66" s="100">
        <v>9</v>
      </c>
      <c r="O66" s="99">
        <v>0.38331018518518517</v>
      </c>
    </row>
    <row r="67" spans="1:15" x14ac:dyDescent="0.25">
      <c r="A67" s="100">
        <v>3035</v>
      </c>
      <c r="B67" s="28">
        <v>3</v>
      </c>
      <c r="C67" s="100">
        <v>24175</v>
      </c>
      <c r="D67" s="100">
        <v>7.18</v>
      </c>
      <c r="E67" s="100">
        <v>5.97</v>
      </c>
      <c r="F67" s="100">
        <v>6.62</v>
      </c>
      <c r="G67" s="100">
        <v>5.3</v>
      </c>
      <c r="H67" s="100">
        <v>4.4000000000000004</v>
      </c>
      <c r="I67" s="100">
        <v>3.71</v>
      </c>
      <c r="J67" s="100">
        <v>3.04</v>
      </c>
      <c r="K67" s="100">
        <v>2.5099999999999998</v>
      </c>
      <c r="L67" s="100">
        <v>41</v>
      </c>
      <c r="M67" s="100">
        <v>41</v>
      </c>
      <c r="N67" s="100">
        <v>9</v>
      </c>
      <c r="O67" s="99">
        <v>0.38340277777777776</v>
      </c>
    </row>
    <row r="68" spans="1:15" x14ac:dyDescent="0.25">
      <c r="A68" s="100">
        <v>3035</v>
      </c>
      <c r="B68" s="28">
        <v>4</v>
      </c>
      <c r="C68" s="100">
        <v>36288</v>
      </c>
      <c r="D68" s="100">
        <v>10.52</v>
      </c>
      <c r="E68" s="100">
        <v>8.8800000000000008</v>
      </c>
      <c r="F68" s="100">
        <v>9.6300000000000008</v>
      </c>
      <c r="G68" s="100">
        <v>7.85</v>
      </c>
      <c r="H68" s="100">
        <v>6.44</v>
      </c>
      <c r="I68" s="100">
        <v>5.4</v>
      </c>
      <c r="J68" s="100">
        <v>4.4400000000000004</v>
      </c>
      <c r="K68" s="100">
        <v>3.62</v>
      </c>
      <c r="L68" s="100">
        <v>41</v>
      </c>
      <c r="M68" s="100">
        <v>41</v>
      </c>
      <c r="N68" s="100">
        <v>9</v>
      </c>
      <c r="O68" s="99">
        <v>0.38351851851851854</v>
      </c>
    </row>
    <row r="69" spans="1:15" x14ac:dyDescent="0.25">
      <c r="A69" s="96" t="s">
        <v>627</v>
      </c>
      <c r="B69" s="4"/>
      <c r="C69" s="95" t="s">
        <v>57</v>
      </c>
      <c r="D69" s="97">
        <v>0.38396990740740744</v>
      </c>
      <c r="E69" s="96" t="s">
        <v>216</v>
      </c>
    </row>
    <row r="70" spans="1:15" x14ac:dyDescent="0.25">
      <c r="A70" s="100">
        <v>3053</v>
      </c>
      <c r="B70" s="28">
        <v>1</v>
      </c>
      <c r="C70" s="100">
        <v>36316</v>
      </c>
      <c r="D70" s="100">
        <v>8.27</v>
      </c>
      <c r="E70" s="100">
        <v>7.58</v>
      </c>
      <c r="F70" s="100">
        <v>7.49</v>
      </c>
      <c r="G70" s="100">
        <v>6.61</v>
      </c>
      <c r="H70" s="100">
        <v>5.78</v>
      </c>
      <c r="I70" s="100">
        <v>4.8899999999999997</v>
      </c>
      <c r="J70" s="100">
        <v>4.13</v>
      </c>
      <c r="K70" s="100">
        <v>3.39</v>
      </c>
      <c r="L70" s="100">
        <v>41</v>
      </c>
      <c r="M70" s="100">
        <v>41</v>
      </c>
      <c r="N70" s="100">
        <v>10</v>
      </c>
      <c r="O70" s="99">
        <v>0.38450231481481478</v>
      </c>
    </row>
    <row r="71" spans="1:15" x14ac:dyDescent="0.25">
      <c r="A71" s="100">
        <v>3053</v>
      </c>
      <c r="B71" s="28">
        <v>2</v>
      </c>
      <c r="C71" s="100">
        <v>12603</v>
      </c>
      <c r="D71" s="100">
        <v>2.71</v>
      </c>
      <c r="E71" s="100">
        <v>2.46</v>
      </c>
      <c r="F71" s="100">
        <v>2.4700000000000002</v>
      </c>
      <c r="G71" s="100">
        <v>2.15</v>
      </c>
      <c r="H71" s="100">
        <v>1.91</v>
      </c>
      <c r="I71" s="100">
        <v>1.67</v>
      </c>
      <c r="J71" s="100">
        <v>1.46</v>
      </c>
      <c r="K71" s="100">
        <v>1.27</v>
      </c>
      <c r="L71" s="100">
        <v>41</v>
      </c>
      <c r="M71" s="100">
        <v>41</v>
      </c>
      <c r="N71" s="100">
        <v>10</v>
      </c>
      <c r="O71" s="99">
        <v>0.38459490740740737</v>
      </c>
    </row>
    <row r="72" spans="1:15" x14ac:dyDescent="0.25">
      <c r="A72" s="100">
        <v>3053</v>
      </c>
      <c r="B72" s="28">
        <v>3</v>
      </c>
      <c r="C72" s="100">
        <v>24174</v>
      </c>
      <c r="D72" s="100">
        <v>5.33</v>
      </c>
      <c r="E72" s="100">
        <v>4.83</v>
      </c>
      <c r="F72" s="100">
        <v>4.95</v>
      </c>
      <c r="G72" s="100">
        <v>4.2300000000000004</v>
      </c>
      <c r="H72" s="100">
        <v>3.77</v>
      </c>
      <c r="I72" s="100">
        <v>3.26</v>
      </c>
      <c r="J72" s="100">
        <v>2.82</v>
      </c>
      <c r="K72" s="100">
        <v>2.4</v>
      </c>
      <c r="L72" s="100">
        <v>41</v>
      </c>
      <c r="M72" s="100">
        <v>41</v>
      </c>
      <c r="N72" s="100">
        <v>10</v>
      </c>
      <c r="O72" s="99">
        <v>0.38468750000000002</v>
      </c>
    </row>
    <row r="73" spans="1:15" x14ac:dyDescent="0.25">
      <c r="A73" s="100">
        <v>3053</v>
      </c>
      <c r="B73" s="28">
        <v>4</v>
      </c>
      <c r="C73" s="100">
        <v>36439</v>
      </c>
      <c r="D73" s="100">
        <v>8.1300000000000008</v>
      </c>
      <c r="E73" s="100">
        <v>7.37</v>
      </c>
      <c r="F73" s="100">
        <v>7.34</v>
      </c>
      <c r="G73" s="100">
        <v>6.45</v>
      </c>
      <c r="H73" s="100">
        <v>5.65</v>
      </c>
      <c r="I73" s="100">
        <v>4.87</v>
      </c>
      <c r="J73" s="100">
        <v>4.17</v>
      </c>
      <c r="K73" s="100">
        <v>3.48</v>
      </c>
      <c r="L73" s="100">
        <v>41</v>
      </c>
      <c r="M73" s="100">
        <v>41</v>
      </c>
      <c r="N73" s="100">
        <v>10</v>
      </c>
      <c r="O73" s="99">
        <v>0.38480324074074074</v>
      </c>
    </row>
    <row r="74" spans="1:15" x14ac:dyDescent="0.25">
      <c r="A74" s="96" t="s">
        <v>626</v>
      </c>
      <c r="B74" s="4"/>
      <c r="C74" s="95" t="s">
        <v>57</v>
      </c>
      <c r="D74" s="97">
        <v>0.38518518518518513</v>
      </c>
      <c r="E74" s="96" t="s">
        <v>214</v>
      </c>
    </row>
    <row r="75" spans="1:15" x14ac:dyDescent="0.25">
      <c r="A75" s="100">
        <v>3071</v>
      </c>
      <c r="B75" s="28">
        <v>1</v>
      </c>
      <c r="C75" s="100">
        <v>35894</v>
      </c>
      <c r="D75" s="100">
        <v>13.69</v>
      </c>
      <c r="E75" s="100">
        <v>11.38</v>
      </c>
      <c r="F75" s="100">
        <v>11.04</v>
      </c>
      <c r="G75" s="100">
        <v>8.7899999999999991</v>
      </c>
      <c r="H75" s="100">
        <v>7.04</v>
      </c>
      <c r="I75" s="100">
        <v>5.65</v>
      </c>
      <c r="J75" s="100">
        <v>4.49</v>
      </c>
      <c r="K75" s="100">
        <v>3.59</v>
      </c>
      <c r="L75" s="100">
        <v>41</v>
      </c>
      <c r="M75" s="100">
        <v>41</v>
      </c>
      <c r="N75" s="100">
        <v>11</v>
      </c>
      <c r="O75" s="99">
        <v>0.38578703703703704</v>
      </c>
    </row>
    <row r="76" spans="1:15" x14ac:dyDescent="0.25">
      <c r="A76" s="100">
        <v>3071</v>
      </c>
      <c r="B76" s="28">
        <v>2</v>
      </c>
      <c r="C76" s="100">
        <v>12549</v>
      </c>
      <c r="D76" s="100">
        <v>4.9800000000000004</v>
      </c>
      <c r="E76" s="100">
        <v>3.77</v>
      </c>
      <c r="F76" s="100">
        <v>4.01</v>
      </c>
      <c r="G76" s="100">
        <v>3.14</v>
      </c>
      <c r="H76" s="100">
        <v>2.52</v>
      </c>
      <c r="I76" s="100">
        <v>2.06</v>
      </c>
      <c r="J76" s="100">
        <v>1.67</v>
      </c>
      <c r="K76" s="100">
        <v>1.39</v>
      </c>
      <c r="L76" s="100">
        <v>41</v>
      </c>
      <c r="M76" s="100">
        <v>41</v>
      </c>
      <c r="N76" s="100">
        <v>11</v>
      </c>
      <c r="O76" s="99">
        <v>0.38589120370370367</v>
      </c>
    </row>
    <row r="77" spans="1:15" x14ac:dyDescent="0.25">
      <c r="A77" s="100">
        <v>3071</v>
      </c>
      <c r="B77" s="28">
        <v>3</v>
      </c>
      <c r="C77" s="100">
        <v>23999</v>
      </c>
      <c r="D77" s="100">
        <v>9.33</v>
      </c>
      <c r="E77" s="100">
        <v>7.49</v>
      </c>
      <c r="F77" s="100">
        <v>7.54</v>
      </c>
      <c r="G77" s="100">
        <v>5.9</v>
      </c>
      <c r="H77" s="100">
        <v>4.8099999999999996</v>
      </c>
      <c r="I77" s="100">
        <v>3.9</v>
      </c>
      <c r="J77" s="100">
        <v>3.15</v>
      </c>
      <c r="K77" s="100">
        <v>2.56</v>
      </c>
      <c r="L77" s="100">
        <v>41</v>
      </c>
      <c r="M77" s="100">
        <v>41</v>
      </c>
      <c r="N77" s="100">
        <v>11</v>
      </c>
      <c r="O77" s="99">
        <v>0.38597222222222222</v>
      </c>
    </row>
    <row r="78" spans="1:15" x14ac:dyDescent="0.25">
      <c r="A78" s="100">
        <v>3071</v>
      </c>
      <c r="B78" s="28">
        <v>4</v>
      </c>
      <c r="C78" s="100">
        <v>35972</v>
      </c>
      <c r="D78" s="100">
        <v>13.35</v>
      </c>
      <c r="E78" s="100">
        <v>11.14</v>
      </c>
      <c r="F78" s="100">
        <v>10.8</v>
      </c>
      <c r="G78" s="100">
        <v>8.6</v>
      </c>
      <c r="H78" s="100">
        <v>6.95</v>
      </c>
      <c r="I78" s="100">
        <v>5.63</v>
      </c>
      <c r="J78" s="100">
        <v>4.53</v>
      </c>
      <c r="K78" s="100">
        <v>3.66</v>
      </c>
      <c r="L78" s="100">
        <v>41</v>
      </c>
      <c r="M78" s="100">
        <v>41</v>
      </c>
      <c r="N78" s="100">
        <v>11</v>
      </c>
      <c r="O78" s="99">
        <v>0.38609953703703703</v>
      </c>
    </row>
    <row r="79" spans="1:15" x14ac:dyDescent="0.25">
      <c r="A79" s="96" t="s">
        <v>625</v>
      </c>
      <c r="B79" s="4"/>
      <c r="C79" s="95" t="s">
        <v>57</v>
      </c>
      <c r="D79" s="97">
        <v>0.38656249999999998</v>
      </c>
      <c r="E79" s="96" t="s">
        <v>203</v>
      </c>
    </row>
    <row r="80" spans="1:15" x14ac:dyDescent="0.25">
      <c r="A80" s="100">
        <v>3073</v>
      </c>
      <c r="B80" s="28">
        <v>1</v>
      </c>
      <c r="C80" s="100">
        <v>35662</v>
      </c>
      <c r="D80" s="100">
        <v>14.45</v>
      </c>
      <c r="E80" s="100">
        <v>11.5</v>
      </c>
      <c r="F80" s="100">
        <v>10.62</v>
      </c>
      <c r="G80" s="100">
        <v>8.4</v>
      </c>
      <c r="H80" s="100">
        <v>6.7</v>
      </c>
      <c r="I80" s="100">
        <v>5.37</v>
      </c>
      <c r="J80" s="100">
        <v>4.32</v>
      </c>
      <c r="K80" s="100">
        <v>3.5</v>
      </c>
      <c r="L80" s="100">
        <v>41</v>
      </c>
      <c r="M80" s="100">
        <v>41</v>
      </c>
      <c r="N80" s="100">
        <v>12</v>
      </c>
      <c r="O80" s="99">
        <v>0.38797453703703705</v>
      </c>
    </row>
    <row r="81" spans="1:15" x14ac:dyDescent="0.25">
      <c r="A81" s="100">
        <v>3073</v>
      </c>
      <c r="B81" s="28">
        <v>2</v>
      </c>
      <c r="C81" s="100">
        <v>12516</v>
      </c>
      <c r="D81" s="100">
        <v>5.62</v>
      </c>
      <c r="E81" s="100">
        <v>4.41</v>
      </c>
      <c r="F81" s="100">
        <v>3.36</v>
      </c>
      <c r="G81" s="100">
        <v>2.64</v>
      </c>
      <c r="H81" s="100">
        <v>2.16</v>
      </c>
      <c r="I81" s="100">
        <v>1.76</v>
      </c>
      <c r="J81" s="100">
        <v>1.46</v>
      </c>
      <c r="K81" s="100">
        <v>1.23</v>
      </c>
      <c r="L81" s="100">
        <v>41</v>
      </c>
      <c r="M81" s="100">
        <v>41</v>
      </c>
      <c r="N81" s="100">
        <v>12</v>
      </c>
      <c r="O81" s="99">
        <v>0.38806712962962964</v>
      </c>
    </row>
    <row r="82" spans="1:15" x14ac:dyDescent="0.25">
      <c r="A82" s="100">
        <v>3073</v>
      </c>
      <c r="B82" s="28">
        <v>3</v>
      </c>
      <c r="C82" s="100">
        <v>23923</v>
      </c>
      <c r="D82" s="100">
        <v>10.119999999999999</v>
      </c>
      <c r="E82" s="100">
        <v>8</v>
      </c>
      <c r="F82" s="100">
        <v>7.12</v>
      </c>
      <c r="G82" s="100">
        <v>5.55</v>
      </c>
      <c r="H82" s="100">
        <v>4.47</v>
      </c>
      <c r="I82" s="100">
        <v>3.62</v>
      </c>
      <c r="J82" s="100">
        <v>2.93</v>
      </c>
      <c r="K82" s="100">
        <v>2.42</v>
      </c>
      <c r="L82" s="100">
        <v>41</v>
      </c>
      <c r="M82" s="100">
        <v>41</v>
      </c>
      <c r="N82" s="100">
        <v>12</v>
      </c>
      <c r="O82" s="99">
        <v>0.38815972222222223</v>
      </c>
    </row>
    <row r="83" spans="1:15" x14ac:dyDescent="0.25">
      <c r="A83" s="100">
        <v>3073</v>
      </c>
      <c r="B83" s="28">
        <v>4</v>
      </c>
      <c r="C83" s="100">
        <v>36087</v>
      </c>
      <c r="D83" s="100">
        <v>14.35</v>
      </c>
      <c r="E83" s="100">
        <v>11.43</v>
      </c>
      <c r="F83" s="100">
        <v>10.77</v>
      </c>
      <c r="G83" s="100">
        <v>8.5</v>
      </c>
      <c r="H83" s="100">
        <v>6.76</v>
      </c>
      <c r="I83" s="100">
        <v>5.47</v>
      </c>
      <c r="J83" s="100">
        <v>4.38</v>
      </c>
      <c r="K83" s="100">
        <v>3.57</v>
      </c>
      <c r="L83" s="100">
        <v>41</v>
      </c>
      <c r="M83" s="100">
        <v>41</v>
      </c>
      <c r="N83" s="100">
        <v>12</v>
      </c>
      <c r="O83" s="99">
        <v>0.38828703703703704</v>
      </c>
    </row>
    <row r="84" spans="1:15" x14ac:dyDescent="0.25">
      <c r="A84" s="96" t="s">
        <v>624</v>
      </c>
      <c r="B84" s="4"/>
      <c r="C84" s="95" t="s">
        <v>57</v>
      </c>
      <c r="D84" s="97">
        <v>0.38866898148148149</v>
      </c>
      <c r="E84" s="96" t="s">
        <v>202</v>
      </c>
    </row>
    <row r="85" spans="1:15" x14ac:dyDescent="0.25">
      <c r="A85" s="100">
        <v>3091</v>
      </c>
      <c r="B85" s="28">
        <v>1</v>
      </c>
      <c r="C85" s="100">
        <v>36121</v>
      </c>
      <c r="D85" s="100">
        <v>8.1999999999999993</v>
      </c>
      <c r="E85" s="100">
        <v>7.33</v>
      </c>
      <c r="F85" s="100">
        <v>7.49</v>
      </c>
      <c r="G85" s="100">
        <v>6.75</v>
      </c>
      <c r="H85" s="100">
        <v>6</v>
      </c>
      <c r="I85" s="100">
        <v>5.3</v>
      </c>
      <c r="J85" s="100">
        <v>4.6500000000000004</v>
      </c>
      <c r="K85" s="100">
        <v>4.07</v>
      </c>
      <c r="L85" s="100">
        <v>41</v>
      </c>
      <c r="M85" s="100">
        <v>41</v>
      </c>
      <c r="N85" s="100">
        <v>13</v>
      </c>
      <c r="O85" s="99">
        <v>0.38918981481481479</v>
      </c>
    </row>
    <row r="86" spans="1:15" x14ac:dyDescent="0.25">
      <c r="A86" s="100">
        <v>3091</v>
      </c>
      <c r="B86" s="28">
        <v>2</v>
      </c>
      <c r="C86" s="100">
        <v>12730</v>
      </c>
      <c r="D86" s="100">
        <v>2.73</v>
      </c>
      <c r="E86" s="100">
        <v>2.44</v>
      </c>
      <c r="F86" s="100">
        <v>2.5</v>
      </c>
      <c r="G86" s="100">
        <v>2.25</v>
      </c>
      <c r="H86" s="100">
        <v>2.0499999999999998</v>
      </c>
      <c r="I86" s="100">
        <v>1.87</v>
      </c>
      <c r="J86" s="100">
        <v>1.67</v>
      </c>
      <c r="K86" s="100">
        <v>1.51</v>
      </c>
      <c r="L86" s="100">
        <v>41</v>
      </c>
      <c r="M86" s="100">
        <v>41</v>
      </c>
      <c r="N86" s="100">
        <v>13</v>
      </c>
      <c r="O86" s="99">
        <v>0.38928240740740744</v>
      </c>
    </row>
    <row r="87" spans="1:15" x14ac:dyDescent="0.25">
      <c r="A87" s="100">
        <v>3091</v>
      </c>
      <c r="B87" s="28">
        <v>3</v>
      </c>
      <c r="C87" s="100">
        <v>24036</v>
      </c>
      <c r="D87" s="100">
        <v>5.32</v>
      </c>
      <c r="E87" s="100">
        <v>4.74</v>
      </c>
      <c r="F87" s="100">
        <v>4.9400000000000004</v>
      </c>
      <c r="G87" s="100">
        <v>4.38</v>
      </c>
      <c r="H87" s="100">
        <v>3.98</v>
      </c>
      <c r="I87" s="100">
        <v>3.57</v>
      </c>
      <c r="J87" s="100">
        <v>3.2</v>
      </c>
      <c r="K87" s="100">
        <v>2.87</v>
      </c>
      <c r="L87" s="100">
        <v>41</v>
      </c>
      <c r="M87" s="100">
        <v>41</v>
      </c>
      <c r="N87" s="100">
        <v>13</v>
      </c>
      <c r="O87" s="99">
        <v>0.38937500000000003</v>
      </c>
    </row>
    <row r="88" spans="1:15" x14ac:dyDescent="0.25">
      <c r="A88" s="100">
        <v>3091</v>
      </c>
      <c r="B88" s="28">
        <v>4</v>
      </c>
      <c r="C88" s="100">
        <v>36189</v>
      </c>
      <c r="D88" s="100">
        <v>8</v>
      </c>
      <c r="E88" s="100">
        <v>7.16</v>
      </c>
      <c r="F88" s="100">
        <v>7.35</v>
      </c>
      <c r="G88" s="100">
        <v>6.59</v>
      </c>
      <c r="H88" s="100">
        <v>5.92</v>
      </c>
      <c r="I88" s="100">
        <v>5.29</v>
      </c>
      <c r="J88" s="100">
        <v>4.71</v>
      </c>
      <c r="K88" s="100">
        <v>4.17</v>
      </c>
      <c r="L88" s="100">
        <v>41</v>
      </c>
      <c r="M88" s="100">
        <v>41</v>
      </c>
      <c r="N88" s="100">
        <v>13</v>
      </c>
      <c r="O88" s="99">
        <v>0.38949074074074069</v>
      </c>
    </row>
    <row r="89" spans="1:15" x14ac:dyDescent="0.25">
      <c r="A89" s="96" t="s">
        <v>623</v>
      </c>
      <c r="B89" s="4"/>
      <c r="C89" s="95" t="s">
        <v>57</v>
      </c>
      <c r="D89" s="97">
        <v>0.38984953703703701</v>
      </c>
      <c r="E89" s="96" t="s">
        <v>211</v>
      </c>
    </row>
    <row r="90" spans="1:15" x14ac:dyDescent="0.25">
      <c r="A90" s="100">
        <v>3108</v>
      </c>
      <c r="B90" s="28">
        <v>1</v>
      </c>
      <c r="C90" s="100">
        <v>35745</v>
      </c>
      <c r="D90" s="100">
        <v>11.22</v>
      </c>
      <c r="E90" s="100">
        <v>10.31</v>
      </c>
      <c r="F90" s="100">
        <v>9.35</v>
      </c>
      <c r="G90" s="100">
        <v>7.61</v>
      </c>
      <c r="H90" s="100">
        <v>6.22</v>
      </c>
      <c r="I90" s="100">
        <v>5.14</v>
      </c>
      <c r="J90" s="100">
        <v>4.2300000000000004</v>
      </c>
      <c r="K90" s="100">
        <v>3.46</v>
      </c>
      <c r="L90" s="100">
        <v>40</v>
      </c>
      <c r="M90" s="100">
        <v>41</v>
      </c>
      <c r="N90" s="100">
        <v>14</v>
      </c>
      <c r="O90" s="99">
        <v>0.3904050925925926</v>
      </c>
    </row>
    <row r="91" spans="1:15" x14ac:dyDescent="0.25">
      <c r="A91" s="100">
        <v>3108</v>
      </c>
      <c r="B91" s="28">
        <v>2</v>
      </c>
      <c r="C91" s="100">
        <v>12617</v>
      </c>
      <c r="D91" s="100">
        <v>3.87</v>
      </c>
      <c r="E91" s="100">
        <v>3.56</v>
      </c>
      <c r="F91" s="100">
        <v>3.28</v>
      </c>
      <c r="G91" s="100">
        <v>2.64</v>
      </c>
      <c r="H91" s="100">
        <v>2.1800000000000002</v>
      </c>
      <c r="I91" s="100">
        <v>1.84</v>
      </c>
      <c r="J91" s="100">
        <v>1.55</v>
      </c>
      <c r="K91" s="100">
        <v>1.3</v>
      </c>
      <c r="L91" s="100">
        <v>40</v>
      </c>
      <c r="M91" s="100">
        <v>41</v>
      </c>
      <c r="N91" s="100">
        <v>14</v>
      </c>
      <c r="O91" s="99">
        <v>0.39050925925925922</v>
      </c>
    </row>
    <row r="92" spans="1:15" x14ac:dyDescent="0.25">
      <c r="A92" s="100">
        <v>3108</v>
      </c>
      <c r="B92" s="28">
        <v>3</v>
      </c>
      <c r="C92" s="100">
        <v>24035</v>
      </c>
      <c r="D92" s="100">
        <v>7.56</v>
      </c>
      <c r="E92" s="100">
        <v>6.89</v>
      </c>
      <c r="F92" s="100">
        <v>6.35</v>
      </c>
      <c r="G92" s="100">
        <v>5.07</v>
      </c>
      <c r="H92" s="100">
        <v>4.21</v>
      </c>
      <c r="I92" s="100">
        <v>3.51</v>
      </c>
      <c r="J92" s="100">
        <v>2.94</v>
      </c>
      <c r="K92" s="100">
        <v>2.44</v>
      </c>
      <c r="L92" s="100">
        <v>40</v>
      </c>
      <c r="M92" s="100">
        <v>41</v>
      </c>
      <c r="N92" s="100">
        <v>14</v>
      </c>
      <c r="O92" s="99">
        <v>0.39059027777777783</v>
      </c>
    </row>
    <row r="93" spans="1:15" x14ac:dyDescent="0.25">
      <c r="A93" s="100">
        <v>3108</v>
      </c>
      <c r="B93" s="28">
        <v>4</v>
      </c>
      <c r="C93" s="100">
        <v>36230</v>
      </c>
      <c r="D93" s="100">
        <v>11.16</v>
      </c>
      <c r="E93" s="100">
        <v>10.220000000000001</v>
      </c>
      <c r="F93" s="100">
        <v>9.3000000000000007</v>
      </c>
      <c r="G93" s="100">
        <v>7.53</v>
      </c>
      <c r="H93" s="100">
        <v>6.2</v>
      </c>
      <c r="I93" s="100">
        <v>5.16</v>
      </c>
      <c r="J93" s="100">
        <v>4.29</v>
      </c>
      <c r="K93" s="100">
        <v>3.52</v>
      </c>
      <c r="L93" s="100">
        <v>40</v>
      </c>
      <c r="M93" s="100">
        <v>41</v>
      </c>
      <c r="N93" s="100">
        <v>14</v>
      </c>
      <c r="O93" s="99">
        <v>0.39070601851851849</v>
      </c>
    </row>
    <row r="94" spans="1:15" x14ac:dyDescent="0.25">
      <c r="A94" s="96" t="s">
        <v>622</v>
      </c>
      <c r="B94" s="4"/>
      <c r="C94" s="95" t="s">
        <v>57</v>
      </c>
      <c r="D94" s="97">
        <v>0.39104166666666668</v>
      </c>
      <c r="E94" s="96" t="s">
        <v>210</v>
      </c>
    </row>
    <row r="95" spans="1:15" x14ac:dyDescent="0.25">
      <c r="A95" s="100">
        <v>3111</v>
      </c>
      <c r="B95" s="28">
        <v>1</v>
      </c>
      <c r="C95" s="100">
        <v>35897</v>
      </c>
      <c r="D95" s="100">
        <v>11.19</v>
      </c>
      <c r="E95" s="100">
        <v>9.2899999999999991</v>
      </c>
      <c r="F95" s="100">
        <v>10.3</v>
      </c>
      <c r="G95" s="100">
        <v>8.18</v>
      </c>
      <c r="H95" s="100">
        <v>6.61</v>
      </c>
      <c r="I95" s="100">
        <v>5.4</v>
      </c>
      <c r="J95" s="100">
        <v>4.4000000000000004</v>
      </c>
      <c r="K95" s="100">
        <v>3.61</v>
      </c>
      <c r="L95" s="100">
        <v>41</v>
      </c>
      <c r="M95" s="100">
        <v>41</v>
      </c>
      <c r="N95" s="100">
        <v>15</v>
      </c>
      <c r="O95" s="99">
        <v>0.39144675925925926</v>
      </c>
    </row>
    <row r="96" spans="1:15" x14ac:dyDescent="0.25">
      <c r="A96" s="100">
        <v>3111</v>
      </c>
      <c r="B96" s="28">
        <v>2</v>
      </c>
      <c r="C96" s="100">
        <v>12641</v>
      </c>
      <c r="D96" s="100">
        <v>3.91</v>
      </c>
      <c r="E96" s="100">
        <v>3.25</v>
      </c>
      <c r="F96" s="100">
        <v>3.64</v>
      </c>
      <c r="G96" s="100">
        <v>2.88</v>
      </c>
      <c r="H96" s="100">
        <v>2.34</v>
      </c>
      <c r="I96" s="100">
        <v>1.94</v>
      </c>
      <c r="J96" s="100">
        <v>1.6</v>
      </c>
      <c r="K96" s="100">
        <v>1.35</v>
      </c>
      <c r="L96" s="100">
        <v>41</v>
      </c>
      <c r="M96" s="100">
        <v>41</v>
      </c>
      <c r="N96" s="100">
        <v>15</v>
      </c>
      <c r="O96" s="99">
        <v>0.39156250000000004</v>
      </c>
    </row>
    <row r="97" spans="1:15" x14ac:dyDescent="0.25">
      <c r="A97" s="100">
        <v>3111</v>
      </c>
      <c r="B97" s="28">
        <v>3</v>
      </c>
      <c r="C97" s="100">
        <v>24029</v>
      </c>
      <c r="D97" s="100">
        <v>7.62</v>
      </c>
      <c r="E97" s="100">
        <v>6.31</v>
      </c>
      <c r="F97" s="100">
        <v>7.06</v>
      </c>
      <c r="G97" s="100">
        <v>5.55</v>
      </c>
      <c r="H97" s="100">
        <v>4.51</v>
      </c>
      <c r="I97" s="100">
        <v>3.71</v>
      </c>
      <c r="J97" s="100">
        <v>3.05</v>
      </c>
      <c r="K97" s="100">
        <v>2.52</v>
      </c>
      <c r="L97" s="100">
        <v>41</v>
      </c>
      <c r="M97" s="100">
        <v>41</v>
      </c>
      <c r="N97" s="100">
        <v>15</v>
      </c>
      <c r="O97" s="99">
        <v>0.39164351851851853</v>
      </c>
    </row>
    <row r="98" spans="1:15" x14ac:dyDescent="0.25">
      <c r="A98" s="100">
        <v>3111</v>
      </c>
      <c r="B98" s="28">
        <v>4</v>
      </c>
      <c r="C98" s="100">
        <v>36280</v>
      </c>
      <c r="D98" s="100">
        <v>11.26</v>
      </c>
      <c r="E98" s="100">
        <v>9.34</v>
      </c>
      <c r="F98" s="100">
        <v>10.39</v>
      </c>
      <c r="G98" s="100">
        <v>8.23</v>
      </c>
      <c r="H98" s="100">
        <v>6.64</v>
      </c>
      <c r="I98" s="100">
        <v>5.46</v>
      </c>
      <c r="J98" s="100">
        <v>4.46</v>
      </c>
      <c r="K98" s="100">
        <v>3.66</v>
      </c>
      <c r="L98" s="100">
        <v>41</v>
      </c>
      <c r="M98" s="100">
        <v>41</v>
      </c>
      <c r="N98" s="100">
        <v>15</v>
      </c>
      <c r="O98" s="99">
        <v>0.39175925925925931</v>
      </c>
    </row>
    <row r="99" spans="1:15" x14ac:dyDescent="0.25">
      <c r="A99" s="96" t="s">
        <v>621</v>
      </c>
      <c r="B99" s="4"/>
      <c r="C99" s="95" t="s">
        <v>57</v>
      </c>
      <c r="D99" s="97">
        <v>0.39223379629629629</v>
      </c>
      <c r="E99" s="96" t="s">
        <v>208</v>
      </c>
    </row>
    <row r="100" spans="1:15" x14ac:dyDescent="0.25">
      <c r="A100" s="100">
        <v>3128</v>
      </c>
      <c r="B100" s="28">
        <v>1</v>
      </c>
      <c r="C100" s="100">
        <v>36201</v>
      </c>
      <c r="D100" s="100">
        <v>8.2799999999999994</v>
      </c>
      <c r="E100" s="100">
        <v>7.65</v>
      </c>
      <c r="F100" s="100">
        <v>7.45</v>
      </c>
      <c r="G100" s="100">
        <v>6.55</v>
      </c>
      <c r="H100" s="100">
        <v>5.72</v>
      </c>
      <c r="I100" s="100">
        <v>4.8899999999999997</v>
      </c>
      <c r="J100" s="100">
        <v>4.1399999999999997</v>
      </c>
      <c r="K100" s="100">
        <v>3.43</v>
      </c>
      <c r="L100" s="100">
        <v>41</v>
      </c>
      <c r="M100" s="100">
        <v>41</v>
      </c>
      <c r="N100" s="100">
        <v>16</v>
      </c>
      <c r="O100" s="99">
        <v>0.39271990740740742</v>
      </c>
    </row>
    <row r="101" spans="1:15" x14ac:dyDescent="0.25">
      <c r="A101" s="100">
        <v>3128</v>
      </c>
      <c r="B101" s="28">
        <v>2</v>
      </c>
      <c r="C101" s="100">
        <v>12697</v>
      </c>
      <c r="D101" s="100">
        <v>2.73</v>
      </c>
      <c r="E101" s="100">
        <v>2.4900000000000002</v>
      </c>
      <c r="F101" s="100">
        <v>2.44</v>
      </c>
      <c r="G101" s="100">
        <v>2.15</v>
      </c>
      <c r="H101" s="100">
        <v>1.92</v>
      </c>
      <c r="I101" s="100">
        <v>1.69</v>
      </c>
      <c r="J101" s="100">
        <v>1.46</v>
      </c>
      <c r="K101" s="100">
        <v>1.27</v>
      </c>
      <c r="L101" s="100">
        <v>41</v>
      </c>
      <c r="M101" s="100">
        <v>41</v>
      </c>
      <c r="N101" s="100">
        <v>16</v>
      </c>
      <c r="O101" s="99">
        <v>0.39282407407407405</v>
      </c>
    </row>
    <row r="102" spans="1:15" x14ac:dyDescent="0.25">
      <c r="A102" s="100">
        <v>3128</v>
      </c>
      <c r="B102" s="28">
        <v>3</v>
      </c>
      <c r="C102" s="100">
        <v>24027</v>
      </c>
      <c r="D102" s="100">
        <v>5.33</v>
      </c>
      <c r="E102" s="100">
        <v>4.8899999999999997</v>
      </c>
      <c r="F102" s="100">
        <v>4.8899999999999997</v>
      </c>
      <c r="G102" s="100">
        <v>4.21</v>
      </c>
      <c r="H102" s="100">
        <v>3.74</v>
      </c>
      <c r="I102" s="100">
        <v>3.22</v>
      </c>
      <c r="J102" s="100">
        <v>2.81</v>
      </c>
      <c r="K102" s="100">
        <v>2.4</v>
      </c>
      <c r="L102" s="100">
        <v>41</v>
      </c>
      <c r="M102" s="100">
        <v>41</v>
      </c>
      <c r="N102" s="100">
        <v>16</v>
      </c>
      <c r="O102" s="99">
        <v>0.39291666666666664</v>
      </c>
    </row>
    <row r="103" spans="1:15" x14ac:dyDescent="0.25">
      <c r="A103" s="100">
        <v>3128</v>
      </c>
      <c r="B103" s="28">
        <v>4</v>
      </c>
      <c r="C103" s="100">
        <v>36361</v>
      </c>
      <c r="D103" s="100">
        <v>8.06</v>
      </c>
      <c r="E103" s="100">
        <v>7.41</v>
      </c>
      <c r="F103" s="100">
        <v>7.29</v>
      </c>
      <c r="G103" s="100">
        <v>6.39</v>
      </c>
      <c r="H103" s="100">
        <v>5.59</v>
      </c>
      <c r="I103" s="100">
        <v>4.82</v>
      </c>
      <c r="J103" s="100">
        <v>4.1399999999999997</v>
      </c>
      <c r="K103" s="100">
        <v>3.48</v>
      </c>
      <c r="L103" s="100">
        <v>41</v>
      </c>
      <c r="M103" s="100">
        <v>41</v>
      </c>
      <c r="N103" s="100">
        <v>16</v>
      </c>
      <c r="O103" s="99">
        <v>0.39303240740740741</v>
      </c>
    </row>
    <row r="104" spans="1:15" x14ac:dyDescent="0.25">
      <c r="A104" s="96" t="s">
        <v>620</v>
      </c>
      <c r="B104" s="4"/>
      <c r="C104" s="95" t="s">
        <v>57</v>
      </c>
      <c r="D104" s="97">
        <v>0.39341435185185186</v>
      </c>
      <c r="E104" s="96" t="s">
        <v>206</v>
      </c>
    </row>
    <row r="105" spans="1:15" x14ac:dyDescent="0.25">
      <c r="A105" s="100">
        <v>2993</v>
      </c>
      <c r="B105" s="28">
        <v>1</v>
      </c>
      <c r="C105" s="100">
        <v>33926</v>
      </c>
      <c r="D105" s="100">
        <v>48.84</v>
      </c>
      <c r="E105" s="100">
        <v>32.67</v>
      </c>
      <c r="F105" s="100">
        <v>35.1</v>
      </c>
      <c r="G105" s="100">
        <v>21.09</v>
      </c>
      <c r="H105" s="100">
        <v>7.94</v>
      </c>
      <c r="I105" s="100">
        <v>4.74</v>
      </c>
      <c r="J105" s="100">
        <v>4.3499999999999996</v>
      </c>
      <c r="K105" s="100">
        <v>4.04</v>
      </c>
      <c r="L105" s="100">
        <v>42</v>
      </c>
      <c r="M105" s="100">
        <v>41</v>
      </c>
      <c r="N105" s="100">
        <v>17</v>
      </c>
      <c r="O105" s="99">
        <v>0.39501157407407406</v>
      </c>
    </row>
    <row r="106" spans="1:15" x14ac:dyDescent="0.25">
      <c r="A106" s="100">
        <v>2993</v>
      </c>
      <c r="B106" s="28">
        <v>2</v>
      </c>
      <c r="C106" s="100">
        <v>12069</v>
      </c>
      <c r="D106" s="100">
        <v>17.850000000000001</v>
      </c>
      <c r="E106" s="100">
        <v>10.37</v>
      </c>
      <c r="F106" s="100">
        <v>12.48</v>
      </c>
      <c r="G106" s="100">
        <v>7.27</v>
      </c>
      <c r="H106" s="100">
        <v>2.44</v>
      </c>
      <c r="I106" s="100">
        <v>1.75</v>
      </c>
      <c r="J106" s="100">
        <v>1.58</v>
      </c>
      <c r="K106" s="100">
        <v>1.46</v>
      </c>
      <c r="L106" s="100">
        <v>42</v>
      </c>
      <c r="M106" s="100">
        <v>41</v>
      </c>
      <c r="N106" s="100">
        <v>17</v>
      </c>
      <c r="O106" s="99">
        <v>0.39512731481481483</v>
      </c>
    </row>
    <row r="107" spans="1:15" x14ac:dyDescent="0.25">
      <c r="A107" s="100">
        <v>2993</v>
      </c>
      <c r="B107" s="28">
        <v>3</v>
      </c>
      <c r="C107" s="100">
        <v>22843</v>
      </c>
      <c r="D107" s="100">
        <v>31.13</v>
      </c>
      <c r="E107" s="100">
        <v>20.98</v>
      </c>
      <c r="F107" s="100">
        <v>22.39</v>
      </c>
      <c r="G107" s="100">
        <v>13.22</v>
      </c>
      <c r="H107" s="100">
        <v>5.23</v>
      </c>
      <c r="I107" s="100">
        <v>3.33</v>
      </c>
      <c r="J107" s="100">
        <v>3.04</v>
      </c>
      <c r="K107" s="100">
        <v>2.81</v>
      </c>
      <c r="L107" s="100">
        <v>42</v>
      </c>
      <c r="M107" s="100">
        <v>41</v>
      </c>
      <c r="N107" s="100">
        <v>17</v>
      </c>
      <c r="O107" s="99">
        <v>0.39521990740740742</v>
      </c>
    </row>
    <row r="108" spans="1:15" x14ac:dyDescent="0.25">
      <c r="A108" s="100">
        <v>2993</v>
      </c>
      <c r="B108" s="28">
        <v>4</v>
      </c>
      <c r="C108" s="100">
        <v>34475</v>
      </c>
      <c r="D108" s="100">
        <v>43.79</v>
      </c>
      <c r="E108" s="100">
        <v>31.23</v>
      </c>
      <c r="F108" s="100">
        <v>31.51</v>
      </c>
      <c r="G108" s="100">
        <v>19.260000000000002</v>
      </c>
      <c r="H108" s="100">
        <v>7.99</v>
      </c>
      <c r="I108" s="100">
        <v>4.9400000000000004</v>
      </c>
      <c r="J108" s="100">
        <v>4.51</v>
      </c>
      <c r="K108" s="100">
        <v>4.17</v>
      </c>
      <c r="L108" s="100">
        <v>42</v>
      </c>
      <c r="M108" s="100">
        <v>41</v>
      </c>
      <c r="N108" s="100">
        <v>17</v>
      </c>
      <c r="O108" s="99">
        <v>0.3953356481481482</v>
      </c>
    </row>
    <row r="109" spans="1:15" x14ac:dyDescent="0.25">
      <c r="A109" s="96" t="s">
        <v>619</v>
      </c>
      <c r="B109" s="4"/>
      <c r="C109" s="95" t="s">
        <v>57</v>
      </c>
      <c r="D109" s="97">
        <v>0.39578703703703705</v>
      </c>
      <c r="E109" s="96" t="s">
        <v>205</v>
      </c>
      <c r="F109" s="96" t="s">
        <v>115</v>
      </c>
    </row>
    <row r="110" spans="1:15" x14ac:dyDescent="0.25">
      <c r="A110" s="100">
        <v>2995</v>
      </c>
      <c r="B110" s="28">
        <v>1</v>
      </c>
      <c r="C110" s="100">
        <v>34073</v>
      </c>
      <c r="D110" s="100">
        <v>46.89</v>
      </c>
      <c r="E110" s="100">
        <v>34.72</v>
      </c>
      <c r="F110" s="100">
        <v>31.87</v>
      </c>
      <c r="G110" s="100">
        <v>21.35</v>
      </c>
      <c r="H110" s="100">
        <v>11.68</v>
      </c>
      <c r="I110" s="100">
        <v>4.71</v>
      </c>
      <c r="J110" s="100">
        <v>4.12</v>
      </c>
      <c r="K110" s="100">
        <v>3.89</v>
      </c>
      <c r="L110" s="100">
        <v>42</v>
      </c>
      <c r="M110" s="100">
        <v>41</v>
      </c>
      <c r="N110" s="100">
        <v>18</v>
      </c>
      <c r="O110" s="99">
        <v>0.3961689814814815</v>
      </c>
    </row>
    <row r="111" spans="1:15" x14ac:dyDescent="0.25">
      <c r="A111" s="100">
        <v>2995</v>
      </c>
      <c r="B111" s="28">
        <v>2</v>
      </c>
      <c r="C111" s="100">
        <v>12030</v>
      </c>
      <c r="D111" s="100">
        <v>16.809999999999999</v>
      </c>
      <c r="E111" s="100">
        <v>12.46</v>
      </c>
      <c r="F111" s="100">
        <v>10.02</v>
      </c>
      <c r="G111" s="100">
        <v>6.96</v>
      </c>
      <c r="H111" s="100">
        <v>3.87</v>
      </c>
      <c r="I111" s="100">
        <v>1.72</v>
      </c>
      <c r="J111" s="100">
        <v>1.44</v>
      </c>
      <c r="K111" s="100">
        <v>1.36</v>
      </c>
      <c r="L111" s="100">
        <v>42</v>
      </c>
      <c r="M111" s="100">
        <v>41</v>
      </c>
      <c r="N111" s="100">
        <v>18</v>
      </c>
      <c r="O111" s="99">
        <v>0.39627314814814812</v>
      </c>
    </row>
    <row r="112" spans="1:15" x14ac:dyDescent="0.25">
      <c r="A112" s="100">
        <v>2995</v>
      </c>
      <c r="B112" s="28">
        <v>3</v>
      </c>
      <c r="C112" s="100">
        <v>22826</v>
      </c>
      <c r="D112" s="100">
        <v>30.73</v>
      </c>
      <c r="E112" s="100">
        <v>22.91</v>
      </c>
      <c r="F112" s="100">
        <v>21.83</v>
      </c>
      <c r="G112" s="100">
        <v>14.57</v>
      </c>
      <c r="H112" s="100">
        <v>7.78</v>
      </c>
      <c r="I112" s="100">
        <v>3.04</v>
      </c>
      <c r="J112" s="100">
        <v>2.77</v>
      </c>
      <c r="K112" s="100">
        <v>2.6</v>
      </c>
      <c r="L112" s="100">
        <v>42</v>
      </c>
      <c r="M112" s="100">
        <v>41</v>
      </c>
      <c r="N112" s="100">
        <v>18</v>
      </c>
      <c r="O112" s="99">
        <v>0.39635416666666662</v>
      </c>
    </row>
    <row r="113" spans="1:15" x14ac:dyDescent="0.25">
      <c r="A113" s="100">
        <v>2995</v>
      </c>
      <c r="B113" s="28">
        <v>4</v>
      </c>
      <c r="C113" s="100">
        <v>34377</v>
      </c>
      <c r="D113" s="100">
        <v>43.62</v>
      </c>
      <c r="E113" s="100">
        <v>32.67</v>
      </c>
      <c r="F113" s="100">
        <v>33.479999999999997</v>
      </c>
      <c r="G113" s="100">
        <v>22.16</v>
      </c>
      <c r="H113" s="100">
        <v>11.53</v>
      </c>
      <c r="I113" s="100">
        <v>4.42</v>
      </c>
      <c r="J113" s="100">
        <v>4.21</v>
      </c>
      <c r="K113" s="100">
        <v>3.95</v>
      </c>
      <c r="L113" s="100">
        <v>42</v>
      </c>
      <c r="M113" s="100">
        <v>41</v>
      </c>
      <c r="N113" s="100">
        <v>18</v>
      </c>
      <c r="O113" s="99">
        <v>0.39648148148148149</v>
      </c>
    </row>
    <row r="114" spans="1:15" x14ac:dyDescent="0.25">
      <c r="A114" s="96" t="s">
        <v>618</v>
      </c>
      <c r="B114" s="4"/>
      <c r="C114" s="95" t="s">
        <v>57</v>
      </c>
      <c r="D114" s="97">
        <v>0.39686342592592588</v>
      </c>
      <c r="E114" s="96" t="s">
        <v>204</v>
      </c>
      <c r="F114" s="96" t="s">
        <v>115</v>
      </c>
    </row>
    <row r="115" spans="1:15" x14ac:dyDescent="0.25">
      <c r="A115" s="100">
        <v>3068</v>
      </c>
      <c r="B115" s="28">
        <v>1</v>
      </c>
      <c r="C115" s="100">
        <v>35584</v>
      </c>
      <c r="D115" s="100">
        <v>25.69</v>
      </c>
      <c r="E115" s="100">
        <v>12.56</v>
      </c>
      <c r="F115" s="100">
        <v>20.64</v>
      </c>
      <c r="G115" s="100">
        <v>16.41</v>
      </c>
      <c r="H115" s="100">
        <v>12.85</v>
      </c>
      <c r="I115" s="100">
        <v>10.119999999999999</v>
      </c>
      <c r="J115" s="100">
        <v>7.99</v>
      </c>
      <c r="K115" s="100">
        <v>6.36</v>
      </c>
      <c r="L115" s="100">
        <v>42</v>
      </c>
      <c r="M115" s="100">
        <v>41</v>
      </c>
      <c r="N115" s="100">
        <v>19</v>
      </c>
      <c r="O115" s="99">
        <v>0.39761574074074074</v>
      </c>
    </row>
    <row r="116" spans="1:15" x14ac:dyDescent="0.25">
      <c r="A116" s="100">
        <v>3068</v>
      </c>
      <c r="B116" s="28">
        <v>2</v>
      </c>
      <c r="C116" s="100">
        <v>12429</v>
      </c>
      <c r="D116" s="100">
        <v>10.69</v>
      </c>
      <c r="E116" s="100">
        <v>4.01</v>
      </c>
      <c r="F116" s="100">
        <v>8.5500000000000007</v>
      </c>
      <c r="G116" s="100">
        <v>6.64</v>
      </c>
      <c r="H116" s="100">
        <v>5.12</v>
      </c>
      <c r="I116" s="100">
        <v>3.95</v>
      </c>
      <c r="J116" s="100">
        <v>3.09</v>
      </c>
      <c r="K116" s="100">
        <v>2.44</v>
      </c>
      <c r="L116" s="100">
        <v>42</v>
      </c>
      <c r="M116" s="100">
        <v>41</v>
      </c>
      <c r="N116" s="100">
        <v>19</v>
      </c>
      <c r="O116" s="99">
        <v>0.39778935185185182</v>
      </c>
    </row>
    <row r="117" spans="1:15" x14ac:dyDescent="0.25">
      <c r="A117" s="100">
        <v>3068</v>
      </c>
      <c r="B117" s="28">
        <v>3</v>
      </c>
      <c r="C117" s="100">
        <v>23614</v>
      </c>
      <c r="D117" s="100">
        <v>18.18</v>
      </c>
      <c r="E117" s="100">
        <v>8.2200000000000006</v>
      </c>
      <c r="F117" s="100">
        <v>14.66</v>
      </c>
      <c r="G117" s="100">
        <v>11.46</v>
      </c>
      <c r="H117" s="100">
        <v>8.93</v>
      </c>
      <c r="I117" s="100">
        <v>6.97</v>
      </c>
      <c r="J117" s="100">
        <v>5.53</v>
      </c>
      <c r="K117" s="100">
        <v>4.4000000000000004</v>
      </c>
      <c r="L117" s="100">
        <v>42</v>
      </c>
      <c r="M117" s="100">
        <v>41</v>
      </c>
      <c r="N117" s="100">
        <v>19</v>
      </c>
      <c r="O117" s="99">
        <v>0.39799768518518519</v>
      </c>
    </row>
    <row r="118" spans="1:15" x14ac:dyDescent="0.25">
      <c r="A118" s="100">
        <v>3068</v>
      </c>
      <c r="B118" s="28">
        <v>4</v>
      </c>
      <c r="C118" s="100">
        <v>35889</v>
      </c>
      <c r="D118" s="100">
        <v>24.91</v>
      </c>
      <c r="E118" s="100">
        <v>12.76</v>
      </c>
      <c r="F118" s="100">
        <v>20.02</v>
      </c>
      <c r="G118" s="100">
        <v>15.93</v>
      </c>
      <c r="H118" s="100">
        <v>12.49</v>
      </c>
      <c r="I118" s="100">
        <v>9.8800000000000008</v>
      </c>
      <c r="J118" s="100">
        <v>7.84</v>
      </c>
      <c r="K118" s="100">
        <v>6.27</v>
      </c>
      <c r="L118" s="100">
        <v>42</v>
      </c>
      <c r="M118" s="100">
        <v>41</v>
      </c>
      <c r="N118" s="100">
        <v>19</v>
      </c>
      <c r="O118" s="99">
        <v>0.39815972222222223</v>
      </c>
    </row>
    <row r="119" spans="1:15" x14ac:dyDescent="0.25">
      <c r="A119" s="96" t="s">
        <v>617</v>
      </c>
      <c r="B119" s="4"/>
      <c r="C119" s="95" t="s">
        <v>57</v>
      </c>
      <c r="D119" s="97">
        <v>0.39863425925925927</v>
      </c>
      <c r="E119" s="96" t="s">
        <v>203</v>
      </c>
      <c r="F119" s="96" t="s">
        <v>115</v>
      </c>
    </row>
    <row r="120" spans="1:15" x14ac:dyDescent="0.25">
      <c r="A120" s="100">
        <v>6139</v>
      </c>
      <c r="B120" s="28">
        <v>1</v>
      </c>
      <c r="C120" s="100">
        <v>35327</v>
      </c>
      <c r="D120" s="100">
        <v>26.27</v>
      </c>
      <c r="E120" s="100">
        <v>20.81</v>
      </c>
      <c r="F120" s="100">
        <v>12.41</v>
      </c>
      <c r="G120" s="100">
        <v>10.19</v>
      </c>
      <c r="H120" s="100">
        <v>8.19</v>
      </c>
      <c r="I120" s="100">
        <v>6.57</v>
      </c>
      <c r="J120" s="100">
        <v>5.29</v>
      </c>
      <c r="K120" s="100">
        <v>4.41</v>
      </c>
      <c r="L120" s="100">
        <v>42</v>
      </c>
      <c r="M120" s="100">
        <v>42</v>
      </c>
      <c r="N120" s="100">
        <v>20</v>
      </c>
      <c r="O120" s="99">
        <v>0.39900462962962963</v>
      </c>
    </row>
    <row r="121" spans="1:15" x14ac:dyDescent="0.25">
      <c r="A121" s="100">
        <v>6139</v>
      </c>
      <c r="B121" s="28">
        <v>2</v>
      </c>
      <c r="C121" s="100">
        <v>12444</v>
      </c>
      <c r="D121" s="100">
        <v>11.32</v>
      </c>
      <c r="E121" s="100">
        <v>8.81</v>
      </c>
      <c r="F121" s="100">
        <v>3.93</v>
      </c>
      <c r="G121" s="100">
        <v>3.2</v>
      </c>
      <c r="H121" s="100">
        <v>2.61</v>
      </c>
      <c r="I121" s="100">
        <v>2.13</v>
      </c>
      <c r="J121" s="100">
        <v>1.76</v>
      </c>
      <c r="K121" s="100">
        <v>1.5</v>
      </c>
      <c r="L121" s="100">
        <v>42</v>
      </c>
      <c r="M121" s="100">
        <v>42</v>
      </c>
      <c r="N121" s="100">
        <v>20</v>
      </c>
      <c r="O121" s="99">
        <v>0.39909722222222221</v>
      </c>
    </row>
    <row r="122" spans="1:15" x14ac:dyDescent="0.25">
      <c r="A122" s="100">
        <v>6139</v>
      </c>
      <c r="B122" s="28">
        <v>3</v>
      </c>
      <c r="C122" s="100">
        <v>23682</v>
      </c>
      <c r="D122" s="100">
        <v>18.97</v>
      </c>
      <c r="E122" s="100">
        <v>14.91</v>
      </c>
      <c r="F122" s="100">
        <v>8.31</v>
      </c>
      <c r="G122" s="100">
        <v>6.77</v>
      </c>
      <c r="H122" s="100">
        <v>5.46</v>
      </c>
      <c r="I122" s="100">
        <v>4.43</v>
      </c>
      <c r="J122" s="100">
        <v>3.58</v>
      </c>
      <c r="K122" s="100">
        <v>2.98</v>
      </c>
      <c r="L122" s="100">
        <v>42</v>
      </c>
      <c r="M122" s="100">
        <v>42</v>
      </c>
      <c r="N122" s="100">
        <v>20</v>
      </c>
      <c r="O122" s="99">
        <v>0.3991898148148148</v>
      </c>
    </row>
    <row r="123" spans="1:15" x14ac:dyDescent="0.25">
      <c r="A123" s="100">
        <v>6139</v>
      </c>
      <c r="B123" s="28">
        <v>4</v>
      </c>
      <c r="C123" s="100">
        <v>35553</v>
      </c>
      <c r="D123" s="100">
        <v>25.47</v>
      </c>
      <c r="E123" s="100">
        <v>20.170000000000002</v>
      </c>
      <c r="F123" s="100">
        <v>12.69</v>
      </c>
      <c r="G123" s="100">
        <v>10.42</v>
      </c>
      <c r="H123" s="100">
        <v>8.36</v>
      </c>
      <c r="I123" s="100">
        <v>6.72</v>
      </c>
      <c r="J123" s="100">
        <v>5.39</v>
      </c>
      <c r="K123" s="100">
        <v>4.47</v>
      </c>
      <c r="L123" s="100">
        <v>42</v>
      </c>
      <c r="M123" s="100">
        <v>42</v>
      </c>
      <c r="N123" s="100">
        <v>20</v>
      </c>
      <c r="O123" s="99">
        <v>0.39930555555555558</v>
      </c>
    </row>
    <row r="124" spans="1:15" x14ac:dyDescent="0.25">
      <c r="A124" s="96" t="s">
        <v>605</v>
      </c>
      <c r="B124" s="4"/>
      <c r="C124" s="95" t="s">
        <v>57</v>
      </c>
      <c r="D124" s="97">
        <v>0.39969907407407407</v>
      </c>
      <c r="E124" s="96" t="s">
        <v>202</v>
      </c>
      <c r="F124" s="96" t="s">
        <v>115</v>
      </c>
    </row>
    <row r="125" spans="1:15" x14ac:dyDescent="0.25">
      <c r="A125" s="100">
        <v>6061</v>
      </c>
      <c r="B125" s="28">
        <v>1</v>
      </c>
      <c r="C125" s="100">
        <v>34071</v>
      </c>
      <c r="D125" s="100">
        <v>45.63</v>
      </c>
      <c r="E125" s="100">
        <v>33.83</v>
      </c>
      <c r="F125" s="100">
        <v>34.56</v>
      </c>
      <c r="G125" s="100">
        <v>21.83</v>
      </c>
      <c r="H125" s="100">
        <v>6.14</v>
      </c>
      <c r="I125" s="100">
        <v>5.41</v>
      </c>
      <c r="J125" s="100">
        <v>4.79</v>
      </c>
      <c r="K125" s="100">
        <v>4.1900000000000004</v>
      </c>
      <c r="L125" s="100">
        <v>42</v>
      </c>
      <c r="M125" s="100">
        <v>41</v>
      </c>
      <c r="N125" s="100">
        <v>21</v>
      </c>
      <c r="O125" s="99">
        <v>0.40090277777777777</v>
      </c>
    </row>
    <row r="126" spans="1:15" x14ac:dyDescent="0.25">
      <c r="A126" s="100">
        <v>6061</v>
      </c>
      <c r="B126" s="28">
        <v>2</v>
      </c>
      <c r="C126" s="100">
        <v>12091</v>
      </c>
      <c r="D126" s="100">
        <v>18.170000000000002</v>
      </c>
      <c r="E126" s="100">
        <v>11.12</v>
      </c>
      <c r="F126" s="100">
        <v>13.48</v>
      </c>
      <c r="G126" s="100">
        <v>8.19</v>
      </c>
      <c r="H126" s="100">
        <v>2.1</v>
      </c>
      <c r="I126" s="100">
        <v>1.88</v>
      </c>
      <c r="J126" s="100">
        <v>1.68</v>
      </c>
      <c r="K126" s="100">
        <v>1.48</v>
      </c>
      <c r="L126" s="100">
        <v>42</v>
      </c>
      <c r="M126" s="100">
        <v>41</v>
      </c>
      <c r="N126" s="100">
        <v>21</v>
      </c>
      <c r="O126" s="99">
        <v>0.4010185185185185</v>
      </c>
    </row>
    <row r="127" spans="1:15" x14ac:dyDescent="0.25">
      <c r="A127" s="100">
        <v>6061</v>
      </c>
      <c r="B127" s="28">
        <v>3</v>
      </c>
      <c r="C127" s="100">
        <v>22916</v>
      </c>
      <c r="D127" s="100">
        <v>30.71</v>
      </c>
      <c r="E127" s="100">
        <v>22.34</v>
      </c>
      <c r="F127" s="100">
        <v>23.19</v>
      </c>
      <c r="G127" s="100">
        <v>14.44</v>
      </c>
      <c r="H127" s="100">
        <v>4.05</v>
      </c>
      <c r="I127" s="100">
        <v>3.6</v>
      </c>
      <c r="J127" s="100">
        <v>3.22</v>
      </c>
      <c r="K127" s="100">
        <v>2.84</v>
      </c>
      <c r="L127" s="100">
        <v>42</v>
      </c>
      <c r="M127" s="100">
        <v>41</v>
      </c>
      <c r="N127" s="100">
        <v>21</v>
      </c>
      <c r="O127" s="99">
        <v>0.40112268518518518</v>
      </c>
    </row>
    <row r="128" spans="1:15" x14ac:dyDescent="0.25">
      <c r="A128" s="100">
        <v>6061</v>
      </c>
      <c r="B128" s="28">
        <v>4</v>
      </c>
      <c r="C128" s="100">
        <v>34537</v>
      </c>
      <c r="D128" s="100">
        <v>42</v>
      </c>
      <c r="E128" s="100">
        <v>32.82</v>
      </c>
      <c r="F128" s="100">
        <v>31.76</v>
      </c>
      <c r="G128" s="100">
        <v>20.399999999999999</v>
      </c>
      <c r="H128" s="100">
        <v>6.22</v>
      </c>
      <c r="I128" s="100">
        <v>5.5</v>
      </c>
      <c r="J128" s="100">
        <v>4.88</v>
      </c>
      <c r="K128" s="100">
        <v>4.28</v>
      </c>
      <c r="L128" s="100">
        <v>42</v>
      </c>
      <c r="M128" s="100">
        <v>41</v>
      </c>
      <c r="N128" s="100">
        <v>21</v>
      </c>
      <c r="O128" s="99">
        <v>0.40126157407407409</v>
      </c>
    </row>
    <row r="129" spans="1:15" x14ac:dyDescent="0.25">
      <c r="A129" s="96" t="s">
        <v>610</v>
      </c>
      <c r="B129" s="4"/>
      <c r="C129" s="95" t="s">
        <v>57</v>
      </c>
      <c r="D129" s="97">
        <v>0.40182870370370366</v>
      </c>
      <c r="E129" s="96" t="s">
        <v>192</v>
      </c>
      <c r="F129" s="96" t="s">
        <v>115</v>
      </c>
    </row>
    <row r="130" spans="1:15" x14ac:dyDescent="0.25">
      <c r="A130" s="100">
        <v>6064</v>
      </c>
      <c r="B130" s="28">
        <v>1</v>
      </c>
      <c r="C130" s="100">
        <v>33412</v>
      </c>
      <c r="D130" s="100">
        <v>49.47</v>
      </c>
      <c r="E130" s="100">
        <v>37.51</v>
      </c>
      <c r="F130" s="100">
        <v>33.83</v>
      </c>
      <c r="G130" s="100">
        <v>21.67</v>
      </c>
      <c r="H130" s="100">
        <v>11.2</v>
      </c>
      <c r="I130" s="100">
        <v>4.8</v>
      </c>
      <c r="J130" s="100">
        <v>4.3499999999999996</v>
      </c>
      <c r="K130" s="100">
        <v>3.97</v>
      </c>
      <c r="L130" s="100">
        <v>42</v>
      </c>
      <c r="M130" s="100">
        <v>41</v>
      </c>
      <c r="N130" s="100">
        <v>22</v>
      </c>
      <c r="O130" s="99">
        <v>0.4022337962962963</v>
      </c>
    </row>
    <row r="131" spans="1:15" x14ac:dyDescent="0.25">
      <c r="A131" s="100">
        <v>6064</v>
      </c>
      <c r="B131" s="28">
        <v>2</v>
      </c>
      <c r="C131" s="100">
        <v>11869</v>
      </c>
      <c r="D131" s="100">
        <v>19.03</v>
      </c>
      <c r="E131" s="100">
        <v>14.29</v>
      </c>
      <c r="F131" s="100">
        <v>12.24</v>
      </c>
      <c r="G131" s="100">
        <v>7.74</v>
      </c>
      <c r="H131" s="100">
        <v>3.55</v>
      </c>
      <c r="I131" s="100">
        <v>1.72</v>
      </c>
      <c r="J131" s="100">
        <v>1.56</v>
      </c>
      <c r="K131" s="100">
        <v>1.41</v>
      </c>
      <c r="L131" s="100">
        <v>42</v>
      </c>
      <c r="M131" s="100">
        <v>41</v>
      </c>
      <c r="N131" s="100">
        <v>22</v>
      </c>
      <c r="O131" s="99">
        <v>0.40233796296296293</v>
      </c>
    </row>
    <row r="132" spans="1:15" x14ac:dyDescent="0.25">
      <c r="A132" s="100">
        <v>6064</v>
      </c>
      <c r="B132" s="28">
        <v>3</v>
      </c>
      <c r="C132" s="100">
        <v>22660</v>
      </c>
      <c r="D132" s="100">
        <v>33.869999999999997</v>
      </c>
      <c r="E132" s="100">
        <v>25.64</v>
      </c>
      <c r="F132" s="100">
        <v>23.93</v>
      </c>
      <c r="G132" s="100">
        <v>15.11</v>
      </c>
      <c r="H132" s="100">
        <v>7.41</v>
      </c>
      <c r="I132" s="100">
        <v>3.27</v>
      </c>
      <c r="J132" s="100">
        <v>2.97</v>
      </c>
      <c r="K132" s="100">
        <v>2.71</v>
      </c>
      <c r="L132" s="100">
        <v>42</v>
      </c>
      <c r="M132" s="100">
        <v>41</v>
      </c>
      <c r="N132" s="100">
        <v>22</v>
      </c>
      <c r="O132" s="99">
        <v>0.40243055555555557</v>
      </c>
    </row>
    <row r="133" spans="1:15" x14ac:dyDescent="0.25">
      <c r="A133" s="100">
        <v>6064</v>
      </c>
      <c r="B133" s="28">
        <v>4</v>
      </c>
      <c r="C133" s="100">
        <v>34363</v>
      </c>
      <c r="D133" s="100">
        <v>46.2</v>
      </c>
      <c r="E133" s="100">
        <v>35.42</v>
      </c>
      <c r="F133" s="100">
        <v>34.46</v>
      </c>
      <c r="G133" s="100">
        <v>21.9</v>
      </c>
      <c r="H133" s="100">
        <v>11.11</v>
      </c>
      <c r="I133" s="100">
        <v>4.75</v>
      </c>
      <c r="J133" s="100">
        <v>4.3099999999999996</v>
      </c>
      <c r="K133" s="100">
        <v>3.94</v>
      </c>
      <c r="L133" s="100">
        <v>42</v>
      </c>
      <c r="M133" s="100">
        <v>41</v>
      </c>
      <c r="N133" s="100">
        <v>22</v>
      </c>
      <c r="O133" s="99">
        <v>0.40254629629629629</v>
      </c>
    </row>
    <row r="134" spans="1:15" x14ac:dyDescent="0.25">
      <c r="A134" s="96" t="s">
        <v>616</v>
      </c>
      <c r="B134" s="4"/>
      <c r="C134" s="95" t="s">
        <v>57</v>
      </c>
      <c r="D134" s="97">
        <v>0.40318287037037037</v>
      </c>
      <c r="E134" s="96" t="s">
        <v>190</v>
      </c>
      <c r="F134" s="96" t="s">
        <v>115</v>
      </c>
    </row>
    <row r="135" spans="1:15" x14ac:dyDescent="0.25">
      <c r="A135" s="100">
        <v>6137</v>
      </c>
      <c r="B135" s="28">
        <v>1</v>
      </c>
      <c r="C135" s="100">
        <v>35238</v>
      </c>
      <c r="D135" s="100">
        <v>26.31</v>
      </c>
      <c r="E135" s="100">
        <v>14.01</v>
      </c>
      <c r="F135" s="100">
        <v>20.62</v>
      </c>
      <c r="G135" s="100">
        <v>15.52</v>
      </c>
      <c r="H135" s="100">
        <v>11.86</v>
      </c>
      <c r="I135" s="100">
        <v>9.19</v>
      </c>
      <c r="J135" s="100">
        <v>7.23</v>
      </c>
      <c r="K135" s="100">
        <v>5.78</v>
      </c>
      <c r="L135" s="100">
        <v>42</v>
      </c>
      <c r="M135" s="100">
        <v>42</v>
      </c>
      <c r="N135" s="100">
        <v>23</v>
      </c>
      <c r="O135" s="99">
        <v>0.40402777777777782</v>
      </c>
    </row>
    <row r="136" spans="1:15" x14ac:dyDescent="0.25">
      <c r="A136" s="100">
        <v>6137</v>
      </c>
      <c r="B136" s="28">
        <v>2</v>
      </c>
      <c r="C136" s="100">
        <v>12365</v>
      </c>
      <c r="D136" s="100">
        <v>11.66</v>
      </c>
      <c r="E136" s="100">
        <v>3.01</v>
      </c>
      <c r="F136" s="100">
        <v>8.94</v>
      </c>
      <c r="G136" s="100">
        <v>6.53</v>
      </c>
      <c r="H136" s="100">
        <v>4.8</v>
      </c>
      <c r="I136" s="100">
        <v>3.72</v>
      </c>
      <c r="J136" s="100">
        <v>2.87</v>
      </c>
      <c r="K136" s="100">
        <v>2.2999999999999998</v>
      </c>
      <c r="L136" s="100">
        <v>42</v>
      </c>
      <c r="M136" s="100">
        <v>42</v>
      </c>
      <c r="N136" s="100">
        <v>23</v>
      </c>
      <c r="O136" s="99">
        <v>0.40413194444444445</v>
      </c>
    </row>
    <row r="137" spans="1:15" x14ac:dyDescent="0.25">
      <c r="A137" s="100">
        <v>6137</v>
      </c>
      <c r="B137" s="28">
        <v>3</v>
      </c>
      <c r="C137" s="100">
        <v>23613</v>
      </c>
      <c r="D137" s="100">
        <v>19.09</v>
      </c>
      <c r="E137" s="100">
        <v>8.43</v>
      </c>
      <c r="F137" s="100">
        <v>14.87</v>
      </c>
      <c r="G137" s="100">
        <v>10.99</v>
      </c>
      <c r="H137" s="100">
        <v>8.32</v>
      </c>
      <c r="I137" s="100">
        <v>6.44</v>
      </c>
      <c r="J137" s="100">
        <v>5.09</v>
      </c>
      <c r="K137" s="100">
        <v>4.0599999999999996</v>
      </c>
      <c r="L137" s="100">
        <v>42</v>
      </c>
      <c r="M137" s="100">
        <v>42</v>
      </c>
      <c r="N137" s="100">
        <v>23</v>
      </c>
      <c r="O137" s="99">
        <v>0.40424768518518522</v>
      </c>
    </row>
    <row r="138" spans="1:15" x14ac:dyDescent="0.25">
      <c r="A138" s="100">
        <v>6137</v>
      </c>
      <c r="B138" s="28">
        <v>4</v>
      </c>
      <c r="C138" s="100">
        <v>35769</v>
      </c>
      <c r="D138" s="100">
        <v>25.74</v>
      </c>
      <c r="E138" s="100">
        <v>14.2</v>
      </c>
      <c r="F138" s="100">
        <v>20.170000000000002</v>
      </c>
      <c r="G138" s="100">
        <v>15.19</v>
      </c>
      <c r="H138" s="100">
        <v>11.61</v>
      </c>
      <c r="I138" s="100">
        <v>9.0299999999999994</v>
      </c>
      <c r="J138" s="100">
        <v>7.17</v>
      </c>
      <c r="K138" s="100">
        <v>5.78</v>
      </c>
      <c r="L138" s="100">
        <v>42</v>
      </c>
      <c r="M138" s="100">
        <v>42</v>
      </c>
      <c r="N138" s="100">
        <v>23</v>
      </c>
      <c r="O138" s="99">
        <v>0.40440972222222221</v>
      </c>
    </row>
    <row r="139" spans="1:15" x14ac:dyDescent="0.25">
      <c r="A139" s="96" t="s">
        <v>605</v>
      </c>
      <c r="B139" s="4"/>
      <c r="C139" s="95" t="s">
        <v>57</v>
      </c>
      <c r="D139" s="97">
        <v>0.40506944444444443</v>
      </c>
      <c r="E139" s="96" t="s">
        <v>180</v>
      </c>
      <c r="F139" s="96" t="s">
        <v>115</v>
      </c>
    </row>
    <row r="140" spans="1:15" x14ac:dyDescent="0.25">
      <c r="A140" s="100">
        <v>6139</v>
      </c>
      <c r="B140" s="28">
        <v>1</v>
      </c>
      <c r="C140" s="100">
        <v>35382</v>
      </c>
      <c r="D140" s="100">
        <v>26.61</v>
      </c>
      <c r="E140" s="100">
        <v>20.62</v>
      </c>
      <c r="F140" s="100">
        <v>11.4</v>
      </c>
      <c r="G140" s="100">
        <v>8.92</v>
      </c>
      <c r="H140" s="100">
        <v>7.03</v>
      </c>
      <c r="I140" s="100">
        <v>5.56</v>
      </c>
      <c r="J140" s="100">
        <v>4.51</v>
      </c>
      <c r="K140" s="100">
        <v>3.82</v>
      </c>
      <c r="L140" s="100">
        <v>42</v>
      </c>
      <c r="M140" s="100">
        <v>42</v>
      </c>
      <c r="N140" s="100">
        <v>24</v>
      </c>
      <c r="O140" s="99">
        <v>0.40543981481481484</v>
      </c>
    </row>
    <row r="141" spans="1:15" x14ac:dyDescent="0.25">
      <c r="A141" s="100">
        <v>6139</v>
      </c>
      <c r="B141" s="28">
        <v>2</v>
      </c>
      <c r="C141" s="100">
        <v>12333</v>
      </c>
      <c r="D141" s="100">
        <v>11.45</v>
      </c>
      <c r="E141" s="100">
        <v>8.6300000000000008</v>
      </c>
      <c r="F141" s="100">
        <v>2.5299999999999998</v>
      </c>
      <c r="G141" s="100">
        <v>2.16</v>
      </c>
      <c r="H141" s="100">
        <v>1.89</v>
      </c>
      <c r="I141" s="100">
        <v>1.62</v>
      </c>
      <c r="J141" s="100">
        <v>1.4</v>
      </c>
      <c r="K141" s="100">
        <v>1.24</v>
      </c>
      <c r="L141" s="100">
        <v>42</v>
      </c>
      <c r="M141" s="100">
        <v>42</v>
      </c>
      <c r="N141" s="100">
        <v>24</v>
      </c>
      <c r="O141" s="99">
        <v>0.40554398148148146</v>
      </c>
    </row>
    <row r="142" spans="1:15" x14ac:dyDescent="0.25">
      <c r="A142" s="100">
        <v>6139</v>
      </c>
      <c r="B142" s="28">
        <v>3</v>
      </c>
      <c r="C142" s="100">
        <v>23537</v>
      </c>
      <c r="D142" s="100">
        <v>19.48</v>
      </c>
      <c r="E142" s="100">
        <v>14.89</v>
      </c>
      <c r="F142" s="100">
        <v>6.26</v>
      </c>
      <c r="G142" s="100">
        <v>5.01</v>
      </c>
      <c r="H142" s="100">
        <v>4.1100000000000003</v>
      </c>
      <c r="I142" s="100">
        <v>3.42</v>
      </c>
      <c r="J142" s="100">
        <v>2.87</v>
      </c>
      <c r="K142" s="100">
        <v>2.52</v>
      </c>
      <c r="L142" s="100">
        <v>42</v>
      </c>
      <c r="M142" s="100">
        <v>42</v>
      </c>
      <c r="N142" s="100">
        <v>24</v>
      </c>
      <c r="O142" s="99">
        <v>0.40562499999999996</v>
      </c>
    </row>
    <row r="143" spans="1:15" x14ac:dyDescent="0.25">
      <c r="A143" s="100">
        <v>6139</v>
      </c>
      <c r="B143" s="28">
        <v>4</v>
      </c>
      <c r="C143" s="100">
        <v>35756</v>
      </c>
      <c r="D143" s="100">
        <v>26.06</v>
      </c>
      <c r="E143" s="101">
        <v>20.16</v>
      </c>
      <c r="F143" s="100">
        <v>11.8</v>
      </c>
      <c r="G143" s="100">
        <v>9.17</v>
      </c>
      <c r="H143" s="100">
        <v>7.28</v>
      </c>
      <c r="I143" s="100">
        <v>5.74</v>
      </c>
      <c r="J143" s="100">
        <v>4.6399999999999997</v>
      </c>
      <c r="K143" s="100">
        <v>3.93</v>
      </c>
      <c r="L143" s="100">
        <v>42</v>
      </c>
      <c r="M143" s="100">
        <v>42</v>
      </c>
      <c r="N143" s="100">
        <v>24</v>
      </c>
      <c r="O143" s="99">
        <v>0.40574074074074074</v>
      </c>
    </row>
    <row r="144" spans="1:15" x14ac:dyDescent="0.25">
      <c r="A144" s="96" t="s">
        <v>605</v>
      </c>
      <c r="B144" s="4"/>
      <c r="C144" s="95" t="s">
        <v>57</v>
      </c>
      <c r="D144" s="97">
        <v>0.40634259259259259</v>
      </c>
      <c r="E144" s="96" t="s">
        <v>178</v>
      </c>
      <c r="F144" s="96" t="s">
        <v>115</v>
      </c>
    </row>
    <row r="145" spans="1:15" x14ac:dyDescent="0.25">
      <c r="A145" s="100">
        <v>6004</v>
      </c>
      <c r="B145" s="28">
        <v>1</v>
      </c>
      <c r="C145" s="100">
        <v>36098</v>
      </c>
      <c r="D145" s="100">
        <v>8.5500000000000007</v>
      </c>
      <c r="E145" s="100">
        <v>7.82</v>
      </c>
      <c r="F145" s="100">
        <v>7.68</v>
      </c>
      <c r="G145" s="100">
        <v>6.65</v>
      </c>
      <c r="H145" s="100">
        <v>5.77</v>
      </c>
      <c r="I145" s="100">
        <v>4.87</v>
      </c>
      <c r="J145" s="100">
        <v>4.1100000000000003</v>
      </c>
      <c r="K145" s="100">
        <v>3.44</v>
      </c>
      <c r="L145" s="100">
        <v>43</v>
      </c>
      <c r="M145" s="100">
        <v>42</v>
      </c>
      <c r="N145" s="100">
        <v>25</v>
      </c>
      <c r="O145" s="99">
        <v>0.40810185185185183</v>
      </c>
    </row>
    <row r="146" spans="1:15" x14ac:dyDescent="0.25">
      <c r="A146" s="100">
        <v>6004</v>
      </c>
      <c r="B146" s="28">
        <v>2</v>
      </c>
      <c r="C146" s="100">
        <v>12591</v>
      </c>
      <c r="D146" s="100">
        <v>2.77</v>
      </c>
      <c r="E146" s="100">
        <v>2.52</v>
      </c>
      <c r="F146" s="100">
        <v>2.48</v>
      </c>
      <c r="G146" s="100">
        <v>2.14</v>
      </c>
      <c r="H146" s="100">
        <v>1.86</v>
      </c>
      <c r="I146" s="100">
        <v>1.62</v>
      </c>
      <c r="J146" s="100">
        <v>1.4</v>
      </c>
      <c r="K146" s="100">
        <v>1.22</v>
      </c>
      <c r="L146" s="100">
        <v>43</v>
      </c>
      <c r="M146" s="100">
        <v>42</v>
      </c>
      <c r="N146" s="100">
        <v>25</v>
      </c>
      <c r="O146" s="99">
        <v>0.40820601851851851</v>
      </c>
    </row>
    <row r="147" spans="1:15" x14ac:dyDescent="0.25">
      <c r="A147" s="100">
        <v>6004</v>
      </c>
      <c r="B147" s="28">
        <v>3</v>
      </c>
      <c r="C147" s="100">
        <v>24056</v>
      </c>
      <c r="D147" s="100">
        <v>5.51</v>
      </c>
      <c r="E147" s="100">
        <v>5.03</v>
      </c>
      <c r="F147" s="100">
        <v>5</v>
      </c>
      <c r="G147" s="100">
        <v>4.25</v>
      </c>
      <c r="H147" s="100">
        <v>3.73</v>
      </c>
      <c r="I147" s="100">
        <v>3.21</v>
      </c>
      <c r="J147" s="100">
        <v>2.73</v>
      </c>
      <c r="K147" s="100">
        <v>2.35</v>
      </c>
      <c r="L147" s="100">
        <v>43</v>
      </c>
      <c r="M147" s="100">
        <v>42</v>
      </c>
      <c r="N147" s="100">
        <v>25</v>
      </c>
      <c r="O147" s="99">
        <v>0.4082986111111111</v>
      </c>
    </row>
    <row r="148" spans="1:15" x14ac:dyDescent="0.25">
      <c r="A148" s="100">
        <v>6004</v>
      </c>
      <c r="B148" s="28">
        <v>4</v>
      </c>
      <c r="C148" s="100">
        <v>36369</v>
      </c>
      <c r="D148" s="100">
        <v>8.4499999999999993</v>
      </c>
      <c r="E148" s="100">
        <v>7.71</v>
      </c>
      <c r="F148" s="100">
        <v>7.59</v>
      </c>
      <c r="G148" s="100">
        <v>6.56</v>
      </c>
      <c r="H148" s="100">
        <v>5.67</v>
      </c>
      <c r="I148" s="100">
        <v>4.8499999999999996</v>
      </c>
      <c r="J148" s="100">
        <v>4.12</v>
      </c>
      <c r="K148" s="100">
        <v>3.48</v>
      </c>
      <c r="L148" s="100">
        <v>43</v>
      </c>
      <c r="M148" s="100">
        <v>42</v>
      </c>
      <c r="N148" s="100">
        <v>25</v>
      </c>
      <c r="O148" s="99">
        <v>0.40840277777777773</v>
      </c>
    </row>
    <row r="149" spans="1:15" x14ac:dyDescent="0.25">
      <c r="A149" s="96" t="s">
        <v>615</v>
      </c>
      <c r="B149" s="4"/>
      <c r="C149" s="95" t="s">
        <v>57</v>
      </c>
      <c r="D149" s="97">
        <v>0.40872685185185187</v>
      </c>
      <c r="E149" s="96" t="s">
        <v>200</v>
      </c>
    </row>
    <row r="150" spans="1:15" x14ac:dyDescent="0.25">
      <c r="A150" s="100">
        <v>6021</v>
      </c>
      <c r="B150" s="28">
        <v>1</v>
      </c>
      <c r="C150" s="100">
        <v>35413</v>
      </c>
      <c r="D150" s="100">
        <v>23.86</v>
      </c>
      <c r="E150" s="100">
        <v>5.12</v>
      </c>
      <c r="F150" s="100">
        <v>18.68</v>
      </c>
      <c r="G150" s="100">
        <v>14.11</v>
      </c>
      <c r="H150" s="100">
        <v>10.81</v>
      </c>
      <c r="I150" s="100">
        <v>8.33</v>
      </c>
      <c r="J150" s="100">
        <v>6.39</v>
      </c>
      <c r="K150" s="100">
        <v>4.96</v>
      </c>
      <c r="L150" s="100">
        <v>43</v>
      </c>
      <c r="M150" s="100">
        <v>42</v>
      </c>
      <c r="N150" s="100">
        <v>26</v>
      </c>
      <c r="O150" s="99">
        <v>0.40927083333333331</v>
      </c>
    </row>
    <row r="151" spans="1:15" x14ac:dyDescent="0.25">
      <c r="A151" s="100">
        <v>6021</v>
      </c>
      <c r="B151" s="28">
        <v>2</v>
      </c>
      <c r="C151" s="100">
        <v>12383</v>
      </c>
      <c r="D151" s="100">
        <v>9.17</v>
      </c>
      <c r="E151" s="100">
        <v>1.58</v>
      </c>
      <c r="F151" s="100">
        <v>7.08</v>
      </c>
      <c r="G151" s="100">
        <v>5.32</v>
      </c>
      <c r="H151" s="100">
        <v>4.01</v>
      </c>
      <c r="I151" s="100">
        <v>3.14</v>
      </c>
      <c r="J151" s="100">
        <v>2.4300000000000002</v>
      </c>
      <c r="K151" s="100">
        <v>1.93</v>
      </c>
      <c r="L151" s="100">
        <v>43</v>
      </c>
      <c r="M151" s="100">
        <v>42</v>
      </c>
      <c r="N151" s="100">
        <v>26</v>
      </c>
      <c r="O151" s="99">
        <v>0.40945601851851854</v>
      </c>
    </row>
    <row r="152" spans="1:15" x14ac:dyDescent="0.25">
      <c r="A152" s="100">
        <v>6021</v>
      </c>
      <c r="B152" s="28">
        <v>3</v>
      </c>
      <c r="C152" s="100">
        <v>23561</v>
      </c>
      <c r="D152" s="100">
        <v>16.75</v>
      </c>
      <c r="E152" s="100">
        <v>3.14</v>
      </c>
      <c r="F152" s="100">
        <v>13.12</v>
      </c>
      <c r="G152" s="100">
        <v>9.76</v>
      </c>
      <c r="H152" s="100">
        <v>7.5</v>
      </c>
      <c r="I152" s="100">
        <v>5.84</v>
      </c>
      <c r="J152" s="100">
        <v>4.5199999999999996</v>
      </c>
      <c r="K152" s="100">
        <v>3.54</v>
      </c>
      <c r="L152" s="100">
        <v>43</v>
      </c>
      <c r="M152" s="100">
        <v>42</v>
      </c>
      <c r="N152" s="100">
        <v>26</v>
      </c>
      <c r="O152" s="99">
        <v>0.40972222222222227</v>
      </c>
    </row>
    <row r="153" spans="1:15" x14ac:dyDescent="0.25">
      <c r="A153" s="100">
        <v>6021</v>
      </c>
      <c r="B153" s="28">
        <v>4</v>
      </c>
      <c r="C153" s="100">
        <v>35948</v>
      </c>
      <c r="D153" s="100">
        <v>23.15</v>
      </c>
      <c r="E153" s="100">
        <v>5.22</v>
      </c>
      <c r="F153" s="100">
        <v>18.11</v>
      </c>
      <c r="G153" s="100">
        <v>13.71</v>
      </c>
      <c r="H153" s="100">
        <v>10.53</v>
      </c>
      <c r="I153" s="100">
        <v>8.1999999999999993</v>
      </c>
      <c r="J153" s="100">
        <v>6.36</v>
      </c>
      <c r="K153" s="100">
        <v>5.0199999999999996</v>
      </c>
      <c r="L153" s="100">
        <v>43</v>
      </c>
      <c r="M153" s="100">
        <v>42</v>
      </c>
      <c r="N153" s="100">
        <v>26</v>
      </c>
      <c r="O153" s="99">
        <v>0.40994212962962967</v>
      </c>
    </row>
    <row r="154" spans="1:15" x14ac:dyDescent="0.25">
      <c r="A154" s="96" t="s">
        <v>614</v>
      </c>
      <c r="B154" s="4"/>
      <c r="C154" s="95" t="s">
        <v>57</v>
      </c>
      <c r="D154" s="97">
        <v>0.41040509259259261</v>
      </c>
      <c r="E154" s="96" t="s">
        <v>198</v>
      </c>
    </row>
    <row r="155" spans="1:15" x14ac:dyDescent="0.25">
      <c r="A155" s="100">
        <v>6024</v>
      </c>
      <c r="B155" s="28">
        <v>1</v>
      </c>
      <c r="C155" s="100">
        <v>35108</v>
      </c>
      <c r="D155" s="100">
        <v>22.74</v>
      </c>
      <c r="E155" s="100">
        <v>17.739999999999998</v>
      </c>
      <c r="F155" s="100">
        <v>5.2</v>
      </c>
      <c r="G155" s="100">
        <v>4.47</v>
      </c>
      <c r="H155" s="100">
        <v>3.95</v>
      </c>
      <c r="I155" s="100">
        <v>3.45</v>
      </c>
      <c r="J155" s="100">
        <v>3.04</v>
      </c>
      <c r="K155" s="100">
        <v>2.73</v>
      </c>
      <c r="L155" s="100">
        <v>43</v>
      </c>
      <c r="M155" s="100">
        <v>42</v>
      </c>
      <c r="N155" s="100">
        <v>27</v>
      </c>
      <c r="O155" s="99">
        <v>0.41091435185185188</v>
      </c>
    </row>
    <row r="156" spans="1:15" x14ac:dyDescent="0.25">
      <c r="A156" s="100">
        <v>6024</v>
      </c>
      <c r="B156" s="28">
        <v>2</v>
      </c>
      <c r="C156" s="100">
        <v>12417</v>
      </c>
      <c r="D156" s="100">
        <v>8.2899999999999991</v>
      </c>
      <c r="E156" s="100">
        <v>6.4</v>
      </c>
      <c r="F156" s="100">
        <v>1.71</v>
      </c>
      <c r="G156" s="100">
        <v>1.49</v>
      </c>
      <c r="H156" s="100">
        <v>1.34</v>
      </c>
      <c r="I156" s="100">
        <v>1.17</v>
      </c>
      <c r="J156" s="100">
        <v>1.05</v>
      </c>
      <c r="K156" s="100">
        <v>0.95</v>
      </c>
      <c r="L156" s="100">
        <v>43</v>
      </c>
      <c r="M156" s="100">
        <v>42</v>
      </c>
      <c r="N156" s="100">
        <v>27</v>
      </c>
      <c r="O156" s="99">
        <v>0.41100694444444441</v>
      </c>
    </row>
    <row r="157" spans="1:15" x14ac:dyDescent="0.25">
      <c r="A157" s="100">
        <v>6024</v>
      </c>
      <c r="B157" s="28">
        <v>3</v>
      </c>
      <c r="C157" s="100">
        <v>23458</v>
      </c>
      <c r="D157" s="100">
        <v>15.53</v>
      </c>
      <c r="E157" s="100">
        <v>12.03</v>
      </c>
      <c r="F157" s="100">
        <v>3.55</v>
      </c>
      <c r="G157" s="100">
        <v>2.99</v>
      </c>
      <c r="H157" s="100">
        <v>2.66</v>
      </c>
      <c r="I157" s="100">
        <v>2.34</v>
      </c>
      <c r="J157" s="100">
        <v>2.08</v>
      </c>
      <c r="K157" s="100">
        <v>1.86</v>
      </c>
      <c r="L157" s="100">
        <v>43</v>
      </c>
      <c r="M157" s="100">
        <v>42</v>
      </c>
      <c r="N157" s="100">
        <v>27</v>
      </c>
      <c r="O157" s="99">
        <v>0.411099537037037</v>
      </c>
    </row>
    <row r="158" spans="1:15" x14ac:dyDescent="0.25">
      <c r="A158" s="100">
        <v>6024</v>
      </c>
      <c r="B158" s="28">
        <v>4</v>
      </c>
      <c r="C158" s="100">
        <v>35731</v>
      </c>
      <c r="D158" s="100">
        <v>21.95</v>
      </c>
      <c r="E158" s="100">
        <v>17.07</v>
      </c>
      <c r="F158" s="100">
        <v>5.45</v>
      </c>
      <c r="G158" s="100">
        <v>4.7</v>
      </c>
      <c r="H158" s="100">
        <v>4.12</v>
      </c>
      <c r="I158" s="100">
        <v>3.61</v>
      </c>
      <c r="J158" s="100">
        <v>3.16</v>
      </c>
      <c r="K158" s="100">
        <v>2.82</v>
      </c>
      <c r="L158" s="100">
        <v>43</v>
      </c>
      <c r="M158" s="100">
        <v>42</v>
      </c>
      <c r="N158" s="100">
        <v>27</v>
      </c>
      <c r="O158" s="99">
        <v>0.41121527777777778</v>
      </c>
    </row>
    <row r="159" spans="1:15" x14ac:dyDescent="0.25">
      <c r="A159" s="96" t="s">
        <v>613</v>
      </c>
      <c r="B159" s="4"/>
      <c r="C159" s="95" t="s">
        <v>57</v>
      </c>
      <c r="D159" s="97">
        <v>0.41155092592592596</v>
      </c>
      <c r="E159" s="96" t="s">
        <v>196</v>
      </c>
    </row>
    <row r="160" spans="1:15" x14ac:dyDescent="0.25">
      <c r="A160" s="100">
        <v>6041</v>
      </c>
      <c r="B160" s="28">
        <v>1</v>
      </c>
      <c r="C160" s="100">
        <v>36202</v>
      </c>
      <c r="D160" s="100">
        <v>10.32</v>
      </c>
      <c r="E160" s="100">
        <v>9.52</v>
      </c>
      <c r="F160" s="100">
        <v>9.39</v>
      </c>
      <c r="G160" s="100">
        <v>8.15</v>
      </c>
      <c r="H160" s="100">
        <v>6.99</v>
      </c>
      <c r="I160" s="100">
        <v>5.95</v>
      </c>
      <c r="J160" s="100">
        <v>5.21</v>
      </c>
      <c r="K160" s="100">
        <v>4.6100000000000003</v>
      </c>
      <c r="L160" s="100">
        <v>44</v>
      </c>
      <c r="M160" s="100">
        <v>42</v>
      </c>
      <c r="N160" s="100">
        <v>28</v>
      </c>
      <c r="O160" s="99">
        <v>0.41240740740740739</v>
      </c>
    </row>
    <row r="161" spans="1:15" x14ac:dyDescent="0.25">
      <c r="A161" s="100">
        <v>6041</v>
      </c>
      <c r="B161" s="28">
        <v>2</v>
      </c>
      <c r="C161" s="100">
        <v>12464</v>
      </c>
      <c r="D161" s="100">
        <v>3.28</v>
      </c>
      <c r="E161" s="100">
        <v>3.02</v>
      </c>
      <c r="F161" s="100">
        <v>3.02</v>
      </c>
      <c r="G161" s="100">
        <v>2.59</v>
      </c>
      <c r="H161" s="100">
        <v>2.27</v>
      </c>
      <c r="I161" s="100">
        <v>1.97</v>
      </c>
      <c r="J161" s="100">
        <v>1.72</v>
      </c>
      <c r="K161" s="100">
        <v>1.54</v>
      </c>
      <c r="L161" s="100">
        <v>44</v>
      </c>
      <c r="M161" s="100">
        <v>42</v>
      </c>
      <c r="N161" s="100">
        <v>28</v>
      </c>
      <c r="O161" s="99">
        <v>0.41250000000000003</v>
      </c>
    </row>
    <row r="162" spans="1:15" x14ac:dyDescent="0.25">
      <c r="A162" s="100">
        <v>6041</v>
      </c>
      <c r="B162" s="28">
        <v>3</v>
      </c>
      <c r="C162" s="100">
        <v>24012</v>
      </c>
      <c r="D162" s="100">
        <v>6.66</v>
      </c>
      <c r="E162" s="100">
        <v>6.09</v>
      </c>
      <c r="F162" s="100">
        <v>6.12</v>
      </c>
      <c r="G162" s="100">
        <v>5.21</v>
      </c>
      <c r="H162" s="100">
        <v>4.5599999999999996</v>
      </c>
      <c r="I162" s="100">
        <v>3.93</v>
      </c>
      <c r="J162" s="100">
        <v>3.48</v>
      </c>
      <c r="K162" s="100">
        <v>3.12</v>
      </c>
      <c r="L162" s="100">
        <v>44</v>
      </c>
      <c r="M162" s="100">
        <v>42</v>
      </c>
      <c r="N162" s="100">
        <v>28</v>
      </c>
      <c r="O162" s="99">
        <v>0.41259259259259262</v>
      </c>
    </row>
    <row r="163" spans="1:15" x14ac:dyDescent="0.25">
      <c r="A163" s="100">
        <v>6041</v>
      </c>
      <c r="B163" s="28">
        <v>4</v>
      </c>
      <c r="C163" s="100">
        <v>36231</v>
      </c>
      <c r="D163" s="100">
        <v>10.11</v>
      </c>
      <c r="E163" s="100">
        <v>9.32</v>
      </c>
      <c r="F163" s="100">
        <v>9.1999999999999993</v>
      </c>
      <c r="G163" s="100">
        <v>8.01</v>
      </c>
      <c r="H163" s="100">
        <v>6.88</v>
      </c>
      <c r="I163" s="100">
        <v>5.94</v>
      </c>
      <c r="J163" s="100">
        <v>5.23</v>
      </c>
      <c r="K163" s="100">
        <v>4.7300000000000004</v>
      </c>
      <c r="L163" s="100">
        <v>44</v>
      </c>
      <c r="M163" s="100">
        <v>42</v>
      </c>
      <c r="N163" s="100">
        <v>28</v>
      </c>
      <c r="O163" s="99">
        <v>0.41269675925925925</v>
      </c>
    </row>
    <row r="164" spans="1:15" x14ac:dyDescent="0.25">
      <c r="A164" s="96" t="s">
        <v>612</v>
      </c>
      <c r="B164" s="4"/>
      <c r="C164" s="95" t="s">
        <v>57</v>
      </c>
      <c r="D164" s="97">
        <v>0.41315972222222225</v>
      </c>
      <c r="E164" s="96" t="s">
        <v>194</v>
      </c>
    </row>
    <row r="165" spans="1:15" x14ac:dyDescent="0.25">
      <c r="A165" s="100">
        <v>6059</v>
      </c>
      <c r="B165" s="28">
        <v>1</v>
      </c>
      <c r="C165" s="100">
        <v>34966</v>
      </c>
      <c r="D165" s="100">
        <v>28.62</v>
      </c>
      <c r="E165" s="100">
        <v>4.45</v>
      </c>
      <c r="F165" s="100">
        <v>22.6</v>
      </c>
      <c r="G165" s="100">
        <v>17.14</v>
      </c>
      <c r="H165" s="100">
        <v>13</v>
      </c>
      <c r="I165" s="100">
        <v>9.92</v>
      </c>
      <c r="J165" s="100">
        <v>7.61</v>
      </c>
      <c r="K165" s="100">
        <v>5.8</v>
      </c>
      <c r="L165" s="100">
        <v>44</v>
      </c>
      <c r="M165" s="100">
        <v>42</v>
      </c>
      <c r="N165" s="100">
        <v>29</v>
      </c>
      <c r="O165" s="99">
        <v>0.41368055555555555</v>
      </c>
    </row>
    <row r="166" spans="1:15" x14ac:dyDescent="0.25">
      <c r="A166" s="100">
        <v>6059</v>
      </c>
      <c r="B166" s="28">
        <v>2</v>
      </c>
      <c r="C166" s="100">
        <v>12132</v>
      </c>
      <c r="D166" s="100">
        <v>10.46</v>
      </c>
      <c r="E166" s="100">
        <v>1.52</v>
      </c>
      <c r="F166" s="100">
        <v>8.19</v>
      </c>
      <c r="G166" s="100">
        <v>6.15</v>
      </c>
      <c r="H166" s="100">
        <v>4.5999999999999996</v>
      </c>
      <c r="I166" s="100">
        <v>3.54</v>
      </c>
      <c r="J166" s="100">
        <v>2.73</v>
      </c>
      <c r="K166" s="100">
        <v>2.09</v>
      </c>
      <c r="L166" s="100">
        <v>44</v>
      </c>
      <c r="M166" s="100">
        <v>42</v>
      </c>
      <c r="N166" s="100">
        <v>29</v>
      </c>
      <c r="O166" s="99">
        <v>0.41390046296296296</v>
      </c>
    </row>
    <row r="167" spans="1:15" x14ac:dyDescent="0.25">
      <c r="A167" s="100">
        <v>6059</v>
      </c>
      <c r="B167" s="28">
        <v>3</v>
      </c>
      <c r="C167" s="100">
        <v>23445</v>
      </c>
      <c r="D167" s="100">
        <v>19.5</v>
      </c>
      <c r="E167" s="100">
        <v>2.88</v>
      </c>
      <c r="F167" s="100">
        <v>15.48</v>
      </c>
      <c r="G167" s="100">
        <v>11.48</v>
      </c>
      <c r="H167" s="100">
        <v>8.7100000000000009</v>
      </c>
      <c r="I167" s="100">
        <v>6.67</v>
      </c>
      <c r="J167" s="100">
        <v>5.19</v>
      </c>
      <c r="K167" s="100">
        <v>3.99</v>
      </c>
      <c r="L167" s="100">
        <v>44</v>
      </c>
      <c r="M167" s="100">
        <v>42</v>
      </c>
      <c r="N167" s="100">
        <v>29</v>
      </c>
      <c r="O167" s="99">
        <v>0.41400462962962964</v>
      </c>
    </row>
    <row r="168" spans="1:15" x14ac:dyDescent="0.25">
      <c r="A168" s="100">
        <v>6059</v>
      </c>
      <c r="B168" s="28">
        <v>4</v>
      </c>
      <c r="C168" s="100">
        <v>35047</v>
      </c>
      <c r="D168" s="100">
        <v>27.57</v>
      </c>
      <c r="E168" s="100">
        <v>4.54</v>
      </c>
      <c r="F168" s="100">
        <v>21.73</v>
      </c>
      <c r="G168" s="100">
        <v>16.489999999999998</v>
      </c>
      <c r="H168" s="100">
        <v>12.52</v>
      </c>
      <c r="I168" s="100">
        <v>9.6300000000000008</v>
      </c>
      <c r="J168" s="100">
        <v>7.48</v>
      </c>
      <c r="K168" s="100">
        <v>5.76</v>
      </c>
      <c r="L168" s="100">
        <v>44</v>
      </c>
      <c r="M168" s="100">
        <v>42</v>
      </c>
      <c r="N168" s="100">
        <v>29</v>
      </c>
      <c r="O168" s="99">
        <v>0.41414351851851849</v>
      </c>
    </row>
    <row r="169" spans="1:15" x14ac:dyDescent="0.25">
      <c r="A169" s="96" t="s">
        <v>611</v>
      </c>
      <c r="B169" s="4"/>
      <c r="C169" s="95" t="s">
        <v>57</v>
      </c>
      <c r="D169" s="97">
        <v>0.41465277777777776</v>
      </c>
      <c r="E169" s="96" t="s">
        <v>192</v>
      </c>
    </row>
    <row r="170" spans="1:15" x14ac:dyDescent="0.25">
      <c r="A170" s="100">
        <v>6061</v>
      </c>
      <c r="B170" s="28">
        <v>1</v>
      </c>
      <c r="C170" s="100">
        <v>34862</v>
      </c>
      <c r="D170" s="100">
        <v>32.54</v>
      </c>
      <c r="E170" s="100">
        <v>24.84</v>
      </c>
      <c r="F170" s="100">
        <v>4.78</v>
      </c>
      <c r="G170" s="100">
        <v>4.12</v>
      </c>
      <c r="H170" s="100">
        <v>3.66</v>
      </c>
      <c r="I170" s="100">
        <v>3.27</v>
      </c>
      <c r="J170" s="100">
        <v>2.95</v>
      </c>
      <c r="K170" s="100">
        <v>2.66</v>
      </c>
      <c r="L170" s="100">
        <v>44</v>
      </c>
      <c r="M170" s="100">
        <v>42</v>
      </c>
      <c r="N170" s="100">
        <v>30</v>
      </c>
      <c r="O170" s="99">
        <v>0.41508101851851853</v>
      </c>
    </row>
    <row r="171" spans="1:15" x14ac:dyDescent="0.25">
      <c r="A171" s="100">
        <v>6061</v>
      </c>
      <c r="B171" s="28">
        <v>2</v>
      </c>
      <c r="C171" s="100">
        <v>12055</v>
      </c>
      <c r="D171" s="100">
        <v>12.6</v>
      </c>
      <c r="E171" s="100">
        <v>9.5399999999999991</v>
      </c>
      <c r="F171" s="100">
        <v>1.6</v>
      </c>
      <c r="G171" s="100">
        <v>1.38</v>
      </c>
      <c r="H171" s="100">
        <v>1.27</v>
      </c>
      <c r="I171" s="100">
        <v>1.1399999999999999</v>
      </c>
      <c r="J171" s="100">
        <v>1.04</v>
      </c>
      <c r="K171" s="100">
        <v>0.95</v>
      </c>
      <c r="L171" s="100">
        <v>44</v>
      </c>
      <c r="M171" s="100">
        <v>42</v>
      </c>
      <c r="N171" s="100">
        <v>30</v>
      </c>
      <c r="O171" s="99">
        <v>0.41517361111111112</v>
      </c>
    </row>
    <row r="172" spans="1:15" x14ac:dyDescent="0.25">
      <c r="A172" s="100">
        <v>6061</v>
      </c>
      <c r="B172" s="28">
        <v>3</v>
      </c>
      <c r="C172" s="100">
        <v>23366</v>
      </c>
      <c r="D172" s="100">
        <v>22.52</v>
      </c>
      <c r="E172" s="100">
        <v>17.059999999999999</v>
      </c>
      <c r="F172" s="100">
        <v>3.25</v>
      </c>
      <c r="G172" s="100">
        <v>2.7</v>
      </c>
      <c r="H172" s="100">
        <v>2.5</v>
      </c>
      <c r="I172" s="100">
        <v>2.25</v>
      </c>
      <c r="J172" s="100">
        <v>2.04</v>
      </c>
      <c r="K172" s="100">
        <v>1.85</v>
      </c>
      <c r="L172" s="100">
        <v>44</v>
      </c>
      <c r="M172" s="100">
        <v>42</v>
      </c>
      <c r="N172" s="100">
        <v>30</v>
      </c>
      <c r="O172" s="99">
        <v>0.41526620370370365</v>
      </c>
    </row>
    <row r="173" spans="1:15" x14ac:dyDescent="0.25">
      <c r="A173" s="100">
        <v>6061</v>
      </c>
      <c r="B173" s="28">
        <v>4</v>
      </c>
      <c r="C173" s="100">
        <v>35173</v>
      </c>
      <c r="D173" s="100">
        <v>30.94</v>
      </c>
      <c r="E173" s="100">
        <v>23.51</v>
      </c>
      <c r="F173" s="100">
        <v>5.04</v>
      </c>
      <c r="G173" s="100">
        <v>4.34</v>
      </c>
      <c r="H173" s="100">
        <v>3.85</v>
      </c>
      <c r="I173" s="100">
        <v>3.45</v>
      </c>
      <c r="J173" s="100">
        <v>3.12</v>
      </c>
      <c r="K173" s="100">
        <v>2.79</v>
      </c>
      <c r="L173" s="100">
        <v>44</v>
      </c>
      <c r="M173" s="100">
        <v>42</v>
      </c>
      <c r="N173" s="100">
        <v>30</v>
      </c>
      <c r="O173" s="99">
        <v>0.41538194444444443</v>
      </c>
    </row>
    <row r="174" spans="1:15" x14ac:dyDescent="0.25">
      <c r="A174" s="96" t="s">
        <v>610</v>
      </c>
      <c r="B174" s="4"/>
      <c r="C174" s="95" t="s">
        <v>57</v>
      </c>
      <c r="D174" s="97">
        <v>0.41572916666666665</v>
      </c>
      <c r="E174" s="96" t="s">
        <v>190</v>
      </c>
    </row>
    <row r="175" spans="1:15" x14ac:dyDescent="0.25">
      <c r="A175" s="100">
        <v>6079</v>
      </c>
      <c r="B175" s="28">
        <v>1</v>
      </c>
      <c r="C175" s="100">
        <v>36055</v>
      </c>
      <c r="D175" s="100">
        <v>9.6199999999999992</v>
      </c>
      <c r="E175" s="100">
        <v>8.5500000000000007</v>
      </c>
      <c r="F175" s="100">
        <v>9.09</v>
      </c>
      <c r="G175" s="100">
        <v>8.18</v>
      </c>
      <c r="H175" s="100">
        <v>7.38</v>
      </c>
      <c r="I175" s="100">
        <v>6.67</v>
      </c>
      <c r="J175" s="100">
        <v>6.13</v>
      </c>
      <c r="K175" s="100">
        <v>5.74</v>
      </c>
      <c r="L175" s="100">
        <v>44</v>
      </c>
      <c r="M175" s="100">
        <v>43</v>
      </c>
      <c r="N175" s="100">
        <v>31</v>
      </c>
      <c r="O175" s="99">
        <v>0.41618055555555555</v>
      </c>
    </row>
    <row r="176" spans="1:15" x14ac:dyDescent="0.25">
      <c r="A176" s="100">
        <v>6079</v>
      </c>
      <c r="B176" s="28">
        <v>2</v>
      </c>
      <c r="C176" s="100">
        <v>12411</v>
      </c>
      <c r="D176" s="100">
        <v>3.06</v>
      </c>
      <c r="E176" s="100">
        <v>2.71</v>
      </c>
      <c r="F176" s="100">
        <v>2.85</v>
      </c>
      <c r="G176" s="100">
        <v>2.61</v>
      </c>
      <c r="H176" s="100">
        <v>2.46</v>
      </c>
      <c r="I176" s="100">
        <v>2.27</v>
      </c>
      <c r="J176" s="100">
        <v>2.17</v>
      </c>
      <c r="K176" s="100">
        <v>2.0699999999999998</v>
      </c>
      <c r="L176" s="100">
        <v>44</v>
      </c>
      <c r="M176" s="100">
        <v>43</v>
      </c>
      <c r="N176" s="100">
        <v>31</v>
      </c>
      <c r="O176" s="99">
        <v>0.41628472222222218</v>
      </c>
    </row>
    <row r="177" spans="1:15" x14ac:dyDescent="0.25">
      <c r="A177" s="100">
        <v>6079</v>
      </c>
      <c r="B177" s="28">
        <v>3</v>
      </c>
      <c r="C177" s="100">
        <v>24069</v>
      </c>
      <c r="D177" s="100">
        <v>6.07</v>
      </c>
      <c r="E177" s="100">
        <v>5.36</v>
      </c>
      <c r="F177" s="100">
        <v>5.86</v>
      </c>
      <c r="G177" s="100">
        <v>5.21</v>
      </c>
      <c r="H177" s="100">
        <v>4.84</v>
      </c>
      <c r="I177" s="100">
        <v>4.46</v>
      </c>
      <c r="J177" s="100">
        <v>4.21</v>
      </c>
      <c r="K177" s="100">
        <v>4.01</v>
      </c>
      <c r="L177" s="100">
        <v>44</v>
      </c>
      <c r="M177" s="100">
        <v>43</v>
      </c>
      <c r="N177" s="100">
        <v>31</v>
      </c>
      <c r="O177" s="99">
        <v>0.41636574074074079</v>
      </c>
    </row>
    <row r="178" spans="1:15" x14ac:dyDescent="0.25">
      <c r="A178" s="100">
        <v>6079</v>
      </c>
      <c r="B178" s="28">
        <v>4</v>
      </c>
      <c r="C178" s="100">
        <v>36247</v>
      </c>
      <c r="D178" s="100">
        <v>9.4</v>
      </c>
      <c r="E178" s="100">
        <v>8.33</v>
      </c>
      <c r="F178" s="100">
        <v>8.83</v>
      </c>
      <c r="G178" s="100">
        <v>8.0299999999999994</v>
      </c>
      <c r="H178" s="100">
        <v>7.31</v>
      </c>
      <c r="I178" s="100">
        <v>6.7</v>
      </c>
      <c r="J178" s="100">
        <v>6.26</v>
      </c>
      <c r="K178" s="100">
        <v>5.95</v>
      </c>
      <c r="L178" s="100">
        <v>44</v>
      </c>
      <c r="M178" s="100">
        <v>43</v>
      </c>
      <c r="N178" s="100">
        <v>31</v>
      </c>
      <c r="O178" s="99">
        <v>0.41648148148148145</v>
      </c>
    </row>
    <row r="179" spans="1:15" x14ac:dyDescent="0.25">
      <c r="A179" s="96" t="s">
        <v>609</v>
      </c>
      <c r="B179" s="4"/>
      <c r="C179" s="95" t="s">
        <v>57</v>
      </c>
      <c r="D179" s="97">
        <v>0.41690972222222222</v>
      </c>
      <c r="E179" s="96" t="s">
        <v>188</v>
      </c>
    </row>
    <row r="180" spans="1:15" x14ac:dyDescent="0.25">
      <c r="A180" s="100">
        <v>6097</v>
      </c>
      <c r="B180" s="28">
        <v>1</v>
      </c>
      <c r="C180" s="100">
        <v>35520</v>
      </c>
      <c r="D180" s="100">
        <v>19.82</v>
      </c>
      <c r="E180" s="100">
        <v>7.59</v>
      </c>
      <c r="F180" s="100">
        <v>15.61</v>
      </c>
      <c r="G180" s="100">
        <v>11.91</v>
      </c>
      <c r="H180" s="100">
        <v>9.2200000000000006</v>
      </c>
      <c r="I180" s="100">
        <v>7.18</v>
      </c>
      <c r="J180" s="100">
        <v>5.43</v>
      </c>
      <c r="K180" s="100">
        <v>4.04</v>
      </c>
      <c r="L180" s="100">
        <v>44</v>
      </c>
      <c r="M180" s="100">
        <v>42</v>
      </c>
      <c r="N180" s="100">
        <v>32</v>
      </c>
      <c r="O180" s="99">
        <v>0.41746527777777781</v>
      </c>
    </row>
    <row r="181" spans="1:15" x14ac:dyDescent="0.25">
      <c r="A181" s="100">
        <v>6097</v>
      </c>
      <c r="B181" s="28">
        <v>2</v>
      </c>
      <c r="C181" s="100">
        <v>12291</v>
      </c>
      <c r="D181" s="100">
        <v>7.73</v>
      </c>
      <c r="E181" s="100">
        <v>2.16</v>
      </c>
      <c r="F181" s="100">
        <v>5.97</v>
      </c>
      <c r="G181" s="100">
        <v>4.5</v>
      </c>
      <c r="H181" s="100">
        <v>3.44</v>
      </c>
      <c r="I181" s="100">
        <v>2.7</v>
      </c>
      <c r="J181" s="100">
        <v>2.0699999999999998</v>
      </c>
      <c r="K181" s="100">
        <v>1.58</v>
      </c>
      <c r="L181" s="100">
        <v>44</v>
      </c>
      <c r="M181" s="100">
        <v>42</v>
      </c>
      <c r="N181" s="100">
        <v>32</v>
      </c>
      <c r="O181" s="99">
        <v>0.41758101851851853</v>
      </c>
    </row>
    <row r="182" spans="1:15" x14ac:dyDescent="0.25">
      <c r="A182" s="100">
        <v>6097</v>
      </c>
      <c r="B182" s="28">
        <v>3</v>
      </c>
      <c r="C182" s="100">
        <v>23706</v>
      </c>
      <c r="D182" s="100">
        <v>14.19</v>
      </c>
      <c r="E182" s="100">
        <v>4.5</v>
      </c>
      <c r="F182" s="100">
        <v>11.15</v>
      </c>
      <c r="G182" s="100">
        <v>8.33</v>
      </c>
      <c r="H182" s="100">
        <v>6.46</v>
      </c>
      <c r="I182" s="100">
        <v>5.07</v>
      </c>
      <c r="J182" s="100">
        <v>3.89</v>
      </c>
      <c r="K182" s="100">
        <v>2.91</v>
      </c>
      <c r="L182" s="100">
        <v>44</v>
      </c>
      <c r="M182" s="100">
        <v>42</v>
      </c>
      <c r="N182" s="100">
        <v>32</v>
      </c>
      <c r="O182" s="99">
        <v>0.41771990740740739</v>
      </c>
    </row>
    <row r="183" spans="1:15" x14ac:dyDescent="0.25">
      <c r="A183" s="100">
        <v>6097</v>
      </c>
      <c r="B183" s="28">
        <v>4</v>
      </c>
      <c r="C183" s="100">
        <v>35801</v>
      </c>
      <c r="D183" s="100">
        <v>19.420000000000002</v>
      </c>
      <c r="E183" s="100">
        <v>7.71</v>
      </c>
      <c r="F183" s="100">
        <v>15.28</v>
      </c>
      <c r="G183" s="100">
        <v>11.65</v>
      </c>
      <c r="H183" s="100">
        <v>9.0500000000000007</v>
      </c>
      <c r="I183" s="100">
        <v>7.11</v>
      </c>
      <c r="J183" s="100">
        <v>5.45</v>
      </c>
      <c r="K183" s="100">
        <v>4.09</v>
      </c>
      <c r="L183" s="100">
        <v>44</v>
      </c>
      <c r="M183" s="100">
        <v>42</v>
      </c>
      <c r="N183" s="100">
        <v>32</v>
      </c>
      <c r="O183" s="99">
        <v>0.41787037037037034</v>
      </c>
    </row>
    <row r="184" spans="1:15" x14ac:dyDescent="0.25">
      <c r="A184" s="96" t="s">
        <v>608</v>
      </c>
      <c r="B184" s="4"/>
      <c r="C184" s="95" t="s">
        <v>57</v>
      </c>
      <c r="D184" s="97">
        <v>0.41827546296296297</v>
      </c>
      <c r="E184" s="96" t="s">
        <v>186</v>
      </c>
    </row>
    <row r="185" spans="1:15" x14ac:dyDescent="0.25">
      <c r="A185" s="100">
        <v>6101</v>
      </c>
      <c r="B185" s="28">
        <v>1</v>
      </c>
      <c r="C185" s="100">
        <v>35520</v>
      </c>
      <c r="D185" s="100">
        <v>18.600000000000001</v>
      </c>
      <c r="E185" s="100">
        <v>14.51</v>
      </c>
      <c r="F185" s="100">
        <v>7.99</v>
      </c>
      <c r="G185" s="100">
        <v>6.6</v>
      </c>
      <c r="H185" s="100">
        <v>5.45</v>
      </c>
      <c r="I185" s="100">
        <v>4.4800000000000004</v>
      </c>
      <c r="J185" s="100">
        <v>3.73</v>
      </c>
      <c r="K185" s="100">
        <v>3.09</v>
      </c>
      <c r="L185" s="100">
        <v>44</v>
      </c>
      <c r="M185" s="100">
        <v>42</v>
      </c>
      <c r="N185" s="100">
        <v>33</v>
      </c>
      <c r="O185" s="99">
        <v>0.41865740740740742</v>
      </c>
    </row>
    <row r="186" spans="1:15" x14ac:dyDescent="0.25">
      <c r="A186" s="100">
        <v>6101</v>
      </c>
      <c r="B186" s="28">
        <v>2</v>
      </c>
      <c r="C186" s="100">
        <v>12208</v>
      </c>
      <c r="D186" s="100">
        <v>7.4</v>
      </c>
      <c r="E186" s="100">
        <v>5.71</v>
      </c>
      <c r="F186" s="100">
        <v>2.0299999999999998</v>
      </c>
      <c r="G186" s="100">
        <v>1.75</v>
      </c>
      <c r="H186" s="100">
        <v>1.54</v>
      </c>
      <c r="I186" s="100">
        <v>1.33</v>
      </c>
      <c r="J186" s="100">
        <v>1.1499999999999999</v>
      </c>
      <c r="K186" s="100">
        <v>1</v>
      </c>
      <c r="L186" s="100">
        <v>44</v>
      </c>
      <c r="M186" s="100">
        <v>42</v>
      </c>
      <c r="N186" s="100">
        <v>33</v>
      </c>
      <c r="O186" s="99">
        <v>0.41875000000000001</v>
      </c>
    </row>
    <row r="187" spans="1:15" x14ac:dyDescent="0.25">
      <c r="A187" s="100">
        <v>6101</v>
      </c>
      <c r="B187" s="28">
        <v>3</v>
      </c>
      <c r="C187" s="100">
        <v>23844</v>
      </c>
      <c r="D187" s="100">
        <v>13.57</v>
      </c>
      <c r="E187" s="100">
        <v>10.42</v>
      </c>
      <c r="F187" s="100">
        <v>4.5199999999999996</v>
      </c>
      <c r="G187" s="100">
        <v>3.76</v>
      </c>
      <c r="H187" s="100">
        <v>3.25</v>
      </c>
      <c r="I187" s="100">
        <v>2.81</v>
      </c>
      <c r="J187" s="100">
        <v>2.38</v>
      </c>
      <c r="K187" s="100">
        <v>2.0299999999999998</v>
      </c>
      <c r="L187" s="100">
        <v>44</v>
      </c>
      <c r="M187" s="100">
        <v>42</v>
      </c>
      <c r="N187" s="100">
        <v>33</v>
      </c>
      <c r="O187" s="99">
        <v>0.41884259259259254</v>
      </c>
    </row>
    <row r="188" spans="1:15" x14ac:dyDescent="0.25">
      <c r="A188" s="100">
        <v>6101</v>
      </c>
      <c r="B188" s="28">
        <v>4</v>
      </c>
      <c r="C188" s="100">
        <v>35965</v>
      </c>
      <c r="D188" s="100">
        <v>18.21</v>
      </c>
      <c r="E188" s="100">
        <v>14.22</v>
      </c>
      <c r="F188" s="100">
        <v>8.2899999999999991</v>
      </c>
      <c r="G188" s="100">
        <v>6.85</v>
      </c>
      <c r="H188" s="100">
        <v>5.62</v>
      </c>
      <c r="I188" s="100">
        <v>4.62</v>
      </c>
      <c r="J188" s="100">
        <v>3.81</v>
      </c>
      <c r="K188" s="100">
        <v>3.16</v>
      </c>
      <c r="L188" s="100">
        <v>44</v>
      </c>
      <c r="M188" s="100">
        <v>42</v>
      </c>
      <c r="N188" s="100">
        <v>33</v>
      </c>
      <c r="O188" s="99">
        <v>0.41895833333333332</v>
      </c>
    </row>
    <row r="189" spans="1:15" x14ac:dyDescent="0.25">
      <c r="A189" s="96" t="s">
        <v>607</v>
      </c>
      <c r="B189" s="4"/>
      <c r="C189" s="95" t="s">
        <v>57</v>
      </c>
      <c r="D189" s="97">
        <v>0.41947916666666668</v>
      </c>
      <c r="E189" s="96" t="s">
        <v>184</v>
      </c>
    </row>
    <row r="190" spans="1:15" x14ac:dyDescent="0.25">
      <c r="A190" s="100">
        <v>6119</v>
      </c>
      <c r="B190" s="28">
        <v>1</v>
      </c>
      <c r="C190" s="100">
        <v>36080</v>
      </c>
      <c r="D190" s="100">
        <v>9.08</v>
      </c>
      <c r="E190" s="100">
        <v>8.18</v>
      </c>
      <c r="F190" s="100">
        <v>8.18</v>
      </c>
      <c r="G190" s="100">
        <v>7.19</v>
      </c>
      <c r="H190" s="100">
        <v>6.28</v>
      </c>
      <c r="I190" s="100">
        <v>5.46</v>
      </c>
      <c r="J190" s="100">
        <v>4.78</v>
      </c>
      <c r="K190" s="100">
        <v>4.16</v>
      </c>
      <c r="L190" s="100">
        <v>44</v>
      </c>
      <c r="M190" s="100">
        <v>43</v>
      </c>
      <c r="N190" s="100">
        <v>34</v>
      </c>
      <c r="O190" s="99">
        <v>0.41994212962962968</v>
      </c>
    </row>
    <row r="191" spans="1:15" x14ac:dyDescent="0.25">
      <c r="A191" s="100">
        <v>6119</v>
      </c>
      <c r="B191" s="28">
        <v>2</v>
      </c>
      <c r="C191" s="100">
        <v>12542</v>
      </c>
      <c r="D191" s="100">
        <v>2.95</v>
      </c>
      <c r="E191" s="100">
        <v>2.65</v>
      </c>
      <c r="F191" s="100">
        <v>2.72</v>
      </c>
      <c r="G191" s="100">
        <v>2.37</v>
      </c>
      <c r="H191" s="100">
        <v>2.12</v>
      </c>
      <c r="I191" s="100">
        <v>1.86</v>
      </c>
      <c r="J191" s="100">
        <v>1.66</v>
      </c>
      <c r="K191" s="100">
        <v>1.49</v>
      </c>
      <c r="L191" s="100">
        <v>44</v>
      </c>
      <c r="M191" s="100">
        <v>43</v>
      </c>
      <c r="N191" s="100">
        <v>34</v>
      </c>
      <c r="O191" s="99">
        <v>0.42003472222222221</v>
      </c>
    </row>
    <row r="192" spans="1:15" x14ac:dyDescent="0.25">
      <c r="A192" s="100">
        <v>6119</v>
      </c>
      <c r="B192" s="28">
        <v>3</v>
      </c>
      <c r="C192" s="100">
        <v>24096</v>
      </c>
      <c r="D192" s="100">
        <v>5.88</v>
      </c>
      <c r="E192" s="100">
        <v>5.24</v>
      </c>
      <c r="F192" s="100">
        <v>5.47</v>
      </c>
      <c r="G192" s="100">
        <v>4.67</v>
      </c>
      <c r="H192" s="100">
        <v>4.16</v>
      </c>
      <c r="I192" s="100">
        <v>3.67</v>
      </c>
      <c r="J192" s="100">
        <v>3.25</v>
      </c>
      <c r="K192" s="100">
        <v>2.9</v>
      </c>
      <c r="L192" s="100">
        <v>44</v>
      </c>
      <c r="M192" s="100">
        <v>43</v>
      </c>
      <c r="N192" s="100">
        <v>34</v>
      </c>
      <c r="O192" s="99">
        <v>0.4201273148148148</v>
      </c>
    </row>
    <row r="193" spans="1:15" x14ac:dyDescent="0.25">
      <c r="A193" s="100">
        <v>6119</v>
      </c>
      <c r="B193" s="28">
        <v>4</v>
      </c>
      <c r="C193" s="100">
        <v>36433</v>
      </c>
      <c r="D193" s="100">
        <v>8.94</v>
      </c>
      <c r="E193" s="100">
        <v>8.1</v>
      </c>
      <c r="F193" s="100">
        <v>8.15</v>
      </c>
      <c r="G193" s="100">
        <v>7.17</v>
      </c>
      <c r="H193" s="100">
        <v>6.3</v>
      </c>
      <c r="I193" s="100">
        <v>5.53</v>
      </c>
      <c r="J193" s="100">
        <v>4.88</v>
      </c>
      <c r="K193" s="100">
        <v>4.3</v>
      </c>
      <c r="L193" s="100">
        <v>44</v>
      </c>
      <c r="M193" s="100">
        <v>43</v>
      </c>
      <c r="N193" s="100">
        <v>34</v>
      </c>
      <c r="O193" s="99">
        <v>0.42023148148148143</v>
      </c>
    </row>
    <row r="194" spans="1:15" x14ac:dyDescent="0.25">
      <c r="A194" s="96" t="s">
        <v>606</v>
      </c>
      <c r="B194" s="4"/>
      <c r="C194" s="95" t="s">
        <v>57</v>
      </c>
      <c r="D194" s="97">
        <v>0.42054398148148148</v>
      </c>
      <c r="E194" s="96" t="s">
        <v>182</v>
      </c>
    </row>
    <row r="195" spans="1:15" x14ac:dyDescent="0.25">
      <c r="A195" s="100">
        <v>6135</v>
      </c>
      <c r="B195" s="28">
        <v>1</v>
      </c>
      <c r="C195" s="100">
        <v>35704</v>
      </c>
      <c r="D195" s="100">
        <v>17.07</v>
      </c>
      <c r="E195" s="100">
        <v>9.35</v>
      </c>
      <c r="F195" s="100">
        <v>13.45</v>
      </c>
      <c r="G195" s="100">
        <v>10.36</v>
      </c>
      <c r="H195" s="100">
        <v>8.11</v>
      </c>
      <c r="I195" s="100">
        <v>6.32</v>
      </c>
      <c r="J195" s="100">
        <v>4.93</v>
      </c>
      <c r="K195" s="100">
        <v>3.87</v>
      </c>
      <c r="L195" s="100">
        <v>44</v>
      </c>
      <c r="M195" s="100">
        <v>43</v>
      </c>
      <c r="N195" s="100">
        <v>35</v>
      </c>
      <c r="O195" s="99">
        <v>0.42120370370370369</v>
      </c>
    </row>
    <row r="196" spans="1:15" x14ac:dyDescent="0.25">
      <c r="A196" s="100">
        <v>6135</v>
      </c>
      <c r="B196" s="28">
        <v>2</v>
      </c>
      <c r="C196" s="100">
        <v>12353</v>
      </c>
      <c r="D196" s="100">
        <v>6.46</v>
      </c>
      <c r="E196" s="100">
        <v>2.48</v>
      </c>
      <c r="F196" s="100">
        <v>4.97</v>
      </c>
      <c r="G196" s="100">
        <v>3.81</v>
      </c>
      <c r="H196" s="100">
        <v>2.98</v>
      </c>
      <c r="I196" s="100">
        <v>2.35</v>
      </c>
      <c r="J196" s="100">
        <v>1.85</v>
      </c>
      <c r="K196" s="100">
        <v>1.49</v>
      </c>
      <c r="L196" s="100">
        <v>44</v>
      </c>
      <c r="M196" s="100">
        <v>43</v>
      </c>
      <c r="N196" s="100">
        <v>35</v>
      </c>
      <c r="O196" s="99">
        <v>0.42143518518518519</v>
      </c>
    </row>
    <row r="197" spans="1:15" x14ac:dyDescent="0.25">
      <c r="A197" s="100">
        <v>6135</v>
      </c>
      <c r="B197" s="28">
        <v>3</v>
      </c>
      <c r="C197" s="100">
        <v>23721</v>
      </c>
      <c r="D197" s="100">
        <v>11.66</v>
      </c>
      <c r="E197" s="100">
        <v>5.67</v>
      </c>
      <c r="F197" s="100">
        <v>9.26</v>
      </c>
      <c r="G197" s="100">
        <v>7.02</v>
      </c>
      <c r="H197" s="100">
        <v>5.52</v>
      </c>
      <c r="I197" s="100">
        <v>4.3600000000000003</v>
      </c>
      <c r="J197" s="100">
        <v>3.42</v>
      </c>
      <c r="K197" s="100">
        <v>2.72</v>
      </c>
      <c r="L197" s="100">
        <v>44</v>
      </c>
      <c r="M197" s="100">
        <v>43</v>
      </c>
      <c r="N197" s="100">
        <v>35</v>
      </c>
      <c r="O197" s="99">
        <v>0.42162037037037042</v>
      </c>
    </row>
    <row r="198" spans="1:15" x14ac:dyDescent="0.25">
      <c r="A198" s="100">
        <v>6135</v>
      </c>
      <c r="B198" s="28">
        <v>4</v>
      </c>
      <c r="C198" s="100">
        <v>35926</v>
      </c>
      <c r="D198" s="100">
        <v>16.63</v>
      </c>
      <c r="E198" s="100">
        <v>9.3800000000000008</v>
      </c>
      <c r="F198" s="100">
        <v>13.12</v>
      </c>
      <c r="G198" s="100">
        <v>10.16</v>
      </c>
      <c r="H198" s="100">
        <v>7.99</v>
      </c>
      <c r="I198" s="100">
        <v>6.28</v>
      </c>
      <c r="J198" s="100">
        <v>4.95</v>
      </c>
      <c r="K198" s="100">
        <v>3.91</v>
      </c>
      <c r="L198" s="100">
        <v>44</v>
      </c>
      <c r="M198" s="100">
        <v>43</v>
      </c>
      <c r="N198" s="100">
        <v>35</v>
      </c>
      <c r="O198" s="99">
        <v>0.42197916666666663</v>
      </c>
    </row>
    <row r="199" spans="1:15" x14ac:dyDescent="0.25">
      <c r="A199" s="96" t="s">
        <v>605</v>
      </c>
      <c r="B199" s="4"/>
      <c r="C199" s="95" t="s">
        <v>57</v>
      </c>
      <c r="D199" s="97">
        <v>0.4224074074074074</v>
      </c>
      <c r="E199" s="96" t="s">
        <v>180</v>
      </c>
    </row>
    <row r="200" spans="1:15" x14ac:dyDescent="0.25">
      <c r="A200" s="100">
        <v>6139</v>
      </c>
      <c r="B200" s="28">
        <v>1</v>
      </c>
      <c r="C200" s="100">
        <v>35731</v>
      </c>
      <c r="D200" s="100">
        <v>17.61</v>
      </c>
      <c r="E200" s="100">
        <v>13.83</v>
      </c>
      <c r="F200" s="100">
        <v>8.5500000000000007</v>
      </c>
      <c r="G200" s="100">
        <v>6.94</v>
      </c>
      <c r="H200" s="100">
        <v>5.66</v>
      </c>
      <c r="I200" s="100">
        <v>4.5999999999999996</v>
      </c>
      <c r="J200" s="100">
        <v>3.8</v>
      </c>
      <c r="K200" s="100">
        <v>3.19</v>
      </c>
      <c r="L200" s="100">
        <v>44</v>
      </c>
      <c r="M200" s="100">
        <v>43</v>
      </c>
      <c r="N200" s="100">
        <v>36</v>
      </c>
      <c r="O200" s="99">
        <v>0.42276620370370371</v>
      </c>
    </row>
    <row r="201" spans="1:15" x14ac:dyDescent="0.25">
      <c r="A201" s="100">
        <v>6139</v>
      </c>
      <c r="B201" s="28">
        <v>2</v>
      </c>
      <c r="C201" s="100">
        <v>12360</v>
      </c>
      <c r="D201" s="100">
        <v>7.16</v>
      </c>
      <c r="E201" s="100">
        <v>5.53</v>
      </c>
      <c r="F201" s="100">
        <v>2.1800000000000002</v>
      </c>
      <c r="G201" s="100">
        <v>1.8</v>
      </c>
      <c r="H201" s="100">
        <v>1.61</v>
      </c>
      <c r="I201" s="100">
        <v>1.36</v>
      </c>
      <c r="J201" s="100">
        <v>1.17</v>
      </c>
      <c r="K201" s="100">
        <v>1.03</v>
      </c>
      <c r="L201" s="100">
        <v>44</v>
      </c>
      <c r="M201" s="100">
        <v>43</v>
      </c>
      <c r="N201" s="100">
        <v>36</v>
      </c>
      <c r="O201" s="99">
        <v>0.4228703703703704</v>
      </c>
    </row>
    <row r="202" spans="1:15" x14ac:dyDescent="0.25">
      <c r="A202" s="100">
        <v>6139</v>
      </c>
      <c r="B202" s="28">
        <v>3</v>
      </c>
      <c r="C202" s="100">
        <v>23758</v>
      </c>
      <c r="D202" s="100">
        <v>12.52</v>
      </c>
      <c r="E202" s="100">
        <v>9.7100000000000009</v>
      </c>
      <c r="F202" s="100">
        <v>5.24</v>
      </c>
      <c r="G202" s="100">
        <v>4.18</v>
      </c>
      <c r="H202" s="100">
        <v>3.51</v>
      </c>
      <c r="I202" s="100">
        <v>2.91</v>
      </c>
      <c r="J202" s="100">
        <v>2.4300000000000002</v>
      </c>
      <c r="K202" s="100">
        <v>2.09</v>
      </c>
      <c r="L202" s="100">
        <v>44</v>
      </c>
      <c r="M202" s="100">
        <v>43</v>
      </c>
      <c r="N202" s="100">
        <v>36</v>
      </c>
      <c r="O202" s="99">
        <v>0.42295138888888889</v>
      </c>
    </row>
    <row r="203" spans="1:15" x14ac:dyDescent="0.25">
      <c r="A203" s="100">
        <v>6139</v>
      </c>
      <c r="B203" s="28">
        <v>4</v>
      </c>
      <c r="C203" s="100">
        <v>35921</v>
      </c>
      <c r="D203" s="100">
        <v>17.22</v>
      </c>
      <c r="E203" s="100">
        <v>13.5</v>
      </c>
      <c r="F203" s="100">
        <v>8.82</v>
      </c>
      <c r="G203" s="100">
        <v>7.13</v>
      </c>
      <c r="H203" s="100">
        <v>5.79</v>
      </c>
      <c r="I203" s="100">
        <v>4.71</v>
      </c>
      <c r="J203" s="100">
        <v>3.88</v>
      </c>
      <c r="K203" s="100">
        <v>3.26</v>
      </c>
      <c r="L203" s="100">
        <v>44</v>
      </c>
      <c r="M203" s="100">
        <v>43</v>
      </c>
      <c r="N203" s="100">
        <v>36</v>
      </c>
      <c r="O203" s="99">
        <v>0.42306712962962961</v>
      </c>
    </row>
    <row r="204" spans="1:15" x14ac:dyDescent="0.25">
      <c r="A204" s="96" t="s">
        <v>605</v>
      </c>
      <c r="B204" s="4"/>
      <c r="C204" s="95" t="s">
        <v>57</v>
      </c>
      <c r="D204" s="97">
        <v>0.42349537037037038</v>
      </c>
      <c r="E204" s="96" t="s">
        <v>178</v>
      </c>
    </row>
    <row r="205" spans="1:15" x14ac:dyDescent="0.25">
      <c r="A205" s="100">
        <v>6157</v>
      </c>
      <c r="B205" s="28">
        <v>1</v>
      </c>
      <c r="C205" s="100">
        <v>36358</v>
      </c>
      <c r="D205" s="100">
        <v>8.81</v>
      </c>
      <c r="E205" s="100">
        <v>7.93</v>
      </c>
      <c r="F205" s="100">
        <v>8.0399999999999991</v>
      </c>
      <c r="G205" s="100">
        <v>7.06</v>
      </c>
      <c r="H205" s="100">
        <v>6.3</v>
      </c>
      <c r="I205" s="100">
        <v>5.46</v>
      </c>
      <c r="J205" s="100">
        <v>4.7699999999999996</v>
      </c>
      <c r="K205" s="100">
        <v>4.21</v>
      </c>
      <c r="L205" s="100">
        <v>44</v>
      </c>
      <c r="M205" s="100">
        <v>43</v>
      </c>
      <c r="N205" s="100">
        <v>37</v>
      </c>
      <c r="O205" s="99">
        <v>0.42398148148148151</v>
      </c>
    </row>
    <row r="206" spans="1:15" x14ac:dyDescent="0.25">
      <c r="A206" s="100">
        <v>6157</v>
      </c>
      <c r="B206" s="28">
        <v>2</v>
      </c>
      <c r="C206" s="100">
        <v>12483</v>
      </c>
      <c r="D206" s="100">
        <v>2.81</v>
      </c>
      <c r="E206" s="100">
        <v>2.54</v>
      </c>
      <c r="F206" s="100">
        <v>2.58</v>
      </c>
      <c r="G206" s="100">
        <v>2.27</v>
      </c>
      <c r="H206" s="100">
        <v>2.0499999999999998</v>
      </c>
      <c r="I206" s="100">
        <v>1.81</v>
      </c>
      <c r="J206" s="100">
        <v>1.61</v>
      </c>
      <c r="K206" s="100">
        <v>1.48</v>
      </c>
      <c r="L206" s="100">
        <v>44</v>
      </c>
      <c r="M206" s="100">
        <v>43</v>
      </c>
      <c r="N206" s="100">
        <v>37</v>
      </c>
      <c r="O206" s="99">
        <v>0.42407407407407405</v>
      </c>
    </row>
    <row r="207" spans="1:15" x14ac:dyDescent="0.25">
      <c r="A207" s="100">
        <v>6157</v>
      </c>
      <c r="B207" s="28">
        <v>3</v>
      </c>
      <c r="C207" s="100">
        <v>24137</v>
      </c>
      <c r="D207" s="100">
        <v>5.63</v>
      </c>
      <c r="E207" s="100">
        <v>5.05</v>
      </c>
      <c r="F207" s="100">
        <v>5.22</v>
      </c>
      <c r="G207" s="100">
        <v>4.49</v>
      </c>
      <c r="H207" s="100">
        <v>4.0599999999999996</v>
      </c>
      <c r="I207" s="100">
        <v>3.57</v>
      </c>
      <c r="J207" s="100">
        <v>3.16</v>
      </c>
      <c r="K207" s="100">
        <v>2.87</v>
      </c>
      <c r="L207" s="100">
        <v>44</v>
      </c>
      <c r="M207" s="100">
        <v>43</v>
      </c>
      <c r="N207" s="100">
        <v>37</v>
      </c>
      <c r="O207" s="99">
        <v>0.4241550925925926</v>
      </c>
    </row>
    <row r="208" spans="1:15" x14ac:dyDescent="0.25">
      <c r="A208" s="100">
        <v>6157</v>
      </c>
      <c r="B208" s="28">
        <v>4</v>
      </c>
      <c r="C208" s="100">
        <v>36282</v>
      </c>
      <c r="D208" s="100">
        <v>8.65</v>
      </c>
      <c r="E208" s="100">
        <v>7.75</v>
      </c>
      <c r="F208" s="100">
        <v>7.88</v>
      </c>
      <c r="G208" s="100">
        <v>6.93</v>
      </c>
      <c r="H208" s="100">
        <v>6.19</v>
      </c>
      <c r="I208" s="100">
        <v>5.42</v>
      </c>
      <c r="J208" s="100">
        <v>4.8099999999999996</v>
      </c>
      <c r="K208" s="100">
        <v>4.33</v>
      </c>
      <c r="L208" s="100">
        <v>44</v>
      </c>
      <c r="M208" s="100">
        <v>43</v>
      </c>
      <c r="N208" s="100">
        <v>37</v>
      </c>
      <c r="O208" s="99">
        <v>0.42427083333333332</v>
      </c>
    </row>
    <row r="209" spans="1:15" x14ac:dyDescent="0.25">
      <c r="A209" s="96" t="s">
        <v>373</v>
      </c>
      <c r="B209" s="4"/>
      <c r="C209" s="95" t="s">
        <v>57</v>
      </c>
      <c r="D209" s="97">
        <v>0.42458333333333331</v>
      </c>
      <c r="E209" s="96" t="s">
        <v>176</v>
      </c>
    </row>
    <row r="210" spans="1:15" x14ac:dyDescent="0.25">
      <c r="A210" s="100">
        <v>6174</v>
      </c>
      <c r="B210" s="28">
        <v>1</v>
      </c>
      <c r="C210" s="100">
        <v>36065</v>
      </c>
      <c r="D210" s="100">
        <v>15.86</v>
      </c>
      <c r="E210" s="100">
        <v>10.130000000000001</v>
      </c>
      <c r="F210" s="100">
        <v>12.56</v>
      </c>
      <c r="G210" s="100">
        <v>9.6999999999999993</v>
      </c>
      <c r="H210" s="100">
        <v>7.71</v>
      </c>
      <c r="I210" s="100">
        <v>6.05</v>
      </c>
      <c r="J210" s="100">
        <v>4.76</v>
      </c>
      <c r="K210" s="100">
        <v>3.76</v>
      </c>
      <c r="L210" s="100">
        <v>44</v>
      </c>
      <c r="M210" s="100">
        <v>42</v>
      </c>
      <c r="N210" s="100">
        <v>38</v>
      </c>
      <c r="O210" s="99">
        <v>0.42501157407407408</v>
      </c>
    </row>
    <row r="211" spans="1:15" x14ac:dyDescent="0.25">
      <c r="A211" s="100">
        <v>6174</v>
      </c>
      <c r="B211" s="28">
        <v>2</v>
      </c>
      <c r="C211" s="100">
        <v>12302</v>
      </c>
      <c r="D211" s="100">
        <v>6</v>
      </c>
      <c r="E211" s="100">
        <v>2.76</v>
      </c>
      <c r="F211" s="100">
        <v>4.66</v>
      </c>
      <c r="G211" s="100">
        <v>3.56</v>
      </c>
      <c r="H211" s="100">
        <v>2.82</v>
      </c>
      <c r="I211" s="100">
        <v>2.23</v>
      </c>
      <c r="J211" s="100">
        <v>1.77</v>
      </c>
      <c r="K211" s="100">
        <v>1.43</v>
      </c>
      <c r="L211" s="100">
        <v>44</v>
      </c>
      <c r="M211" s="100">
        <v>42</v>
      </c>
      <c r="N211" s="100">
        <v>38</v>
      </c>
      <c r="O211" s="99">
        <v>0.4251388888888889</v>
      </c>
    </row>
    <row r="212" spans="1:15" x14ac:dyDescent="0.25">
      <c r="A212" s="100">
        <v>6174</v>
      </c>
      <c r="B212" s="28">
        <v>3</v>
      </c>
      <c r="C212" s="100">
        <v>23877</v>
      </c>
      <c r="D212" s="100">
        <v>10.81</v>
      </c>
      <c r="E212" s="100">
        <v>6.26</v>
      </c>
      <c r="F212" s="100">
        <v>8.61</v>
      </c>
      <c r="G212" s="100">
        <v>6.53</v>
      </c>
      <c r="H212" s="100">
        <v>5.24</v>
      </c>
      <c r="I212" s="100">
        <v>4.1500000000000004</v>
      </c>
      <c r="J212" s="100">
        <v>3.29</v>
      </c>
      <c r="K212" s="100">
        <v>2.64</v>
      </c>
      <c r="L212" s="100">
        <v>44</v>
      </c>
      <c r="M212" s="100">
        <v>42</v>
      </c>
      <c r="N212" s="100">
        <v>38</v>
      </c>
      <c r="O212" s="99">
        <v>0.42521990740740739</v>
      </c>
    </row>
    <row r="213" spans="1:15" x14ac:dyDescent="0.25">
      <c r="A213" s="100">
        <v>6174</v>
      </c>
      <c r="B213" s="28">
        <v>4</v>
      </c>
      <c r="C213" s="100">
        <v>36009</v>
      </c>
      <c r="D213" s="100">
        <v>15.33</v>
      </c>
      <c r="E213" s="100">
        <v>10.029999999999999</v>
      </c>
      <c r="F213" s="100">
        <v>12.21</v>
      </c>
      <c r="G213" s="100">
        <v>9.44</v>
      </c>
      <c r="H213" s="100">
        <v>7.5</v>
      </c>
      <c r="I213" s="100">
        <v>5.96</v>
      </c>
      <c r="J213" s="100">
        <v>4.74</v>
      </c>
      <c r="K213" s="100">
        <v>3.79</v>
      </c>
      <c r="L213" s="100">
        <v>44</v>
      </c>
      <c r="M213" s="100">
        <v>42</v>
      </c>
      <c r="N213" s="100">
        <v>38</v>
      </c>
      <c r="O213" s="99">
        <v>0.42533564814814812</v>
      </c>
    </row>
    <row r="214" spans="1:15" x14ac:dyDescent="0.25">
      <c r="A214" s="96" t="s">
        <v>604</v>
      </c>
      <c r="B214" s="4"/>
      <c r="C214" s="95" t="s">
        <v>57</v>
      </c>
      <c r="D214" s="97">
        <v>0.42572916666666666</v>
      </c>
      <c r="E214" s="96" t="s">
        <v>174</v>
      </c>
    </row>
    <row r="215" spans="1:15" x14ac:dyDescent="0.25">
      <c r="A215" s="100">
        <v>6177</v>
      </c>
      <c r="B215" s="28">
        <v>1</v>
      </c>
      <c r="C215" s="100">
        <v>35960</v>
      </c>
      <c r="D215" s="100">
        <v>15.03</v>
      </c>
      <c r="E215" s="100">
        <v>11.94</v>
      </c>
      <c r="F215" s="100">
        <v>9.42</v>
      </c>
      <c r="G215" s="100">
        <v>7.53</v>
      </c>
      <c r="H215" s="100">
        <v>6.09</v>
      </c>
      <c r="I215" s="100">
        <v>4.99</v>
      </c>
      <c r="J215" s="100">
        <v>4.04</v>
      </c>
      <c r="K215" s="100">
        <v>3.37</v>
      </c>
      <c r="L215" s="100">
        <v>44</v>
      </c>
      <c r="M215" s="100">
        <v>43</v>
      </c>
      <c r="N215" s="100">
        <v>39</v>
      </c>
      <c r="O215" s="99">
        <v>0.42608796296296297</v>
      </c>
    </row>
    <row r="216" spans="1:15" x14ac:dyDescent="0.25">
      <c r="A216" s="100">
        <v>6177</v>
      </c>
      <c r="B216" s="28">
        <v>2</v>
      </c>
      <c r="C216" s="100">
        <v>12316</v>
      </c>
      <c r="D216" s="100">
        <v>5.59</v>
      </c>
      <c r="E216" s="100">
        <v>4.38</v>
      </c>
      <c r="F216" s="100">
        <v>2.59</v>
      </c>
      <c r="G216" s="100">
        <v>2.15</v>
      </c>
      <c r="H216" s="100">
        <v>1.84</v>
      </c>
      <c r="I216" s="100">
        <v>1.54</v>
      </c>
      <c r="J216" s="100">
        <v>1.3</v>
      </c>
      <c r="K216" s="100">
        <v>1.1100000000000001</v>
      </c>
      <c r="L216" s="100">
        <v>44</v>
      </c>
      <c r="M216" s="100">
        <v>43</v>
      </c>
      <c r="N216" s="100">
        <v>39</v>
      </c>
      <c r="O216" s="99">
        <v>0.4261921296296296</v>
      </c>
    </row>
    <row r="217" spans="1:15" x14ac:dyDescent="0.25">
      <c r="A217" s="100">
        <v>6177</v>
      </c>
      <c r="B217" s="28">
        <v>3</v>
      </c>
      <c r="C217" s="100">
        <v>23868</v>
      </c>
      <c r="D217" s="100">
        <v>10.3</v>
      </c>
      <c r="E217" s="100">
        <v>8.1</v>
      </c>
      <c r="F217" s="100">
        <v>6.04</v>
      </c>
      <c r="G217" s="100">
        <v>4.74</v>
      </c>
      <c r="H217" s="100">
        <v>3.92</v>
      </c>
      <c r="I217" s="100">
        <v>3.25</v>
      </c>
      <c r="J217" s="100">
        <v>2.66</v>
      </c>
      <c r="K217" s="100">
        <v>2.2400000000000002</v>
      </c>
      <c r="L217" s="100">
        <v>44</v>
      </c>
      <c r="M217" s="100">
        <v>43</v>
      </c>
      <c r="N217" s="100">
        <v>39</v>
      </c>
      <c r="O217" s="99">
        <v>0.42627314814814815</v>
      </c>
    </row>
    <row r="218" spans="1:15" x14ac:dyDescent="0.25">
      <c r="A218" s="100">
        <v>6177</v>
      </c>
      <c r="B218" s="28">
        <v>4</v>
      </c>
      <c r="C218" s="100">
        <v>35998</v>
      </c>
      <c r="D218" s="100">
        <v>14.71</v>
      </c>
      <c r="E218" s="100">
        <v>11.69</v>
      </c>
      <c r="F218" s="100">
        <v>9.68</v>
      </c>
      <c r="G218" s="100">
        <v>7.75</v>
      </c>
      <c r="H218" s="100">
        <v>6.23</v>
      </c>
      <c r="I218" s="100">
        <v>5.0999999999999996</v>
      </c>
      <c r="J218" s="100">
        <v>4.1399999999999997</v>
      </c>
      <c r="K218" s="100">
        <v>3.45</v>
      </c>
      <c r="L218" s="100">
        <v>44</v>
      </c>
      <c r="M218" s="100">
        <v>43</v>
      </c>
      <c r="N218" s="100">
        <v>39</v>
      </c>
      <c r="O218" s="99">
        <v>0.42638888888888887</v>
      </c>
    </row>
    <row r="219" spans="1:15" x14ac:dyDescent="0.25">
      <c r="A219" s="96" t="s">
        <v>603</v>
      </c>
      <c r="B219" s="4"/>
      <c r="C219" s="95" t="s">
        <v>57</v>
      </c>
      <c r="D219" s="97">
        <v>0.4268865740740741</v>
      </c>
      <c r="E219" s="96" t="s">
        <v>172</v>
      </c>
    </row>
    <row r="220" spans="1:15" x14ac:dyDescent="0.25">
      <c r="A220" s="100">
        <v>6194</v>
      </c>
      <c r="B220" s="28">
        <v>1</v>
      </c>
      <c r="C220" s="100">
        <v>35653</v>
      </c>
      <c r="D220" s="100">
        <v>8.76</v>
      </c>
      <c r="E220" s="100">
        <v>7.98</v>
      </c>
      <c r="F220" s="100">
        <v>7.93</v>
      </c>
      <c r="G220" s="100">
        <v>6.85</v>
      </c>
      <c r="H220" s="100">
        <v>5.91</v>
      </c>
      <c r="I220" s="100">
        <v>5.05</v>
      </c>
      <c r="J220" s="100">
        <v>4.3099999999999996</v>
      </c>
      <c r="K220" s="100">
        <v>3.66</v>
      </c>
      <c r="L220" s="100">
        <v>44</v>
      </c>
      <c r="M220" s="100">
        <v>43</v>
      </c>
      <c r="N220" s="100">
        <v>40</v>
      </c>
      <c r="O220" s="99">
        <v>0.42731481481481487</v>
      </c>
    </row>
    <row r="221" spans="1:15" x14ac:dyDescent="0.25">
      <c r="A221" s="100">
        <v>6194</v>
      </c>
      <c r="B221" s="28">
        <v>2</v>
      </c>
      <c r="C221" s="100">
        <v>12397</v>
      </c>
      <c r="D221" s="100">
        <v>2.77</v>
      </c>
      <c r="E221" s="100">
        <v>2.48</v>
      </c>
      <c r="F221" s="100">
        <v>2.4900000000000002</v>
      </c>
      <c r="G221" s="100">
        <v>2.17</v>
      </c>
      <c r="H221" s="100">
        <v>1.92</v>
      </c>
      <c r="I221" s="100">
        <v>1.68</v>
      </c>
      <c r="J221" s="100">
        <v>1.48</v>
      </c>
      <c r="K221" s="100">
        <v>1.3</v>
      </c>
      <c r="L221" s="100">
        <v>44</v>
      </c>
      <c r="M221" s="100">
        <v>43</v>
      </c>
      <c r="N221" s="100">
        <v>40</v>
      </c>
      <c r="O221" s="99">
        <v>0.4274074074074074</v>
      </c>
    </row>
    <row r="222" spans="1:15" x14ac:dyDescent="0.25">
      <c r="A222" s="100">
        <v>6194</v>
      </c>
      <c r="B222" s="28">
        <v>3</v>
      </c>
      <c r="C222" s="100">
        <v>24115</v>
      </c>
      <c r="D222" s="100">
        <v>5.54</v>
      </c>
      <c r="E222" s="100">
        <v>5</v>
      </c>
      <c r="F222" s="100">
        <v>5.13</v>
      </c>
      <c r="G222" s="100">
        <v>4.34</v>
      </c>
      <c r="H222" s="100">
        <v>3.83</v>
      </c>
      <c r="I222" s="100">
        <v>3.33</v>
      </c>
      <c r="J222" s="100">
        <v>2.91</v>
      </c>
      <c r="K222" s="100">
        <v>2.54</v>
      </c>
      <c r="L222" s="100">
        <v>44</v>
      </c>
      <c r="M222" s="100">
        <v>43</v>
      </c>
      <c r="N222" s="100">
        <v>40</v>
      </c>
      <c r="O222" s="99">
        <v>0.42749999999999999</v>
      </c>
    </row>
    <row r="223" spans="1:15" x14ac:dyDescent="0.25">
      <c r="A223" s="100">
        <v>6194</v>
      </c>
      <c r="B223" s="28">
        <v>4</v>
      </c>
      <c r="C223" s="100">
        <v>36513</v>
      </c>
      <c r="D223" s="100">
        <v>8.58</v>
      </c>
      <c r="E223" s="100">
        <v>7.79</v>
      </c>
      <c r="F223" s="100">
        <v>7.78</v>
      </c>
      <c r="G223" s="100">
        <v>6.74</v>
      </c>
      <c r="H223" s="100">
        <v>5.84</v>
      </c>
      <c r="I223" s="100">
        <v>5.0599999999999996</v>
      </c>
      <c r="J223" s="100">
        <v>4.41</v>
      </c>
      <c r="K223" s="100">
        <v>3.81</v>
      </c>
      <c r="L223" s="100">
        <v>44</v>
      </c>
      <c r="M223" s="100">
        <v>43</v>
      </c>
      <c r="N223" s="100">
        <v>40</v>
      </c>
      <c r="O223" s="99">
        <v>0.42761574074074077</v>
      </c>
    </row>
    <row r="224" spans="1:15" x14ac:dyDescent="0.25">
      <c r="A224" s="96" t="s">
        <v>602</v>
      </c>
      <c r="B224" s="4"/>
      <c r="C224" s="95" t="s">
        <v>57</v>
      </c>
      <c r="D224" s="97">
        <v>0.42792824074074076</v>
      </c>
      <c r="E224" s="96" t="s">
        <v>170</v>
      </c>
    </row>
    <row r="225" spans="1:15" x14ac:dyDescent="0.25">
      <c r="A225" s="100">
        <v>6667</v>
      </c>
      <c r="B225" s="28">
        <v>1</v>
      </c>
      <c r="C225" s="100">
        <v>35597</v>
      </c>
      <c r="D225" s="100">
        <v>14.94</v>
      </c>
      <c r="E225" s="100">
        <v>9.2799999999999994</v>
      </c>
      <c r="F225" s="100">
        <v>11.98</v>
      </c>
      <c r="G225" s="100">
        <v>9.51</v>
      </c>
      <c r="H225" s="100">
        <v>7.63</v>
      </c>
      <c r="I225" s="100">
        <v>6.1</v>
      </c>
      <c r="J225" s="100">
        <v>4.8899999999999997</v>
      </c>
      <c r="K225" s="100">
        <v>3.92</v>
      </c>
      <c r="L225" s="100">
        <v>45</v>
      </c>
      <c r="M225" s="100">
        <v>43</v>
      </c>
      <c r="N225" s="100">
        <v>41</v>
      </c>
      <c r="O225" s="99">
        <v>0.43100694444444443</v>
      </c>
    </row>
    <row r="226" spans="1:15" x14ac:dyDescent="0.25">
      <c r="A226" s="100">
        <v>6667</v>
      </c>
      <c r="B226" s="28">
        <v>2</v>
      </c>
      <c r="C226" s="100">
        <v>12291</v>
      </c>
      <c r="D226" s="100">
        <v>5.45</v>
      </c>
      <c r="E226" s="100">
        <v>2.93</v>
      </c>
      <c r="F226" s="100">
        <v>4.29</v>
      </c>
      <c r="G226" s="100">
        <v>3.4</v>
      </c>
      <c r="H226" s="100">
        <v>2.72</v>
      </c>
      <c r="I226" s="100">
        <v>2.2000000000000002</v>
      </c>
      <c r="J226" s="100">
        <v>1.8</v>
      </c>
      <c r="K226" s="100">
        <v>1.47</v>
      </c>
      <c r="L226" s="100">
        <v>45</v>
      </c>
      <c r="M226" s="100">
        <v>43</v>
      </c>
      <c r="N226" s="100">
        <v>41</v>
      </c>
      <c r="O226" s="99">
        <v>0.43118055555555551</v>
      </c>
    </row>
    <row r="227" spans="1:15" x14ac:dyDescent="0.25">
      <c r="A227" s="100">
        <v>6667</v>
      </c>
      <c r="B227" s="28">
        <v>3</v>
      </c>
      <c r="C227" s="100">
        <v>23824</v>
      </c>
      <c r="D227" s="100">
        <v>10.3</v>
      </c>
      <c r="E227" s="100">
        <v>5.98</v>
      </c>
      <c r="F227" s="100">
        <v>8.25</v>
      </c>
      <c r="G227" s="100">
        <v>6.46</v>
      </c>
      <c r="H227" s="100">
        <v>5.22</v>
      </c>
      <c r="I227" s="100">
        <v>4.1900000000000004</v>
      </c>
      <c r="J227" s="100">
        <v>3.41</v>
      </c>
      <c r="K227" s="100">
        <v>2.76</v>
      </c>
      <c r="L227" s="100">
        <v>45</v>
      </c>
      <c r="M227" s="100">
        <v>43</v>
      </c>
      <c r="N227" s="100">
        <v>41</v>
      </c>
      <c r="O227" s="99">
        <v>0.43129629629629629</v>
      </c>
    </row>
    <row r="228" spans="1:15" x14ac:dyDescent="0.25">
      <c r="A228" s="100">
        <v>6667</v>
      </c>
      <c r="B228" s="28">
        <v>4</v>
      </c>
      <c r="C228" s="100">
        <v>36065</v>
      </c>
      <c r="D228" s="100">
        <v>14.81</v>
      </c>
      <c r="E228" s="100">
        <v>9.31</v>
      </c>
      <c r="F228" s="100">
        <v>11.91</v>
      </c>
      <c r="G228" s="100">
        <v>9.4700000000000006</v>
      </c>
      <c r="H228" s="100">
        <v>7.58</v>
      </c>
      <c r="I228" s="100">
        <v>6.1</v>
      </c>
      <c r="J228" s="100">
        <v>4.93</v>
      </c>
      <c r="K228" s="100">
        <v>3.96</v>
      </c>
      <c r="L228" s="100">
        <v>45</v>
      </c>
      <c r="M228" s="100">
        <v>43</v>
      </c>
      <c r="N228" s="100">
        <v>41</v>
      </c>
      <c r="O228" s="99">
        <v>0.4314236111111111</v>
      </c>
    </row>
    <row r="229" spans="1:15" x14ac:dyDescent="0.25">
      <c r="A229" s="96" t="s">
        <v>601</v>
      </c>
      <c r="B229" s="4"/>
      <c r="C229" s="95" t="s">
        <v>57</v>
      </c>
      <c r="D229" s="97">
        <v>0.43172453703703706</v>
      </c>
      <c r="E229" s="96" t="s">
        <v>168</v>
      </c>
    </row>
    <row r="230" spans="1:15" x14ac:dyDescent="0.25">
      <c r="A230" s="100">
        <v>6669</v>
      </c>
      <c r="B230" s="28">
        <v>1</v>
      </c>
      <c r="C230" s="100">
        <v>35935</v>
      </c>
      <c r="D230" s="100">
        <v>13.73</v>
      </c>
      <c r="E230" s="100">
        <v>10.99</v>
      </c>
      <c r="F230" s="100">
        <v>10.31</v>
      </c>
      <c r="G230" s="100">
        <v>8.2899999999999991</v>
      </c>
      <c r="H230" s="100">
        <v>6.78</v>
      </c>
      <c r="I230" s="100">
        <v>5.49</v>
      </c>
      <c r="J230" s="100">
        <v>4.5</v>
      </c>
      <c r="K230" s="100">
        <v>3.73</v>
      </c>
      <c r="L230" s="100">
        <v>45</v>
      </c>
      <c r="M230" s="100">
        <v>43</v>
      </c>
      <c r="N230" s="100">
        <v>42</v>
      </c>
      <c r="O230" s="99">
        <v>0.43209490740740741</v>
      </c>
    </row>
    <row r="231" spans="1:15" x14ac:dyDescent="0.25">
      <c r="A231" s="100">
        <v>6669</v>
      </c>
      <c r="B231" s="28">
        <v>2</v>
      </c>
      <c r="C231" s="100">
        <v>12312</v>
      </c>
      <c r="D231" s="100">
        <v>4.62</v>
      </c>
      <c r="E231" s="100">
        <v>3.66</v>
      </c>
      <c r="F231" s="100">
        <v>3.5</v>
      </c>
      <c r="G231" s="100">
        <v>2.8</v>
      </c>
      <c r="H231" s="100">
        <v>2.33</v>
      </c>
      <c r="I231" s="100">
        <v>1.91</v>
      </c>
      <c r="J231" s="100">
        <v>1.58</v>
      </c>
      <c r="K231" s="100">
        <v>1.32</v>
      </c>
      <c r="L231" s="100">
        <v>45</v>
      </c>
      <c r="M231" s="100">
        <v>43</v>
      </c>
      <c r="N231" s="100">
        <v>42</v>
      </c>
      <c r="O231" s="99">
        <v>0.4321875</v>
      </c>
    </row>
    <row r="232" spans="1:15" x14ac:dyDescent="0.25">
      <c r="A232" s="100">
        <v>6669</v>
      </c>
      <c r="B232" s="28">
        <v>3</v>
      </c>
      <c r="C232" s="100">
        <v>23856</v>
      </c>
      <c r="D232" s="100">
        <v>9.15</v>
      </c>
      <c r="E232" s="100">
        <v>7.27</v>
      </c>
      <c r="F232" s="100">
        <v>7.11</v>
      </c>
      <c r="G232" s="100">
        <v>5.55</v>
      </c>
      <c r="H232" s="100">
        <v>4.5999999999999996</v>
      </c>
      <c r="I232" s="100">
        <v>3.76</v>
      </c>
      <c r="J232" s="100">
        <v>3.07</v>
      </c>
      <c r="K232" s="100">
        <v>2.56</v>
      </c>
      <c r="L232" s="100">
        <v>45</v>
      </c>
      <c r="M232" s="100">
        <v>43</v>
      </c>
      <c r="N232" s="100">
        <v>42</v>
      </c>
      <c r="O232" s="99">
        <v>0.43228009259259265</v>
      </c>
    </row>
    <row r="233" spans="1:15" x14ac:dyDescent="0.25">
      <c r="A233" s="100">
        <v>6669</v>
      </c>
      <c r="B233" s="28">
        <v>4</v>
      </c>
      <c r="C233" s="100">
        <v>36143</v>
      </c>
      <c r="D233" s="100">
        <v>13.73</v>
      </c>
      <c r="E233" s="100">
        <v>10.98</v>
      </c>
      <c r="F233" s="100">
        <v>10.52</v>
      </c>
      <c r="G233" s="100">
        <v>8.4600000000000009</v>
      </c>
      <c r="H233" s="100">
        <v>6.9</v>
      </c>
      <c r="I233" s="100">
        <v>5.6</v>
      </c>
      <c r="J233" s="100">
        <v>4.58</v>
      </c>
      <c r="K233" s="100">
        <v>3.78</v>
      </c>
      <c r="L233" s="100">
        <v>45</v>
      </c>
      <c r="M233" s="100">
        <v>43</v>
      </c>
      <c r="N233" s="100">
        <v>42</v>
      </c>
      <c r="O233" s="99">
        <v>0.43239583333333331</v>
      </c>
    </row>
    <row r="234" spans="1:15" x14ac:dyDescent="0.25">
      <c r="A234" s="96" t="s">
        <v>600</v>
      </c>
      <c r="B234" s="4"/>
      <c r="C234" s="95" t="s">
        <v>57</v>
      </c>
      <c r="D234" s="97">
        <v>0.43273148148148149</v>
      </c>
      <c r="E234" s="96" t="s">
        <v>166</v>
      </c>
    </row>
    <row r="235" spans="1:15" x14ac:dyDescent="0.25">
      <c r="A235" s="100">
        <v>7384</v>
      </c>
      <c r="B235" s="28">
        <v>1</v>
      </c>
      <c r="C235" s="100">
        <v>35483</v>
      </c>
      <c r="D235" s="100">
        <v>17.09</v>
      </c>
      <c r="E235" s="100">
        <v>11.45</v>
      </c>
      <c r="F235" s="100">
        <v>13.77</v>
      </c>
      <c r="G235" s="100">
        <v>10.94</v>
      </c>
      <c r="H235" s="100">
        <v>8.7100000000000009</v>
      </c>
      <c r="I235" s="100">
        <v>6.99</v>
      </c>
      <c r="J235" s="100">
        <v>5.5</v>
      </c>
      <c r="K235" s="100">
        <v>4.33</v>
      </c>
      <c r="L235" s="100">
        <v>46</v>
      </c>
      <c r="M235" s="100">
        <v>43</v>
      </c>
      <c r="N235" s="100">
        <v>43</v>
      </c>
      <c r="O235" s="99">
        <v>0.43571759259259263</v>
      </c>
    </row>
    <row r="236" spans="1:15" x14ac:dyDescent="0.25">
      <c r="A236" s="100">
        <v>7384</v>
      </c>
      <c r="B236" s="28">
        <v>2</v>
      </c>
      <c r="C236" s="100">
        <v>12262</v>
      </c>
      <c r="D236" s="100">
        <v>5.98</v>
      </c>
      <c r="E236" s="100">
        <v>3.59</v>
      </c>
      <c r="F236" s="100">
        <v>4.8</v>
      </c>
      <c r="G236" s="100">
        <v>3.84</v>
      </c>
      <c r="H236" s="100">
        <v>3.08</v>
      </c>
      <c r="I236" s="100">
        <v>2.4900000000000002</v>
      </c>
      <c r="J236" s="100">
        <v>1.99</v>
      </c>
      <c r="K236" s="100">
        <v>1.62</v>
      </c>
      <c r="L236" s="100">
        <v>46</v>
      </c>
      <c r="M236" s="100">
        <v>43</v>
      </c>
      <c r="N236" s="100">
        <v>43</v>
      </c>
      <c r="O236" s="99">
        <v>0.43587962962962962</v>
      </c>
    </row>
    <row r="237" spans="1:15" x14ac:dyDescent="0.25">
      <c r="A237" s="100">
        <v>7384</v>
      </c>
      <c r="B237" s="28">
        <v>3</v>
      </c>
      <c r="C237" s="100">
        <v>23756</v>
      </c>
      <c r="D237" s="100">
        <v>11.42</v>
      </c>
      <c r="E237" s="100">
        <v>7.39</v>
      </c>
      <c r="F237" s="100">
        <v>9.3699999999999992</v>
      </c>
      <c r="G237" s="100">
        <v>7.29</v>
      </c>
      <c r="H237" s="100">
        <v>5.88</v>
      </c>
      <c r="I237" s="100">
        <v>4.7699999999999996</v>
      </c>
      <c r="J237" s="100">
        <v>3.79</v>
      </c>
      <c r="K237" s="100">
        <v>3.05</v>
      </c>
      <c r="L237" s="100">
        <v>46</v>
      </c>
      <c r="M237" s="100">
        <v>43</v>
      </c>
      <c r="N237" s="100">
        <v>43</v>
      </c>
      <c r="O237" s="99">
        <v>0.43597222222222221</v>
      </c>
    </row>
    <row r="238" spans="1:15" x14ac:dyDescent="0.25">
      <c r="A238" s="100">
        <v>7384</v>
      </c>
      <c r="B238" s="28">
        <v>4</v>
      </c>
      <c r="C238" s="100">
        <v>35944</v>
      </c>
      <c r="D238" s="100">
        <v>16.72</v>
      </c>
      <c r="E238" s="100">
        <v>11.39</v>
      </c>
      <c r="F238" s="100">
        <v>13.48</v>
      </c>
      <c r="G238" s="100">
        <v>10.7</v>
      </c>
      <c r="H238" s="100">
        <v>8.5399999999999991</v>
      </c>
      <c r="I238" s="100">
        <v>6.92</v>
      </c>
      <c r="J238" s="100">
        <v>5.49</v>
      </c>
      <c r="K238" s="100">
        <v>4.3600000000000003</v>
      </c>
      <c r="L238" s="100">
        <v>46</v>
      </c>
      <c r="M238" s="100">
        <v>43</v>
      </c>
      <c r="N238" s="100">
        <v>43</v>
      </c>
      <c r="O238" s="99">
        <v>0.43607638888888883</v>
      </c>
    </row>
    <row r="239" spans="1:15" x14ac:dyDescent="0.25">
      <c r="A239" s="96" t="s">
        <v>599</v>
      </c>
      <c r="B239" s="4"/>
      <c r="C239" s="95" t="s">
        <v>57</v>
      </c>
      <c r="D239" s="97">
        <v>0.43643518518518515</v>
      </c>
      <c r="E239" s="96" t="s">
        <v>163</v>
      </c>
    </row>
    <row r="240" spans="1:15" x14ac:dyDescent="0.25">
      <c r="A240" s="100">
        <v>7388</v>
      </c>
      <c r="B240" s="28">
        <v>1</v>
      </c>
      <c r="C240" s="100">
        <v>35709</v>
      </c>
      <c r="D240" s="100">
        <v>16.579999999999998</v>
      </c>
      <c r="E240" s="100">
        <v>13.35</v>
      </c>
      <c r="F240" s="100">
        <v>11.46</v>
      </c>
      <c r="G240" s="100">
        <v>9.2100000000000009</v>
      </c>
      <c r="H240" s="100">
        <v>7.5</v>
      </c>
      <c r="I240" s="100">
        <v>6.13</v>
      </c>
      <c r="J240" s="100">
        <v>5.0199999999999996</v>
      </c>
      <c r="K240" s="100">
        <v>4.1100000000000003</v>
      </c>
      <c r="L240" s="100">
        <v>46</v>
      </c>
      <c r="M240" s="100">
        <v>43</v>
      </c>
      <c r="N240" s="100">
        <v>44</v>
      </c>
      <c r="O240" s="99">
        <v>0.43678240740740737</v>
      </c>
    </row>
    <row r="241" spans="1:15" x14ac:dyDescent="0.25">
      <c r="A241" s="100">
        <v>7388</v>
      </c>
      <c r="B241" s="28">
        <v>2</v>
      </c>
      <c r="C241" s="100">
        <v>12238</v>
      </c>
      <c r="D241" s="100">
        <v>5.67</v>
      </c>
      <c r="E241" s="100">
        <v>4.55</v>
      </c>
      <c r="F241" s="100">
        <v>3.79</v>
      </c>
      <c r="G241" s="100">
        <v>3.05</v>
      </c>
      <c r="H241" s="100">
        <v>2.52</v>
      </c>
      <c r="I241" s="100">
        <v>2.09</v>
      </c>
      <c r="J241" s="100">
        <v>1.73</v>
      </c>
      <c r="K241" s="100">
        <v>1.44</v>
      </c>
      <c r="L241" s="100">
        <v>46</v>
      </c>
      <c r="M241" s="100">
        <v>43</v>
      </c>
      <c r="N241" s="100">
        <v>44</v>
      </c>
      <c r="O241" s="99">
        <v>0.43688657407407411</v>
      </c>
    </row>
    <row r="242" spans="1:15" x14ac:dyDescent="0.25">
      <c r="A242" s="100">
        <v>7388</v>
      </c>
      <c r="B242" s="28">
        <v>3</v>
      </c>
      <c r="C242" s="100">
        <v>23724</v>
      </c>
      <c r="D242" s="100">
        <v>11.04</v>
      </c>
      <c r="E242" s="100">
        <v>8.82</v>
      </c>
      <c r="F242" s="100">
        <v>7.79</v>
      </c>
      <c r="G242" s="100">
        <v>6.16</v>
      </c>
      <c r="H242" s="100">
        <v>5.07</v>
      </c>
      <c r="I242" s="100">
        <v>4.18</v>
      </c>
      <c r="J242" s="100">
        <v>3.44</v>
      </c>
      <c r="K242" s="100">
        <v>2.86</v>
      </c>
      <c r="L242" s="100">
        <v>46</v>
      </c>
      <c r="M242" s="100">
        <v>43</v>
      </c>
      <c r="N242" s="100">
        <v>44</v>
      </c>
      <c r="O242" s="99">
        <v>0.4369675925925926</v>
      </c>
    </row>
    <row r="243" spans="1:15" x14ac:dyDescent="0.25">
      <c r="A243" s="100">
        <v>7388</v>
      </c>
      <c r="B243" s="28">
        <v>4</v>
      </c>
      <c r="C243" s="100">
        <v>35940</v>
      </c>
      <c r="D243" s="100">
        <v>16.32</v>
      </c>
      <c r="E243" s="100">
        <v>13.12</v>
      </c>
      <c r="F243" s="100">
        <v>11.8</v>
      </c>
      <c r="G243" s="100">
        <v>9.4700000000000006</v>
      </c>
      <c r="H243" s="100">
        <v>7.7</v>
      </c>
      <c r="I243" s="100">
        <v>6.29</v>
      </c>
      <c r="J243" s="100">
        <v>5.15</v>
      </c>
      <c r="K243" s="100">
        <v>4.2</v>
      </c>
      <c r="L243" s="100">
        <v>46</v>
      </c>
      <c r="M243" s="100">
        <v>43</v>
      </c>
      <c r="N243" s="100">
        <v>44</v>
      </c>
      <c r="O243" s="99">
        <v>0.43708333333333332</v>
      </c>
    </row>
    <row r="244" spans="1:15" x14ac:dyDescent="0.25">
      <c r="A244" s="96" t="s">
        <v>598</v>
      </c>
      <c r="B244" s="4"/>
      <c r="C244" s="95" t="s">
        <v>57</v>
      </c>
      <c r="D244" s="97">
        <v>0.43752314814814813</v>
      </c>
      <c r="E244" s="96" t="s">
        <v>161</v>
      </c>
    </row>
    <row r="245" spans="1:15" x14ac:dyDescent="0.25">
      <c r="A245" s="100">
        <v>8036</v>
      </c>
      <c r="B245" s="28">
        <v>1</v>
      </c>
      <c r="C245" s="100">
        <v>35409</v>
      </c>
      <c r="D245" s="100">
        <v>16.46</v>
      </c>
      <c r="E245" s="100">
        <v>10.28</v>
      </c>
      <c r="F245" s="100">
        <v>13.12</v>
      </c>
      <c r="G245" s="100">
        <v>10.35</v>
      </c>
      <c r="H245" s="100">
        <v>8.2899999999999991</v>
      </c>
      <c r="I245" s="100">
        <v>6.68</v>
      </c>
      <c r="J245" s="100">
        <v>5.36</v>
      </c>
      <c r="K245" s="100">
        <v>4.28</v>
      </c>
      <c r="L245" s="100">
        <v>47</v>
      </c>
      <c r="M245" s="100">
        <v>43</v>
      </c>
      <c r="N245" s="100">
        <v>45</v>
      </c>
      <c r="O245" s="99">
        <v>0.44001157407407404</v>
      </c>
    </row>
    <row r="246" spans="1:15" x14ac:dyDescent="0.25">
      <c r="A246" s="100">
        <v>8036</v>
      </c>
      <c r="B246" s="28">
        <v>2</v>
      </c>
      <c r="C246" s="100">
        <v>12373</v>
      </c>
      <c r="D246" s="100">
        <v>5.91</v>
      </c>
      <c r="E246" s="100">
        <v>3.15</v>
      </c>
      <c r="F246" s="100">
        <v>4.66</v>
      </c>
      <c r="G246" s="100">
        <v>3.69</v>
      </c>
      <c r="H246" s="100">
        <v>2.92</v>
      </c>
      <c r="I246" s="100">
        <v>2.41</v>
      </c>
      <c r="J246" s="100">
        <v>1.95</v>
      </c>
      <c r="K246" s="100">
        <v>1.58</v>
      </c>
      <c r="L246" s="100">
        <v>47</v>
      </c>
      <c r="M246" s="100">
        <v>43</v>
      </c>
      <c r="N246" s="100">
        <v>45</v>
      </c>
      <c r="O246" s="99">
        <v>0.44018518518518518</v>
      </c>
    </row>
    <row r="247" spans="1:15" x14ac:dyDescent="0.25">
      <c r="A247" s="100">
        <v>8036</v>
      </c>
      <c r="B247" s="28">
        <v>3</v>
      </c>
      <c r="C247" s="100">
        <v>23781</v>
      </c>
      <c r="D247" s="100">
        <v>11.04</v>
      </c>
      <c r="E247" s="100">
        <v>6.56</v>
      </c>
      <c r="F247" s="100">
        <v>8.93</v>
      </c>
      <c r="G247" s="100">
        <v>6.92</v>
      </c>
      <c r="H247" s="100">
        <v>5.61</v>
      </c>
      <c r="I247" s="100">
        <v>4.55</v>
      </c>
      <c r="J247" s="100">
        <v>3.67</v>
      </c>
      <c r="K247" s="100">
        <v>2.97</v>
      </c>
      <c r="L247" s="100">
        <v>47</v>
      </c>
      <c r="M247" s="100">
        <v>43</v>
      </c>
      <c r="N247" s="100">
        <v>45</v>
      </c>
      <c r="O247" s="99">
        <v>0.44039351851851855</v>
      </c>
    </row>
    <row r="248" spans="1:15" x14ac:dyDescent="0.25">
      <c r="A248" s="100">
        <v>8036</v>
      </c>
      <c r="B248" s="28">
        <v>4</v>
      </c>
      <c r="C248" s="100">
        <v>35828</v>
      </c>
      <c r="D248" s="100">
        <v>16.14</v>
      </c>
      <c r="E248" s="100">
        <v>10.26</v>
      </c>
      <c r="F248" s="100">
        <v>12.85</v>
      </c>
      <c r="G248" s="100">
        <v>10.16</v>
      </c>
      <c r="H248" s="100">
        <v>8.16</v>
      </c>
      <c r="I248" s="100">
        <v>6.61</v>
      </c>
      <c r="J248" s="100">
        <v>5.34</v>
      </c>
      <c r="K248" s="100">
        <v>4.29</v>
      </c>
      <c r="L248" s="100">
        <v>47</v>
      </c>
      <c r="M248" s="100">
        <v>43</v>
      </c>
      <c r="N248" s="100">
        <v>45</v>
      </c>
      <c r="O248" s="99">
        <v>0.44050925925925927</v>
      </c>
    </row>
    <row r="249" spans="1:15" x14ac:dyDescent="0.25">
      <c r="A249" s="96" t="s">
        <v>597</v>
      </c>
      <c r="B249" s="4"/>
      <c r="C249" s="95" t="s">
        <v>57</v>
      </c>
      <c r="D249" s="97">
        <v>0.44081018518518517</v>
      </c>
      <c r="E249" s="96" t="s">
        <v>159</v>
      </c>
    </row>
    <row r="250" spans="1:15" x14ac:dyDescent="0.25">
      <c r="A250" s="100">
        <v>8038</v>
      </c>
      <c r="B250" s="28">
        <v>1</v>
      </c>
      <c r="C250" s="100">
        <v>35521</v>
      </c>
      <c r="D250" s="100">
        <v>17.350000000000001</v>
      </c>
      <c r="E250" s="100">
        <v>13.92</v>
      </c>
      <c r="F250" s="100">
        <v>9.2799999999999994</v>
      </c>
      <c r="G250" s="100">
        <v>7.66</v>
      </c>
      <c r="H250" s="100">
        <v>6.37</v>
      </c>
      <c r="I250" s="100">
        <v>5.27</v>
      </c>
      <c r="J250" s="100">
        <v>4.42</v>
      </c>
      <c r="K250" s="100">
        <v>3.73</v>
      </c>
      <c r="L250" s="100">
        <v>47</v>
      </c>
      <c r="M250" s="100">
        <v>43</v>
      </c>
      <c r="N250" s="100">
        <v>46</v>
      </c>
      <c r="O250" s="99">
        <v>0.44119212962962967</v>
      </c>
    </row>
    <row r="251" spans="1:15" x14ac:dyDescent="0.25">
      <c r="A251" s="100">
        <v>8038</v>
      </c>
      <c r="B251" s="28">
        <v>2</v>
      </c>
      <c r="C251" s="100">
        <v>12316</v>
      </c>
      <c r="D251" s="100">
        <v>6.36</v>
      </c>
      <c r="E251" s="100">
        <v>5.03</v>
      </c>
      <c r="F251" s="100">
        <v>2.94</v>
      </c>
      <c r="G251" s="100">
        <v>2.48</v>
      </c>
      <c r="H251" s="100">
        <v>2.1</v>
      </c>
      <c r="I251" s="100">
        <v>1.77</v>
      </c>
      <c r="J251" s="100">
        <v>1.51</v>
      </c>
      <c r="K251" s="100">
        <v>1.28</v>
      </c>
      <c r="L251" s="100">
        <v>47</v>
      </c>
      <c r="M251" s="100">
        <v>43</v>
      </c>
      <c r="N251" s="100">
        <v>46</v>
      </c>
      <c r="O251" s="99">
        <v>0.44128472222222226</v>
      </c>
    </row>
    <row r="252" spans="1:15" x14ac:dyDescent="0.25">
      <c r="A252" s="100">
        <v>8038</v>
      </c>
      <c r="B252" s="28">
        <v>3</v>
      </c>
      <c r="C252" s="100">
        <v>23657</v>
      </c>
      <c r="D252" s="100">
        <v>11.94</v>
      </c>
      <c r="E252" s="100">
        <v>9.5299999999999994</v>
      </c>
      <c r="F252" s="100">
        <v>6.07</v>
      </c>
      <c r="G252" s="100">
        <v>4.96</v>
      </c>
      <c r="H252" s="100">
        <v>4.2</v>
      </c>
      <c r="I252" s="100">
        <v>3.49</v>
      </c>
      <c r="J252" s="100">
        <v>2.96</v>
      </c>
      <c r="K252" s="100">
        <v>2.52</v>
      </c>
      <c r="L252" s="100">
        <v>47</v>
      </c>
      <c r="M252" s="100">
        <v>43</v>
      </c>
      <c r="N252" s="100">
        <v>46</v>
      </c>
      <c r="O252" s="99">
        <v>0.44137731481481479</v>
      </c>
    </row>
    <row r="253" spans="1:15" x14ac:dyDescent="0.25">
      <c r="A253" s="100">
        <v>8038</v>
      </c>
      <c r="B253" s="28">
        <v>4</v>
      </c>
      <c r="C253" s="100">
        <v>35823</v>
      </c>
      <c r="D253" s="100">
        <v>17.059999999999999</v>
      </c>
      <c r="E253" s="100">
        <v>13.67</v>
      </c>
      <c r="F253" s="100">
        <v>9.51</v>
      </c>
      <c r="G253" s="100">
        <v>7.81</v>
      </c>
      <c r="H253" s="100">
        <v>6.48</v>
      </c>
      <c r="I253" s="100">
        <v>5.35</v>
      </c>
      <c r="J253" s="100">
        <v>4.4800000000000004</v>
      </c>
      <c r="K253" s="100">
        <v>3.77</v>
      </c>
      <c r="L253" s="100">
        <v>47</v>
      </c>
      <c r="M253" s="100">
        <v>43</v>
      </c>
      <c r="N253" s="100">
        <v>46</v>
      </c>
      <c r="O253" s="99">
        <v>0.44149305555555557</v>
      </c>
    </row>
    <row r="254" spans="1:15" x14ac:dyDescent="0.25">
      <c r="A254" s="96" t="s">
        <v>596</v>
      </c>
      <c r="B254" s="4"/>
      <c r="C254" s="95" t="s">
        <v>57</v>
      </c>
      <c r="D254" s="97">
        <v>0.4418287037037037</v>
      </c>
      <c r="E254" s="96" t="s">
        <v>157</v>
      </c>
    </row>
    <row r="255" spans="1:15" x14ac:dyDescent="0.25">
      <c r="A255" s="100">
        <v>8557</v>
      </c>
      <c r="B255" s="28">
        <v>1</v>
      </c>
      <c r="C255" s="100">
        <v>35577</v>
      </c>
      <c r="D255" s="100">
        <v>15.17</v>
      </c>
      <c r="E255" s="100">
        <v>9.06</v>
      </c>
      <c r="F255" s="100">
        <v>12.15</v>
      </c>
      <c r="G255" s="100">
        <v>9.61</v>
      </c>
      <c r="H255" s="100">
        <v>7.72</v>
      </c>
      <c r="I255" s="100">
        <v>6.22</v>
      </c>
      <c r="J255" s="100">
        <v>5</v>
      </c>
      <c r="K255" s="100">
        <v>4.01</v>
      </c>
      <c r="L255" s="100">
        <v>46</v>
      </c>
      <c r="M255" s="100">
        <v>43</v>
      </c>
      <c r="N255" s="100">
        <v>47</v>
      </c>
      <c r="O255" s="99">
        <v>0.44332175925925926</v>
      </c>
    </row>
    <row r="256" spans="1:15" x14ac:dyDescent="0.25">
      <c r="A256" s="100">
        <v>8557</v>
      </c>
      <c r="B256" s="28">
        <v>2</v>
      </c>
      <c r="C256" s="100">
        <v>12287</v>
      </c>
      <c r="D256" s="100">
        <v>5.39</v>
      </c>
      <c r="E256" s="100">
        <v>2.89</v>
      </c>
      <c r="F256" s="100">
        <v>4.28</v>
      </c>
      <c r="G256" s="100">
        <v>3.37</v>
      </c>
      <c r="H256" s="100">
        <v>2.7</v>
      </c>
      <c r="I256" s="100">
        <v>2.21</v>
      </c>
      <c r="J256" s="100">
        <v>1.8</v>
      </c>
      <c r="K256" s="100">
        <v>1.46</v>
      </c>
      <c r="L256" s="100">
        <v>46</v>
      </c>
      <c r="M256" s="100">
        <v>43</v>
      </c>
      <c r="N256" s="100">
        <v>47</v>
      </c>
      <c r="O256" s="99">
        <v>0.44341435185185185</v>
      </c>
    </row>
    <row r="257" spans="1:15" x14ac:dyDescent="0.25">
      <c r="A257" s="100">
        <v>8557</v>
      </c>
      <c r="B257" s="28">
        <v>3</v>
      </c>
      <c r="C257" s="100">
        <v>23868</v>
      </c>
      <c r="D257" s="100">
        <v>10.210000000000001</v>
      </c>
      <c r="E257" s="100">
        <v>5.75</v>
      </c>
      <c r="F257" s="100">
        <v>8.27</v>
      </c>
      <c r="G257" s="100">
        <v>6.43</v>
      </c>
      <c r="H257" s="100">
        <v>5.19</v>
      </c>
      <c r="I257" s="100">
        <v>4.2300000000000004</v>
      </c>
      <c r="J257" s="100">
        <v>3.42</v>
      </c>
      <c r="K257" s="100">
        <v>2.76</v>
      </c>
      <c r="L257" s="100">
        <v>46</v>
      </c>
      <c r="M257" s="100">
        <v>43</v>
      </c>
      <c r="N257" s="100">
        <v>47</v>
      </c>
      <c r="O257" s="99">
        <v>0.44351851851851848</v>
      </c>
    </row>
    <row r="258" spans="1:15" x14ac:dyDescent="0.25">
      <c r="A258" s="100">
        <v>8557</v>
      </c>
      <c r="B258" s="28">
        <v>4</v>
      </c>
      <c r="C258" s="100">
        <v>35969</v>
      </c>
      <c r="D258" s="100">
        <v>14.88</v>
      </c>
      <c r="E258" s="100">
        <v>9</v>
      </c>
      <c r="F258" s="100">
        <v>11.96</v>
      </c>
      <c r="G258" s="100">
        <v>9.42</v>
      </c>
      <c r="H258" s="100">
        <v>7.59</v>
      </c>
      <c r="I258" s="100">
        <v>6.15</v>
      </c>
      <c r="J258" s="100">
        <v>4.96</v>
      </c>
      <c r="K258" s="100">
        <v>4</v>
      </c>
      <c r="L258" s="100">
        <v>46</v>
      </c>
      <c r="M258" s="100">
        <v>43</v>
      </c>
      <c r="N258" s="100">
        <v>47</v>
      </c>
      <c r="O258" s="99">
        <v>0.44364583333333335</v>
      </c>
    </row>
    <row r="259" spans="1:15" x14ac:dyDescent="0.25">
      <c r="A259" s="96" t="s">
        <v>595</v>
      </c>
      <c r="B259" s="4"/>
      <c r="C259" s="95" t="s">
        <v>57</v>
      </c>
      <c r="D259" s="97">
        <v>0.44395833333333329</v>
      </c>
      <c r="E259" s="96" t="s">
        <v>155</v>
      </c>
    </row>
    <row r="260" spans="1:15" x14ac:dyDescent="0.25">
      <c r="A260" s="100">
        <v>8560</v>
      </c>
      <c r="B260" s="28">
        <v>1</v>
      </c>
      <c r="C260" s="100">
        <v>35728</v>
      </c>
      <c r="D260" s="100">
        <v>14.68</v>
      </c>
      <c r="E260" s="100">
        <v>11.75</v>
      </c>
      <c r="F260" s="100">
        <v>9.19</v>
      </c>
      <c r="G260" s="100">
        <v>7.51</v>
      </c>
      <c r="H260" s="100">
        <v>6.16</v>
      </c>
      <c r="I260" s="100">
        <v>5.09</v>
      </c>
      <c r="J260" s="100">
        <v>4.26</v>
      </c>
      <c r="K260" s="100">
        <v>3.61</v>
      </c>
      <c r="L260" s="100">
        <v>46</v>
      </c>
      <c r="M260" s="100">
        <v>43</v>
      </c>
      <c r="N260" s="100">
        <v>48</v>
      </c>
      <c r="O260" s="99">
        <v>0.4443981481481481</v>
      </c>
    </row>
    <row r="261" spans="1:15" x14ac:dyDescent="0.25">
      <c r="A261" s="100">
        <v>8560</v>
      </c>
      <c r="B261" s="28">
        <v>2</v>
      </c>
      <c r="C261" s="100">
        <v>12291</v>
      </c>
      <c r="D261" s="100">
        <v>5.0199999999999996</v>
      </c>
      <c r="E261" s="100">
        <v>4</v>
      </c>
      <c r="F261" s="100">
        <v>3.07</v>
      </c>
      <c r="G261" s="100">
        <v>2.4900000000000002</v>
      </c>
      <c r="H261" s="100">
        <v>2.0699999999999998</v>
      </c>
      <c r="I261" s="100">
        <v>1.75</v>
      </c>
      <c r="J261" s="100">
        <v>1.46</v>
      </c>
      <c r="K261" s="100">
        <v>1.28</v>
      </c>
      <c r="L261" s="100">
        <v>46</v>
      </c>
      <c r="M261" s="100">
        <v>43</v>
      </c>
      <c r="N261" s="100">
        <v>48</v>
      </c>
      <c r="O261" s="99">
        <v>0.44450231481481484</v>
      </c>
    </row>
    <row r="262" spans="1:15" x14ac:dyDescent="0.25">
      <c r="A262" s="100">
        <v>8560</v>
      </c>
      <c r="B262" s="28">
        <v>3</v>
      </c>
      <c r="C262" s="100">
        <v>23793</v>
      </c>
      <c r="D262" s="100">
        <v>9.8699999999999992</v>
      </c>
      <c r="E262" s="100">
        <v>7.81</v>
      </c>
      <c r="F262" s="100">
        <v>6.25</v>
      </c>
      <c r="G262" s="100">
        <v>5.01</v>
      </c>
      <c r="H262" s="100">
        <v>4.1500000000000004</v>
      </c>
      <c r="I262" s="100">
        <v>3.47</v>
      </c>
      <c r="J262" s="100">
        <v>2.9</v>
      </c>
      <c r="K262" s="100">
        <v>2.48</v>
      </c>
      <c r="L262" s="100">
        <v>46</v>
      </c>
      <c r="M262" s="100">
        <v>43</v>
      </c>
      <c r="N262" s="100">
        <v>48</v>
      </c>
      <c r="O262" s="99">
        <v>0.44458333333333333</v>
      </c>
    </row>
    <row r="263" spans="1:15" x14ac:dyDescent="0.25">
      <c r="A263" s="100">
        <v>8560</v>
      </c>
      <c r="B263" s="28">
        <v>4</v>
      </c>
      <c r="C263" s="100">
        <v>36011</v>
      </c>
      <c r="D263" s="100">
        <v>14.52</v>
      </c>
      <c r="E263" s="100">
        <v>11.62</v>
      </c>
      <c r="F263" s="100">
        <v>9.43</v>
      </c>
      <c r="G263" s="100">
        <v>7.68</v>
      </c>
      <c r="H263" s="100">
        <v>6.28</v>
      </c>
      <c r="I263" s="100">
        <v>5.18</v>
      </c>
      <c r="J263" s="100">
        <v>4.33</v>
      </c>
      <c r="K263" s="100">
        <v>3.65</v>
      </c>
      <c r="L263" s="100">
        <v>46</v>
      </c>
      <c r="M263" s="100">
        <v>43</v>
      </c>
      <c r="N263" s="100">
        <v>48</v>
      </c>
      <c r="O263" s="99">
        <v>0.44469907407407411</v>
      </c>
    </row>
    <row r="264" spans="1:15" x14ac:dyDescent="0.25">
      <c r="A264" s="96" t="s">
        <v>594</v>
      </c>
      <c r="B264" s="4"/>
      <c r="C264" s="95" t="s">
        <v>57</v>
      </c>
      <c r="D264" s="97">
        <v>0.44503472222222223</v>
      </c>
      <c r="E264" s="96" t="s">
        <v>153</v>
      </c>
    </row>
    <row r="265" spans="1:15" x14ac:dyDescent="0.25">
      <c r="A265" s="100">
        <v>9150</v>
      </c>
      <c r="B265" s="28">
        <v>1</v>
      </c>
      <c r="C265" s="100">
        <v>35630</v>
      </c>
      <c r="D265" s="100">
        <v>13.94</v>
      </c>
      <c r="E265" s="100">
        <v>9.02</v>
      </c>
      <c r="F265" s="100">
        <v>11.29</v>
      </c>
      <c r="G265" s="100">
        <v>9.0299999999999994</v>
      </c>
      <c r="H265" s="100">
        <v>7.28</v>
      </c>
      <c r="I265" s="100">
        <v>5.93</v>
      </c>
      <c r="J265" s="100">
        <v>4.82</v>
      </c>
      <c r="K265" s="100">
        <v>3.92</v>
      </c>
      <c r="L265" s="100">
        <v>47</v>
      </c>
      <c r="M265" s="100">
        <v>43</v>
      </c>
      <c r="N265" s="100">
        <v>49</v>
      </c>
      <c r="O265" s="99">
        <v>0.44773148148148145</v>
      </c>
    </row>
    <row r="266" spans="1:15" x14ac:dyDescent="0.25">
      <c r="A266" s="100">
        <v>9150</v>
      </c>
      <c r="B266" s="28">
        <v>2</v>
      </c>
      <c r="C266" s="100">
        <v>12308</v>
      </c>
      <c r="D266" s="100">
        <v>4.9400000000000004</v>
      </c>
      <c r="E266" s="100">
        <v>2.91</v>
      </c>
      <c r="F266" s="100">
        <v>4.03</v>
      </c>
      <c r="G266" s="100">
        <v>3.17</v>
      </c>
      <c r="H266" s="100">
        <v>2.58</v>
      </c>
      <c r="I266" s="100">
        <v>2.1</v>
      </c>
      <c r="J266" s="100">
        <v>1.73</v>
      </c>
      <c r="K266" s="100">
        <v>1.43</v>
      </c>
      <c r="L266" s="100">
        <v>47</v>
      </c>
      <c r="M266" s="100">
        <v>43</v>
      </c>
      <c r="N266" s="100">
        <v>49</v>
      </c>
      <c r="O266" s="99">
        <v>0.44785879629629632</v>
      </c>
    </row>
    <row r="267" spans="1:15" x14ac:dyDescent="0.25">
      <c r="A267" s="100">
        <v>9150</v>
      </c>
      <c r="B267" s="28">
        <v>3</v>
      </c>
      <c r="C267" s="100">
        <v>23906</v>
      </c>
      <c r="D267" s="100">
        <v>9.4499999999999993</v>
      </c>
      <c r="E267" s="100">
        <v>5.82</v>
      </c>
      <c r="F267" s="100">
        <v>7.71</v>
      </c>
      <c r="G267" s="100">
        <v>6.06</v>
      </c>
      <c r="H267" s="100">
        <v>4.93</v>
      </c>
      <c r="I267" s="100">
        <v>4.05</v>
      </c>
      <c r="J267" s="100">
        <v>3.3</v>
      </c>
      <c r="K267" s="100">
        <v>2.72</v>
      </c>
      <c r="L267" s="100">
        <v>47</v>
      </c>
      <c r="M267" s="100">
        <v>43</v>
      </c>
      <c r="N267" s="100">
        <v>49</v>
      </c>
      <c r="O267" s="99">
        <v>0.44793981481481482</v>
      </c>
    </row>
    <row r="268" spans="1:15" x14ac:dyDescent="0.25">
      <c r="A268" s="100">
        <v>9150</v>
      </c>
      <c r="B268" s="28">
        <v>4</v>
      </c>
      <c r="C268" s="100">
        <v>35922</v>
      </c>
      <c r="D268" s="100">
        <v>13.7</v>
      </c>
      <c r="E268" s="100">
        <v>8.99</v>
      </c>
      <c r="F268" s="100">
        <v>11.11</v>
      </c>
      <c r="G268" s="100">
        <v>8.89</v>
      </c>
      <c r="H268" s="100">
        <v>7.15</v>
      </c>
      <c r="I268" s="100">
        <v>5.86</v>
      </c>
      <c r="J268" s="100">
        <v>4.7699999999999996</v>
      </c>
      <c r="K268" s="100">
        <v>3.92</v>
      </c>
      <c r="L268" s="100">
        <v>47</v>
      </c>
      <c r="M268" s="100">
        <v>43</v>
      </c>
      <c r="N268" s="100">
        <v>49</v>
      </c>
      <c r="O268" s="99">
        <v>0.4480555555555556</v>
      </c>
    </row>
    <row r="269" spans="1:15" x14ac:dyDescent="0.25">
      <c r="A269" s="96" t="s">
        <v>593</v>
      </c>
      <c r="B269" s="4"/>
      <c r="C269" s="95" t="s">
        <v>57</v>
      </c>
      <c r="D269" s="97">
        <v>0.44836805555555559</v>
      </c>
      <c r="E269" s="96" t="s">
        <v>151</v>
      </c>
    </row>
    <row r="270" spans="1:15" x14ac:dyDescent="0.25">
      <c r="A270" s="100">
        <v>9154</v>
      </c>
      <c r="B270" s="28">
        <v>1</v>
      </c>
      <c r="C270" s="100">
        <v>35601</v>
      </c>
      <c r="D270" s="100">
        <v>14.75</v>
      </c>
      <c r="E270" s="100">
        <v>11.73</v>
      </c>
      <c r="F270" s="100">
        <v>8.8800000000000008</v>
      </c>
      <c r="G270" s="100">
        <v>7.25</v>
      </c>
      <c r="H270" s="100">
        <v>6.08</v>
      </c>
      <c r="I270" s="100">
        <v>5.0199999999999996</v>
      </c>
      <c r="J270" s="100">
        <v>4.1900000000000004</v>
      </c>
      <c r="K270" s="100">
        <v>3.53</v>
      </c>
      <c r="L270" s="100">
        <v>47</v>
      </c>
      <c r="M270" s="100">
        <v>43</v>
      </c>
      <c r="N270" s="100">
        <v>50</v>
      </c>
      <c r="O270" s="99">
        <v>0.44870370370370366</v>
      </c>
    </row>
    <row r="271" spans="1:15" x14ac:dyDescent="0.25">
      <c r="A271" s="100">
        <v>9154</v>
      </c>
      <c r="B271" s="28">
        <v>2</v>
      </c>
      <c r="C271" s="100">
        <v>12286</v>
      </c>
      <c r="D271" s="100">
        <v>5.15</v>
      </c>
      <c r="E271" s="100">
        <v>4.0599999999999996</v>
      </c>
      <c r="F271" s="100">
        <v>2.91</v>
      </c>
      <c r="G271" s="100">
        <v>2.39</v>
      </c>
      <c r="H271" s="100">
        <v>2.0299999999999998</v>
      </c>
      <c r="I271" s="100">
        <v>1.7</v>
      </c>
      <c r="J271" s="100">
        <v>1.43</v>
      </c>
      <c r="K271" s="100">
        <v>1.24</v>
      </c>
      <c r="L271" s="100">
        <v>47</v>
      </c>
      <c r="M271" s="100">
        <v>43</v>
      </c>
      <c r="N271" s="100">
        <v>50</v>
      </c>
      <c r="O271" s="99">
        <v>0.4487962962962963</v>
      </c>
    </row>
    <row r="272" spans="1:15" x14ac:dyDescent="0.25">
      <c r="A272" s="100">
        <v>9154</v>
      </c>
      <c r="B272" s="28">
        <v>3</v>
      </c>
      <c r="C272" s="100">
        <v>23800</v>
      </c>
      <c r="D272" s="100">
        <v>9.94</v>
      </c>
      <c r="E272" s="100">
        <v>7.84</v>
      </c>
      <c r="F272" s="100">
        <v>5.98</v>
      </c>
      <c r="G272" s="100">
        <v>4.82</v>
      </c>
      <c r="H272" s="100">
        <v>4.07</v>
      </c>
      <c r="I272" s="100">
        <v>3.39</v>
      </c>
      <c r="J272" s="100">
        <v>2.85</v>
      </c>
      <c r="K272" s="100">
        <v>2.41</v>
      </c>
      <c r="L272" s="100">
        <v>47</v>
      </c>
      <c r="M272" s="100">
        <v>43</v>
      </c>
      <c r="N272" s="100">
        <v>50</v>
      </c>
      <c r="O272" s="99">
        <v>0.44888888888888889</v>
      </c>
    </row>
    <row r="273" spans="1:15" x14ac:dyDescent="0.25">
      <c r="A273" s="100">
        <v>9154</v>
      </c>
      <c r="B273" s="28">
        <v>4</v>
      </c>
      <c r="C273" s="100">
        <v>36007</v>
      </c>
      <c r="D273" s="100">
        <v>14.64</v>
      </c>
      <c r="E273" s="100">
        <v>11.63</v>
      </c>
      <c r="F273" s="100">
        <v>9.0399999999999991</v>
      </c>
      <c r="G273" s="100">
        <v>7.42</v>
      </c>
      <c r="H273" s="100">
        <v>6.15</v>
      </c>
      <c r="I273" s="100">
        <v>5.0999999999999996</v>
      </c>
      <c r="J273" s="100">
        <v>4.26</v>
      </c>
      <c r="K273" s="100">
        <v>3.58</v>
      </c>
      <c r="L273" s="100">
        <v>47</v>
      </c>
      <c r="M273" s="100">
        <v>43</v>
      </c>
      <c r="N273" s="100">
        <v>50</v>
      </c>
      <c r="O273" s="99">
        <v>0.44899305555555552</v>
      </c>
    </row>
    <row r="274" spans="1:15" x14ac:dyDescent="0.25">
      <c r="A274" s="96" t="s">
        <v>592</v>
      </c>
      <c r="B274" s="4"/>
      <c r="C274" s="95" t="s">
        <v>57</v>
      </c>
      <c r="D274" s="97">
        <v>0.44931712962962966</v>
      </c>
      <c r="E274" s="96" t="s">
        <v>149</v>
      </c>
    </row>
    <row r="275" spans="1:15" x14ac:dyDescent="0.25">
      <c r="A275" s="100">
        <v>9820</v>
      </c>
      <c r="B275" s="28">
        <v>1</v>
      </c>
      <c r="C275" s="100">
        <v>35706</v>
      </c>
      <c r="D275" s="100">
        <v>14.94</v>
      </c>
      <c r="E275" s="100">
        <v>8.56</v>
      </c>
      <c r="F275" s="100">
        <v>11.99</v>
      </c>
      <c r="G275" s="100">
        <v>9.5</v>
      </c>
      <c r="H275" s="100">
        <v>7.61</v>
      </c>
      <c r="I275" s="100">
        <v>6.15</v>
      </c>
      <c r="J275" s="100">
        <v>4.9800000000000004</v>
      </c>
      <c r="K275" s="100">
        <v>3.99</v>
      </c>
      <c r="L275" s="100">
        <v>47</v>
      </c>
      <c r="M275" s="100">
        <v>43</v>
      </c>
      <c r="N275" s="100">
        <v>51</v>
      </c>
      <c r="O275" s="99">
        <v>0.45208333333333334</v>
      </c>
    </row>
    <row r="276" spans="1:15" x14ac:dyDescent="0.25">
      <c r="A276" s="100">
        <v>9820</v>
      </c>
      <c r="B276" s="28">
        <v>2</v>
      </c>
      <c r="C276" s="100">
        <v>12497</v>
      </c>
      <c r="D276" s="100">
        <v>5.26</v>
      </c>
      <c r="E276" s="100">
        <v>2.86</v>
      </c>
      <c r="F276" s="100">
        <v>4.22</v>
      </c>
      <c r="G276" s="100">
        <v>3.33</v>
      </c>
      <c r="H276" s="100">
        <v>2.7</v>
      </c>
      <c r="I276" s="100">
        <v>2.21</v>
      </c>
      <c r="J276" s="100">
        <v>1.81</v>
      </c>
      <c r="K276" s="100">
        <v>1.49</v>
      </c>
      <c r="L276" s="100">
        <v>47</v>
      </c>
      <c r="M276" s="100">
        <v>43</v>
      </c>
      <c r="N276" s="100">
        <v>51</v>
      </c>
      <c r="O276" s="99">
        <v>0.4526041666666667</v>
      </c>
    </row>
    <row r="277" spans="1:15" x14ac:dyDescent="0.25">
      <c r="A277" s="100">
        <v>9820</v>
      </c>
      <c r="B277" s="28">
        <v>3</v>
      </c>
      <c r="C277" s="100">
        <v>23950</v>
      </c>
      <c r="D277" s="100">
        <v>10.02</v>
      </c>
      <c r="E277" s="100">
        <v>5.6</v>
      </c>
      <c r="F277" s="100">
        <v>8.07</v>
      </c>
      <c r="G277" s="100">
        <v>6.36</v>
      </c>
      <c r="H277" s="100">
        <v>5.18</v>
      </c>
      <c r="I277" s="100">
        <v>4.21</v>
      </c>
      <c r="J277" s="100">
        <v>3.45</v>
      </c>
      <c r="K277" s="100">
        <v>2.8</v>
      </c>
      <c r="L277" s="100">
        <v>47</v>
      </c>
      <c r="M277" s="100">
        <v>43</v>
      </c>
      <c r="N277" s="100">
        <v>51</v>
      </c>
      <c r="O277" s="99">
        <v>0.45273148148148151</v>
      </c>
    </row>
    <row r="278" spans="1:15" x14ac:dyDescent="0.25">
      <c r="A278" s="100">
        <v>9820</v>
      </c>
      <c r="B278" s="28">
        <v>4</v>
      </c>
      <c r="C278" s="100">
        <v>35885</v>
      </c>
      <c r="D278" s="100">
        <v>14.61</v>
      </c>
      <c r="E278" s="100">
        <v>8.5399999999999991</v>
      </c>
      <c r="F278" s="100">
        <v>11.79</v>
      </c>
      <c r="G278" s="100">
        <v>9.32</v>
      </c>
      <c r="H278" s="100">
        <v>7.51</v>
      </c>
      <c r="I278" s="100">
        <v>6.08</v>
      </c>
      <c r="J278" s="100">
        <v>4.96</v>
      </c>
      <c r="K278" s="100">
        <v>4</v>
      </c>
      <c r="L278" s="100">
        <v>47</v>
      </c>
      <c r="M278" s="100">
        <v>43</v>
      </c>
      <c r="N278" s="100">
        <v>51</v>
      </c>
      <c r="O278" s="99">
        <v>0.4528935185185185</v>
      </c>
    </row>
    <row r="279" spans="1:15" x14ac:dyDescent="0.25">
      <c r="A279" s="96" t="s">
        <v>591</v>
      </c>
      <c r="B279" s="4"/>
      <c r="C279" s="95" t="s">
        <v>57</v>
      </c>
      <c r="D279" s="97">
        <v>0.45322916666666663</v>
      </c>
      <c r="E279" s="96" t="s">
        <v>147</v>
      </c>
    </row>
    <row r="280" spans="1:15" x14ac:dyDescent="0.25">
      <c r="A280" s="100">
        <v>9824</v>
      </c>
      <c r="B280" s="28">
        <v>1</v>
      </c>
      <c r="C280" s="100">
        <v>35711</v>
      </c>
      <c r="D280" s="100">
        <v>14.25</v>
      </c>
      <c r="E280" s="100">
        <v>11.49</v>
      </c>
      <c r="F280" s="100">
        <v>9.0399999999999991</v>
      </c>
      <c r="G280" s="100">
        <v>7.49</v>
      </c>
      <c r="H280" s="100">
        <v>6.23</v>
      </c>
      <c r="I280" s="100">
        <v>5.16</v>
      </c>
      <c r="J280" s="100">
        <v>4.3499999999999996</v>
      </c>
      <c r="K280" s="100">
        <v>3.65</v>
      </c>
      <c r="L280" s="100">
        <v>47</v>
      </c>
      <c r="M280" s="100">
        <v>43</v>
      </c>
      <c r="N280" s="100">
        <v>52</v>
      </c>
      <c r="O280" s="99">
        <v>0.45361111111111113</v>
      </c>
    </row>
    <row r="281" spans="1:15" x14ac:dyDescent="0.25">
      <c r="A281" s="100">
        <v>9824</v>
      </c>
      <c r="B281" s="28">
        <v>2</v>
      </c>
      <c r="C281" s="100">
        <v>12357</v>
      </c>
      <c r="D281" s="100">
        <v>4.8499999999999996</v>
      </c>
      <c r="E281" s="100">
        <v>3.95</v>
      </c>
      <c r="F281" s="100">
        <v>3.07</v>
      </c>
      <c r="G281" s="100">
        <v>2.57</v>
      </c>
      <c r="H281" s="100">
        <v>2.17</v>
      </c>
      <c r="I281" s="100">
        <v>1.83</v>
      </c>
      <c r="J281" s="100">
        <v>1.54</v>
      </c>
      <c r="K281" s="100">
        <v>1.31</v>
      </c>
      <c r="L281" s="100">
        <v>47</v>
      </c>
      <c r="M281" s="100">
        <v>43</v>
      </c>
      <c r="N281" s="100">
        <v>52</v>
      </c>
      <c r="O281" s="99">
        <v>0.45371527777777776</v>
      </c>
    </row>
    <row r="282" spans="1:15" x14ac:dyDescent="0.25">
      <c r="A282" s="100">
        <v>9824</v>
      </c>
      <c r="B282" s="28">
        <v>3</v>
      </c>
      <c r="C282" s="100">
        <v>23878</v>
      </c>
      <c r="D282" s="100">
        <v>9.57</v>
      </c>
      <c r="E282" s="100">
        <v>7.72</v>
      </c>
      <c r="F282" s="100">
        <v>6.17</v>
      </c>
      <c r="G282" s="100">
        <v>5.0599999999999996</v>
      </c>
      <c r="H282" s="100">
        <v>4.24</v>
      </c>
      <c r="I282" s="100">
        <v>3.55</v>
      </c>
      <c r="J282" s="100">
        <v>2.99</v>
      </c>
      <c r="K282" s="100">
        <v>2.5299999999999998</v>
      </c>
      <c r="L282" s="100">
        <v>47</v>
      </c>
      <c r="M282" s="100">
        <v>43</v>
      </c>
      <c r="N282" s="100">
        <v>52</v>
      </c>
      <c r="O282" s="99">
        <v>0.45379629629629631</v>
      </c>
    </row>
    <row r="283" spans="1:15" x14ac:dyDescent="0.25">
      <c r="A283" s="100">
        <v>9824</v>
      </c>
      <c r="B283" s="28">
        <v>4</v>
      </c>
      <c r="C283" s="100">
        <v>36193</v>
      </c>
      <c r="D283" s="100">
        <v>14.2</v>
      </c>
      <c r="E283" s="100">
        <v>11.44</v>
      </c>
      <c r="F283" s="100">
        <v>9.31</v>
      </c>
      <c r="G283" s="100">
        <v>7.65</v>
      </c>
      <c r="H283" s="100">
        <v>6.34</v>
      </c>
      <c r="I283" s="100">
        <v>5.28</v>
      </c>
      <c r="J283" s="100">
        <v>4.42</v>
      </c>
      <c r="K283" s="100">
        <v>3.73</v>
      </c>
      <c r="L283" s="100">
        <v>47</v>
      </c>
      <c r="M283" s="100">
        <v>43</v>
      </c>
      <c r="N283" s="100">
        <v>52</v>
      </c>
      <c r="O283" s="99">
        <v>0.45391203703703703</v>
      </c>
    </row>
    <row r="284" spans="1:15" x14ac:dyDescent="0.25">
      <c r="A284" s="96" t="s">
        <v>583</v>
      </c>
      <c r="B284" s="4"/>
      <c r="C284" s="95" t="s">
        <v>57</v>
      </c>
      <c r="D284" s="97">
        <v>0.45421296296296299</v>
      </c>
      <c r="E284" s="96" t="s">
        <v>145</v>
      </c>
    </row>
    <row r="285" spans="1:15" x14ac:dyDescent="0.25">
      <c r="A285" s="100">
        <v>9713</v>
      </c>
      <c r="B285" s="28">
        <v>1</v>
      </c>
      <c r="C285" s="100">
        <v>36021</v>
      </c>
      <c r="D285" s="100">
        <v>7.72</v>
      </c>
      <c r="E285" s="100">
        <v>7.1</v>
      </c>
      <c r="F285" s="100">
        <v>6.87</v>
      </c>
      <c r="G285" s="100">
        <v>6</v>
      </c>
      <c r="H285" s="100">
        <v>5.26</v>
      </c>
      <c r="I285" s="100">
        <v>4.49</v>
      </c>
      <c r="J285" s="100">
        <v>3.84</v>
      </c>
      <c r="K285" s="100">
        <v>3.3</v>
      </c>
      <c r="L285" s="100">
        <v>48</v>
      </c>
      <c r="M285" s="100">
        <v>44</v>
      </c>
      <c r="N285" s="100">
        <v>53</v>
      </c>
      <c r="O285" s="99">
        <v>0.45626157407407408</v>
      </c>
    </row>
    <row r="286" spans="1:15" x14ac:dyDescent="0.25">
      <c r="A286" s="100">
        <v>9713</v>
      </c>
      <c r="B286" s="28">
        <v>2</v>
      </c>
      <c r="C286" s="100">
        <v>12465</v>
      </c>
      <c r="D286" s="100">
        <v>2.5099999999999998</v>
      </c>
      <c r="E286" s="100">
        <v>2.31</v>
      </c>
      <c r="F286" s="100">
        <v>2.2400000000000002</v>
      </c>
      <c r="G286" s="100">
        <v>1.97</v>
      </c>
      <c r="H286" s="100">
        <v>1.76</v>
      </c>
      <c r="I286" s="100">
        <v>1.54</v>
      </c>
      <c r="J286" s="100">
        <v>1.34</v>
      </c>
      <c r="K286" s="100">
        <v>1.18</v>
      </c>
      <c r="L286" s="100">
        <v>48</v>
      </c>
      <c r="M286" s="100">
        <v>44</v>
      </c>
      <c r="N286" s="100">
        <v>53</v>
      </c>
      <c r="O286" s="99">
        <v>0.45636574074074071</v>
      </c>
    </row>
    <row r="287" spans="1:15" x14ac:dyDescent="0.25">
      <c r="A287" s="100">
        <v>9713</v>
      </c>
      <c r="B287" s="28">
        <v>3</v>
      </c>
      <c r="C287" s="100">
        <v>24005</v>
      </c>
      <c r="D287" s="100">
        <v>4.92</v>
      </c>
      <c r="E287" s="100">
        <v>4.5</v>
      </c>
      <c r="F287" s="100">
        <v>4.49</v>
      </c>
      <c r="G287" s="100">
        <v>3.85</v>
      </c>
      <c r="H287" s="100">
        <v>3.44</v>
      </c>
      <c r="I287" s="100">
        <v>2.98</v>
      </c>
      <c r="J287" s="100">
        <v>2.6</v>
      </c>
      <c r="K287" s="100">
        <v>2.27</v>
      </c>
      <c r="L287" s="100">
        <v>48</v>
      </c>
      <c r="M287" s="100">
        <v>44</v>
      </c>
      <c r="N287" s="100">
        <v>53</v>
      </c>
      <c r="O287" s="99">
        <v>0.45645833333333335</v>
      </c>
    </row>
    <row r="288" spans="1:15" x14ac:dyDescent="0.25">
      <c r="A288" s="100">
        <v>9713</v>
      </c>
      <c r="B288" s="28">
        <v>4</v>
      </c>
      <c r="C288" s="100">
        <v>36439</v>
      </c>
      <c r="D288" s="100">
        <v>7.51</v>
      </c>
      <c r="E288" s="100">
        <v>6.9</v>
      </c>
      <c r="F288" s="100">
        <v>6.71</v>
      </c>
      <c r="G288" s="100">
        <v>5.85</v>
      </c>
      <c r="H288" s="100">
        <v>5.14</v>
      </c>
      <c r="I288" s="100">
        <v>4.46</v>
      </c>
      <c r="J288" s="100">
        <v>3.84</v>
      </c>
      <c r="K288" s="100">
        <v>3.35</v>
      </c>
      <c r="L288" s="100">
        <v>48</v>
      </c>
      <c r="M288" s="100">
        <v>44</v>
      </c>
      <c r="N288" s="100">
        <v>53</v>
      </c>
      <c r="O288" s="99">
        <v>0.45657407407407408</v>
      </c>
    </row>
    <row r="289" spans="1:15" x14ac:dyDescent="0.25">
      <c r="A289" s="96" t="s">
        <v>590</v>
      </c>
      <c r="B289" s="4"/>
      <c r="C289" s="95" t="s">
        <v>57</v>
      </c>
      <c r="D289" s="97">
        <v>0.45822916666666669</v>
      </c>
      <c r="E289" s="96" t="s">
        <v>143</v>
      </c>
    </row>
    <row r="290" spans="1:15" x14ac:dyDescent="0.25">
      <c r="A290" s="100">
        <v>9731</v>
      </c>
      <c r="B290" s="28">
        <v>1</v>
      </c>
      <c r="C290" s="100">
        <v>35504</v>
      </c>
      <c r="D290" s="100">
        <v>16.03</v>
      </c>
      <c r="E290" s="100">
        <v>7.59</v>
      </c>
      <c r="F290" s="100">
        <v>12.75</v>
      </c>
      <c r="G290" s="100">
        <v>9.8800000000000008</v>
      </c>
      <c r="H290" s="100">
        <v>7.83</v>
      </c>
      <c r="I290" s="100">
        <v>6.27</v>
      </c>
      <c r="J290" s="100">
        <v>4.95</v>
      </c>
      <c r="K290" s="100">
        <v>3.92</v>
      </c>
      <c r="L290" s="100">
        <v>48</v>
      </c>
      <c r="M290" s="100">
        <v>44</v>
      </c>
      <c r="N290" s="100">
        <v>54</v>
      </c>
      <c r="O290" s="99">
        <v>0.45880787037037035</v>
      </c>
    </row>
    <row r="291" spans="1:15" x14ac:dyDescent="0.25">
      <c r="A291" s="100">
        <v>9731</v>
      </c>
      <c r="B291" s="28">
        <v>2</v>
      </c>
      <c r="C291" s="100">
        <v>12305</v>
      </c>
      <c r="D291" s="100">
        <v>6.94</v>
      </c>
      <c r="E291" s="100">
        <v>2.25</v>
      </c>
      <c r="F291" s="100">
        <v>5.34</v>
      </c>
      <c r="G291" s="100">
        <v>4.1100000000000003</v>
      </c>
      <c r="H291" s="100">
        <v>3.18</v>
      </c>
      <c r="I291" s="100">
        <v>2.56</v>
      </c>
      <c r="J291" s="100">
        <v>2.0299999999999998</v>
      </c>
      <c r="K291" s="100">
        <v>1.64</v>
      </c>
      <c r="L291" s="100">
        <v>48</v>
      </c>
      <c r="M291" s="100">
        <v>44</v>
      </c>
      <c r="N291" s="100">
        <v>54</v>
      </c>
      <c r="O291" s="99">
        <v>0.45895833333333336</v>
      </c>
    </row>
    <row r="292" spans="1:15" x14ac:dyDescent="0.25">
      <c r="A292" s="100">
        <v>9731</v>
      </c>
      <c r="B292" s="28">
        <v>3</v>
      </c>
      <c r="C292" s="100">
        <v>23767</v>
      </c>
      <c r="D292" s="100">
        <v>11.65</v>
      </c>
      <c r="E292" s="100">
        <v>4.7300000000000004</v>
      </c>
      <c r="F292" s="100">
        <v>9.23</v>
      </c>
      <c r="G292" s="100">
        <v>7.03</v>
      </c>
      <c r="H292" s="100">
        <v>5.64</v>
      </c>
      <c r="I292" s="100">
        <v>4.5199999999999996</v>
      </c>
      <c r="J292" s="100">
        <v>3.63</v>
      </c>
      <c r="K292" s="100">
        <v>2.93</v>
      </c>
      <c r="L292" s="100">
        <v>48</v>
      </c>
      <c r="M292" s="100">
        <v>44</v>
      </c>
      <c r="N292" s="100">
        <v>54</v>
      </c>
      <c r="O292" s="99">
        <v>0.45906249999999998</v>
      </c>
    </row>
    <row r="293" spans="1:15" x14ac:dyDescent="0.25">
      <c r="A293" s="100">
        <v>9731</v>
      </c>
      <c r="B293" s="28">
        <v>4</v>
      </c>
      <c r="C293" s="100">
        <v>35954</v>
      </c>
      <c r="D293" s="100">
        <v>15.72</v>
      </c>
      <c r="E293" s="100">
        <v>7.52</v>
      </c>
      <c r="F293" s="100">
        <v>12.54</v>
      </c>
      <c r="G293" s="100">
        <v>9.7100000000000009</v>
      </c>
      <c r="H293" s="100">
        <v>7.78</v>
      </c>
      <c r="I293" s="100">
        <v>6.27</v>
      </c>
      <c r="J293" s="100">
        <v>5.04</v>
      </c>
      <c r="K293" s="100">
        <v>4.07</v>
      </c>
      <c r="L293" s="100">
        <v>48</v>
      </c>
      <c r="M293" s="100">
        <v>44</v>
      </c>
      <c r="N293" s="100">
        <v>54</v>
      </c>
      <c r="O293" s="99">
        <v>0.4592013888888889</v>
      </c>
    </row>
    <row r="294" spans="1:15" x14ac:dyDescent="0.25">
      <c r="A294" s="96" t="s">
        <v>589</v>
      </c>
      <c r="B294" s="4"/>
      <c r="C294" s="95" t="s">
        <v>57</v>
      </c>
      <c r="D294" s="97">
        <v>0.45947916666666666</v>
      </c>
      <c r="E294" s="96" t="s">
        <v>141</v>
      </c>
    </row>
    <row r="295" spans="1:15" x14ac:dyDescent="0.25">
      <c r="A295" s="100">
        <v>9733</v>
      </c>
      <c r="B295" s="28">
        <v>1</v>
      </c>
      <c r="C295" s="100">
        <v>35634</v>
      </c>
      <c r="D295" s="100">
        <v>12.72</v>
      </c>
      <c r="E295" s="100">
        <v>10.34</v>
      </c>
      <c r="F295" s="100">
        <v>9.94</v>
      </c>
      <c r="G295" s="100">
        <v>7.97</v>
      </c>
      <c r="H295" s="100">
        <v>6.53</v>
      </c>
      <c r="I295" s="100">
        <v>5.25</v>
      </c>
      <c r="J295" s="100">
        <v>4.28</v>
      </c>
      <c r="K295" s="100">
        <v>3.58</v>
      </c>
      <c r="L295" s="100">
        <v>48</v>
      </c>
      <c r="M295" s="100">
        <v>44</v>
      </c>
      <c r="N295" s="100">
        <v>55</v>
      </c>
      <c r="O295" s="99">
        <v>0.45983796296296298</v>
      </c>
    </row>
    <row r="296" spans="1:15" x14ac:dyDescent="0.25">
      <c r="A296" s="100">
        <v>9733</v>
      </c>
      <c r="B296" s="28">
        <v>2</v>
      </c>
      <c r="C296" s="100">
        <v>12396</v>
      </c>
      <c r="D296" s="100">
        <v>4.59</v>
      </c>
      <c r="E296" s="100">
        <v>3.75</v>
      </c>
      <c r="F296" s="100">
        <v>3.38</v>
      </c>
      <c r="G296" s="100">
        <v>2.7</v>
      </c>
      <c r="H296" s="100">
        <v>2.2400000000000002</v>
      </c>
      <c r="I296" s="100">
        <v>1.82</v>
      </c>
      <c r="J296" s="100">
        <v>1.5</v>
      </c>
      <c r="K296" s="100">
        <v>1.3</v>
      </c>
      <c r="L296" s="100">
        <v>48</v>
      </c>
      <c r="M296" s="100">
        <v>44</v>
      </c>
      <c r="N296" s="100">
        <v>55</v>
      </c>
      <c r="O296" s="99">
        <v>0.45993055555555556</v>
      </c>
    </row>
    <row r="297" spans="1:15" x14ac:dyDescent="0.25">
      <c r="A297" s="100">
        <v>9733</v>
      </c>
      <c r="B297" s="28">
        <v>3</v>
      </c>
      <c r="C297" s="100">
        <v>23855</v>
      </c>
      <c r="D297" s="100">
        <v>8.6300000000000008</v>
      </c>
      <c r="E297" s="100">
        <v>7</v>
      </c>
      <c r="F297" s="100">
        <v>6.75</v>
      </c>
      <c r="G297" s="100">
        <v>5.32</v>
      </c>
      <c r="H297" s="100">
        <v>4.3899999999999997</v>
      </c>
      <c r="I297" s="100">
        <v>3.56</v>
      </c>
      <c r="J297" s="100">
        <v>2.92</v>
      </c>
      <c r="K297" s="100">
        <v>2.4700000000000002</v>
      </c>
      <c r="L297" s="100">
        <v>48</v>
      </c>
      <c r="M297" s="100">
        <v>44</v>
      </c>
      <c r="N297" s="100">
        <v>55</v>
      </c>
      <c r="O297" s="99">
        <v>0.4600231481481481</v>
      </c>
    </row>
    <row r="298" spans="1:15" x14ac:dyDescent="0.25">
      <c r="A298" s="100">
        <v>9733</v>
      </c>
      <c r="B298" s="28">
        <v>4</v>
      </c>
      <c r="C298" s="100">
        <v>35924</v>
      </c>
      <c r="D298" s="100">
        <v>12.48</v>
      </c>
      <c r="E298" s="100">
        <v>10.16</v>
      </c>
      <c r="F298" s="100">
        <v>10.01</v>
      </c>
      <c r="G298" s="100">
        <v>8</v>
      </c>
      <c r="H298" s="100">
        <v>6.52</v>
      </c>
      <c r="I298" s="100">
        <v>5.27</v>
      </c>
      <c r="J298" s="100">
        <v>4.3099999999999996</v>
      </c>
      <c r="K298" s="100">
        <v>3.59</v>
      </c>
      <c r="L298" s="100">
        <v>48</v>
      </c>
      <c r="M298" s="100">
        <v>44</v>
      </c>
      <c r="N298" s="100">
        <v>55</v>
      </c>
      <c r="O298" s="99">
        <v>0.46013888888888888</v>
      </c>
    </row>
    <row r="299" spans="1:15" x14ac:dyDescent="0.25">
      <c r="A299" s="96" t="s">
        <v>588</v>
      </c>
      <c r="B299" s="4"/>
      <c r="C299" s="95" t="s">
        <v>57</v>
      </c>
      <c r="D299" s="97">
        <v>0.46047453703703706</v>
      </c>
      <c r="E299" s="96" t="s">
        <v>139</v>
      </c>
    </row>
    <row r="300" spans="1:15" x14ac:dyDescent="0.25">
      <c r="A300" s="100">
        <v>9751</v>
      </c>
      <c r="B300" s="28">
        <v>1</v>
      </c>
      <c r="C300" s="100">
        <v>36052</v>
      </c>
      <c r="D300" s="100">
        <v>8.16</v>
      </c>
      <c r="E300" s="100">
        <v>7.51</v>
      </c>
      <c r="F300" s="100">
        <v>7.43</v>
      </c>
      <c r="G300" s="100">
        <v>6.55</v>
      </c>
      <c r="H300" s="100">
        <v>5.73</v>
      </c>
      <c r="I300" s="100">
        <v>4.97</v>
      </c>
      <c r="J300" s="100">
        <v>4.25</v>
      </c>
      <c r="K300" s="100">
        <v>3.61</v>
      </c>
      <c r="L300" s="100">
        <v>48</v>
      </c>
      <c r="M300" s="100">
        <v>44</v>
      </c>
      <c r="N300" s="100">
        <v>56</v>
      </c>
      <c r="O300" s="99">
        <v>0.46086805555555554</v>
      </c>
    </row>
    <row r="301" spans="1:15" x14ac:dyDescent="0.25">
      <c r="A301" s="100">
        <v>9751</v>
      </c>
      <c r="B301" s="28">
        <v>2</v>
      </c>
      <c r="C301" s="100">
        <v>12499</v>
      </c>
      <c r="D301" s="100">
        <v>2.68</v>
      </c>
      <c r="E301" s="100">
        <v>2.4900000000000002</v>
      </c>
      <c r="F301" s="100">
        <v>2.44</v>
      </c>
      <c r="G301" s="100">
        <v>2.14</v>
      </c>
      <c r="H301" s="100">
        <v>1.91</v>
      </c>
      <c r="I301" s="100">
        <v>1.68</v>
      </c>
      <c r="J301" s="100">
        <v>1.48</v>
      </c>
      <c r="K301" s="100">
        <v>1.34</v>
      </c>
      <c r="L301" s="100">
        <v>48</v>
      </c>
      <c r="M301" s="100">
        <v>44</v>
      </c>
      <c r="N301" s="100">
        <v>56</v>
      </c>
      <c r="O301" s="99">
        <v>0.46097222222222217</v>
      </c>
    </row>
    <row r="302" spans="1:15" x14ac:dyDescent="0.25">
      <c r="A302" s="100">
        <v>9751</v>
      </c>
      <c r="B302" s="28">
        <v>3</v>
      </c>
      <c r="C302" s="100">
        <v>24124</v>
      </c>
      <c r="D302" s="100">
        <v>5.26</v>
      </c>
      <c r="E302" s="100">
        <v>4.82</v>
      </c>
      <c r="F302" s="100">
        <v>4.8499999999999996</v>
      </c>
      <c r="G302" s="100">
        <v>4.17</v>
      </c>
      <c r="H302" s="100">
        <v>3.72</v>
      </c>
      <c r="I302" s="100">
        <v>3.26</v>
      </c>
      <c r="J302" s="100">
        <v>2.87</v>
      </c>
      <c r="K302" s="100">
        <v>2.56</v>
      </c>
      <c r="L302" s="100">
        <v>48</v>
      </c>
      <c r="M302" s="100">
        <v>44</v>
      </c>
      <c r="N302" s="100">
        <v>56</v>
      </c>
      <c r="O302" s="99">
        <v>0.46106481481481482</v>
      </c>
    </row>
    <row r="303" spans="1:15" x14ac:dyDescent="0.25">
      <c r="A303" s="100">
        <v>9751</v>
      </c>
      <c r="B303" s="28">
        <v>4</v>
      </c>
      <c r="C303" s="100">
        <v>36602</v>
      </c>
      <c r="D303" s="100">
        <v>7.93</v>
      </c>
      <c r="E303" s="100">
        <v>7.31</v>
      </c>
      <c r="F303" s="100">
        <v>7.21</v>
      </c>
      <c r="G303" s="100">
        <v>6.3</v>
      </c>
      <c r="H303" s="100">
        <v>5.55</v>
      </c>
      <c r="I303" s="100">
        <v>4.8899999999999997</v>
      </c>
      <c r="J303" s="100">
        <v>4.26</v>
      </c>
      <c r="K303" s="100">
        <v>3.7</v>
      </c>
      <c r="L303" s="100">
        <v>48</v>
      </c>
      <c r="M303" s="100">
        <v>44</v>
      </c>
      <c r="N303" s="100">
        <v>56</v>
      </c>
      <c r="O303" s="99">
        <v>0.4611689814814815</v>
      </c>
    </row>
    <row r="304" spans="1:15" x14ac:dyDescent="0.25">
      <c r="A304" s="96" t="s">
        <v>587</v>
      </c>
      <c r="B304" s="4"/>
      <c r="C304" s="95" t="s">
        <v>57</v>
      </c>
      <c r="D304" s="97">
        <v>0.46152777777777776</v>
      </c>
      <c r="E304" s="96" t="s">
        <v>137</v>
      </c>
    </row>
    <row r="305" spans="1:15" x14ac:dyDescent="0.25">
      <c r="A305" s="100">
        <v>9769</v>
      </c>
      <c r="B305" s="28">
        <v>1</v>
      </c>
      <c r="C305" s="100">
        <v>35235</v>
      </c>
      <c r="D305" s="100">
        <v>24.78</v>
      </c>
      <c r="E305" s="100">
        <v>5.79</v>
      </c>
      <c r="F305" s="100">
        <v>19.489999999999998</v>
      </c>
      <c r="G305" s="100">
        <v>14.94</v>
      </c>
      <c r="H305" s="100">
        <v>11.6</v>
      </c>
      <c r="I305" s="100">
        <v>8.9700000000000006</v>
      </c>
      <c r="J305" s="100">
        <v>6.89</v>
      </c>
      <c r="K305" s="100">
        <v>5.2</v>
      </c>
      <c r="L305" s="100">
        <v>48</v>
      </c>
      <c r="M305" s="100">
        <v>44</v>
      </c>
      <c r="N305" s="100">
        <v>57</v>
      </c>
      <c r="O305" s="99">
        <v>0.46202546296296299</v>
      </c>
    </row>
    <row r="306" spans="1:15" x14ac:dyDescent="0.25">
      <c r="A306" s="100">
        <v>9769</v>
      </c>
      <c r="B306" s="28">
        <v>2</v>
      </c>
      <c r="C306" s="100">
        <v>12124</v>
      </c>
      <c r="D306" s="100">
        <v>9.9499999999999993</v>
      </c>
      <c r="E306" s="100">
        <v>1.94</v>
      </c>
      <c r="F306" s="100">
        <v>7.82</v>
      </c>
      <c r="G306" s="100">
        <v>5.94</v>
      </c>
      <c r="H306" s="100">
        <v>4.5599999999999996</v>
      </c>
      <c r="I306" s="100">
        <v>3.57</v>
      </c>
      <c r="J306" s="100">
        <v>2.77</v>
      </c>
      <c r="K306" s="100">
        <v>2.17</v>
      </c>
      <c r="L306" s="100">
        <v>48</v>
      </c>
      <c r="M306" s="100">
        <v>44</v>
      </c>
      <c r="N306" s="100">
        <v>57</v>
      </c>
      <c r="O306" s="99">
        <v>0.46221064814814811</v>
      </c>
    </row>
    <row r="307" spans="1:15" x14ac:dyDescent="0.25">
      <c r="A307" s="100">
        <v>9769</v>
      </c>
      <c r="B307" s="28">
        <v>3</v>
      </c>
      <c r="C307" s="100">
        <v>23521</v>
      </c>
      <c r="D307" s="100">
        <v>17.690000000000001</v>
      </c>
      <c r="E307" s="100">
        <v>3.78</v>
      </c>
      <c r="F307" s="100">
        <v>14.04</v>
      </c>
      <c r="G307" s="100">
        <v>10.56</v>
      </c>
      <c r="H307" s="100">
        <v>8.27</v>
      </c>
      <c r="I307" s="100">
        <v>6.45</v>
      </c>
      <c r="J307" s="100">
        <v>5.03</v>
      </c>
      <c r="K307" s="100">
        <v>3.88</v>
      </c>
      <c r="L307" s="100">
        <v>48</v>
      </c>
      <c r="M307" s="100">
        <v>44</v>
      </c>
      <c r="N307" s="100">
        <v>57</v>
      </c>
      <c r="O307" s="99">
        <v>0.46234953703703702</v>
      </c>
    </row>
    <row r="308" spans="1:15" x14ac:dyDescent="0.25">
      <c r="A308" s="100">
        <v>9769</v>
      </c>
      <c r="B308" s="28">
        <v>4</v>
      </c>
      <c r="C308" s="100">
        <v>35571</v>
      </c>
      <c r="D308" s="100">
        <v>23.86</v>
      </c>
      <c r="E308" s="100">
        <v>5.86</v>
      </c>
      <c r="F308" s="100">
        <v>18.78</v>
      </c>
      <c r="G308" s="100">
        <v>14.43</v>
      </c>
      <c r="H308" s="100">
        <v>11.27</v>
      </c>
      <c r="I308" s="100">
        <v>8.81</v>
      </c>
      <c r="J308" s="100">
        <v>6.9</v>
      </c>
      <c r="K308" s="100">
        <v>5.34</v>
      </c>
      <c r="L308" s="100">
        <v>48</v>
      </c>
      <c r="M308" s="100">
        <v>44</v>
      </c>
      <c r="N308" s="100">
        <v>57</v>
      </c>
      <c r="O308" s="99">
        <v>0.46259259259259261</v>
      </c>
    </row>
    <row r="309" spans="1:15" x14ac:dyDescent="0.25">
      <c r="A309" s="96" t="s">
        <v>290</v>
      </c>
      <c r="B309" s="4"/>
      <c r="C309" s="95" t="s">
        <v>57</v>
      </c>
      <c r="D309" s="97">
        <v>0.46296296296296297</v>
      </c>
      <c r="E309" s="96" t="s">
        <v>120</v>
      </c>
    </row>
    <row r="310" spans="1:15" x14ac:dyDescent="0.25">
      <c r="A310" s="100">
        <v>9773</v>
      </c>
      <c r="B310" s="28">
        <v>1</v>
      </c>
      <c r="C310" s="100">
        <v>35656</v>
      </c>
      <c r="D310" s="100">
        <v>16.399999999999999</v>
      </c>
      <c r="E310" s="100">
        <v>13.32</v>
      </c>
      <c r="F310" s="100">
        <v>5.87</v>
      </c>
      <c r="G310" s="100">
        <v>5.18</v>
      </c>
      <c r="H310" s="100">
        <v>4.6900000000000004</v>
      </c>
      <c r="I310" s="100">
        <v>4.16</v>
      </c>
      <c r="J310" s="100">
        <v>3.68</v>
      </c>
      <c r="K310" s="100">
        <v>3.21</v>
      </c>
      <c r="L310" s="100">
        <v>48</v>
      </c>
      <c r="M310" s="100">
        <v>44</v>
      </c>
      <c r="N310" s="100">
        <v>58</v>
      </c>
      <c r="O310" s="99">
        <v>0.46332175925925928</v>
      </c>
    </row>
    <row r="311" spans="1:15" x14ac:dyDescent="0.25">
      <c r="A311" s="100">
        <v>9773</v>
      </c>
      <c r="B311" s="28">
        <v>2</v>
      </c>
      <c r="C311" s="100">
        <v>12316</v>
      </c>
      <c r="D311" s="100">
        <v>6</v>
      </c>
      <c r="E311" s="100">
        <v>4.8099999999999996</v>
      </c>
      <c r="F311" s="100">
        <v>2.0699999999999998</v>
      </c>
      <c r="G311" s="100">
        <v>1.85</v>
      </c>
      <c r="H311" s="100">
        <v>1.67</v>
      </c>
      <c r="I311" s="100">
        <v>1.47</v>
      </c>
      <c r="J311" s="100">
        <v>1.3</v>
      </c>
      <c r="K311" s="100">
        <v>1.1399999999999999</v>
      </c>
      <c r="L311" s="100">
        <v>48</v>
      </c>
      <c r="M311" s="100">
        <v>44</v>
      </c>
      <c r="N311" s="100">
        <v>58</v>
      </c>
      <c r="O311" s="99">
        <v>0.46342592592592591</v>
      </c>
    </row>
    <row r="312" spans="1:15" x14ac:dyDescent="0.25">
      <c r="A312" s="100">
        <v>9773</v>
      </c>
      <c r="B312" s="28">
        <v>3</v>
      </c>
      <c r="C312" s="100">
        <v>23765</v>
      </c>
      <c r="D312" s="100">
        <v>11.18</v>
      </c>
      <c r="E312" s="100">
        <v>9.08</v>
      </c>
      <c r="F312" s="100">
        <v>4.13</v>
      </c>
      <c r="G312" s="100">
        <v>3.54</v>
      </c>
      <c r="H312" s="100">
        <v>3.23</v>
      </c>
      <c r="I312" s="100">
        <v>2.86</v>
      </c>
      <c r="J312" s="100">
        <v>2.5299999999999998</v>
      </c>
      <c r="K312" s="100">
        <v>2.2200000000000002</v>
      </c>
      <c r="L312" s="100">
        <v>48</v>
      </c>
      <c r="M312" s="100">
        <v>44</v>
      </c>
      <c r="N312" s="100">
        <v>58</v>
      </c>
      <c r="O312" s="99">
        <v>0.46350694444444446</v>
      </c>
    </row>
    <row r="313" spans="1:15" x14ac:dyDescent="0.25">
      <c r="A313" s="100">
        <v>9773</v>
      </c>
      <c r="B313" s="28">
        <v>4</v>
      </c>
      <c r="C313" s="100">
        <v>35912</v>
      </c>
      <c r="D313" s="100">
        <v>15.93</v>
      </c>
      <c r="E313" s="100">
        <v>12.89</v>
      </c>
      <c r="F313" s="100">
        <v>6.03</v>
      </c>
      <c r="G313" s="100">
        <v>5.31</v>
      </c>
      <c r="H313" s="100">
        <v>4.79</v>
      </c>
      <c r="I313" s="100">
        <v>4.25</v>
      </c>
      <c r="J313" s="100">
        <v>3.76</v>
      </c>
      <c r="K313" s="100">
        <v>3.28</v>
      </c>
      <c r="L313" s="100">
        <v>48</v>
      </c>
      <c r="M313" s="100">
        <v>44</v>
      </c>
      <c r="N313" s="100">
        <v>58</v>
      </c>
      <c r="O313" s="99">
        <v>0.46362268518518518</v>
      </c>
    </row>
    <row r="314" spans="1:15" x14ac:dyDescent="0.25">
      <c r="A314" s="96" t="s">
        <v>586</v>
      </c>
      <c r="B314" s="4"/>
      <c r="C314" s="95" t="s">
        <v>57</v>
      </c>
      <c r="D314" s="97">
        <v>0.46391203703703704</v>
      </c>
      <c r="E314" s="96" t="s">
        <v>119</v>
      </c>
    </row>
    <row r="315" spans="1:15" x14ac:dyDescent="0.25">
      <c r="A315" s="100">
        <v>9789</v>
      </c>
      <c r="B315" s="28">
        <v>1</v>
      </c>
      <c r="C315" s="100">
        <v>35828</v>
      </c>
      <c r="D315" s="100">
        <v>8.5399999999999991</v>
      </c>
      <c r="E315" s="100">
        <v>7.71</v>
      </c>
      <c r="F315" s="100">
        <v>7.82</v>
      </c>
      <c r="G315" s="100">
        <v>6.91</v>
      </c>
      <c r="H315" s="100">
        <v>6.21</v>
      </c>
      <c r="I315" s="100">
        <v>5.51</v>
      </c>
      <c r="J315" s="100">
        <v>4.8600000000000003</v>
      </c>
      <c r="K315" s="100">
        <v>4.38</v>
      </c>
      <c r="L315" s="100">
        <v>48</v>
      </c>
      <c r="M315" s="100">
        <v>44</v>
      </c>
      <c r="N315" s="100">
        <v>59</v>
      </c>
      <c r="O315" s="99">
        <v>0.46434027777777781</v>
      </c>
    </row>
    <row r="316" spans="1:15" x14ac:dyDescent="0.25">
      <c r="A316" s="100">
        <v>9789</v>
      </c>
      <c r="B316" s="28">
        <v>2</v>
      </c>
      <c r="C316" s="100">
        <v>12397</v>
      </c>
      <c r="D316" s="100">
        <v>2.8</v>
      </c>
      <c r="E316" s="100">
        <v>2.54</v>
      </c>
      <c r="F316" s="100">
        <v>2.59</v>
      </c>
      <c r="G316" s="100">
        <v>2.29</v>
      </c>
      <c r="H316" s="100">
        <v>2.1</v>
      </c>
      <c r="I316" s="100">
        <v>1.89</v>
      </c>
      <c r="J316" s="100">
        <v>1.73</v>
      </c>
      <c r="K316" s="100">
        <v>1.61</v>
      </c>
      <c r="L316" s="100">
        <v>48</v>
      </c>
      <c r="M316" s="100">
        <v>44</v>
      </c>
      <c r="N316" s="100">
        <v>59</v>
      </c>
      <c r="O316" s="99">
        <v>0.4644328703703704</v>
      </c>
    </row>
    <row r="317" spans="1:15" x14ac:dyDescent="0.25">
      <c r="A317" s="100">
        <v>9789</v>
      </c>
      <c r="B317" s="28">
        <v>3</v>
      </c>
      <c r="C317" s="100">
        <v>24070</v>
      </c>
      <c r="D317" s="100">
        <v>5.54</v>
      </c>
      <c r="E317" s="100">
        <v>4.9800000000000004</v>
      </c>
      <c r="F317" s="100">
        <v>5.1100000000000003</v>
      </c>
      <c r="G317" s="100">
        <v>4.4800000000000004</v>
      </c>
      <c r="H317" s="100">
        <v>4.1100000000000003</v>
      </c>
      <c r="I317" s="100">
        <v>3.69</v>
      </c>
      <c r="J317" s="100">
        <v>3.37</v>
      </c>
      <c r="K317" s="100">
        <v>3.14</v>
      </c>
      <c r="L317" s="100">
        <v>48</v>
      </c>
      <c r="M317" s="100">
        <v>44</v>
      </c>
      <c r="N317" s="100">
        <v>59</v>
      </c>
      <c r="O317" s="99">
        <v>0.46451388888888889</v>
      </c>
    </row>
    <row r="318" spans="1:15" x14ac:dyDescent="0.25">
      <c r="A318" s="100">
        <v>9789</v>
      </c>
      <c r="B318" s="28">
        <v>4</v>
      </c>
      <c r="C318" s="100">
        <v>36401</v>
      </c>
      <c r="D318" s="100">
        <v>8.2799999999999994</v>
      </c>
      <c r="E318" s="100">
        <v>7.52</v>
      </c>
      <c r="F318" s="100">
        <v>7.61</v>
      </c>
      <c r="G318" s="100">
        <v>6.72</v>
      </c>
      <c r="H318" s="100">
        <v>6.11</v>
      </c>
      <c r="I318" s="100">
        <v>5.47</v>
      </c>
      <c r="J318" s="100">
        <v>4.95</v>
      </c>
      <c r="K318" s="100">
        <v>4.54</v>
      </c>
      <c r="L318" s="100">
        <v>48</v>
      </c>
      <c r="M318" s="100">
        <v>44</v>
      </c>
      <c r="N318" s="100">
        <v>59</v>
      </c>
      <c r="O318" s="99">
        <v>0.46462962962962967</v>
      </c>
    </row>
    <row r="319" spans="1:15" x14ac:dyDescent="0.25">
      <c r="A319" s="96" t="s">
        <v>585</v>
      </c>
      <c r="B319" s="4"/>
      <c r="C319" s="95" t="s">
        <v>57</v>
      </c>
      <c r="D319" s="97">
        <v>0.4650347222222222</v>
      </c>
      <c r="E319" s="96" t="s">
        <v>134</v>
      </c>
    </row>
    <row r="320" spans="1:15" x14ac:dyDescent="0.25">
      <c r="A320" s="100">
        <v>9804</v>
      </c>
      <c r="B320" s="28">
        <v>1</v>
      </c>
      <c r="C320" s="100">
        <v>35601</v>
      </c>
      <c r="D320" s="100">
        <v>17.64</v>
      </c>
      <c r="E320" s="100">
        <v>6.77</v>
      </c>
      <c r="F320" s="100">
        <v>14.2</v>
      </c>
      <c r="G320" s="100">
        <v>11.1</v>
      </c>
      <c r="H320" s="100">
        <v>8.85</v>
      </c>
      <c r="I320" s="100">
        <v>7.16</v>
      </c>
      <c r="J320" s="100">
        <v>5.65</v>
      </c>
      <c r="K320" s="100">
        <v>4.37</v>
      </c>
      <c r="L320" s="100">
        <v>48</v>
      </c>
      <c r="M320" s="100">
        <v>44</v>
      </c>
      <c r="N320" s="100">
        <v>60</v>
      </c>
      <c r="O320" s="99">
        <v>0.4654861111111111</v>
      </c>
    </row>
    <row r="321" spans="1:15" x14ac:dyDescent="0.25">
      <c r="A321" s="100">
        <v>9804</v>
      </c>
      <c r="B321" s="28">
        <v>2</v>
      </c>
      <c r="C321" s="100">
        <v>12274</v>
      </c>
      <c r="D321" s="100">
        <v>6.4</v>
      </c>
      <c r="E321" s="100">
        <v>2.1800000000000002</v>
      </c>
      <c r="F321" s="100">
        <v>5.14</v>
      </c>
      <c r="G321" s="100">
        <v>4.03</v>
      </c>
      <c r="H321" s="100">
        <v>3.27</v>
      </c>
      <c r="I321" s="100">
        <v>2.65</v>
      </c>
      <c r="J321" s="100">
        <v>2.13</v>
      </c>
      <c r="K321" s="100">
        <v>1.7</v>
      </c>
      <c r="L321" s="100">
        <v>48</v>
      </c>
      <c r="M321" s="100">
        <v>44</v>
      </c>
      <c r="N321" s="100">
        <v>60</v>
      </c>
      <c r="O321" s="99">
        <v>0.46557870370370374</v>
      </c>
    </row>
    <row r="322" spans="1:15" x14ac:dyDescent="0.25">
      <c r="A322" s="100">
        <v>9804</v>
      </c>
      <c r="B322" s="28">
        <v>3</v>
      </c>
      <c r="C322" s="100">
        <v>23785</v>
      </c>
      <c r="D322" s="100">
        <v>12.13</v>
      </c>
      <c r="E322" s="100">
        <v>4.2300000000000004</v>
      </c>
      <c r="F322" s="100">
        <v>9.86</v>
      </c>
      <c r="G322" s="100">
        <v>7.66</v>
      </c>
      <c r="H322" s="100">
        <v>6.19</v>
      </c>
      <c r="I322" s="100">
        <v>5.09</v>
      </c>
      <c r="J322" s="100">
        <v>4.05</v>
      </c>
      <c r="K322" s="100">
        <v>3.2</v>
      </c>
      <c r="L322" s="100">
        <v>48</v>
      </c>
      <c r="M322" s="100">
        <v>44</v>
      </c>
      <c r="N322" s="100">
        <v>60</v>
      </c>
      <c r="O322" s="99">
        <v>0.46568287037037037</v>
      </c>
    </row>
    <row r="323" spans="1:15" x14ac:dyDescent="0.25">
      <c r="A323" s="100">
        <v>9804</v>
      </c>
      <c r="B323" s="28">
        <v>4</v>
      </c>
      <c r="C323" s="100">
        <v>35757</v>
      </c>
      <c r="D323" s="100">
        <v>17.18</v>
      </c>
      <c r="E323" s="100">
        <v>6.75</v>
      </c>
      <c r="F323" s="100">
        <v>13.86</v>
      </c>
      <c r="G323" s="100">
        <v>10.91</v>
      </c>
      <c r="H323" s="100">
        <v>8.8000000000000007</v>
      </c>
      <c r="I323" s="100">
        <v>7.18</v>
      </c>
      <c r="J323" s="100">
        <v>5.74</v>
      </c>
      <c r="K323" s="100">
        <v>4.54</v>
      </c>
      <c r="L323" s="100">
        <v>48</v>
      </c>
      <c r="M323" s="100">
        <v>44</v>
      </c>
      <c r="N323" s="100">
        <v>60</v>
      </c>
      <c r="O323" s="99">
        <v>0.46581018518518519</v>
      </c>
    </row>
    <row r="324" spans="1:15" x14ac:dyDescent="0.25">
      <c r="A324" s="96" t="s">
        <v>568</v>
      </c>
      <c r="B324" s="4"/>
      <c r="C324" s="95" t="s">
        <v>57</v>
      </c>
      <c r="D324" s="97">
        <v>0.46612268518518518</v>
      </c>
      <c r="E324" s="96" t="s">
        <v>133</v>
      </c>
    </row>
    <row r="325" spans="1:15" x14ac:dyDescent="0.25">
      <c r="A325" s="100">
        <v>9809</v>
      </c>
      <c r="B325" s="28">
        <v>1</v>
      </c>
      <c r="C325" s="100">
        <v>35680</v>
      </c>
      <c r="D325" s="100">
        <v>17.2</v>
      </c>
      <c r="E325" s="100">
        <v>13.63</v>
      </c>
      <c r="F325" s="100">
        <v>7.05</v>
      </c>
      <c r="G325" s="100">
        <v>6.09</v>
      </c>
      <c r="H325" s="100">
        <v>5.34</v>
      </c>
      <c r="I325" s="100">
        <v>4.68</v>
      </c>
      <c r="J325" s="100">
        <v>4.0199999999999996</v>
      </c>
      <c r="K325" s="100">
        <v>3.38</v>
      </c>
      <c r="L325" s="100">
        <v>48</v>
      </c>
      <c r="M325" s="100">
        <v>44</v>
      </c>
      <c r="N325" s="100">
        <v>61</v>
      </c>
      <c r="O325" s="99">
        <v>0.4664814814814815</v>
      </c>
    </row>
    <row r="326" spans="1:15" x14ac:dyDescent="0.25">
      <c r="A326" s="100">
        <v>9809</v>
      </c>
      <c r="B326" s="28">
        <v>2</v>
      </c>
      <c r="C326" s="100">
        <v>12276</v>
      </c>
      <c r="D326" s="100">
        <v>6.53</v>
      </c>
      <c r="E326" s="100">
        <v>5.1100000000000003</v>
      </c>
      <c r="F326" s="100">
        <v>2.42</v>
      </c>
      <c r="G326" s="100">
        <v>2.0699999999999998</v>
      </c>
      <c r="H326" s="100">
        <v>1.84</v>
      </c>
      <c r="I326" s="100">
        <v>1.58</v>
      </c>
      <c r="J326" s="100">
        <v>1.38</v>
      </c>
      <c r="K326" s="100">
        <v>1.17</v>
      </c>
      <c r="L326" s="100">
        <v>48</v>
      </c>
      <c r="M326" s="100">
        <v>44</v>
      </c>
      <c r="N326" s="100">
        <v>61</v>
      </c>
      <c r="O326" s="99">
        <v>0.46657407407407409</v>
      </c>
    </row>
    <row r="327" spans="1:15" x14ac:dyDescent="0.25">
      <c r="A327" s="100">
        <v>9809</v>
      </c>
      <c r="B327" s="28">
        <v>3</v>
      </c>
      <c r="C327" s="100">
        <v>23788</v>
      </c>
      <c r="D327" s="100">
        <v>12.05</v>
      </c>
      <c r="E327" s="100">
        <v>9.42</v>
      </c>
      <c r="F327" s="100">
        <v>4.8499999999999996</v>
      </c>
      <c r="G327" s="100">
        <v>4.09</v>
      </c>
      <c r="H327" s="100">
        <v>3.63</v>
      </c>
      <c r="I327" s="100">
        <v>3.17</v>
      </c>
      <c r="J327" s="100">
        <v>2.72</v>
      </c>
      <c r="K327" s="100">
        <v>2.2999999999999998</v>
      </c>
      <c r="L327" s="100">
        <v>48</v>
      </c>
      <c r="M327" s="100">
        <v>44</v>
      </c>
      <c r="N327" s="100">
        <v>61</v>
      </c>
      <c r="O327" s="99">
        <v>0.46665509259259258</v>
      </c>
    </row>
    <row r="328" spans="1:15" x14ac:dyDescent="0.25">
      <c r="A328" s="100">
        <v>9809</v>
      </c>
      <c r="B328" s="28">
        <v>4</v>
      </c>
      <c r="C328" s="100">
        <v>35789</v>
      </c>
      <c r="D328" s="100">
        <v>16.78</v>
      </c>
      <c r="E328" s="100">
        <v>13.29</v>
      </c>
      <c r="F328" s="100">
        <v>7.13</v>
      </c>
      <c r="G328" s="100">
        <v>6.18</v>
      </c>
      <c r="H328" s="100">
        <v>5.39</v>
      </c>
      <c r="I328" s="100">
        <v>4.74</v>
      </c>
      <c r="J328" s="100">
        <v>4.0599999999999996</v>
      </c>
      <c r="K328" s="100">
        <v>3.44</v>
      </c>
      <c r="L328" s="100">
        <v>48</v>
      </c>
      <c r="M328" s="100">
        <v>44</v>
      </c>
      <c r="N328" s="100">
        <v>61</v>
      </c>
      <c r="O328" s="99">
        <v>0.46677083333333336</v>
      </c>
    </row>
    <row r="329" spans="1:15" x14ac:dyDescent="0.25">
      <c r="A329" s="96" t="s">
        <v>584</v>
      </c>
      <c r="B329" s="4"/>
      <c r="C329" s="95" t="s">
        <v>57</v>
      </c>
      <c r="D329" s="97">
        <v>0.46717592592592588</v>
      </c>
      <c r="E329" s="96" t="s">
        <v>131</v>
      </c>
    </row>
    <row r="330" spans="1:15" x14ac:dyDescent="0.25">
      <c r="A330" s="100">
        <v>9824</v>
      </c>
      <c r="B330" s="28">
        <v>1</v>
      </c>
      <c r="C330" s="100">
        <v>35945</v>
      </c>
      <c r="D330" s="100">
        <v>8.14</v>
      </c>
      <c r="E330" s="100">
        <v>7.31</v>
      </c>
      <c r="F330" s="100">
        <v>7.55</v>
      </c>
      <c r="G330" s="100">
        <v>6.83</v>
      </c>
      <c r="H330" s="100">
        <v>6.19</v>
      </c>
      <c r="I330" s="100">
        <v>5.49</v>
      </c>
      <c r="J330" s="100">
        <v>4.97</v>
      </c>
      <c r="K330" s="100">
        <v>4.49</v>
      </c>
      <c r="L330" s="100">
        <v>49</v>
      </c>
      <c r="M330" s="100">
        <v>44</v>
      </c>
      <c r="N330" s="100">
        <v>62</v>
      </c>
      <c r="O330" s="99">
        <v>0.46762731481481484</v>
      </c>
    </row>
    <row r="331" spans="1:15" x14ac:dyDescent="0.25">
      <c r="A331" s="100">
        <v>9824</v>
      </c>
      <c r="B331" s="28">
        <v>2</v>
      </c>
      <c r="C331" s="100">
        <v>12390</v>
      </c>
      <c r="D331" s="100">
        <v>2.64</v>
      </c>
      <c r="E331" s="100">
        <v>2.37</v>
      </c>
      <c r="F331" s="100">
        <v>2.4500000000000002</v>
      </c>
      <c r="G331" s="100">
        <v>2.2400000000000002</v>
      </c>
      <c r="H331" s="100">
        <v>2.1</v>
      </c>
      <c r="I331" s="100">
        <v>1.89</v>
      </c>
      <c r="J331" s="100">
        <v>1.78</v>
      </c>
      <c r="K331" s="100">
        <v>1.67</v>
      </c>
      <c r="L331" s="100">
        <v>49</v>
      </c>
      <c r="M331" s="100">
        <v>44</v>
      </c>
      <c r="N331" s="100">
        <v>62</v>
      </c>
      <c r="O331" s="99">
        <v>0.46771990740740743</v>
      </c>
    </row>
    <row r="332" spans="1:15" x14ac:dyDescent="0.25">
      <c r="A332" s="100">
        <v>9824</v>
      </c>
      <c r="B332" s="28">
        <v>3</v>
      </c>
      <c r="C332" s="100">
        <v>24028</v>
      </c>
      <c r="D332" s="100">
        <v>5.24</v>
      </c>
      <c r="E332" s="100">
        <v>4.6500000000000004</v>
      </c>
      <c r="F332" s="100">
        <v>4.97</v>
      </c>
      <c r="G332" s="100">
        <v>4.41</v>
      </c>
      <c r="H332" s="100">
        <v>4.1100000000000003</v>
      </c>
      <c r="I332" s="100">
        <v>3.74</v>
      </c>
      <c r="J332" s="100">
        <v>3.5</v>
      </c>
      <c r="K332" s="100">
        <v>3.25</v>
      </c>
      <c r="L332" s="100">
        <v>49</v>
      </c>
      <c r="M332" s="100">
        <v>44</v>
      </c>
      <c r="N332" s="100">
        <v>62</v>
      </c>
      <c r="O332" s="99">
        <v>0.46781249999999996</v>
      </c>
    </row>
    <row r="333" spans="1:15" x14ac:dyDescent="0.25">
      <c r="A333" s="100">
        <v>9824</v>
      </c>
      <c r="B333" s="28">
        <v>4</v>
      </c>
      <c r="C333" s="100">
        <v>36246</v>
      </c>
      <c r="D333" s="100">
        <v>7.91</v>
      </c>
      <c r="E333" s="100">
        <v>7.09</v>
      </c>
      <c r="F333" s="100">
        <v>7.36</v>
      </c>
      <c r="G333" s="100">
        <v>6.68</v>
      </c>
      <c r="H333" s="100">
        <v>6.12</v>
      </c>
      <c r="I333" s="100">
        <v>5.54</v>
      </c>
      <c r="J333" s="100">
        <v>5.09</v>
      </c>
      <c r="K333" s="100">
        <v>4.7300000000000004</v>
      </c>
      <c r="L333" s="100">
        <v>49</v>
      </c>
      <c r="M333" s="100">
        <v>44</v>
      </c>
      <c r="N333" s="100">
        <v>62</v>
      </c>
      <c r="O333" s="99">
        <v>0.4679166666666667</v>
      </c>
    </row>
    <row r="334" spans="1:15" x14ac:dyDescent="0.25">
      <c r="A334" s="96" t="s">
        <v>583</v>
      </c>
      <c r="B334" s="4" t="s">
        <v>582</v>
      </c>
      <c r="C334" s="95" t="s">
        <v>57</v>
      </c>
      <c r="D334" s="97">
        <v>0.46820601851851856</v>
      </c>
      <c r="E334" s="96" t="s">
        <v>129</v>
      </c>
    </row>
    <row r="335" spans="1:15" x14ac:dyDescent="0.25">
      <c r="A335" s="100">
        <v>9842</v>
      </c>
      <c r="B335" s="28">
        <v>1</v>
      </c>
      <c r="C335" s="100">
        <v>35999</v>
      </c>
      <c r="D335" s="100">
        <v>8.01</v>
      </c>
      <c r="E335" s="100">
        <v>7.3</v>
      </c>
      <c r="F335" s="100">
        <v>7.21</v>
      </c>
      <c r="G335" s="100">
        <v>6.34</v>
      </c>
      <c r="H335" s="100">
        <v>5.54</v>
      </c>
      <c r="I335" s="100">
        <v>4.8</v>
      </c>
      <c r="J335" s="100">
        <v>4.12</v>
      </c>
      <c r="K335" s="100">
        <v>3.5</v>
      </c>
      <c r="L335" s="100">
        <v>49</v>
      </c>
      <c r="M335" s="100">
        <v>45</v>
      </c>
      <c r="N335" s="100">
        <v>63</v>
      </c>
      <c r="O335" s="99">
        <v>0.46861111111111109</v>
      </c>
    </row>
    <row r="336" spans="1:15" x14ac:dyDescent="0.25">
      <c r="A336" s="100">
        <v>9842</v>
      </c>
      <c r="B336" s="28">
        <v>2</v>
      </c>
      <c r="C336" s="100">
        <v>12484</v>
      </c>
      <c r="D336" s="100">
        <v>2.69</v>
      </c>
      <c r="E336" s="100">
        <v>2.44</v>
      </c>
      <c r="F336" s="100">
        <v>2.42</v>
      </c>
      <c r="G336" s="100">
        <v>2.12</v>
      </c>
      <c r="H336" s="100">
        <v>1.91</v>
      </c>
      <c r="I336" s="100">
        <v>1.67</v>
      </c>
      <c r="J336" s="100">
        <v>1.48</v>
      </c>
      <c r="K336" s="100">
        <v>1.28</v>
      </c>
      <c r="L336" s="100">
        <v>49</v>
      </c>
      <c r="M336" s="100">
        <v>45</v>
      </c>
      <c r="N336" s="100">
        <v>63</v>
      </c>
      <c r="O336" s="99">
        <v>0.46871527777777783</v>
      </c>
    </row>
    <row r="337" spans="1:15" x14ac:dyDescent="0.25">
      <c r="A337" s="100">
        <v>9842</v>
      </c>
      <c r="B337" s="28">
        <v>3</v>
      </c>
      <c r="C337" s="100">
        <v>23848</v>
      </c>
      <c r="D337" s="100">
        <v>5.24</v>
      </c>
      <c r="E337" s="100">
        <v>4.74</v>
      </c>
      <c r="F337" s="100">
        <v>4.82</v>
      </c>
      <c r="G337" s="100">
        <v>4.1500000000000004</v>
      </c>
      <c r="H337" s="100">
        <v>3.73</v>
      </c>
      <c r="I337" s="100">
        <v>3.26</v>
      </c>
      <c r="J337" s="100">
        <v>2.84</v>
      </c>
      <c r="K337" s="100">
        <v>2.4700000000000002</v>
      </c>
      <c r="L337" s="100">
        <v>49</v>
      </c>
      <c r="M337" s="100">
        <v>45</v>
      </c>
      <c r="N337" s="100">
        <v>63</v>
      </c>
      <c r="O337" s="99">
        <v>0.46879629629629632</v>
      </c>
    </row>
    <row r="338" spans="1:15" x14ac:dyDescent="0.25">
      <c r="A338" s="100">
        <v>9842</v>
      </c>
      <c r="B338" s="28">
        <v>4</v>
      </c>
      <c r="C338" s="100">
        <v>36497</v>
      </c>
      <c r="D338" s="100">
        <v>7.87</v>
      </c>
      <c r="E338" s="100">
        <v>7.13</v>
      </c>
      <c r="F338" s="100">
        <v>7.1</v>
      </c>
      <c r="G338" s="100">
        <v>6.23</v>
      </c>
      <c r="H338" s="100">
        <v>5.51</v>
      </c>
      <c r="I338" s="100">
        <v>4.82</v>
      </c>
      <c r="J338" s="100">
        <v>4.17</v>
      </c>
      <c r="K338" s="100">
        <v>3.59</v>
      </c>
      <c r="L338" s="100">
        <v>49</v>
      </c>
      <c r="M338" s="100">
        <v>45</v>
      </c>
      <c r="N338" s="100">
        <v>63</v>
      </c>
      <c r="O338" s="99">
        <v>0.46891203703703704</v>
      </c>
    </row>
    <row r="339" spans="1:15" x14ac:dyDescent="0.25">
      <c r="A339" s="96" t="s">
        <v>565</v>
      </c>
      <c r="B339" s="4"/>
      <c r="C339" s="95" t="s">
        <v>57</v>
      </c>
      <c r="D339" s="97">
        <v>0.4692708333333333</v>
      </c>
      <c r="E339" s="96" t="s">
        <v>118</v>
      </c>
    </row>
    <row r="340" spans="1:15" x14ac:dyDescent="0.25">
      <c r="A340" s="100">
        <v>9846</v>
      </c>
      <c r="B340" s="28">
        <v>1</v>
      </c>
      <c r="C340" s="100">
        <v>35876</v>
      </c>
      <c r="D340" s="100">
        <v>7.79</v>
      </c>
      <c r="E340" s="100">
        <v>7</v>
      </c>
      <c r="F340" s="100">
        <v>7.03</v>
      </c>
      <c r="G340" s="100">
        <v>6.19</v>
      </c>
      <c r="H340" s="100">
        <v>5.43</v>
      </c>
      <c r="I340" s="100">
        <v>4.7300000000000004</v>
      </c>
      <c r="J340" s="100">
        <v>4.0999999999999996</v>
      </c>
      <c r="K340" s="100">
        <v>3.58</v>
      </c>
      <c r="L340" s="100">
        <v>49</v>
      </c>
      <c r="M340" s="100">
        <v>44</v>
      </c>
      <c r="N340" s="100">
        <v>64</v>
      </c>
      <c r="O340" s="99">
        <v>0.46960648148148149</v>
      </c>
    </row>
    <row r="341" spans="1:15" x14ac:dyDescent="0.25">
      <c r="A341" s="100">
        <v>9846</v>
      </c>
      <c r="B341" s="28">
        <v>2</v>
      </c>
      <c r="C341" s="100">
        <v>12445</v>
      </c>
      <c r="D341" s="100">
        <v>2.68</v>
      </c>
      <c r="E341" s="100">
        <v>2.41</v>
      </c>
      <c r="F341" s="100">
        <v>2.41</v>
      </c>
      <c r="G341" s="100">
        <v>2.14</v>
      </c>
      <c r="H341" s="100">
        <v>1.9</v>
      </c>
      <c r="I341" s="100">
        <v>1.67</v>
      </c>
      <c r="J341" s="100">
        <v>1.46</v>
      </c>
      <c r="K341" s="100">
        <v>1.3</v>
      </c>
      <c r="L341" s="100">
        <v>49</v>
      </c>
      <c r="M341" s="100">
        <v>44</v>
      </c>
      <c r="N341" s="100">
        <v>64</v>
      </c>
      <c r="O341" s="99">
        <v>0.46971064814814811</v>
      </c>
    </row>
    <row r="342" spans="1:15" x14ac:dyDescent="0.25">
      <c r="A342" s="100">
        <v>9846</v>
      </c>
      <c r="B342" s="28">
        <v>3</v>
      </c>
      <c r="C342" s="100">
        <v>24184</v>
      </c>
      <c r="D342" s="100">
        <v>5.21</v>
      </c>
      <c r="E342" s="100">
        <v>4.68</v>
      </c>
      <c r="F342" s="100">
        <v>4.8899999999999997</v>
      </c>
      <c r="G342" s="100">
        <v>4.17</v>
      </c>
      <c r="H342" s="100">
        <v>3.71</v>
      </c>
      <c r="I342" s="100">
        <v>3.24</v>
      </c>
      <c r="J342" s="100">
        <v>2.83</v>
      </c>
      <c r="K342" s="100">
        <v>2.4900000000000002</v>
      </c>
      <c r="L342" s="100">
        <v>49</v>
      </c>
      <c r="M342" s="100">
        <v>44</v>
      </c>
      <c r="N342" s="100">
        <v>64</v>
      </c>
      <c r="O342" s="99">
        <v>0.4698032407407407</v>
      </c>
    </row>
    <row r="343" spans="1:15" x14ac:dyDescent="0.25">
      <c r="A343" s="100">
        <v>9846</v>
      </c>
      <c r="B343" s="28">
        <v>4</v>
      </c>
      <c r="C343" s="100">
        <v>36172</v>
      </c>
      <c r="D343" s="100">
        <v>7.89</v>
      </c>
      <c r="E343" s="100">
        <v>7.1</v>
      </c>
      <c r="F343" s="100">
        <v>7.16</v>
      </c>
      <c r="G343" s="100">
        <v>6.29</v>
      </c>
      <c r="H343" s="100">
        <v>5.51</v>
      </c>
      <c r="I343" s="100">
        <v>4.83</v>
      </c>
      <c r="J343" s="100">
        <v>4.1900000000000004</v>
      </c>
      <c r="K343" s="100">
        <v>3.64</v>
      </c>
      <c r="L343" s="100">
        <v>49</v>
      </c>
      <c r="M343" s="100">
        <v>44</v>
      </c>
      <c r="N343" s="100">
        <v>64</v>
      </c>
      <c r="O343" s="99">
        <v>0.46993055555555552</v>
      </c>
    </row>
    <row r="344" spans="1:15" x14ac:dyDescent="0.25">
      <c r="A344" s="96" t="s">
        <v>581</v>
      </c>
      <c r="B344" s="4"/>
      <c r="C344" s="95" t="s">
        <v>57</v>
      </c>
      <c r="D344" s="97">
        <v>0.47023148148148147</v>
      </c>
      <c r="E344" s="96" t="s">
        <v>117</v>
      </c>
    </row>
    <row r="345" spans="1:15" x14ac:dyDescent="0.25">
      <c r="A345" s="100">
        <v>9864</v>
      </c>
      <c r="B345" s="28">
        <v>1</v>
      </c>
      <c r="C345" s="100">
        <v>36122</v>
      </c>
      <c r="D345" s="100">
        <v>7.89</v>
      </c>
      <c r="E345" s="100">
        <v>7.12</v>
      </c>
      <c r="F345" s="100">
        <v>7.15</v>
      </c>
      <c r="G345" s="100">
        <v>6.32</v>
      </c>
      <c r="H345" s="100">
        <v>5.57</v>
      </c>
      <c r="I345" s="100">
        <v>4.87</v>
      </c>
      <c r="J345" s="100">
        <v>4.13</v>
      </c>
      <c r="K345" s="100">
        <v>3.5</v>
      </c>
      <c r="L345" s="100">
        <v>49</v>
      </c>
      <c r="M345" s="100">
        <v>44</v>
      </c>
      <c r="N345" s="100">
        <v>65</v>
      </c>
      <c r="O345" s="99">
        <v>0.47062500000000002</v>
      </c>
    </row>
    <row r="346" spans="1:15" x14ac:dyDescent="0.25">
      <c r="A346" s="100">
        <v>9864</v>
      </c>
      <c r="B346" s="28">
        <v>2</v>
      </c>
      <c r="C346" s="100">
        <v>12398</v>
      </c>
      <c r="D346" s="100">
        <v>2.64</v>
      </c>
      <c r="E346" s="100">
        <v>2.39</v>
      </c>
      <c r="F346" s="100">
        <v>2.4</v>
      </c>
      <c r="G346" s="100">
        <v>2.11</v>
      </c>
      <c r="H346" s="100">
        <v>1.87</v>
      </c>
      <c r="I346" s="100">
        <v>1.66</v>
      </c>
      <c r="J346" s="100">
        <v>1.44</v>
      </c>
      <c r="K346" s="100">
        <v>1.26</v>
      </c>
      <c r="L346" s="100">
        <v>49</v>
      </c>
      <c r="M346" s="100">
        <v>44</v>
      </c>
      <c r="N346" s="100">
        <v>65</v>
      </c>
      <c r="O346" s="99">
        <v>0.4707175925925926</v>
      </c>
    </row>
    <row r="347" spans="1:15" x14ac:dyDescent="0.25">
      <c r="A347" s="100">
        <v>9864</v>
      </c>
      <c r="B347" s="28">
        <v>3</v>
      </c>
      <c r="C347" s="100">
        <v>24073</v>
      </c>
      <c r="D347" s="100">
        <v>5.13</v>
      </c>
      <c r="E347" s="100">
        <v>4.6399999999999997</v>
      </c>
      <c r="F347" s="100">
        <v>4.8</v>
      </c>
      <c r="G347" s="100">
        <v>4.13</v>
      </c>
      <c r="H347" s="100">
        <v>3.69</v>
      </c>
      <c r="I347" s="100">
        <v>3.25</v>
      </c>
      <c r="J347" s="100">
        <v>2.8</v>
      </c>
      <c r="K347" s="100">
        <v>2.44</v>
      </c>
      <c r="L347" s="100">
        <v>49</v>
      </c>
      <c r="M347" s="100">
        <v>44</v>
      </c>
      <c r="N347" s="100">
        <v>65</v>
      </c>
      <c r="O347" s="99">
        <v>0.47081018518518519</v>
      </c>
    </row>
    <row r="348" spans="1:15" x14ac:dyDescent="0.25">
      <c r="A348" s="100">
        <v>9864</v>
      </c>
      <c r="B348" s="28">
        <v>4</v>
      </c>
      <c r="C348" s="100">
        <v>36462</v>
      </c>
      <c r="D348" s="100">
        <v>7.77</v>
      </c>
      <c r="E348" s="100">
        <v>7.03</v>
      </c>
      <c r="F348" s="100">
        <v>7.03</v>
      </c>
      <c r="G348" s="100">
        <v>6.24</v>
      </c>
      <c r="H348" s="100">
        <v>5.51</v>
      </c>
      <c r="I348" s="100">
        <v>4.8499999999999996</v>
      </c>
      <c r="J348" s="100">
        <v>4.17</v>
      </c>
      <c r="K348" s="100">
        <v>3.58</v>
      </c>
      <c r="L348" s="100">
        <v>49</v>
      </c>
      <c r="M348" s="100">
        <v>44</v>
      </c>
      <c r="N348" s="100">
        <v>65</v>
      </c>
      <c r="O348" s="99">
        <v>0.47092592592592591</v>
      </c>
    </row>
    <row r="349" spans="1:15" x14ac:dyDescent="0.25">
      <c r="A349" s="96" t="s">
        <v>580</v>
      </c>
      <c r="B349" s="4"/>
      <c r="C349" s="95" t="s">
        <v>57</v>
      </c>
      <c r="D349" s="97">
        <v>0.47123842592592591</v>
      </c>
      <c r="E349" s="96" t="s">
        <v>127</v>
      </c>
    </row>
    <row r="350" spans="1:15" x14ac:dyDescent="0.25">
      <c r="A350" s="100">
        <v>9880</v>
      </c>
      <c r="B350" s="28">
        <v>1</v>
      </c>
      <c r="C350" s="100">
        <v>35799</v>
      </c>
      <c r="D350" s="100">
        <v>8.1199999999999992</v>
      </c>
      <c r="E350" s="100">
        <v>7.44</v>
      </c>
      <c r="F350" s="100">
        <v>7.27</v>
      </c>
      <c r="G350" s="100">
        <v>6.38</v>
      </c>
      <c r="H350" s="100">
        <v>5.59</v>
      </c>
      <c r="I350" s="100">
        <v>4.8499999999999996</v>
      </c>
      <c r="J350" s="100">
        <v>4.16</v>
      </c>
      <c r="K350" s="100">
        <v>3.56</v>
      </c>
      <c r="L350" s="100">
        <v>49</v>
      </c>
      <c r="M350" s="100">
        <v>44</v>
      </c>
      <c r="N350" s="100">
        <v>66</v>
      </c>
      <c r="O350" s="99">
        <v>0.47170138888888885</v>
      </c>
    </row>
    <row r="351" spans="1:15" x14ac:dyDescent="0.25">
      <c r="A351" s="100">
        <v>9880</v>
      </c>
      <c r="B351" s="28">
        <v>2</v>
      </c>
      <c r="C351" s="100">
        <v>12397</v>
      </c>
      <c r="D351" s="100">
        <v>2.74</v>
      </c>
      <c r="E351" s="100">
        <v>2.5099999999999998</v>
      </c>
      <c r="F351" s="100">
        <v>2.48</v>
      </c>
      <c r="G351" s="100">
        <v>2.16</v>
      </c>
      <c r="H351" s="100">
        <v>1.93</v>
      </c>
      <c r="I351" s="100">
        <v>1.69</v>
      </c>
      <c r="J351" s="100">
        <v>1.48</v>
      </c>
      <c r="K351" s="100">
        <v>1.29</v>
      </c>
      <c r="L351" s="100">
        <v>49</v>
      </c>
      <c r="M351" s="100">
        <v>44</v>
      </c>
      <c r="N351" s="100">
        <v>66</v>
      </c>
      <c r="O351" s="99">
        <v>0.47180555555555559</v>
      </c>
    </row>
    <row r="352" spans="1:15" x14ac:dyDescent="0.25">
      <c r="A352" s="100">
        <v>9880</v>
      </c>
      <c r="B352" s="28">
        <v>3</v>
      </c>
      <c r="C352" s="100">
        <v>23933</v>
      </c>
      <c r="D352" s="100">
        <v>5.43</v>
      </c>
      <c r="E352" s="100">
        <v>4.87</v>
      </c>
      <c r="F352" s="100">
        <v>5</v>
      </c>
      <c r="G352" s="100">
        <v>4.22</v>
      </c>
      <c r="H352" s="100">
        <v>3.75</v>
      </c>
      <c r="I352" s="100">
        <v>3.3</v>
      </c>
      <c r="J352" s="100">
        <v>2.86</v>
      </c>
      <c r="K352" s="100">
        <v>2.4700000000000002</v>
      </c>
      <c r="L352" s="100">
        <v>49</v>
      </c>
      <c r="M352" s="100">
        <v>44</v>
      </c>
      <c r="N352" s="100">
        <v>66</v>
      </c>
      <c r="O352" s="99">
        <v>0.47189814814814812</v>
      </c>
    </row>
    <row r="353" spans="1:15" x14ac:dyDescent="0.25">
      <c r="A353" s="100">
        <v>9880</v>
      </c>
      <c r="B353" s="28">
        <v>4</v>
      </c>
      <c r="C353" s="100">
        <v>36331</v>
      </c>
      <c r="D353" s="100">
        <v>8.06</v>
      </c>
      <c r="E353" s="100">
        <v>7.35</v>
      </c>
      <c r="F353" s="100">
        <v>7.3</v>
      </c>
      <c r="G353" s="100">
        <v>6.35</v>
      </c>
      <c r="H353" s="100">
        <v>5.61</v>
      </c>
      <c r="I353" s="100">
        <v>4.88</v>
      </c>
      <c r="J353" s="100">
        <v>4.22</v>
      </c>
      <c r="K353" s="100">
        <v>3.63</v>
      </c>
      <c r="L353" s="100">
        <v>49</v>
      </c>
      <c r="M353" s="100">
        <v>44</v>
      </c>
      <c r="N353" s="100">
        <v>66</v>
      </c>
      <c r="O353" s="99">
        <v>0.4720138888888889</v>
      </c>
    </row>
    <row r="354" spans="1:15" x14ac:dyDescent="0.25">
      <c r="A354" s="96" t="s">
        <v>562</v>
      </c>
      <c r="B354" s="4"/>
      <c r="C354" s="95" t="s">
        <v>57</v>
      </c>
      <c r="D354" s="97">
        <v>0.47232638888888889</v>
      </c>
      <c r="E354" s="96" t="s">
        <v>125</v>
      </c>
    </row>
    <row r="355" spans="1:15" x14ac:dyDescent="0.25">
      <c r="A355" s="100">
        <v>9884</v>
      </c>
      <c r="B355" s="28">
        <v>1</v>
      </c>
      <c r="C355" s="100">
        <v>35944</v>
      </c>
      <c r="D355" s="100">
        <v>8.1300000000000008</v>
      </c>
      <c r="E355" s="100">
        <v>7.24</v>
      </c>
      <c r="F355" s="100">
        <v>7.31</v>
      </c>
      <c r="G355" s="100">
        <v>6.38</v>
      </c>
      <c r="H355" s="100">
        <v>5.58</v>
      </c>
      <c r="I355" s="100">
        <v>4.8499999999999996</v>
      </c>
      <c r="J355" s="100">
        <v>4.18</v>
      </c>
      <c r="K355" s="100">
        <v>3.63</v>
      </c>
      <c r="L355" s="100">
        <v>49</v>
      </c>
      <c r="M355" s="100">
        <v>45</v>
      </c>
      <c r="N355" s="100">
        <v>67</v>
      </c>
      <c r="O355" s="99">
        <v>0.47268518518518521</v>
      </c>
    </row>
    <row r="356" spans="1:15" x14ac:dyDescent="0.25">
      <c r="A356" s="100">
        <v>9884</v>
      </c>
      <c r="B356" s="28">
        <v>2</v>
      </c>
      <c r="C356" s="100">
        <v>12426</v>
      </c>
      <c r="D356" s="100">
        <v>2.79</v>
      </c>
      <c r="E356" s="100">
        <v>2.5</v>
      </c>
      <c r="F356" s="100">
        <v>2.54</v>
      </c>
      <c r="G356" s="100">
        <v>2.2200000000000002</v>
      </c>
      <c r="H356" s="100">
        <v>1.95</v>
      </c>
      <c r="I356" s="100">
        <v>1.71</v>
      </c>
      <c r="J356" s="100">
        <v>1.49</v>
      </c>
      <c r="K356" s="100">
        <v>1.32</v>
      </c>
      <c r="L356" s="100">
        <v>49</v>
      </c>
      <c r="M356" s="100">
        <v>45</v>
      </c>
      <c r="N356" s="100">
        <v>67</v>
      </c>
      <c r="O356" s="99">
        <v>0.4727777777777778</v>
      </c>
    </row>
    <row r="357" spans="1:15" x14ac:dyDescent="0.25">
      <c r="A357" s="100">
        <v>9884</v>
      </c>
      <c r="B357" s="28">
        <v>3</v>
      </c>
      <c r="C357" s="100">
        <v>24013</v>
      </c>
      <c r="D357" s="100">
        <v>5.46</v>
      </c>
      <c r="E357" s="100">
        <v>4.8499999999999996</v>
      </c>
      <c r="F357" s="100">
        <v>5.04</v>
      </c>
      <c r="G357" s="100">
        <v>4.29</v>
      </c>
      <c r="H357" s="100">
        <v>3.78</v>
      </c>
      <c r="I357" s="100">
        <v>3.33</v>
      </c>
      <c r="J357" s="100">
        <v>2.85</v>
      </c>
      <c r="K357" s="100">
        <v>2.5099999999999998</v>
      </c>
      <c r="L357" s="100">
        <v>49</v>
      </c>
      <c r="M357" s="100">
        <v>45</v>
      </c>
      <c r="N357" s="100">
        <v>67</v>
      </c>
      <c r="O357" s="99">
        <v>0.47287037037037033</v>
      </c>
    </row>
    <row r="358" spans="1:15" x14ac:dyDescent="0.25">
      <c r="A358" s="100">
        <v>9884</v>
      </c>
      <c r="B358" s="28">
        <v>4</v>
      </c>
      <c r="C358" s="100">
        <v>36162</v>
      </c>
      <c r="D358" s="100">
        <v>8.17</v>
      </c>
      <c r="E358" s="100">
        <v>7.3</v>
      </c>
      <c r="F358" s="100">
        <v>7.46</v>
      </c>
      <c r="G358" s="100">
        <v>6.44</v>
      </c>
      <c r="H358" s="100">
        <v>5.62</v>
      </c>
      <c r="I358" s="100">
        <v>4.91</v>
      </c>
      <c r="J358" s="100">
        <v>4.22</v>
      </c>
      <c r="K358" s="100">
        <v>3.68</v>
      </c>
      <c r="L358" s="100">
        <v>49</v>
      </c>
      <c r="M358" s="100">
        <v>45</v>
      </c>
      <c r="N358" s="100">
        <v>67</v>
      </c>
      <c r="O358" s="99">
        <v>0.47297453703703707</v>
      </c>
    </row>
    <row r="359" spans="1:15" x14ac:dyDescent="0.25">
      <c r="A359" s="96" t="s">
        <v>579</v>
      </c>
      <c r="B359" s="4"/>
      <c r="C359" s="95" t="s">
        <v>57</v>
      </c>
      <c r="D359" s="97">
        <v>0.4732986111111111</v>
      </c>
      <c r="E359" s="96" t="s">
        <v>123</v>
      </c>
    </row>
    <row r="360" spans="1:15" x14ac:dyDescent="0.25">
      <c r="A360" s="100">
        <v>9902</v>
      </c>
      <c r="B360" s="28">
        <v>1</v>
      </c>
      <c r="C360" s="100">
        <v>35844</v>
      </c>
      <c r="D360" s="100">
        <v>8.3800000000000008</v>
      </c>
      <c r="E360" s="100">
        <v>7.67</v>
      </c>
      <c r="F360" s="100">
        <v>7.48</v>
      </c>
      <c r="G360" s="100">
        <v>6.6</v>
      </c>
      <c r="H360" s="100">
        <v>5.73</v>
      </c>
      <c r="I360" s="100">
        <v>4.95</v>
      </c>
      <c r="J360" s="100">
        <v>4.2300000000000004</v>
      </c>
      <c r="K360" s="100">
        <v>3.59</v>
      </c>
      <c r="L360" s="100">
        <v>49</v>
      </c>
      <c r="M360" s="100">
        <v>45</v>
      </c>
      <c r="N360" s="100">
        <v>68</v>
      </c>
      <c r="O360" s="99">
        <v>0.47371527777777778</v>
      </c>
    </row>
    <row r="361" spans="1:15" x14ac:dyDescent="0.25">
      <c r="A361" s="100">
        <v>9902</v>
      </c>
      <c r="B361" s="28">
        <v>2</v>
      </c>
      <c r="C361" s="100">
        <v>12435</v>
      </c>
      <c r="D361" s="100">
        <v>2.78</v>
      </c>
      <c r="E361" s="100">
        <v>2.57</v>
      </c>
      <c r="F361" s="100">
        <v>2.5299999999999998</v>
      </c>
      <c r="G361" s="100">
        <v>2.2000000000000002</v>
      </c>
      <c r="H361" s="100">
        <v>1.95</v>
      </c>
      <c r="I361" s="100">
        <v>1.71</v>
      </c>
      <c r="J361" s="100">
        <v>1.49</v>
      </c>
      <c r="K361" s="100">
        <v>1.3</v>
      </c>
      <c r="L361" s="100">
        <v>49</v>
      </c>
      <c r="M361" s="100">
        <v>45</v>
      </c>
      <c r="N361" s="100">
        <v>68</v>
      </c>
      <c r="O361" s="99">
        <v>0.47380787037037037</v>
      </c>
    </row>
    <row r="362" spans="1:15" x14ac:dyDescent="0.25">
      <c r="A362" s="100">
        <v>9902</v>
      </c>
      <c r="B362" s="28">
        <v>3</v>
      </c>
      <c r="C362" s="100">
        <v>23994</v>
      </c>
      <c r="D362" s="100">
        <v>5.46</v>
      </c>
      <c r="E362" s="100">
        <v>4.9800000000000004</v>
      </c>
      <c r="F362" s="100">
        <v>5.0199999999999996</v>
      </c>
      <c r="G362" s="100">
        <v>4.34</v>
      </c>
      <c r="H362" s="100">
        <v>3.82</v>
      </c>
      <c r="I362" s="100">
        <v>3.31</v>
      </c>
      <c r="J362" s="100">
        <v>2.88</v>
      </c>
      <c r="K362" s="100">
        <v>2.4900000000000002</v>
      </c>
      <c r="L362" s="100">
        <v>49</v>
      </c>
      <c r="M362" s="100">
        <v>45</v>
      </c>
      <c r="N362" s="100">
        <v>68</v>
      </c>
      <c r="O362" s="99">
        <v>0.47390046296296301</v>
      </c>
    </row>
    <row r="363" spans="1:15" x14ac:dyDescent="0.25">
      <c r="A363" s="100">
        <v>9902</v>
      </c>
      <c r="B363" s="28">
        <v>4</v>
      </c>
      <c r="C363" s="100">
        <v>36058</v>
      </c>
      <c r="D363" s="100">
        <v>8.1999999999999993</v>
      </c>
      <c r="E363" s="100">
        <v>7.53</v>
      </c>
      <c r="F363" s="100">
        <v>7.4</v>
      </c>
      <c r="G363" s="100">
        <v>6.52</v>
      </c>
      <c r="H363" s="100">
        <v>5.69</v>
      </c>
      <c r="I363" s="100">
        <v>4.9800000000000004</v>
      </c>
      <c r="J363" s="100">
        <v>4.26</v>
      </c>
      <c r="K363" s="100">
        <v>3.64</v>
      </c>
      <c r="L363" s="100">
        <v>49</v>
      </c>
      <c r="M363" s="100">
        <v>45</v>
      </c>
      <c r="N363" s="100">
        <v>68</v>
      </c>
      <c r="O363" s="99">
        <v>0.47401620370370368</v>
      </c>
    </row>
    <row r="364" spans="1:15" x14ac:dyDescent="0.25">
      <c r="A364" s="96" t="s">
        <v>578</v>
      </c>
      <c r="B364" s="4"/>
      <c r="C364" s="95" t="s">
        <v>57</v>
      </c>
      <c r="D364" s="97">
        <v>0.47430555555555554</v>
      </c>
      <c r="E364" s="96" t="s">
        <v>121</v>
      </c>
    </row>
    <row r="365" spans="1:15" x14ac:dyDescent="0.25">
      <c r="A365" s="100">
        <v>9764</v>
      </c>
      <c r="B365" s="28">
        <v>1</v>
      </c>
      <c r="C365" s="100">
        <v>35207</v>
      </c>
      <c r="D365" s="100">
        <v>38.56</v>
      </c>
      <c r="E365" s="100">
        <v>4.1500000000000004</v>
      </c>
      <c r="F365" s="100">
        <v>31.16</v>
      </c>
      <c r="G365" s="100">
        <v>23.86</v>
      </c>
      <c r="H365" s="100">
        <v>18.420000000000002</v>
      </c>
      <c r="I365" s="100">
        <v>14.06</v>
      </c>
      <c r="J365" s="100">
        <v>11.18</v>
      </c>
      <c r="K365" s="100">
        <v>8.74</v>
      </c>
      <c r="L365" s="100">
        <v>50</v>
      </c>
      <c r="M365" s="100">
        <v>44</v>
      </c>
      <c r="N365" s="100">
        <v>69</v>
      </c>
      <c r="O365" s="99">
        <v>0.47583333333333333</v>
      </c>
    </row>
    <row r="366" spans="1:15" x14ac:dyDescent="0.25">
      <c r="A366" s="100">
        <v>9764</v>
      </c>
      <c r="B366" s="28">
        <v>2</v>
      </c>
      <c r="C366" s="100">
        <v>11756</v>
      </c>
      <c r="D366" s="100">
        <v>20.49</v>
      </c>
      <c r="E366" s="100">
        <v>1.37</v>
      </c>
      <c r="F366" s="100">
        <v>16.329999999999998</v>
      </c>
      <c r="G366" s="100">
        <v>12.3</v>
      </c>
      <c r="H366" s="100">
        <v>9.1199999999999992</v>
      </c>
      <c r="I366" s="100">
        <v>6.81</v>
      </c>
      <c r="J366" s="100">
        <v>5.2</v>
      </c>
      <c r="K366" s="100">
        <v>3.97</v>
      </c>
      <c r="L366" s="100">
        <v>50</v>
      </c>
      <c r="M366" s="100">
        <v>44</v>
      </c>
      <c r="N366" s="100">
        <v>69</v>
      </c>
      <c r="O366" s="99">
        <v>0.47593749999999996</v>
      </c>
    </row>
    <row r="367" spans="1:15" x14ac:dyDescent="0.25">
      <c r="A367" s="100">
        <v>9764</v>
      </c>
      <c r="B367" s="28">
        <v>3</v>
      </c>
      <c r="C367" s="100">
        <v>23391</v>
      </c>
      <c r="D367" s="100">
        <v>30.01</v>
      </c>
      <c r="E367" s="100">
        <v>2.7</v>
      </c>
      <c r="F367" s="100">
        <v>24.1</v>
      </c>
      <c r="G367" s="100">
        <v>18.079999999999998</v>
      </c>
      <c r="H367" s="100">
        <v>13.79</v>
      </c>
      <c r="I367" s="100">
        <v>10.42</v>
      </c>
      <c r="J367" s="100">
        <v>8.1999999999999993</v>
      </c>
      <c r="K367" s="100">
        <v>6.33</v>
      </c>
      <c r="L367" s="100">
        <v>50</v>
      </c>
      <c r="M367" s="100">
        <v>44</v>
      </c>
      <c r="N367" s="100">
        <v>69</v>
      </c>
      <c r="O367" s="99">
        <v>0.47605324074074074</v>
      </c>
    </row>
    <row r="368" spans="1:15" x14ac:dyDescent="0.25">
      <c r="A368" s="100">
        <v>9764</v>
      </c>
      <c r="B368" s="28">
        <v>4</v>
      </c>
      <c r="C368" s="100">
        <v>35556</v>
      </c>
      <c r="D368" s="100">
        <v>37.39</v>
      </c>
      <c r="E368" s="100">
        <v>4.3499999999999996</v>
      </c>
      <c r="F368" s="100">
        <v>30.05</v>
      </c>
      <c r="G368" s="100">
        <v>22.87</v>
      </c>
      <c r="H368" s="100">
        <v>17.55</v>
      </c>
      <c r="I368" s="100">
        <v>13.48</v>
      </c>
      <c r="J368" s="100">
        <v>10.68</v>
      </c>
      <c r="K368" s="100">
        <v>8.41</v>
      </c>
      <c r="L368" s="100">
        <v>50</v>
      </c>
      <c r="M368" s="100">
        <v>44</v>
      </c>
      <c r="N368" s="100">
        <v>69</v>
      </c>
      <c r="O368" s="99">
        <v>0.47620370370370368</v>
      </c>
    </row>
    <row r="369" spans="1:15" x14ac:dyDescent="0.25">
      <c r="A369" s="96" t="s">
        <v>290</v>
      </c>
      <c r="B369" s="4"/>
      <c r="C369" s="95" t="s">
        <v>57</v>
      </c>
      <c r="D369" s="97">
        <v>0.47740740740740745</v>
      </c>
      <c r="E369" s="96" t="s">
        <v>120</v>
      </c>
      <c r="F369" s="96" t="s">
        <v>115</v>
      </c>
    </row>
    <row r="370" spans="1:15" x14ac:dyDescent="0.25">
      <c r="A370" s="100">
        <v>9769</v>
      </c>
      <c r="B370" s="28">
        <v>1</v>
      </c>
      <c r="C370" s="100">
        <v>35065</v>
      </c>
      <c r="D370" s="100">
        <v>31.49</v>
      </c>
      <c r="E370" s="100">
        <v>25.26</v>
      </c>
      <c r="F370" s="100">
        <v>4</v>
      </c>
      <c r="G370" s="100">
        <v>3.68</v>
      </c>
      <c r="H370" s="100">
        <v>3.53</v>
      </c>
      <c r="I370" s="100">
        <v>3.33</v>
      </c>
      <c r="J370" s="100">
        <v>3.19</v>
      </c>
      <c r="K370" s="100">
        <v>3</v>
      </c>
      <c r="L370" s="100">
        <v>49</v>
      </c>
      <c r="M370" s="100">
        <v>45</v>
      </c>
      <c r="N370" s="100">
        <v>70</v>
      </c>
      <c r="O370" s="99">
        <v>0.47689814814814818</v>
      </c>
    </row>
    <row r="371" spans="1:15" x14ac:dyDescent="0.25">
      <c r="A371" s="100">
        <v>9769</v>
      </c>
      <c r="B371" s="28">
        <v>2</v>
      </c>
      <c r="C371" s="100">
        <v>12074</v>
      </c>
      <c r="D371" s="100">
        <v>14.77</v>
      </c>
      <c r="E371" s="100">
        <v>11.54</v>
      </c>
      <c r="F371" s="100">
        <v>1.43</v>
      </c>
      <c r="G371" s="100">
        <v>1.33</v>
      </c>
      <c r="H371" s="100">
        <v>1.25</v>
      </c>
      <c r="I371" s="100">
        <v>1.2</v>
      </c>
      <c r="J371" s="100">
        <v>1.1399999999999999</v>
      </c>
      <c r="K371" s="100">
        <v>1.07</v>
      </c>
      <c r="L371" s="100">
        <v>49</v>
      </c>
      <c r="M371" s="100">
        <v>45</v>
      </c>
      <c r="N371" s="100">
        <v>70</v>
      </c>
      <c r="O371" s="99">
        <v>0.47700231481481481</v>
      </c>
    </row>
    <row r="372" spans="1:15" x14ac:dyDescent="0.25">
      <c r="A372" s="100">
        <v>9769</v>
      </c>
      <c r="B372" s="28">
        <v>3</v>
      </c>
      <c r="C372" s="100">
        <v>23494</v>
      </c>
      <c r="D372" s="100">
        <v>23.33</v>
      </c>
      <c r="E372" s="100">
        <v>18.48</v>
      </c>
      <c r="F372" s="100">
        <v>2.82</v>
      </c>
      <c r="G372" s="100">
        <v>2.4900000000000002</v>
      </c>
      <c r="H372" s="100">
        <v>2.41</v>
      </c>
      <c r="I372" s="100">
        <v>2.31</v>
      </c>
      <c r="J372" s="100">
        <v>2.19</v>
      </c>
      <c r="K372" s="100">
        <v>2.06</v>
      </c>
      <c r="L372" s="100">
        <v>49</v>
      </c>
      <c r="M372" s="100">
        <v>45</v>
      </c>
      <c r="N372" s="100">
        <v>70</v>
      </c>
      <c r="O372" s="99">
        <v>0.4770833333333333</v>
      </c>
    </row>
    <row r="373" spans="1:15" x14ac:dyDescent="0.25">
      <c r="A373" s="100">
        <v>9769</v>
      </c>
      <c r="B373" s="28">
        <v>4</v>
      </c>
      <c r="C373" s="100">
        <v>35425</v>
      </c>
      <c r="D373" s="100">
        <v>30.46</v>
      </c>
      <c r="E373" s="100">
        <v>24.33</v>
      </c>
      <c r="F373" s="100">
        <v>4.26</v>
      </c>
      <c r="G373" s="100">
        <v>3.84</v>
      </c>
      <c r="H373" s="100">
        <v>3.69</v>
      </c>
      <c r="I373" s="100">
        <v>3.48</v>
      </c>
      <c r="J373" s="100">
        <v>3.32</v>
      </c>
      <c r="K373" s="100">
        <v>3.1</v>
      </c>
      <c r="L373" s="100">
        <v>49</v>
      </c>
      <c r="M373" s="100">
        <v>45</v>
      </c>
      <c r="N373" s="100">
        <v>70</v>
      </c>
      <c r="O373" s="99">
        <v>0.47719907407407408</v>
      </c>
    </row>
    <row r="374" spans="1:15" x14ac:dyDescent="0.25">
      <c r="A374" s="96" t="s">
        <v>290</v>
      </c>
      <c r="B374" s="4"/>
      <c r="C374" s="95" t="s">
        <v>57</v>
      </c>
      <c r="D374" s="97">
        <v>0.47756944444444444</v>
      </c>
      <c r="E374" s="96" t="s">
        <v>119</v>
      </c>
      <c r="F374" s="96" t="s">
        <v>115</v>
      </c>
    </row>
    <row r="375" spans="1:15" x14ac:dyDescent="0.25">
      <c r="A375" s="100">
        <v>9842</v>
      </c>
      <c r="B375" s="28">
        <v>1</v>
      </c>
      <c r="C375" s="100">
        <v>35593</v>
      </c>
      <c r="D375" s="100">
        <v>15.55</v>
      </c>
      <c r="E375" s="100">
        <v>14.33</v>
      </c>
      <c r="F375" s="100">
        <v>14.33</v>
      </c>
      <c r="G375" s="100">
        <v>12.15</v>
      </c>
      <c r="H375" s="100">
        <v>10.3</v>
      </c>
      <c r="I375" s="100">
        <v>8.9</v>
      </c>
      <c r="J375" s="100">
        <v>7.53</v>
      </c>
      <c r="K375" s="100">
        <v>6.36</v>
      </c>
      <c r="L375" s="100">
        <v>50</v>
      </c>
      <c r="M375" s="100">
        <v>45</v>
      </c>
      <c r="N375" s="100">
        <v>71</v>
      </c>
      <c r="O375" s="99">
        <v>0.47815972222222225</v>
      </c>
    </row>
    <row r="376" spans="1:15" x14ac:dyDescent="0.25">
      <c r="A376" s="100">
        <v>9842</v>
      </c>
      <c r="B376" s="28">
        <v>2</v>
      </c>
      <c r="C376" s="100">
        <v>12287</v>
      </c>
      <c r="D376" s="100">
        <v>6.14</v>
      </c>
      <c r="E376" s="100">
        <v>5.68</v>
      </c>
      <c r="F376" s="100">
        <v>5.7</v>
      </c>
      <c r="G376" s="100">
        <v>4.76</v>
      </c>
      <c r="H376" s="100">
        <v>4.01</v>
      </c>
      <c r="I376" s="100">
        <v>3.43</v>
      </c>
      <c r="J376" s="100">
        <v>2.85</v>
      </c>
      <c r="K376" s="100">
        <v>2.41</v>
      </c>
      <c r="L376" s="100">
        <v>50</v>
      </c>
      <c r="M376" s="100">
        <v>45</v>
      </c>
      <c r="N376" s="100">
        <v>71</v>
      </c>
      <c r="O376" s="99">
        <v>0.47826388888888888</v>
      </c>
    </row>
    <row r="377" spans="1:15" x14ac:dyDescent="0.25">
      <c r="A377" s="100">
        <v>9842</v>
      </c>
      <c r="B377" s="28">
        <v>3</v>
      </c>
      <c r="C377" s="100">
        <v>23820</v>
      </c>
      <c r="D377" s="100">
        <v>11.13</v>
      </c>
      <c r="E377" s="100">
        <v>10.27</v>
      </c>
      <c r="F377" s="100">
        <v>10.35</v>
      </c>
      <c r="G377" s="100">
        <v>8.66</v>
      </c>
      <c r="H377" s="100">
        <v>7.32</v>
      </c>
      <c r="I377" s="100">
        <v>6.25</v>
      </c>
      <c r="J377" s="100">
        <v>5.28</v>
      </c>
      <c r="K377" s="100">
        <v>4.46</v>
      </c>
      <c r="L377" s="100">
        <v>50</v>
      </c>
      <c r="M377" s="100">
        <v>45</v>
      </c>
      <c r="N377" s="100">
        <v>71</v>
      </c>
      <c r="O377" s="99">
        <v>0.47834490740740737</v>
      </c>
    </row>
    <row r="378" spans="1:15" x14ac:dyDescent="0.25">
      <c r="A378" s="100">
        <v>9842</v>
      </c>
      <c r="B378" s="28">
        <v>4</v>
      </c>
      <c r="C378" s="100">
        <v>36089</v>
      </c>
      <c r="D378" s="100">
        <v>15.22</v>
      </c>
      <c r="E378" s="100">
        <v>14.02</v>
      </c>
      <c r="F378" s="100">
        <v>14.05</v>
      </c>
      <c r="G378" s="100">
        <v>11.92</v>
      </c>
      <c r="H378" s="100">
        <v>10.119999999999999</v>
      </c>
      <c r="I378" s="100">
        <v>8.7200000000000006</v>
      </c>
      <c r="J378" s="100">
        <v>7.42</v>
      </c>
      <c r="K378" s="100">
        <v>6.29</v>
      </c>
      <c r="L378" s="100">
        <v>50</v>
      </c>
      <c r="M378" s="100">
        <v>45</v>
      </c>
      <c r="N378" s="100">
        <v>71</v>
      </c>
      <c r="O378" s="99">
        <v>0.47846064814814815</v>
      </c>
    </row>
    <row r="379" spans="1:15" x14ac:dyDescent="0.25">
      <c r="A379" s="96" t="s">
        <v>565</v>
      </c>
      <c r="B379" s="4"/>
      <c r="C379" s="95" t="s">
        <v>57</v>
      </c>
      <c r="D379" s="97">
        <v>0.4788425925925926</v>
      </c>
      <c r="E379" s="96" t="s">
        <v>118</v>
      </c>
      <c r="F379" s="96" t="s">
        <v>115</v>
      </c>
    </row>
    <row r="380" spans="1:15" x14ac:dyDescent="0.25">
      <c r="A380" s="100">
        <v>9844</v>
      </c>
      <c r="B380" s="28">
        <v>1</v>
      </c>
      <c r="C380" s="100">
        <v>35678</v>
      </c>
      <c r="D380" s="100">
        <v>15.41</v>
      </c>
      <c r="E380" s="100">
        <v>14.01</v>
      </c>
      <c r="F380" s="100">
        <v>14.09</v>
      </c>
      <c r="G380" s="100">
        <v>11.96</v>
      </c>
      <c r="H380" s="100">
        <v>10.16</v>
      </c>
      <c r="I380" s="100">
        <v>8.64</v>
      </c>
      <c r="J380" s="100">
        <v>7.3</v>
      </c>
      <c r="K380" s="100">
        <v>6.18</v>
      </c>
      <c r="L380" s="100">
        <v>49</v>
      </c>
      <c r="M380" s="100">
        <v>45</v>
      </c>
      <c r="N380" s="100">
        <v>72</v>
      </c>
      <c r="O380" s="99">
        <v>0.47918981481481482</v>
      </c>
    </row>
    <row r="381" spans="1:15" x14ac:dyDescent="0.25">
      <c r="A381" s="100">
        <v>9844</v>
      </c>
      <c r="B381" s="28">
        <v>2</v>
      </c>
      <c r="C381" s="100">
        <v>12326</v>
      </c>
      <c r="D381" s="100">
        <v>6.27</v>
      </c>
      <c r="E381" s="100">
        <v>5.73</v>
      </c>
      <c r="F381" s="100">
        <v>5.77</v>
      </c>
      <c r="G381" s="100">
        <v>4.82</v>
      </c>
      <c r="H381" s="100">
        <v>4.0599999999999996</v>
      </c>
      <c r="I381" s="100">
        <v>3.38</v>
      </c>
      <c r="J381" s="100">
        <v>2.85</v>
      </c>
      <c r="K381" s="100">
        <v>2.4</v>
      </c>
      <c r="L381" s="100">
        <v>49</v>
      </c>
      <c r="M381" s="100">
        <v>45</v>
      </c>
      <c r="N381" s="100">
        <v>72</v>
      </c>
      <c r="O381" s="99">
        <v>0.47928240740740741</v>
      </c>
    </row>
    <row r="382" spans="1:15" x14ac:dyDescent="0.25">
      <c r="A382" s="100">
        <v>9844</v>
      </c>
      <c r="B382" s="28">
        <v>3</v>
      </c>
      <c r="C382" s="100">
        <v>23811</v>
      </c>
      <c r="D382" s="100">
        <v>11.37</v>
      </c>
      <c r="E382" s="100">
        <v>10.33</v>
      </c>
      <c r="F382" s="100">
        <v>10.49</v>
      </c>
      <c r="G382" s="100">
        <v>8.77</v>
      </c>
      <c r="H382" s="100">
        <v>7.41</v>
      </c>
      <c r="I382" s="100">
        <v>6.23</v>
      </c>
      <c r="J382" s="100">
        <v>5.25</v>
      </c>
      <c r="K382" s="100">
        <v>4.41</v>
      </c>
      <c r="L382" s="100">
        <v>49</v>
      </c>
      <c r="M382" s="100">
        <v>45</v>
      </c>
      <c r="N382" s="100">
        <v>72</v>
      </c>
      <c r="O382" s="99">
        <v>0.47937500000000005</v>
      </c>
    </row>
    <row r="383" spans="1:15" x14ac:dyDescent="0.25">
      <c r="A383" s="100">
        <v>9844</v>
      </c>
      <c r="B383" s="28">
        <v>4</v>
      </c>
      <c r="C383" s="100">
        <v>36028</v>
      </c>
      <c r="D383" s="100">
        <v>15.5</v>
      </c>
      <c r="E383" s="100">
        <v>14.09</v>
      </c>
      <c r="F383" s="100">
        <v>14.21</v>
      </c>
      <c r="G383" s="100">
        <v>12.06</v>
      </c>
      <c r="H383" s="100">
        <v>10.26</v>
      </c>
      <c r="I383" s="100">
        <v>8.6999999999999993</v>
      </c>
      <c r="J383" s="100">
        <v>7.35</v>
      </c>
      <c r="K383" s="100">
        <v>6.24</v>
      </c>
      <c r="L383" s="100">
        <v>49</v>
      </c>
      <c r="M383" s="100">
        <v>45</v>
      </c>
      <c r="N383" s="100">
        <v>72</v>
      </c>
      <c r="O383" s="99">
        <v>0.47947916666666668</v>
      </c>
    </row>
    <row r="384" spans="1:15" x14ac:dyDescent="0.25">
      <c r="A384" s="96" t="s">
        <v>577</v>
      </c>
      <c r="B384" s="4"/>
      <c r="C384" s="95" t="s">
        <v>57</v>
      </c>
      <c r="D384" s="97">
        <v>0.47980324074074071</v>
      </c>
      <c r="E384" s="96" t="s">
        <v>117</v>
      </c>
      <c r="F384" s="96" t="s">
        <v>115</v>
      </c>
    </row>
    <row r="385" spans="1:15" x14ac:dyDescent="0.25">
      <c r="A385" s="100">
        <v>9764</v>
      </c>
      <c r="B385" s="28">
        <v>1</v>
      </c>
      <c r="C385" s="100">
        <v>35084</v>
      </c>
      <c r="D385" s="100">
        <v>31.09</v>
      </c>
      <c r="E385" s="100">
        <v>3.28</v>
      </c>
      <c r="F385" s="100">
        <v>25.26</v>
      </c>
      <c r="G385" s="100">
        <v>20.03</v>
      </c>
      <c r="H385" s="100">
        <v>15.59</v>
      </c>
      <c r="I385" s="100">
        <v>12.17</v>
      </c>
      <c r="J385" s="100">
        <v>9.6</v>
      </c>
      <c r="K385" s="100">
        <v>7.7</v>
      </c>
      <c r="L385" s="100">
        <v>49</v>
      </c>
      <c r="M385" s="100">
        <v>45</v>
      </c>
      <c r="N385" s="100">
        <v>73</v>
      </c>
      <c r="O385" s="99">
        <v>0.48126157407407405</v>
      </c>
    </row>
    <row r="386" spans="1:15" x14ac:dyDescent="0.25">
      <c r="A386" s="100">
        <v>9764</v>
      </c>
      <c r="B386" s="28">
        <v>2</v>
      </c>
      <c r="C386" s="100">
        <v>12056</v>
      </c>
      <c r="D386" s="100">
        <v>13.49</v>
      </c>
      <c r="E386" s="100">
        <v>1.01</v>
      </c>
      <c r="F386" s="100">
        <v>10.8</v>
      </c>
      <c r="G386" s="100">
        <v>8.41</v>
      </c>
      <c r="H386" s="100">
        <v>6.38</v>
      </c>
      <c r="I386" s="100">
        <v>4.9000000000000004</v>
      </c>
      <c r="J386" s="100">
        <v>3.81</v>
      </c>
      <c r="K386" s="100">
        <v>3.05</v>
      </c>
      <c r="L386" s="100">
        <v>49</v>
      </c>
      <c r="M386" s="100">
        <v>45</v>
      </c>
      <c r="N386" s="100">
        <v>73</v>
      </c>
      <c r="O386" s="99">
        <v>0.48136574074074073</v>
      </c>
    </row>
    <row r="387" spans="1:15" x14ac:dyDescent="0.25">
      <c r="A387" s="100">
        <v>9764</v>
      </c>
      <c r="B387" s="28">
        <v>3</v>
      </c>
      <c r="C387" s="100">
        <v>23360</v>
      </c>
      <c r="D387" s="100">
        <v>22.69</v>
      </c>
      <c r="E387" s="100">
        <v>2.0299999999999998</v>
      </c>
      <c r="F387" s="100">
        <v>18.46</v>
      </c>
      <c r="G387" s="100">
        <v>14.3</v>
      </c>
      <c r="H387" s="100">
        <v>11.14</v>
      </c>
      <c r="I387" s="100">
        <v>8.61</v>
      </c>
      <c r="J387" s="100">
        <v>6.78</v>
      </c>
      <c r="K387" s="100">
        <v>5.47</v>
      </c>
      <c r="L387" s="100">
        <v>49</v>
      </c>
      <c r="M387" s="100">
        <v>45</v>
      </c>
      <c r="N387" s="100">
        <v>73</v>
      </c>
      <c r="O387" s="99">
        <v>0.48145833333333332</v>
      </c>
    </row>
    <row r="388" spans="1:15" x14ac:dyDescent="0.25">
      <c r="A388" s="100">
        <v>9764</v>
      </c>
      <c r="B388" s="28">
        <v>4</v>
      </c>
      <c r="C388" s="100">
        <v>35547</v>
      </c>
      <c r="D388" s="100">
        <v>30.19</v>
      </c>
      <c r="E388" s="100">
        <v>3.45</v>
      </c>
      <c r="F388" s="100">
        <v>24.51</v>
      </c>
      <c r="G388" s="100">
        <v>19.32</v>
      </c>
      <c r="H388" s="100">
        <v>15.12</v>
      </c>
      <c r="I388" s="100">
        <v>11.8</v>
      </c>
      <c r="J388" s="100">
        <v>9.3699999999999992</v>
      </c>
      <c r="K388" s="100">
        <v>7.58</v>
      </c>
      <c r="L388" s="100">
        <v>49</v>
      </c>
      <c r="M388" s="100">
        <v>45</v>
      </c>
      <c r="N388" s="100">
        <v>73</v>
      </c>
      <c r="O388" s="99">
        <v>0.48160879629629627</v>
      </c>
    </row>
    <row r="389" spans="1:15" x14ac:dyDescent="0.25">
      <c r="A389" s="96" t="s">
        <v>576</v>
      </c>
      <c r="B389" s="4"/>
      <c r="C389" s="95" t="s">
        <v>57</v>
      </c>
      <c r="D389" s="97">
        <v>0.48203703703703704</v>
      </c>
      <c r="E389" s="96" t="s">
        <v>104</v>
      </c>
      <c r="F389" s="96" t="s">
        <v>115</v>
      </c>
    </row>
    <row r="390" spans="1:15" x14ac:dyDescent="0.25">
      <c r="A390" s="100">
        <v>9766</v>
      </c>
      <c r="B390" s="28">
        <v>1</v>
      </c>
      <c r="C390" s="100">
        <v>35241</v>
      </c>
      <c r="D390" s="100">
        <v>31.09</v>
      </c>
      <c r="E390" s="100">
        <v>25.31</v>
      </c>
      <c r="F390" s="100">
        <v>3.86</v>
      </c>
      <c r="G390" s="100">
        <v>3.47</v>
      </c>
      <c r="H390" s="100">
        <v>3.35</v>
      </c>
      <c r="I390" s="100">
        <v>3.14</v>
      </c>
      <c r="J390" s="100">
        <v>2.98</v>
      </c>
      <c r="K390" s="100">
        <v>2.82</v>
      </c>
      <c r="L390" s="100">
        <v>49</v>
      </c>
      <c r="M390" s="100">
        <v>44</v>
      </c>
      <c r="N390" s="100">
        <v>74</v>
      </c>
      <c r="O390" s="99">
        <v>0.48239583333333336</v>
      </c>
    </row>
    <row r="391" spans="1:15" x14ac:dyDescent="0.25">
      <c r="A391" s="100">
        <v>9766</v>
      </c>
      <c r="B391" s="28">
        <v>2</v>
      </c>
      <c r="C391" s="100">
        <v>12051</v>
      </c>
      <c r="D391" s="100">
        <v>14.46</v>
      </c>
      <c r="E391" s="100">
        <v>11.52</v>
      </c>
      <c r="F391" s="100">
        <v>1.5</v>
      </c>
      <c r="G391" s="100">
        <v>1.23</v>
      </c>
      <c r="H391" s="100">
        <v>1.2</v>
      </c>
      <c r="I391" s="100">
        <v>1.1200000000000001</v>
      </c>
      <c r="J391" s="100">
        <v>1.08</v>
      </c>
      <c r="K391" s="100">
        <v>1.01</v>
      </c>
      <c r="L391" s="100">
        <v>49</v>
      </c>
      <c r="M391" s="100">
        <v>44</v>
      </c>
      <c r="N391" s="100">
        <v>74</v>
      </c>
      <c r="O391" s="99">
        <v>0.48248842592592589</v>
      </c>
    </row>
    <row r="392" spans="1:15" x14ac:dyDescent="0.25">
      <c r="A392" s="100">
        <v>9766</v>
      </c>
      <c r="B392" s="28">
        <v>3</v>
      </c>
      <c r="C392" s="100">
        <v>23393</v>
      </c>
      <c r="D392" s="100">
        <v>22.86</v>
      </c>
      <c r="E392" s="100">
        <v>18.39</v>
      </c>
      <c r="F392" s="100">
        <v>2.79</v>
      </c>
      <c r="G392" s="100">
        <v>2.38</v>
      </c>
      <c r="H392" s="100">
        <v>2.33</v>
      </c>
      <c r="I392" s="100">
        <v>2.16</v>
      </c>
      <c r="J392" s="100">
        <v>2.0699999999999998</v>
      </c>
      <c r="K392" s="100">
        <v>1.95</v>
      </c>
      <c r="L392" s="100">
        <v>49</v>
      </c>
      <c r="M392" s="100">
        <v>44</v>
      </c>
      <c r="N392" s="100">
        <v>74</v>
      </c>
      <c r="O392" s="99">
        <v>0.48259259259259263</v>
      </c>
    </row>
    <row r="393" spans="1:15" x14ac:dyDescent="0.25">
      <c r="A393" s="100">
        <v>9766</v>
      </c>
      <c r="B393" s="28">
        <v>4</v>
      </c>
      <c r="C393" s="100">
        <v>35408</v>
      </c>
      <c r="D393" s="100">
        <v>29.95</v>
      </c>
      <c r="E393" s="100">
        <v>24.28</v>
      </c>
      <c r="F393" s="100">
        <v>4.12</v>
      </c>
      <c r="G393" s="100">
        <v>3.7</v>
      </c>
      <c r="H393" s="100">
        <v>3.57</v>
      </c>
      <c r="I393" s="100">
        <v>3.35</v>
      </c>
      <c r="J393" s="100">
        <v>3.16</v>
      </c>
      <c r="K393" s="100">
        <v>2.95</v>
      </c>
      <c r="L393" s="100">
        <v>49</v>
      </c>
      <c r="M393" s="100">
        <v>44</v>
      </c>
      <c r="N393" s="100">
        <v>74</v>
      </c>
      <c r="O393" s="99">
        <v>0.48270833333333335</v>
      </c>
    </row>
    <row r="394" spans="1:15" x14ac:dyDescent="0.25">
      <c r="A394" s="96" t="s">
        <v>571</v>
      </c>
      <c r="B394" s="4"/>
      <c r="C394" s="95" t="s">
        <v>57</v>
      </c>
      <c r="D394" s="97">
        <v>0.48310185185185189</v>
      </c>
      <c r="E394" s="96" t="s">
        <v>102</v>
      </c>
      <c r="F394" s="96" t="s">
        <v>115</v>
      </c>
    </row>
    <row r="395" spans="1:15" x14ac:dyDescent="0.25">
      <c r="A395" s="100">
        <v>9840</v>
      </c>
      <c r="B395" s="28">
        <v>1</v>
      </c>
      <c r="C395" s="100">
        <v>35734</v>
      </c>
      <c r="D395" s="100">
        <v>11.35</v>
      </c>
      <c r="E395" s="100">
        <v>10.39</v>
      </c>
      <c r="F395" s="100">
        <v>10.27</v>
      </c>
      <c r="G395" s="100">
        <v>9.07</v>
      </c>
      <c r="H395" s="100">
        <v>7.82</v>
      </c>
      <c r="I395" s="100">
        <v>6.77</v>
      </c>
      <c r="J395" s="100">
        <v>5.83</v>
      </c>
      <c r="K395" s="100">
        <v>5.03</v>
      </c>
      <c r="L395" s="100">
        <v>49</v>
      </c>
      <c r="M395" s="100">
        <v>45</v>
      </c>
      <c r="N395" s="100">
        <v>75</v>
      </c>
      <c r="O395" s="99">
        <v>0.48391203703703706</v>
      </c>
    </row>
    <row r="396" spans="1:15" x14ac:dyDescent="0.25">
      <c r="A396" s="100">
        <v>9840</v>
      </c>
      <c r="B396" s="28">
        <v>2</v>
      </c>
      <c r="C396" s="100">
        <v>12472</v>
      </c>
      <c r="D396" s="100">
        <v>3.96</v>
      </c>
      <c r="E396" s="100">
        <v>3.65</v>
      </c>
      <c r="F396" s="100">
        <v>3.64</v>
      </c>
      <c r="G396" s="100">
        <v>3.18</v>
      </c>
      <c r="H396" s="100">
        <v>2.77</v>
      </c>
      <c r="I396" s="100">
        <v>2.37</v>
      </c>
      <c r="J396" s="100">
        <v>2.0699999999999998</v>
      </c>
      <c r="K396" s="100">
        <v>1.83</v>
      </c>
      <c r="L396" s="100">
        <v>49</v>
      </c>
      <c r="M396" s="100">
        <v>45</v>
      </c>
      <c r="N396" s="100">
        <v>75</v>
      </c>
      <c r="O396" s="99">
        <v>0.48401620370370368</v>
      </c>
    </row>
    <row r="397" spans="1:15" x14ac:dyDescent="0.25">
      <c r="A397" s="100">
        <v>9840</v>
      </c>
      <c r="B397" s="28">
        <v>3</v>
      </c>
      <c r="C397" s="100">
        <v>23891</v>
      </c>
      <c r="D397" s="100">
        <v>7.56</v>
      </c>
      <c r="E397" s="100">
        <v>6.91</v>
      </c>
      <c r="F397" s="100">
        <v>6.96</v>
      </c>
      <c r="G397" s="100">
        <v>6.04</v>
      </c>
      <c r="H397" s="100">
        <v>5.26</v>
      </c>
      <c r="I397" s="100">
        <v>4.55</v>
      </c>
      <c r="J397" s="100">
        <v>3.94</v>
      </c>
      <c r="K397" s="100">
        <v>3.42</v>
      </c>
      <c r="L397" s="100">
        <v>49</v>
      </c>
      <c r="M397" s="100">
        <v>45</v>
      </c>
      <c r="N397" s="100">
        <v>75</v>
      </c>
      <c r="O397" s="99">
        <v>0.48409722222222223</v>
      </c>
    </row>
    <row r="398" spans="1:15" x14ac:dyDescent="0.25">
      <c r="A398" s="100">
        <v>9840</v>
      </c>
      <c r="B398" s="28">
        <v>4</v>
      </c>
      <c r="C398" s="100">
        <v>36370</v>
      </c>
      <c r="D398" s="100">
        <v>11.26</v>
      </c>
      <c r="E398" s="100">
        <v>10.32</v>
      </c>
      <c r="F398" s="100">
        <v>10.27</v>
      </c>
      <c r="G398" s="100">
        <v>9.0299999999999994</v>
      </c>
      <c r="H398" s="100">
        <v>7.8</v>
      </c>
      <c r="I398" s="100">
        <v>6.79</v>
      </c>
      <c r="J398" s="100">
        <v>5.85</v>
      </c>
      <c r="K398" s="100">
        <v>5.0599999999999996</v>
      </c>
      <c r="L398" s="100">
        <v>49</v>
      </c>
      <c r="M398" s="100">
        <v>45</v>
      </c>
      <c r="N398" s="100">
        <v>75</v>
      </c>
      <c r="O398" s="99">
        <v>0.48421296296296296</v>
      </c>
    </row>
    <row r="399" spans="1:15" x14ac:dyDescent="0.25">
      <c r="A399" s="96" t="s">
        <v>566</v>
      </c>
      <c r="B399" s="4"/>
      <c r="C399" s="95" t="s">
        <v>57</v>
      </c>
      <c r="D399" s="97">
        <v>0.48454861111111108</v>
      </c>
      <c r="E399" s="96" t="s">
        <v>92</v>
      </c>
      <c r="F399" s="96" t="s">
        <v>115</v>
      </c>
    </row>
    <row r="400" spans="1:15" x14ac:dyDescent="0.25">
      <c r="A400" s="100">
        <v>9842</v>
      </c>
      <c r="B400" s="28">
        <v>1</v>
      </c>
      <c r="C400" s="100">
        <v>35860</v>
      </c>
      <c r="D400" s="100">
        <v>11.28</v>
      </c>
      <c r="E400" s="100">
        <v>10.11</v>
      </c>
      <c r="F400" s="100">
        <v>10.24</v>
      </c>
      <c r="G400" s="100">
        <v>8.8800000000000008</v>
      </c>
      <c r="H400" s="100">
        <v>7.72</v>
      </c>
      <c r="I400" s="100">
        <v>6.55</v>
      </c>
      <c r="J400" s="100">
        <v>5.68</v>
      </c>
      <c r="K400" s="100">
        <v>4.88</v>
      </c>
      <c r="L400" s="100">
        <v>49</v>
      </c>
      <c r="M400" s="100">
        <v>46</v>
      </c>
      <c r="N400" s="100">
        <v>76</v>
      </c>
      <c r="O400" s="99">
        <v>0.48486111111111113</v>
      </c>
    </row>
    <row r="401" spans="1:15" x14ac:dyDescent="0.25">
      <c r="A401" s="100">
        <v>9842</v>
      </c>
      <c r="B401" s="28">
        <v>2</v>
      </c>
      <c r="C401" s="100">
        <v>12461</v>
      </c>
      <c r="D401" s="100">
        <v>4.01</v>
      </c>
      <c r="E401" s="100">
        <v>3.6</v>
      </c>
      <c r="F401" s="100">
        <v>3.67</v>
      </c>
      <c r="G401" s="100">
        <v>3.14</v>
      </c>
      <c r="H401" s="100">
        <v>2.71</v>
      </c>
      <c r="I401" s="100">
        <v>2.31</v>
      </c>
      <c r="J401" s="100">
        <v>2.0299999999999998</v>
      </c>
      <c r="K401" s="100">
        <v>1.76</v>
      </c>
      <c r="L401" s="100">
        <v>49</v>
      </c>
      <c r="M401" s="100">
        <v>46</v>
      </c>
      <c r="N401" s="100">
        <v>76</v>
      </c>
      <c r="O401" s="99">
        <v>0.48496527777777776</v>
      </c>
    </row>
    <row r="402" spans="1:15" x14ac:dyDescent="0.25">
      <c r="A402" s="100">
        <v>9842</v>
      </c>
      <c r="B402" s="28">
        <v>3</v>
      </c>
      <c r="C402" s="100">
        <v>24108</v>
      </c>
      <c r="D402" s="100">
        <v>7.69</v>
      </c>
      <c r="E402" s="100">
        <v>6.84</v>
      </c>
      <c r="F402" s="100">
        <v>7.03</v>
      </c>
      <c r="G402" s="100">
        <v>6.04</v>
      </c>
      <c r="H402" s="100">
        <v>5.24</v>
      </c>
      <c r="I402" s="100">
        <v>4.46</v>
      </c>
      <c r="J402" s="100">
        <v>3.89</v>
      </c>
      <c r="K402" s="100">
        <v>3.36</v>
      </c>
      <c r="L402" s="100">
        <v>49</v>
      </c>
      <c r="M402" s="100">
        <v>46</v>
      </c>
      <c r="N402" s="100">
        <v>76</v>
      </c>
      <c r="O402" s="99">
        <v>0.48504629629629631</v>
      </c>
    </row>
    <row r="403" spans="1:15" x14ac:dyDescent="0.25">
      <c r="A403" s="100">
        <v>9842</v>
      </c>
      <c r="B403" s="28">
        <v>4</v>
      </c>
      <c r="C403" s="100">
        <v>36646</v>
      </c>
      <c r="D403" s="100">
        <v>11.29</v>
      </c>
      <c r="E403" s="100">
        <v>10.14</v>
      </c>
      <c r="F403" s="100">
        <v>10.29</v>
      </c>
      <c r="G403" s="100">
        <v>8.9600000000000009</v>
      </c>
      <c r="H403" s="100">
        <v>7.79</v>
      </c>
      <c r="I403" s="100">
        <v>6.62</v>
      </c>
      <c r="J403" s="100">
        <v>5.75</v>
      </c>
      <c r="K403" s="100">
        <v>4.95</v>
      </c>
      <c r="L403" s="100">
        <v>49</v>
      </c>
      <c r="M403" s="100">
        <v>46</v>
      </c>
      <c r="N403" s="100">
        <v>76</v>
      </c>
      <c r="O403" s="99">
        <v>0.48516203703703703</v>
      </c>
    </row>
    <row r="404" spans="1:15" x14ac:dyDescent="0.25">
      <c r="A404" s="96" t="s">
        <v>565</v>
      </c>
      <c r="B404" s="4"/>
      <c r="C404" s="95" t="s">
        <v>57</v>
      </c>
      <c r="D404" s="97">
        <v>0.48554398148148148</v>
      </c>
      <c r="E404" s="96" t="s">
        <v>90</v>
      </c>
      <c r="F404" s="96" t="s">
        <v>115</v>
      </c>
    </row>
    <row r="405" spans="1:15" x14ac:dyDescent="0.25">
      <c r="A405" s="100">
        <v>9707</v>
      </c>
      <c r="B405" s="28">
        <v>1</v>
      </c>
      <c r="C405" s="100">
        <v>35913</v>
      </c>
      <c r="D405" s="100">
        <v>8.02</v>
      </c>
      <c r="E405" s="100">
        <v>7.29</v>
      </c>
      <c r="F405" s="100">
        <v>7.14</v>
      </c>
      <c r="G405" s="100">
        <v>6.15</v>
      </c>
      <c r="H405" s="100">
        <v>5.3</v>
      </c>
      <c r="I405" s="100">
        <v>4.51</v>
      </c>
      <c r="J405" s="100">
        <v>3.81</v>
      </c>
      <c r="K405" s="100">
        <v>3.25</v>
      </c>
      <c r="L405" s="100">
        <v>49</v>
      </c>
      <c r="M405" s="100">
        <v>45</v>
      </c>
      <c r="N405" s="100">
        <v>77</v>
      </c>
      <c r="O405" s="99">
        <v>0.4876388888888889</v>
      </c>
    </row>
    <row r="406" spans="1:15" x14ac:dyDescent="0.25">
      <c r="A406" s="100">
        <v>9707</v>
      </c>
      <c r="B406" s="28">
        <v>2</v>
      </c>
      <c r="C406" s="100">
        <v>12509</v>
      </c>
      <c r="D406" s="100">
        <v>2.6</v>
      </c>
      <c r="E406" s="100">
        <v>2.38</v>
      </c>
      <c r="F406" s="100">
        <v>2.34</v>
      </c>
      <c r="G406" s="100">
        <v>2.0299999999999998</v>
      </c>
      <c r="H406" s="100">
        <v>1.76</v>
      </c>
      <c r="I406" s="100">
        <v>1.55</v>
      </c>
      <c r="J406" s="100">
        <v>1.34</v>
      </c>
      <c r="K406" s="100">
        <v>1.17</v>
      </c>
      <c r="L406" s="100">
        <v>49</v>
      </c>
      <c r="M406" s="100">
        <v>45</v>
      </c>
      <c r="N406" s="100">
        <v>77</v>
      </c>
      <c r="O406" s="99">
        <v>0.48774305555555553</v>
      </c>
    </row>
    <row r="407" spans="1:15" x14ac:dyDescent="0.25">
      <c r="A407" s="100">
        <v>9707</v>
      </c>
      <c r="B407" s="28">
        <v>3</v>
      </c>
      <c r="C407" s="100">
        <v>23966</v>
      </c>
      <c r="D407" s="100">
        <v>5.14</v>
      </c>
      <c r="E407" s="100">
        <v>4.7</v>
      </c>
      <c r="F407" s="100">
        <v>4.76</v>
      </c>
      <c r="G407" s="100">
        <v>3.97</v>
      </c>
      <c r="H407" s="100">
        <v>3.5</v>
      </c>
      <c r="I407" s="100">
        <v>2.99</v>
      </c>
      <c r="J407" s="100">
        <v>2.56</v>
      </c>
      <c r="K407" s="100">
        <v>2.2200000000000002</v>
      </c>
      <c r="L407" s="100">
        <v>49</v>
      </c>
      <c r="M407" s="100">
        <v>45</v>
      </c>
      <c r="N407" s="100">
        <v>77</v>
      </c>
      <c r="O407" s="99">
        <v>0.48783564814814812</v>
      </c>
    </row>
    <row r="408" spans="1:15" x14ac:dyDescent="0.25">
      <c r="A408" s="100">
        <v>9707</v>
      </c>
      <c r="B408" s="28">
        <v>4</v>
      </c>
      <c r="C408" s="100">
        <v>36441</v>
      </c>
      <c r="D408" s="100">
        <v>7.95</v>
      </c>
      <c r="E408" s="100">
        <v>7.26</v>
      </c>
      <c r="F408" s="100">
        <v>7.11</v>
      </c>
      <c r="G408" s="100">
        <v>6.11</v>
      </c>
      <c r="H408" s="100">
        <v>5.29</v>
      </c>
      <c r="I408" s="100">
        <v>4.53</v>
      </c>
      <c r="J408" s="100">
        <v>3.87</v>
      </c>
      <c r="K408" s="100">
        <v>3.31</v>
      </c>
      <c r="L408" s="100">
        <v>49</v>
      </c>
      <c r="M408" s="100">
        <v>45</v>
      </c>
      <c r="N408" s="100">
        <v>77</v>
      </c>
      <c r="O408" s="99">
        <v>0.48795138888888889</v>
      </c>
    </row>
    <row r="409" spans="1:15" x14ac:dyDescent="0.25">
      <c r="A409" s="96" t="s">
        <v>575</v>
      </c>
      <c r="B409" s="4"/>
      <c r="C409" s="95" t="s">
        <v>57</v>
      </c>
      <c r="D409" s="97">
        <v>0.48825231481481479</v>
      </c>
      <c r="E409" s="96" t="s">
        <v>113</v>
      </c>
    </row>
    <row r="410" spans="1:15" x14ac:dyDescent="0.25">
      <c r="A410" s="100">
        <v>9724</v>
      </c>
      <c r="B410" s="28">
        <v>1</v>
      </c>
      <c r="C410" s="100">
        <v>35560</v>
      </c>
      <c r="D410" s="100">
        <v>18.23</v>
      </c>
      <c r="E410" s="100">
        <v>5.84</v>
      </c>
      <c r="F410" s="100">
        <v>14.43</v>
      </c>
      <c r="G410" s="100">
        <v>11.07</v>
      </c>
      <c r="H410" s="100">
        <v>8.69</v>
      </c>
      <c r="I410" s="100">
        <v>6.83</v>
      </c>
      <c r="J410" s="100">
        <v>5.33</v>
      </c>
      <c r="K410" s="100">
        <v>4.16</v>
      </c>
      <c r="L410" s="100">
        <v>50</v>
      </c>
      <c r="M410" s="100">
        <v>45</v>
      </c>
      <c r="N410" s="100">
        <v>78</v>
      </c>
      <c r="O410" s="99">
        <v>0.48871527777777773</v>
      </c>
    </row>
    <row r="411" spans="1:15" x14ac:dyDescent="0.25">
      <c r="A411" s="100">
        <v>9724</v>
      </c>
      <c r="B411" s="28">
        <v>2</v>
      </c>
      <c r="C411" s="100">
        <v>12317</v>
      </c>
      <c r="D411" s="100">
        <v>7</v>
      </c>
      <c r="E411" s="100">
        <v>1.81</v>
      </c>
      <c r="F411" s="100">
        <v>5.42</v>
      </c>
      <c r="G411" s="100">
        <v>4.1100000000000003</v>
      </c>
      <c r="H411" s="100">
        <v>3.19</v>
      </c>
      <c r="I411" s="100">
        <v>2.54</v>
      </c>
      <c r="J411" s="100">
        <v>2</v>
      </c>
      <c r="K411" s="100">
        <v>1.62</v>
      </c>
      <c r="L411" s="100">
        <v>50</v>
      </c>
      <c r="M411" s="100">
        <v>45</v>
      </c>
      <c r="N411" s="100">
        <v>78</v>
      </c>
      <c r="O411" s="99">
        <v>0.48881944444444447</v>
      </c>
    </row>
    <row r="412" spans="1:15" x14ac:dyDescent="0.25">
      <c r="A412" s="100">
        <v>9724</v>
      </c>
      <c r="B412" s="28">
        <v>3</v>
      </c>
      <c r="C412" s="100">
        <v>23785</v>
      </c>
      <c r="D412" s="100">
        <v>12.61</v>
      </c>
      <c r="E412" s="100">
        <v>3.66</v>
      </c>
      <c r="F412" s="100">
        <v>9.9700000000000006</v>
      </c>
      <c r="G412" s="100">
        <v>7.53</v>
      </c>
      <c r="H412" s="100">
        <v>5.96</v>
      </c>
      <c r="I412" s="100">
        <v>4.71</v>
      </c>
      <c r="J412" s="100">
        <v>3.73</v>
      </c>
      <c r="K412" s="100">
        <v>2.99</v>
      </c>
      <c r="L412" s="100">
        <v>50</v>
      </c>
      <c r="M412" s="100">
        <v>45</v>
      </c>
      <c r="N412" s="100">
        <v>78</v>
      </c>
      <c r="O412" s="99">
        <v>0.4889236111111111</v>
      </c>
    </row>
    <row r="413" spans="1:15" x14ac:dyDescent="0.25">
      <c r="A413" s="100">
        <v>9724</v>
      </c>
      <c r="B413" s="28">
        <v>4</v>
      </c>
      <c r="C413" s="100">
        <v>35771</v>
      </c>
      <c r="D413" s="100">
        <v>17.61</v>
      </c>
      <c r="E413" s="100">
        <v>5.81</v>
      </c>
      <c r="F413" s="100">
        <v>13.96</v>
      </c>
      <c r="G413" s="100">
        <v>10.73</v>
      </c>
      <c r="H413" s="100">
        <v>8.43</v>
      </c>
      <c r="I413" s="100">
        <v>6.71</v>
      </c>
      <c r="J413" s="100">
        <v>5.32</v>
      </c>
      <c r="K413" s="100">
        <v>4.22</v>
      </c>
      <c r="L413" s="100">
        <v>50</v>
      </c>
      <c r="M413" s="100">
        <v>45</v>
      </c>
      <c r="N413" s="100">
        <v>78</v>
      </c>
      <c r="O413" s="99">
        <v>0.48910879629629633</v>
      </c>
    </row>
    <row r="414" spans="1:15" x14ac:dyDescent="0.25">
      <c r="A414" s="96" t="s">
        <v>469</v>
      </c>
      <c r="B414" s="4"/>
      <c r="C414" s="95" t="s">
        <v>57</v>
      </c>
      <c r="D414" s="97">
        <v>0.48939814814814814</v>
      </c>
      <c r="E414" s="96" t="s">
        <v>111</v>
      </c>
    </row>
    <row r="415" spans="1:15" x14ac:dyDescent="0.25">
      <c r="A415" s="100">
        <v>9729</v>
      </c>
      <c r="B415" s="28">
        <v>1</v>
      </c>
      <c r="C415" s="100">
        <v>35940</v>
      </c>
      <c r="D415" s="100">
        <v>16.7</v>
      </c>
      <c r="E415" s="100">
        <v>13.13</v>
      </c>
      <c r="F415" s="100">
        <v>6.26</v>
      </c>
      <c r="G415" s="100">
        <v>5.4</v>
      </c>
      <c r="H415" s="100">
        <v>4.6100000000000003</v>
      </c>
      <c r="I415" s="100">
        <v>4</v>
      </c>
      <c r="J415" s="100">
        <v>3.38</v>
      </c>
      <c r="K415" s="100">
        <v>2.95</v>
      </c>
      <c r="L415" s="100">
        <v>49</v>
      </c>
      <c r="M415" s="100">
        <v>45</v>
      </c>
      <c r="N415" s="100">
        <v>79</v>
      </c>
      <c r="O415" s="99">
        <v>0.48978009259259259</v>
      </c>
    </row>
    <row r="416" spans="1:15" x14ac:dyDescent="0.25">
      <c r="A416" s="100">
        <v>9729</v>
      </c>
      <c r="B416" s="28">
        <v>2</v>
      </c>
      <c r="C416" s="100">
        <v>12375</v>
      </c>
      <c r="D416" s="100">
        <v>5.94</v>
      </c>
      <c r="E416" s="100">
        <v>4.68</v>
      </c>
      <c r="F416" s="100">
        <v>2.1</v>
      </c>
      <c r="G416" s="100">
        <v>1.82</v>
      </c>
      <c r="H416" s="100">
        <v>1.58</v>
      </c>
      <c r="I416" s="100">
        <v>1.36</v>
      </c>
      <c r="J416" s="100">
        <v>1.18</v>
      </c>
      <c r="K416" s="100">
        <v>1.02</v>
      </c>
      <c r="L416" s="100">
        <v>49</v>
      </c>
      <c r="M416" s="100">
        <v>45</v>
      </c>
      <c r="N416" s="100">
        <v>79</v>
      </c>
      <c r="O416" s="99">
        <v>0.48987268518518517</v>
      </c>
    </row>
    <row r="417" spans="1:15" x14ac:dyDescent="0.25">
      <c r="A417" s="100">
        <v>9729</v>
      </c>
      <c r="B417" s="28">
        <v>3</v>
      </c>
      <c r="C417" s="100">
        <v>23894</v>
      </c>
      <c r="D417" s="100">
        <v>11.26</v>
      </c>
      <c r="E417" s="100">
        <v>8.84</v>
      </c>
      <c r="F417" s="100">
        <v>4.18</v>
      </c>
      <c r="G417" s="100">
        <v>3.54</v>
      </c>
      <c r="H417" s="100">
        <v>3.08</v>
      </c>
      <c r="I417" s="100">
        <v>2.69</v>
      </c>
      <c r="J417" s="100">
        <v>2.27</v>
      </c>
      <c r="K417" s="100">
        <v>2</v>
      </c>
      <c r="L417" s="100">
        <v>49</v>
      </c>
      <c r="M417" s="100">
        <v>45</v>
      </c>
      <c r="N417" s="100">
        <v>79</v>
      </c>
      <c r="O417" s="99">
        <v>0.48996527777777782</v>
      </c>
    </row>
    <row r="418" spans="1:15" x14ac:dyDescent="0.25">
      <c r="A418" s="100">
        <v>9729</v>
      </c>
      <c r="B418" s="28">
        <v>4</v>
      </c>
      <c r="C418" s="100">
        <v>35874</v>
      </c>
      <c r="D418" s="100">
        <v>16.13</v>
      </c>
      <c r="E418" s="100">
        <v>12.68</v>
      </c>
      <c r="F418" s="100">
        <v>6.39</v>
      </c>
      <c r="G418" s="100">
        <v>5.48</v>
      </c>
      <c r="H418" s="100">
        <v>4.68</v>
      </c>
      <c r="I418" s="100">
        <v>4.05</v>
      </c>
      <c r="J418" s="100">
        <v>3.44</v>
      </c>
      <c r="K418" s="100">
        <v>2.99</v>
      </c>
      <c r="L418" s="100">
        <v>49</v>
      </c>
      <c r="M418" s="100">
        <v>45</v>
      </c>
      <c r="N418" s="100">
        <v>79</v>
      </c>
      <c r="O418" s="99">
        <v>0.49006944444444445</v>
      </c>
    </row>
    <row r="419" spans="1:15" x14ac:dyDescent="0.25">
      <c r="A419" s="96" t="s">
        <v>574</v>
      </c>
      <c r="B419" s="4"/>
      <c r="C419" s="95" t="s">
        <v>57</v>
      </c>
      <c r="D419" s="97">
        <v>0.49046296296296293</v>
      </c>
      <c r="E419" s="96" t="s">
        <v>108</v>
      </c>
    </row>
    <row r="420" spans="1:15" x14ac:dyDescent="0.25">
      <c r="A420" s="100">
        <v>9744</v>
      </c>
      <c r="B420" s="28">
        <v>1</v>
      </c>
      <c r="C420" s="100">
        <v>36245</v>
      </c>
      <c r="D420" s="100">
        <v>8.41</v>
      </c>
      <c r="E420" s="100">
        <v>7.53</v>
      </c>
      <c r="F420" s="100">
        <v>7.63</v>
      </c>
      <c r="G420" s="100">
        <v>6.74</v>
      </c>
      <c r="H420" s="100">
        <v>5.92</v>
      </c>
      <c r="I420" s="100">
        <v>5.22</v>
      </c>
      <c r="J420" s="100">
        <v>4.59</v>
      </c>
      <c r="K420" s="100">
        <v>4.03</v>
      </c>
      <c r="L420" s="100">
        <v>49</v>
      </c>
      <c r="M420" s="100">
        <v>45</v>
      </c>
      <c r="N420" s="100">
        <v>80</v>
      </c>
      <c r="O420" s="99">
        <v>0.49085648148148148</v>
      </c>
    </row>
    <row r="421" spans="1:15" x14ac:dyDescent="0.25">
      <c r="A421" s="100">
        <v>9744</v>
      </c>
      <c r="B421" s="28">
        <v>2</v>
      </c>
      <c r="C421" s="100">
        <v>12437</v>
      </c>
      <c r="D421" s="100">
        <v>2.68</v>
      </c>
      <c r="E421" s="100">
        <v>2.41</v>
      </c>
      <c r="F421" s="100">
        <v>2.44</v>
      </c>
      <c r="G421" s="100">
        <v>2.13</v>
      </c>
      <c r="H421" s="100">
        <v>1.9</v>
      </c>
      <c r="I421" s="100">
        <v>1.7</v>
      </c>
      <c r="J421" s="100">
        <v>1.54</v>
      </c>
      <c r="K421" s="100">
        <v>1.39</v>
      </c>
      <c r="L421" s="100">
        <v>49</v>
      </c>
      <c r="M421" s="100">
        <v>45</v>
      </c>
      <c r="N421" s="100">
        <v>80</v>
      </c>
      <c r="O421" s="99">
        <v>0.49094907407407407</v>
      </c>
    </row>
    <row r="422" spans="1:15" x14ac:dyDescent="0.25">
      <c r="A422" s="100">
        <v>9744</v>
      </c>
      <c r="B422" s="28">
        <v>3</v>
      </c>
      <c r="C422" s="100">
        <v>24010</v>
      </c>
      <c r="D422" s="100">
        <v>5.31</v>
      </c>
      <c r="E422" s="100">
        <v>4.76</v>
      </c>
      <c r="F422" s="100">
        <v>4.9400000000000004</v>
      </c>
      <c r="G422" s="100">
        <v>4.24</v>
      </c>
      <c r="H422" s="100">
        <v>3.83</v>
      </c>
      <c r="I422" s="100">
        <v>3.39</v>
      </c>
      <c r="J422" s="100">
        <v>3.05</v>
      </c>
      <c r="K422" s="100">
        <v>2.77</v>
      </c>
      <c r="L422" s="100">
        <v>49</v>
      </c>
      <c r="M422" s="100">
        <v>45</v>
      </c>
      <c r="N422" s="100">
        <v>80</v>
      </c>
      <c r="O422" s="99">
        <v>0.49104166666666665</v>
      </c>
    </row>
    <row r="423" spans="1:15" x14ac:dyDescent="0.25">
      <c r="A423" s="100">
        <v>9744</v>
      </c>
      <c r="B423" s="28">
        <v>4</v>
      </c>
      <c r="C423" s="100">
        <v>36367</v>
      </c>
      <c r="D423" s="100">
        <v>8.1300000000000008</v>
      </c>
      <c r="E423" s="100">
        <v>7.3</v>
      </c>
      <c r="F423" s="100">
        <v>7.42</v>
      </c>
      <c r="G423" s="100">
        <v>6.55</v>
      </c>
      <c r="H423" s="100">
        <v>5.79</v>
      </c>
      <c r="I423" s="100">
        <v>5.15</v>
      </c>
      <c r="J423" s="100">
        <v>4.62</v>
      </c>
      <c r="K423" s="100">
        <v>4.1500000000000004</v>
      </c>
      <c r="L423" s="100">
        <v>49</v>
      </c>
      <c r="M423" s="100">
        <v>45</v>
      </c>
      <c r="N423" s="100">
        <v>80</v>
      </c>
      <c r="O423" s="99">
        <v>0.49115740740740743</v>
      </c>
    </row>
    <row r="424" spans="1:15" x14ac:dyDescent="0.25">
      <c r="A424" s="96" t="s">
        <v>573</v>
      </c>
      <c r="B424" s="4"/>
      <c r="C424" s="95" t="s">
        <v>57</v>
      </c>
      <c r="D424" s="97">
        <v>0.49144675925925929</v>
      </c>
      <c r="E424" s="96" t="s">
        <v>106</v>
      </c>
    </row>
    <row r="425" spans="1:15" x14ac:dyDescent="0.25">
      <c r="A425" s="100">
        <v>9762</v>
      </c>
      <c r="B425" s="28">
        <v>1</v>
      </c>
      <c r="C425" s="100">
        <v>35394</v>
      </c>
      <c r="D425" s="100">
        <v>21.4</v>
      </c>
      <c r="E425" s="100">
        <v>4.67</v>
      </c>
      <c r="F425" s="100">
        <v>16.940000000000001</v>
      </c>
      <c r="G425" s="100">
        <v>13.02</v>
      </c>
      <c r="H425" s="100">
        <v>10.01</v>
      </c>
      <c r="I425" s="100">
        <v>7.77</v>
      </c>
      <c r="J425" s="100">
        <v>5.95</v>
      </c>
      <c r="K425" s="100">
        <v>4.5599999999999996</v>
      </c>
      <c r="L425" s="100">
        <v>49</v>
      </c>
      <c r="M425" s="100">
        <v>45</v>
      </c>
      <c r="N425" s="100">
        <v>81</v>
      </c>
      <c r="O425" s="99">
        <v>0.49190972222222223</v>
      </c>
    </row>
    <row r="426" spans="1:15" x14ac:dyDescent="0.25">
      <c r="A426" s="100">
        <v>9762</v>
      </c>
      <c r="B426" s="28">
        <v>2</v>
      </c>
      <c r="C426" s="100">
        <v>12237</v>
      </c>
      <c r="D426" s="100">
        <v>8.31</v>
      </c>
      <c r="E426" s="100">
        <v>1.45</v>
      </c>
      <c r="F426" s="100">
        <v>6.5</v>
      </c>
      <c r="G426" s="100">
        <v>4.9400000000000004</v>
      </c>
      <c r="H426" s="100">
        <v>3.74</v>
      </c>
      <c r="I426" s="100">
        <v>2.92</v>
      </c>
      <c r="J426" s="100">
        <v>2.2799999999999998</v>
      </c>
      <c r="K426" s="100">
        <v>1.75</v>
      </c>
      <c r="L426" s="100">
        <v>49</v>
      </c>
      <c r="M426" s="100">
        <v>45</v>
      </c>
      <c r="N426" s="100">
        <v>81</v>
      </c>
      <c r="O426" s="99">
        <v>0.49201388888888892</v>
      </c>
    </row>
    <row r="427" spans="1:15" x14ac:dyDescent="0.25">
      <c r="A427" s="100">
        <v>9762</v>
      </c>
      <c r="B427" s="28">
        <v>3</v>
      </c>
      <c r="C427" s="100">
        <v>23591</v>
      </c>
      <c r="D427" s="100">
        <v>14.89</v>
      </c>
      <c r="E427" s="100">
        <v>3.03</v>
      </c>
      <c r="F427" s="100">
        <v>11.81</v>
      </c>
      <c r="G427" s="100">
        <v>8.8800000000000008</v>
      </c>
      <c r="H427" s="100">
        <v>6.88</v>
      </c>
      <c r="I427" s="100">
        <v>5.37</v>
      </c>
      <c r="J427" s="100">
        <v>4.1900000000000004</v>
      </c>
      <c r="K427" s="100">
        <v>3.23</v>
      </c>
      <c r="L427" s="100">
        <v>49</v>
      </c>
      <c r="M427" s="100">
        <v>45</v>
      </c>
      <c r="N427" s="100">
        <v>81</v>
      </c>
      <c r="O427" s="99">
        <v>0.49210648148148151</v>
      </c>
    </row>
    <row r="428" spans="1:15" x14ac:dyDescent="0.25">
      <c r="A428" s="100">
        <v>9762</v>
      </c>
      <c r="B428" s="28">
        <v>4</v>
      </c>
      <c r="C428" s="100">
        <v>35757</v>
      </c>
      <c r="D428" s="100">
        <v>20.47</v>
      </c>
      <c r="E428" s="100">
        <v>4.76</v>
      </c>
      <c r="F428" s="100">
        <v>16.239999999999998</v>
      </c>
      <c r="G428" s="100">
        <v>12.49</v>
      </c>
      <c r="H428" s="100">
        <v>9.6300000000000008</v>
      </c>
      <c r="I428" s="100">
        <v>7.54</v>
      </c>
      <c r="J428" s="100">
        <v>5.92</v>
      </c>
      <c r="K428" s="100">
        <v>4.57</v>
      </c>
      <c r="L428" s="100">
        <v>49</v>
      </c>
      <c r="M428" s="100">
        <v>45</v>
      </c>
      <c r="N428" s="100">
        <v>81</v>
      </c>
      <c r="O428" s="99">
        <v>0.49222222222222217</v>
      </c>
    </row>
    <row r="429" spans="1:15" x14ac:dyDescent="0.25">
      <c r="A429" s="96" t="s">
        <v>572</v>
      </c>
      <c r="B429" s="4"/>
      <c r="C429" s="95" t="s">
        <v>57</v>
      </c>
      <c r="D429" s="97">
        <v>0.49259259259259264</v>
      </c>
      <c r="E429" s="96" t="s">
        <v>104</v>
      </c>
    </row>
    <row r="430" spans="1:15" x14ac:dyDescent="0.25">
      <c r="A430" s="100">
        <v>9766</v>
      </c>
      <c r="B430" s="28">
        <v>1</v>
      </c>
      <c r="C430" s="100">
        <v>35531</v>
      </c>
      <c r="D430" s="100">
        <v>21.69</v>
      </c>
      <c r="E430" s="100">
        <v>17.03</v>
      </c>
      <c r="F430" s="100">
        <v>4.41</v>
      </c>
      <c r="G430" s="100">
        <v>3.93</v>
      </c>
      <c r="H430" s="100">
        <v>3.65</v>
      </c>
      <c r="I430" s="100">
        <v>3.28</v>
      </c>
      <c r="J430" s="100">
        <v>2.95</v>
      </c>
      <c r="K430" s="100">
        <v>2.68</v>
      </c>
      <c r="L430" s="100">
        <v>49</v>
      </c>
      <c r="M430" s="100">
        <v>45</v>
      </c>
      <c r="N430" s="100">
        <v>82</v>
      </c>
      <c r="O430" s="99">
        <v>0.4929398148148148</v>
      </c>
    </row>
    <row r="431" spans="1:15" x14ac:dyDescent="0.25">
      <c r="A431" s="100">
        <v>9766</v>
      </c>
      <c r="B431" s="28">
        <v>2</v>
      </c>
      <c r="C431" s="100">
        <v>12202</v>
      </c>
      <c r="D431" s="100">
        <v>8.59</v>
      </c>
      <c r="E431" s="100">
        <v>6.64</v>
      </c>
      <c r="F431" s="100">
        <v>1.52</v>
      </c>
      <c r="G431" s="100">
        <v>1.36</v>
      </c>
      <c r="H431" s="100">
        <v>1.27</v>
      </c>
      <c r="I431" s="100">
        <v>1.1499999999999999</v>
      </c>
      <c r="J431" s="100">
        <v>1.04</v>
      </c>
      <c r="K431" s="100">
        <v>0.95</v>
      </c>
      <c r="L431" s="100">
        <v>49</v>
      </c>
      <c r="M431" s="100">
        <v>45</v>
      </c>
      <c r="N431" s="100">
        <v>82</v>
      </c>
      <c r="O431" s="99">
        <v>0.49303240740740745</v>
      </c>
    </row>
    <row r="432" spans="1:15" x14ac:dyDescent="0.25">
      <c r="A432" s="100">
        <v>9766</v>
      </c>
      <c r="B432" s="28">
        <v>3</v>
      </c>
      <c r="C432" s="100">
        <v>23601</v>
      </c>
      <c r="D432" s="100">
        <v>15.3</v>
      </c>
      <c r="E432" s="100">
        <v>11.9</v>
      </c>
      <c r="F432" s="100">
        <v>3.11</v>
      </c>
      <c r="G432" s="100">
        <v>2.68</v>
      </c>
      <c r="H432" s="100">
        <v>2.52</v>
      </c>
      <c r="I432" s="100">
        <v>2.27</v>
      </c>
      <c r="J432" s="100">
        <v>2.04</v>
      </c>
      <c r="K432" s="100">
        <v>1.85</v>
      </c>
      <c r="L432" s="100">
        <v>49</v>
      </c>
      <c r="M432" s="100">
        <v>45</v>
      </c>
      <c r="N432" s="100">
        <v>82</v>
      </c>
      <c r="O432" s="99">
        <v>0.49312500000000004</v>
      </c>
    </row>
    <row r="433" spans="1:15" x14ac:dyDescent="0.25">
      <c r="A433" s="100">
        <v>9766</v>
      </c>
      <c r="B433" s="28">
        <v>4</v>
      </c>
      <c r="C433" s="100">
        <v>35771</v>
      </c>
      <c r="D433" s="100">
        <v>20.92</v>
      </c>
      <c r="E433" s="100">
        <v>16.440000000000001</v>
      </c>
      <c r="F433" s="100">
        <v>4.5199999999999996</v>
      </c>
      <c r="G433" s="100">
        <v>4.12</v>
      </c>
      <c r="H433" s="100">
        <v>3.8</v>
      </c>
      <c r="I433" s="100">
        <v>3.42</v>
      </c>
      <c r="J433" s="100">
        <v>3.07</v>
      </c>
      <c r="K433" s="100">
        <v>2.77</v>
      </c>
      <c r="L433" s="100">
        <v>49</v>
      </c>
      <c r="M433" s="100">
        <v>45</v>
      </c>
      <c r="N433" s="100">
        <v>82</v>
      </c>
      <c r="O433" s="99">
        <v>0.4932407407407407</v>
      </c>
    </row>
    <row r="434" spans="1:15" x14ac:dyDescent="0.25">
      <c r="A434" s="96" t="s">
        <v>571</v>
      </c>
      <c r="B434" s="4"/>
      <c r="C434" s="95" t="s">
        <v>57</v>
      </c>
      <c r="D434" s="97">
        <v>0.49355324074074075</v>
      </c>
      <c r="E434" s="96" t="s">
        <v>102</v>
      </c>
    </row>
    <row r="435" spans="1:15" x14ac:dyDescent="0.25">
      <c r="A435" s="100">
        <v>9782</v>
      </c>
      <c r="B435" s="28">
        <v>1</v>
      </c>
      <c r="C435" s="100">
        <v>35950</v>
      </c>
      <c r="D435" s="100">
        <v>8.52</v>
      </c>
      <c r="E435" s="100">
        <v>7.74</v>
      </c>
      <c r="F435" s="100">
        <v>7.78</v>
      </c>
      <c r="G435" s="100">
        <v>6.86</v>
      </c>
      <c r="H435" s="100">
        <v>6.15</v>
      </c>
      <c r="I435" s="100">
        <v>5.43</v>
      </c>
      <c r="J435" s="100">
        <v>4.92</v>
      </c>
      <c r="K435" s="100">
        <v>4.5599999999999996</v>
      </c>
      <c r="L435" s="100">
        <v>50</v>
      </c>
      <c r="M435" s="100">
        <v>46</v>
      </c>
      <c r="N435" s="100">
        <v>83</v>
      </c>
      <c r="O435" s="99">
        <v>0.49396990740740737</v>
      </c>
    </row>
    <row r="436" spans="1:15" x14ac:dyDescent="0.25">
      <c r="A436" s="100">
        <v>9782</v>
      </c>
      <c r="B436" s="28">
        <v>2</v>
      </c>
      <c r="C436" s="100">
        <v>12449</v>
      </c>
      <c r="D436" s="100">
        <v>2.67</v>
      </c>
      <c r="E436" s="100">
        <v>2.46</v>
      </c>
      <c r="F436" s="100">
        <v>2.4700000000000002</v>
      </c>
      <c r="G436" s="100">
        <v>2.1800000000000002</v>
      </c>
      <c r="H436" s="100">
        <v>2.0099999999999998</v>
      </c>
      <c r="I436" s="100">
        <v>1.84</v>
      </c>
      <c r="J436" s="100">
        <v>1.74</v>
      </c>
      <c r="K436" s="100">
        <v>1.68</v>
      </c>
      <c r="L436" s="100">
        <v>50</v>
      </c>
      <c r="M436" s="100">
        <v>46</v>
      </c>
      <c r="N436" s="100">
        <v>83</v>
      </c>
      <c r="O436" s="99">
        <v>0.49407407407407411</v>
      </c>
    </row>
    <row r="437" spans="1:15" x14ac:dyDescent="0.25">
      <c r="A437" s="100">
        <v>9782</v>
      </c>
      <c r="B437" s="28">
        <v>3</v>
      </c>
      <c r="C437" s="100">
        <v>24092</v>
      </c>
      <c r="D437" s="100">
        <v>5.32</v>
      </c>
      <c r="E437" s="100">
        <v>4.82</v>
      </c>
      <c r="F437" s="100">
        <v>4.96</v>
      </c>
      <c r="G437" s="100">
        <v>4.32</v>
      </c>
      <c r="H437" s="100">
        <v>3.98</v>
      </c>
      <c r="I437" s="100">
        <v>3.61</v>
      </c>
      <c r="J437" s="100">
        <v>3.4</v>
      </c>
      <c r="K437" s="100">
        <v>3.28</v>
      </c>
      <c r="L437" s="100">
        <v>50</v>
      </c>
      <c r="M437" s="100">
        <v>46</v>
      </c>
      <c r="N437" s="100">
        <v>83</v>
      </c>
      <c r="O437" s="99">
        <v>0.49416666666666664</v>
      </c>
    </row>
    <row r="438" spans="1:15" x14ac:dyDescent="0.25">
      <c r="A438" s="100">
        <v>9782</v>
      </c>
      <c r="B438" s="28">
        <v>4</v>
      </c>
      <c r="C438" s="100">
        <v>36336</v>
      </c>
      <c r="D438" s="100">
        <v>8.16</v>
      </c>
      <c r="E438" s="100">
        <v>7.43</v>
      </c>
      <c r="F438" s="100">
        <v>7.46</v>
      </c>
      <c r="G438" s="100">
        <v>6.6</v>
      </c>
      <c r="H438" s="100">
        <v>6.02</v>
      </c>
      <c r="I438" s="100">
        <v>5.41</v>
      </c>
      <c r="J438" s="100">
        <v>5.05</v>
      </c>
      <c r="K438" s="100">
        <v>4.8099999999999996</v>
      </c>
      <c r="L438" s="100">
        <v>50</v>
      </c>
      <c r="M438" s="100">
        <v>46</v>
      </c>
      <c r="N438" s="100">
        <v>83</v>
      </c>
      <c r="O438" s="99">
        <v>0.49427083333333338</v>
      </c>
    </row>
    <row r="439" spans="1:15" x14ac:dyDescent="0.25">
      <c r="A439" s="96" t="s">
        <v>570</v>
      </c>
      <c r="B439" s="4"/>
      <c r="C439" s="95" t="s">
        <v>57</v>
      </c>
      <c r="D439" s="97">
        <v>0.49461805555555555</v>
      </c>
      <c r="E439" s="96" t="s">
        <v>100</v>
      </c>
    </row>
    <row r="440" spans="1:15" x14ac:dyDescent="0.25">
      <c r="A440" s="100">
        <v>9800</v>
      </c>
      <c r="B440" s="28">
        <v>1</v>
      </c>
      <c r="C440" s="100">
        <v>35436</v>
      </c>
      <c r="D440" s="100">
        <v>20.420000000000002</v>
      </c>
      <c r="E440" s="100">
        <v>5.56</v>
      </c>
      <c r="F440" s="100">
        <v>16.37</v>
      </c>
      <c r="G440" s="100">
        <v>12.68</v>
      </c>
      <c r="H440" s="100">
        <v>9.8699999999999992</v>
      </c>
      <c r="I440" s="100">
        <v>7.72</v>
      </c>
      <c r="J440" s="100">
        <v>5.93</v>
      </c>
      <c r="K440" s="100">
        <v>4.57</v>
      </c>
      <c r="L440" s="100">
        <v>50</v>
      </c>
      <c r="M440" s="100">
        <v>45</v>
      </c>
      <c r="N440" s="100">
        <v>84</v>
      </c>
      <c r="O440" s="99">
        <v>0.4950694444444444</v>
      </c>
    </row>
    <row r="441" spans="1:15" x14ac:dyDescent="0.25">
      <c r="A441" s="100">
        <v>9800</v>
      </c>
      <c r="B441" s="28">
        <v>2</v>
      </c>
      <c r="C441" s="100">
        <v>12226</v>
      </c>
      <c r="D441" s="100">
        <v>8.11</v>
      </c>
      <c r="E441" s="100">
        <v>1.7</v>
      </c>
      <c r="F441" s="100">
        <v>6.41</v>
      </c>
      <c r="G441" s="100">
        <v>4.8899999999999997</v>
      </c>
      <c r="H441" s="100">
        <v>3.74</v>
      </c>
      <c r="I441" s="100">
        <v>2.95</v>
      </c>
      <c r="J441" s="100">
        <v>2.2799999999999998</v>
      </c>
      <c r="K441" s="100">
        <v>1.8</v>
      </c>
      <c r="L441" s="100">
        <v>50</v>
      </c>
      <c r="M441" s="100">
        <v>45</v>
      </c>
      <c r="N441" s="100">
        <v>84</v>
      </c>
      <c r="O441" s="99">
        <v>0.49518518518518517</v>
      </c>
    </row>
    <row r="442" spans="1:15" x14ac:dyDescent="0.25">
      <c r="A442" s="100">
        <v>9800</v>
      </c>
      <c r="B442" s="28">
        <v>3</v>
      </c>
      <c r="C442" s="100">
        <v>23690</v>
      </c>
      <c r="D442" s="100">
        <v>14.44</v>
      </c>
      <c r="E442" s="100">
        <v>3.48</v>
      </c>
      <c r="F442" s="100">
        <v>11.58</v>
      </c>
      <c r="G442" s="100">
        <v>8.77</v>
      </c>
      <c r="H442" s="100">
        <v>6.86</v>
      </c>
      <c r="I442" s="100">
        <v>5.4</v>
      </c>
      <c r="J442" s="100">
        <v>4.17</v>
      </c>
      <c r="K442" s="100">
        <v>3.27</v>
      </c>
      <c r="L442" s="100">
        <v>50</v>
      </c>
      <c r="M442" s="100">
        <v>45</v>
      </c>
      <c r="N442" s="100">
        <v>84</v>
      </c>
      <c r="O442" s="99">
        <v>0.49540509259259258</v>
      </c>
    </row>
    <row r="443" spans="1:15" x14ac:dyDescent="0.25">
      <c r="A443" s="100">
        <v>9800</v>
      </c>
      <c r="B443" s="28">
        <v>4</v>
      </c>
      <c r="C443" s="100">
        <v>35113</v>
      </c>
      <c r="D443" s="100">
        <v>19.850000000000001</v>
      </c>
      <c r="E443" s="100">
        <v>5.59</v>
      </c>
      <c r="F443" s="100">
        <v>15.9</v>
      </c>
      <c r="G443" s="100">
        <v>12.33</v>
      </c>
      <c r="H443" s="100">
        <v>9.6199999999999992</v>
      </c>
      <c r="I443" s="100">
        <v>7.6</v>
      </c>
      <c r="J443" s="100">
        <v>5.92</v>
      </c>
      <c r="K443" s="100">
        <v>4.6399999999999997</v>
      </c>
      <c r="L443" s="100">
        <v>50</v>
      </c>
      <c r="M443" s="100">
        <v>45</v>
      </c>
      <c r="N443" s="100">
        <v>84</v>
      </c>
      <c r="O443" s="99">
        <v>0.49561342592592594</v>
      </c>
    </row>
    <row r="444" spans="1:15" x14ac:dyDescent="0.25">
      <c r="A444" s="96" t="s">
        <v>569</v>
      </c>
      <c r="B444" s="4"/>
      <c r="C444" s="95" t="s">
        <v>57</v>
      </c>
      <c r="D444" s="97">
        <v>0.49594907407407413</v>
      </c>
      <c r="E444" s="96" t="s">
        <v>98</v>
      </c>
    </row>
    <row r="445" spans="1:15" x14ac:dyDescent="0.25">
      <c r="A445" s="100">
        <v>9804</v>
      </c>
      <c r="B445" s="28">
        <v>1</v>
      </c>
      <c r="C445" s="100">
        <v>35313</v>
      </c>
      <c r="D445" s="100">
        <v>20.28</v>
      </c>
      <c r="E445" s="100">
        <v>15.85</v>
      </c>
      <c r="F445" s="100">
        <v>5.12</v>
      </c>
      <c r="G445" s="100">
        <v>4.47</v>
      </c>
      <c r="H445" s="100">
        <v>4.01</v>
      </c>
      <c r="I445" s="100">
        <v>3.58</v>
      </c>
      <c r="J445" s="100">
        <v>3.14</v>
      </c>
      <c r="K445" s="100">
        <v>2.76</v>
      </c>
      <c r="L445" s="100">
        <v>50</v>
      </c>
      <c r="M445" s="100">
        <v>45</v>
      </c>
      <c r="N445" s="100">
        <v>85</v>
      </c>
      <c r="O445" s="99">
        <v>0.49634259259259261</v>
      </c>
    </row>
    <row r="446" spans="1:15" x14ac:dyDescent="0.25">
      <c r="A446" s="100">
        <v>9804</v>
      </c>
      <c r="B446" s="28">
        <v>2</v>
      </c>
      <c r="C446" s="100">
        <v>12221</v>
      </c>
      <c r="D446" s="100">
        <v>7.95</v>
      </c>
      <c r="E446" s="100">
        <v>6.09</v>
      </c>
      <c r="F446" s="100">
        <v>1.64</v>
      </c>
      <c r="G446" s="100">
        <v>1.45</v>
      </c>
      <c r="H446" s="100">
        <v>1.32</v>
      </c>
      <c r="I446" s="100">
        <v>1.18</v>
      </c>
      <c r="J446" s="100">
        <v>1.04</v>
      </c>
      <c r="K446" s="100">
        <v>0.93</v>
      </c>
      <c r="L446" s="100">
        <v>50</v>
      </c>
      <c r="M446" s="100">
        <v>45</v>
      </c>
      <c r="N446" s="100">
        <v>85</v>
      </c>
      <c r="O446" s="99">
        <v>0.4964351851851852</v>
      </c>
    </row>
    <row r="447" spans="1:15" x14ac:dyDescent="0.25">
      <c r="A447" s="100">
        <v>9804</v>
      </c>
      <c r="B447" s="28">
        <v>3</v>
      </c>
      <c r="C447" s="100">
        <v>23670</v>
      </c>
      <c r="D447" s="100">
        <v>14.22</v>
      </c>
      <c r="E447" s="100">
        <v>11.05</v>
      </c>
      <c r="F447" s="100">
        <v>3.38</v>
      </c>
      <c r="G447" s="100">
        <v>2.92</v>
      </c>
      <c r="H447" s="100">
        <v>2.65</v>
      </c>
      <c r="I447" s="100">
        <v>2.39</v>
      </c>
      <c r="J447" s="100">
        <v>2.09</v>
      </c>
      <c r="K447" s="100">
        <v>1.85</v>
      </c>
      <c r="L447" s="100">
        <v>50</v>
      </c>
      <c r="M447" s="100">
        <v>45</v>
      </c>
      <c r="N447" s="100">
        <v>85</v>
      </c>
      <c r="O447" s="99">
        <v>0.49653935185185188</v>
      </c>
    </row>
    <row r="448" spans="1:15" x14ac:dyDescent="0.25">
      <c r="A448" s="100">
        <v>9804</v>
      </c>
      <c r="B448" s="28">
        <v>4</v>
      </c>
      <c r="C448" s="100">
        <v>35767</v>
      </c>
      <c r="D448" s="100">
        <v>19.75</v>
      </c>
      <c r="E448" s="100">
        <v>15.44</v>
      </c>
      <c r="F448" s="100">
        <v>5.28</v>
      </c>
      <c r="G448" s="100">
        <v>4.59</v>
      </c>
      <c r="H448" s="100">
        <v>4.12</v>
      </c>
      <c r="I448" s="100">
        <v>3.67</v>
      </c>
      <c r="J448" s="100">
        <v>3.23</v>
      </c>
      <c r="K448" s="100">
        <v>2.81</v>
      </c>
      <c r="L448" s="100">
        <v>50</v>
      </c>
      <c r="M448" s="100">
        <v>45</v>
      </c>
      <c r="N448" s="100">
        <v>85</v>
      </c>
      <c r="O448" s="99">
        <v>0.49664351851851851</v>
      </c>
    </row>
    <row r="449" spans="1:15" x14ac:dyDescent="0.25">
      <c r="A449" s="96" t="s">
        <v>568</v>
      </c>
      <c r="B449" s="4"/>
      <c r="C449" s="95" t="s">
        <v>57</v>
      </c>
      <c r="D449" s="97">
        <v>0.49694444444444441</v>
      </c>
      <c r="E449" s="96" t="s">
        <v>96</v>
      </c>
    </row>
    <row r="450" spans="1:15" x14ac:dyDescent="0.25">
      <c r="A450" s="100">
        <v>9822</v>
      </c>
      <c r="B450" s="28">
        <v>1</v>
      </c>
      <c r="C450" s="100">
        <v>36095</v>
      </c>
      <c r="D450" s="100">
        <v>8.15</v>
      </c>
      <c r="E450" s="100">
        <v>7.28</v>
      </c>
      <c r="F450" s="100">
        <v>7.53</v>
      </c>
      <c r="G450" s="100">
        <v>6.73</v>
      </c>
      <c r="H450" s="100">
        <v>6.06</v>
      </c>
      <c r="I450" s="100">
        <v>5.47</v>
      </c>
      <c r="J450" s="100">
        <v>4.92</v>
      </c>
      <c r="K450" s="100">
        <v>4.57</v>
      </c>
      <c r="L450" s="100">
        <v>51</v>
      </c>
      <c r="M450" s="100">
        <v>45</v>
      </c>
      <c r="N450" s="100">
        <v>86</v>
      </c>
      <c r="O450" s="99">
        <v>0.49743055555555554</v>
      </c>
    </row>
    <row r="451" spans="1:15" x14ac:dyDescent="0.25">
      <c r="A451" s="100">
        <v>9822</v>
      </c>
      <c r="B451" s="28">
        <v>2</v>
      </c>
      <c r="C451" s="100">
        <v>12435</v>
      </c>
      <c r="D451" s="100">
        <v>2.62</v>
      </c>
      <c r="E451" s="100">
        <v>2.33</v>
      </c>
      <c r="F451" s="100">
        <v>2.4300000000000002</v>
      </c>
      <c r="G451" s="100">
        <v>2.19</v>
      </c>
      <c r="H451" s="100">
        <v>2.0299999999999998</v>
      </c>
      <c r="I451" s="100">
        <v>1.89</v>
      </c>
      <c r="J451" s="100">
        <v>1.74</v>
      </c>
      <c r="K451" s="100">
        <v>1.64</v>
      </c>
      <c r="L451" s="100">
        <v>51</v>
      </c>
      <c r="M451" s="100">
        <v>45</v>
      </c>
      <c r="N451" s="100">
        <v>86</v>
      </c>
      <c r="O451" s="99">
        <v>0.49753472222222223</v>
      </c>
    </row>
    <row r="452" spans="1:15" x14ac:dyDescent="0.25">
      <c r="A452" s="100">
        <v>9822</v>
      </c>
      <c r="B452" s="28">
        <v>3</v>
      </c>
      <c r="C452" s="100">
        <v>23982</v>
      </c>
      <c r="D452" s="100">
        <v>5.24</v>
      </c>
      <c r="E452" s="100">
        <v>4.63</v>
      </c>
      <c r="F452" s="100">
        <v>4.95</v>
      </c>
      <c r="G452" s="100">
        <v>4.37</v>
      </c>
      <c r="H452" s="100">
        <v>4.03</v>
      </c>
      <c r="I452" s="100">
        <v>3.68</v>
      </c>
      <c r="J452" s="100">
        <v>3.4</v>
      </c>
      <c r="K452" s="100">
        <v>3.21</v>
      </c>
      <c r="L452" s="100">
        <v>51</v>
      </c>
      <c r="M452" s="100">
        <v>45</v>
      </c>
      <c r="N452" s="100">
        <v>86</v>
      </c>
      <c r="O452" s="99">
        <v>0.49761574074074072</v>
      </c>
    </row>
    <row r="453" spans="1:15" x14ac:dyDescent="0.25">
      <c r="A453" s="100">
        <v>9822</v>
      </c>
      <c r="B453" s="28">
        <v>4</v>
      </c>
      <c r="C453" s="100">
        <v>36517</v>
      </c>
      <c r="D453" s="100">
        <v>8.02</v>
      </c>
      <c r="E453" s="100">
        <v>7.18</v>
      </c>
      <c r="F453" s="100">
        <v>7.46</v>
      </c>
      <c r="G453" s="100">
        <v>6.68</v>
      </c>
      <c r="H453" s="100">
        <v>6.1</v>
      </c>
      <c r="I453" s="100">
        <v>5.54</v>
      </c>
      <c r="J453" s="100">
        <v>5.0999999999999996</v>
      </c>
      <c r="K453" s="100">
        <v>4.7699999999999996</v>
      </c>
      <c r="L453" s="100">
        <v>51</v>
      </c>
      <c r="M453" s="100">
        <v>45</v>
      </c>
      <c r="N453" s="100">
        <v>86</v>
      </c>
      <c r="O453" s="99">
        <v>0.4977314814814815</v>
      </c>
    </row>
    <row r="454" spans="1:15" x14ac:dyDescent="0.25">
      <c r="A454" s="96" t="s">
        <v>567</v>
      </c>
      <c r="B454" s="4"/>
      <c r="C454" s="95" t="s">
        <v>57</v>
      </c>
      <c r="D454" s="97">
        <v>0.49804398148148149</v>
      </c>
      <c r="E454" s="96" t="s">
        <v>94</v>
      </c>
    </row>
    <row r="455" spans="1:15" x14ac:dyDescent="0.25">
      <c r="A455" s="100">
        <v>9840</v>
      </c>
      <c r="B455" s="28">
        <v>1</v>
      </c>
      <c r="C455" s="100">
        <v>36215</v>
      </c>
      <c r="D455" s="100">
        <v>8.89</v>
      </c>
      <c r="E455" s="100">
        <v>8.07</v>
      </c>
      <c r="F455" s="100">
        <v>7.84</v>
      </c>
      <c r="G455" s="100">
        <v>6.71</v>
      </c>
      <c r="H455" s="100">
        <v>5.73</v>
      </c>
      <c r="I455" s="100">
        <v>4.84</v>
      </c>
      <c r="J455" s="100">
        <v>4.08</v>
      </c>
      <c r="K455" s="100">
        <v>3.41</v>
      </c>
      <c r="L455" s="100">
        <v>51</v>
      </c>
      <c r="M455" s="100">
        <v>46</v>
      </c>
      <c r="N455" s="100">
        <v>87</v>
      </c>
      <c r="O455" s="99">
        <v>0.49844907407407407</v>
      </c>
    </row>
    <row r="456" spans="1:15" x14ac:dyDescent="0.25">
      <c r="A456" s="100">
        <v>9840</v>
      </c>
      <c r="B456" s="28">
        <v>2</v>
      </c>
      <c r="C456" s="100">
        <v>12535</v>
      </c>
      <c r="D456" s="100">
        <v>2.95</v>
      </c>
      <c r="E456" s="100">
        <v>2.68</v>
      </c>
      <c r="F456" s="100">
        <v>2.62</v>
      </c>
      <c r="G456" s="100">
        <v>2.2200000000000002</v>
      </c>
      <c r="H456" s="100">
        <v>1.93</v>
      </c>
      <c r="I456" s="100">
        <v>1.64</v>
      </c>
      <c r="J456" s="100">
        <v>1.41</v>
      </c>
      <c r="K456" s="100">
        <v>1.23</v>
      </c>
      <c r="L456" s="100">
        <v>51</v>
      </c>
      <c r="M456" s="100">
        <v>46</v>
      </c>
      <c r="N456" s="100">
        <v>87</v>
      </c>
      <c r="O456" s="99">
        <v>0.49855324074074076</v>
      </c>
    </row>
    <row r="457" spans="1:15" x14ac:dyDescent="0.25">
      <c r="A457" s="100">
        <v>9840</v>
      </c>
      <c r="B457" s="28">
        <v>3</v>
      </c>
      <c r="C457" s="100">
        <v>23941</v>
      </c>
      <c r="D457" s="100">
        <v>5.78</v>
      </c>
      <c r="E457" s="100">
        <v>5.24</v>
      </c>
      <c r="F457" s="100">
        <v>5.21</v>
      </c>
      <c r="G457" s="100">
        <v>4.34</v>
      </c>
      <c r="H457" s="100">
        <v>3.75</v>
      </c>
      <c r="I457" s="100">
        <v>3.19</v>
      </c>
      <c r="J457" s="100">
        <v>2.74</v>
      </c>
      <c r="K457" s="100">
        <v>2.3199999999999998</v>
      </c>
      <c r="L457" s="100">
        <v>51</v>
      </c>
      <c r="M457" s="100">
        <v>46</v>
      </c>
      <c r="N457" s="100">
        <v>87</v>
      </c>
      <c r="O457" s="99">
        <v>0.49864583333333329</v>
      </c>
    </row>
    <row r="458" spans="1:15" x14ac:dyDescent="0.25">
      <c r="A458" s="100">
        <v>9840</v>
      </c>
      <c r="B458" s="28">
        <v>4</v>
      </c>
      <c r="C458" s="100">
        <v>36290</v>
      </c>
      <c r="D458" s="100">
        <v>8.7799999999999994</v>
      </c>
      <c r="E458" s="100">
        <v>7.98</v>
      </c>
      <c r="F458" s="100">
        <v>7.75</v>
      </c>
      <c r="G458" s="100">
        <v>6.63</v>
      </c>
      <c r="H458" s="100">
        <v>5.68</v>
      </c>
      <c r="I458" s="100">
        <v>4.83</v>
      </c>
      <c r="J458" s="100">
        <v>4.1100000000000003</v>
      </c>
      <c r="K458" s="100">
        <v>3.46</v>
      </c>
      <c r="L458" s="100">
        <v>51</v>
      </c>
      <c r="M458" s="100">
        <v>46</v>
      </c>
      <c r="N458" s="100">
        <v>87</v>
      </c>
      <c r="O458" s="99">
        <v>0.49875000000000003</v>
      </c>
    </row>
    <row r="459" spans="1:15" x14ac:dyDescent="0.25">
      <c r="A459" s="96" t="s">
        <v>566</v>
      </c>
      <c r="B459" s="4"/>
      <c r="C459" s="95" t="s">
        <v>57</v>
      </c>
      <c r="D459" s="97">
        <v>0.49951388888888887</v>
      </c>
      <c r="E459" s="96" t="s">
        <v>92</v>
      </c>
    </row>
    <row r="460" spans="1:15" x14ac:dyDescent="0.25">
      <c r="A460" s="100">
        <v>9842</v>
      </c>
      <c r="B460" s="28">
        <v>1</v>
      </c>
      <c r="C460" s="100">
        <v>35861</v>
      </c>
      <c r="D460" s="100">
        <v>8.83</v>
      </c>
      <c r="E460" s="100">
        <v>7.84</v>
      </c>
      <c r="F460" s="100">
        <v>7.89</v>
      </c>
      <c r="G460" s="100">
        <v>6.68</v>
      </c>
      <c r="H460" s="100">
        <v>5.64</v>
      </c>
      <c r="I460" s="100">
        <v>4.7699999999999996</v>
      </c>
      <c r="J460" s="100">
        <v>4.03</v>
      </c>
      <c r="K460" s="100">
        <v>3.42</v>
      </c>
      <c r="L460" s="100">
        <v>51</v>
      </c>
      <c r="M460" s="100">
        <v>46</v>
      </c>
      <c r="N460" s="100">
        <v>88</v>
      </c>
      <c r="O460" s="99">
        <v>0.49982638888888892</v>
      </c>
    </row>
    <row r="461" spans="1:15" x14ac:dyDescent="0.25">
      <c r="A461" s="100">
        <v>9842</v>
      </c>
      <c r="B461" s="28">
        <v>2</v>
      </c>
      <c r="C461" s="100">
        <v>12431</v>
      </c>
      <c r="D461" s="100">
        <v>2.98</v>
      </c>
      <c r="E461" s="100">
        <v>2.63</v>
      </c>
      <c r="F461" s="100">
        <v>2.66</v>
      </c>
      <c r="G461" s="100">
        <v>2.2400000000000002</v>
      </c>
      <c r="H461" s="100">
        <v>1.93</v>
      </c>
      <c r="I461" s="100">
        <v>1.64</v>
      </c>
      <c r="J461" s="100">
        <v>1.4</v>
      </c>
      <c r="K461" s="100">
        <v>1.2</v>
      </c>
      <c r="L461" s="100">
        <v>51</v>
      </c>
      <c r="M461" s="100">
        <v>46</v>
      </c>
      <c r="N461" s="100">
        <v>88</v>
      </c>
      <c r="O461" s="99">
        <v>0.49991898148148151</v>
      </c>
    </row>
    <row r="462" spans="1:15" x14ac:dyDescent="0.25">
      <c r="A462" s="100">
        <v>9842</v>
      </c>
      <c r="B462" s="28">
        <v>3</v>
      </c>
      <c r="C462" s="100">
        <v>23901</v>
      </c>
      <c r="D462" s="100">
        <v>5.82</v>
      </c>
      <c r="E462" s="100">
        <v>5.21</v>
      </c>
      <c r="F462" s="100">
        <v>5.34</v>
      </c>
      <c r="G462" s="100">
        <v>4.42</v>
      </c>
      <c r="H462" s="100">
        <v>3.8</v>
      </c>
      <c r="I462" s="100">
        <v>3.21</v>
      </c>
      <c r="J462" s="100">
        <v>2.73</v>
      </c>
      <c r="K462" s="100">
        <v>2.33</v>
      </c>
      <c r="L462" s="100">
        <v>51</v>
      </c>
      <c r="M462" s="100">
        <v>46</v>
      </c>
      <c r="N462" s="100">
        <v>88</v>
      </c>
      <c r="O462" s="99">
        <v>0.5</v>
      </c>
    </row>
    <row r="463" spans="1:15" x14ac:dyDescent="0.25">
      <c r="A463" s="100">
        <v>9842</v>
      </c>
      <c r="B463" s="28">
        <v>4</v>
      </c>
      <c r="C463" s="100">
        <v>36062</v>
      </c>
      <c r="D463" s="100">
        <v>8.8699999999999992</v>
      </c>
      <c r="E463" s="100">
        <v>7.9</v>
      </c>
      <c r="F463" s="100">
        <v>8.01</v>
      </c>
      <c r="G463" s="100">
        <v>6.75</v>
      </c>
      <c r="H463" s="100">
        <v>5.72</v>
      </c>
      <c r="I463" s="100">
        <v>4.83</v>
      </c>
      <c r="J463" s="100">
        <v>4.09</v>
      </c>
      <c r="K463" s="100">
        <v>3.47</v>
      </c>
      <c r="L463" s="100">
        <v>51</v>
      </c>
      <c r="M463" s="100">
        <v>46</v>
      </c>
      <c r="N463" s="100">
        <v>88</v>
      </c>
      <c r="O463" s="99">
        <v>0.50010416666666668</v>
      </c>
    </row>
    <row r="464" spans="1:15" x14ac:dyDescent="0.25">
      <c r="A464" s="96" t="s">
        <v>565</v>
      </c>
      <c r="B464" s="4"/>
      <c r="C464" s="95" t="s">
        <v>57</v>
      </c>
      <c r="D464" s="97">
        <v>0.5007638888888889</v>
      </c>
      <c r="E464" s="96" t="s">
        <v>90</v>
      </c>
    </row>
    <row r="465" spans="1:15" x14ac:dyDescent="0.25">
      <c r="A465" s="100">
        <v>9860</v>
      </c>
      <c r="B465" s="28">
        <v>1</v>
      </c>
      <c r="C465" s="100">
        <v>35929</v>
      </c>
      <c r="D465" s="100">
        <v>8.4700000000000006</v>
      </c>
      <c r="E465" s="100">
        <v>7.58</v>
      </c>
      <c r="F465" s="100">
        <v>7.74</v>
      </c>
      <c r="G465" s="100">
        <v>6.73</v>
      </c>
      <c r="H465" s="100">
        <v>5.84</v>
      </c>
      <c r="I465" s="100">
        <v>4.91</v>
      </c>
      <c r="J465" s="100">
        <v>4.13</v>
      </c>
      <c r="K465" s="100">
        <v>3.43</v>
      </c>
      <c r="L465" s="100">
        <v>51</v>
      </c>
      <c r="M465" s="100">
        <v>45</v>
      </c>
      <c r="N465" s="100">
        <v>89</v>
      </c>
      <c r="O465" s="99">
        <v>0.50121527777777775</v>
      </c>
    </row>
    <row r="466" spans="1:15" x14ac:dyDescent="0.25">
      <c r="A466" s="100">
        <v>9860</v>
      </c>
      <c r="B466" s="28">
        <v>2</v>
      </c>
      <c r="C466" s="100">
        <v>12453</v>
      </c>
      <c r="D466" s="100">
        <v>2.78</v>
      </c>
      <c r="E466" s="100">
        <v>2.44</v>
      </c>
      <c r="F466" s="100">
        <v>2.54</v>
      </c>
      <c r="G466" s="100">
        <v>2.1800000000000002</v>
      </c>
      <c r="H466" s="100">
        <v>1.91</v>
      </c>
      <c r="I466" s="100">
        <v>1.63</v>
      </c>
      <c r="J466" s="100">
        <v>1.4</v>
      </c>
      <c r="K466" s="100">
        <v>1.19</v>
      </c>
      <c r="L466" s="100">
        <v>51</v>
      </c>
      <c r="M466" s="100">
        <v>45</v>
      </c>
      <c r="N466" s="100">
        <v>89</v>
      </c>
      <c r="O466" s="99">
        <v>0.50131944444444443</v>
      </c>
    </row>
    <row r="467" spans="1:15" x14ac:dyDescent="0.25">
      <c r="A467" s="100">
        <v>9860</v>
      </c>
      <c r="B467" s="28">
        <v>3</v>
      </c>
      <c r="C467" s="100">
        <v>24024</v>
      </c>
      <c r="D467" s="100">
        <v>5.53</v>
      </c>
      <c r="E467" s="100">
        <v>4.93</v>
      </c>
      <c r="F467" s="100">
        <v>5.16</v>
      </c>
      <c r="G467" s="100">
        <v>4.37</v>
      </c>
      <c r="H467" s="100">
        <v>3.83</v>
      </c>
      <c r="I467" s="100">
        <v>3.25</v>
      </c>
      <c r="J467" s="100">
        <v>2.76</v>
      </c>
      <c r="K467" s="100">
        <v>2.33</v>
      </c>
      <c r="L467" s="100">
        <v>51</v>
      </c>
      <c r="M467" s="100">
        <v>45</v>
      </c>
      <c r="N467" s="100">
        <v>89</v>
      </c>
      <c r="O467" s="99">
        <v>0.50140046296296303</v>
      </c>
    </row>
    <row r="468" spans="1:15" x14ac:dyDescent="0.25">
      <c r="A468" s="100">
        <v>9860</v>
      </c>
      <c r="B468" s="28">
        <v>4</v>
      </c>
      <c r="C468" s="100">
        <v>36212</v>
      </c>
      <c r="D468" s="100">
        <v>8.4700000000000006</v>
      </c>
      <c r="E468" s="100">
        <v>7.55</v>
      </c>
      <c r="F468" s="100">
        <v>7.7</v>
      </c>
      <c r="G468" s="100">
        <v>6.71</v>
      </c>
      <c r="H468" s="100">
        <v>5.82</v>
      </c>
      <c r="I468" s="100">
        <v>4.92</v>
      </c>
      <c r="J468" s="100">
        <v>4.1900000000000004</v>
      </c>
      <c r="K468" s="100">
        <v>3.49</v>
      </c>
      <c r="L468" s="100">
        <v>51</v>
      </c>
      <c r="M468" s="100">
        <v>45</v>
      </c>
      <c r="N468" s="100">
        <v>89</v>
      </c>
      <c r="O468" s="99">
        <v>0.50151620370370364</v>
      </c>
    </row>
    <row r="469" spans="1:15" x14ac:dyDescent="0.25">
      <c r="A469" s="96" t="s">
        <v>564</v>
      </c>
      <c r="B469" s="4"/>
      <c r="C469" s="95" t="s">
        <v>57</v>
      </c>
      <c r="D469" s="97">
        <v>0.50192129629629634</v>
      </c>
      <c r="E469" s="96" t="s">
        <v>88</v>
      </c>
    </row>
    <row r="470" spans="1:15" x14ac:dyDescent="0.25">
      <c r="A470" s="100">
        <v>9877</v>
      </c>
      <c r="B470" s="28">
        <v>1</v>
      </c>
      <c r="C470" s="100">
        <v>35995</v>
      </c>
      <c r="D470" s="100">
        <v>9.01</v>
      </c>
      <c r="E470" s="100">
        <v>8.1300000000000008</v>
      </c>
      <c r="F470" s="100">
        <v>7.99</v>
      </c>
      <c r="G470" s="100">
        <v>6.82</v>
      </c>
      <c r="H470" s="100">
        <v>5.88</v>
      </c>
      <c r="I470" s="100">
        <v>4.88</v>
      </c>
      <c r="J470" s="100">
        <v>4.0599999999999996</v>
      </c>
      <c r="K470" s="100">
        <v>3.39</v>
      </c>
      <c r="L470" s="100">
        <v>51</v>
      </c>
      <c r="M470" s="100">
        <v>46</v>
      </c>
      <c r="N470" s="100">
        <v>90</v>
      </c>
      <c r="O470" s="99">
        <v>0.50230324074074073</v>
      </c>
    </row>
    <row r="471" spans="1:15" x14ac:dyDescent="0.25">
      <c r="A471" s="100">
        <v>9877</v>
      </c>
      <c r="B471" s="28">
        <v>2</v>
      </c>
      <c r="C471" s="100">
        <v>12425</v>
      </c>
      <c r="D471" s="100">
        <v>2.96</v>
      </c>
      <c r="E471" s="100">
        <v>2.66</v>
      </c>
      <c r="F471" s="100">
        <v>2.61</v>
      </c>
      <c r="G471" s="100">
        <v>2.2200000000000002</v>
      </c>
      <c r="H471" s="100">
        <v>1.94</v>
      </c>
      <c r="I471" s="100">
        <v>1.66</v>
      </c>
      <c r="J471" s="100">
        <v>1.4</v>
      </c>
      <c r="K471" s="100">
        <v>1.21</v>
      </c>
      <c r="L471" s="100">
        <v>51</v>
      </c>
      <c r="M471" s="100">
        <v>46</v>
      </c>
      <c r="N471" s="100">
        <v>90</v>
      </c>
      <c r="O471" s="99">
        <v>0.50240740740740741</v>
      </c>
    </row>
    <row r="472" spans="1:15" x14ac:dyDescent="0.25">
      <c r="A472" s="100">
        <v>9877</v>
      </c>
      <c r="B472" s="28">
        <v>3</v>
      </c>
      <c r="C472" s="100">
        <v>23969</v>
      </c>
      <c r="D472" s="100">
        <v>5.91</v>
      </c>
      <c r="E472" s="100">
        <v>5.28</v>
      </c>
      <c r="F472" s="100">
        <v>5.3</v>
      </c>
      <c r="G472" s="100">
        <v>4.43</v>
      </c>
      <c r="H472" s="100">
        <v>3.86</v>
      </c>
      <c r="I472" s="100">
        <v>3.24</v>
      </c>
      <c r="J472" s="100">
        <v>2.75</v>
      </c>
      <c r="K472" s="100">
        <v>2.36</v>
      </c>
      <c r="L472" s="100">
        <v>51</v>
      </c>
      <c r="M472" s="100">
        <v>46</v>
      </c>
      <c r="N472" s="100">
        <v>90</v>
      </c>
      <c r="O472" s="99">
        <v>0.50250000000000006</v>
      </c>
    </row>
    <row r="473" spans="1:15" x14ac:dyDescent="0.25">
      <c r="A473" s="100">
        <v>9877</v>
      </c>
      <c r="B473" s="28">
        <v>4</v>
      </c>
      <c r="C473" s="100">
        <v>36358</v>
      </c>
      <c r="D473" s="100">
        <v>8.9600000000000009</v>
      </c>
      <c r="E473" s="100">
        <v>8</v>
      </c>
      <c r="F473" s="100">
        <v>7.97</v>
      </c>
      <c r="G473" s="100">
        <v>6.75</v>
      </c>
      <c r="H473" s="100">
        <v>5.84</v>
      </c>
      <c r="I473" s="100">
        <v>4.9000000000000004</v>
      </c>
      <c r="J473" s="100">
        <v>4.1399999999999997</v>
      </c>
      <c r="K473" s="100">
        <v>3.5</v>
      </c>
      <c r="L473" s="100">
        <v>51</v>
      </c>
      <c r="M473" s="100">
        <v>46</v>
      </c>
      <c r="N473" s="100">
        <v>90</v>
      </c>
      <c r="O473" s="99">
        <v>0.50260416666666663</v>
      </c>
    </row>
    <row r="474" spans="1:15" x14ac:dyDescent="0.25">
      <c r="A474" s="96" t="s">
        <v>563</v>
      </c>
      <c r="B474" s="4"/>
      <c r="C474" s="95" t="s">
        <v>57</v>
      </c>
      <c r="D474" s="97">
        <v>0.50296296296296295</v>
      </c>
      <c r="E474" s="96" t="s">
        <v>86</v>
      </c>
    </row>
    <row r="475" spans="1:15" x14ac:dyDescent="0.25">
      <c r="A475" s="100">
        <v>9880</v>
      </c>
      <c r="B475" s="28">
        <v>1</v>
      </c>
      <c r="C475" s="100">
        <v>36116</v>
      </c>
      <c r="D475" s="100">
        <v>8.8000000000000007</v>
      </c>
      <c r="E475" s="100">
        <v>7.79</v>
      </c>
      <c r="F475" s="100">
        <v>7.96</v>
      </c>
      <c r="G475" s="100">
        <v>6.77</v>
      </c>
      <c r="H475" s="100">
        <v>5.76</v>
      </c>
      <c r="I475" s="100">
        <v>4.84</v>
      </c>
      <c r="J475" s="100">
        <v>4.0599999999999996</v>
      </c>
      <c r="K475" s="100">
        <v>3.43</v>
      </c>
      <c r="L475" s="100">
        <v>50</v>
      </c>
      <c r="M475" s="100">
        <v>46</v>
      </c>
      <c r="N475" s="100">
        <v>91</v>
      </c>
      <c r="O475" s="99">
        <v>0.50334490740740734</v>
      </c>
    </row>
    <row r="476" spans="1:15" x14ac:dyDescent="0.25">
      <c r="A476" s="100">
        <v>9880</v>
      </c>
      <c r="B476" s="28">
        <v>2</v>
      </c>
      <c r="C476" s="100">
        <v>12579</v>
      </c>
      <c r="D476" s="100">
        <v>3</v>
      </c>
      <c r="E476" s="100">
        <v>2.62</v>
      </c>
      <c r="F476" s="100">
        <v>2.72</v>
      </c>
      <c r="G476" s="100">
        <v>2.2799999999999998</v>
      </c>
      <c r="H476" s="100">
        <v>1.98</v>
      </c>
      <c r="I476" s="100">
        <v>1.64</v>
      </c>
      <c r="J476" s="100">
        <v>1.43</v>
      </c>
      <c r="K476" s="100">
        <v>1.24</v>
      </c>
      <c r="L476" s="100">
        <v>50</v>
      </c>
      <c r="M476" s="100">
        <v>46</v>
      </c>
      <c r="N476" s="100">
        <v>91</v>
      </c>
      <c r="O476" s="99">
        <v>0.50343749999999998</v>
      </c>
    </row>
    <row r="477" spans="1:15" x14ac:dyDescent="0.25">
      <c r="A477" s="100">
        <v>9880</v>
      </c>
      <c r="B477" s="28">
        <v>3</v>
      </c>
      <c r="C477" s="100">
        <v>23887</v>
      </c>
      <c r="D477" s="100">
        <v>5.86</v>
      </c>
      <c r="E477" s="100">
        <v>5.12</v>
      </c>
      <c r="F477" s="100">
        <v>5.4</v>
      </c>
      <c r="G477" s="100">
        <v>4.4800000000000004</v>
      </c>
      <c r="H477" s="100">
        <v>3.87</v>
      </c>
      <c r="I477" s="100">
        <v>3.24</v>
      </c>
      <c r="J477" s="100">
        <v>2.75</v>
      </c>
      <c r="K477" s="100">
        <v>2.36</v>
      </c>
      <c r="L477" s="100">
        <v>50</v>
      </c>
      <c r="M477" s="100">
        <v>46</v>
      </c>
      <c r="N477" s="100">
        <v>91</v>
      </c>
      <c r="O477" s="99">
        <v>0.50353009259259263</v>
      </c>
    </row>
    <row r="478" spans="1:15" x14ac:dyDescent="0.25">
      <c r="A478" s="100">
        <v>9880</v>
      </c>
      <c r="B478" s="28">
        <v>4</v>
      </c>
      <c r="C478" s="100">
        <v>35726</v>
      </c>
      <c r="D478" s="100">
        <v>8.85</v>
      </c>
      <c r="E478" s="100">
        <v>7.82</v>
      </c>
      <c r="F478" s="100">
        <v>8.11</v>
      </c>
      <c r="G478" s="100">
        <v>6.84</v>
      </c>
      <c r="H478" s="100">
        <v>5.85</v>
      </c>
      <c r="I478" s="100">
        <v>4.92</v>
      </c>
      <c r="J478" s="100">
        <v>4.1500000000000004</v>
      </c>
      <c r="K478" s="100">
        <v>3.5</v>
      </c>
      <c r="L478" s="100">
        <v>50</v>
      </c>
      <c r="M478" s="100">
        <v>46</v>
      </c>
      <c r="N478" s="100">
        <v>91</v>
      </c>
      <c r="O478" s="99">
        <v>0.5036342592592592</v>
      </c>
    </row>
    <row r="479" spans="1:15" x14ac:dyDescent="0.25">
      <c r="A479" s="96" t="s">
        <v>562</v>
      </c>
      <c r="B479" s="4"/>
      <c r="C479" s="95" t="s">
        <v>57</v>
      </c>
      <c r="D479" s="97">
        <v>0.50398148148148147</v>
      </c>
      <c r="E479" s="96" t="s">
        <v>84</v>
      </c>
    </row>
    <row r="480" spans="1:15" x14ac:dyDescent="0.25">
      <c r="A480" s="100">
        <v>9897</v>
      </c>
      <c r="B480" s="28">
        <v>1</v>
      </c>
      <c r="C480" s="100">
        <v>36156</v>
      </c>
      <c r="D480" s="100">
        <v>8.94</v>
      </c>
      <c r="E480" s="100">
        <v>8.36</v>
      </c>
      <c r="F480" s="100">
        <v>7.96</v>
      </c>
      <c r="G480" s="100">
        <v>6.84</v>
      </c>
      <c r="H480" s="100">
        <v>5.9</v>
      </c>
      <c r="I480" s="100">
        <v>4.93</v>
      </c>
      <c r="J480" s="100">
        <v>4.07</v>
      </c>
      <c r="K480" s="100">
        <v>3.34</v>
      </c>
      <c r="L480" s="100">
        <v>51</v>
      </c>
      <c r="M480" s="100">
        <v>45</v>
      </c>
      <c r="N480" s="100">
        <v>92</v>
      </c>
      <c r="O480" s="99">
        <v>0.50443287037037032</v>
      </c>
    </row>
    <row r="481" spans="1:15" x14ac:dyDescent="0.25">
      <c r="A481" s="100">
        <v>9897</v>
      </c>
      <c r="B481" s="28">
        <v>2</v>
      </c>
      <c r="C481" s="100">
        <v>12464</v>
      </c>
      <c r="D481" s="100">
        <v>2.88</v>
      </c>
      <c r="E481" s="100">
        <v>2.7</v>
      </c>
      <c r="F481" s="100">
        <v>2.57</v>
      </c>
      <c r="G481" s="100">
        <v>2.2400000000000002</v>
      </c>
      <c r="H481" s="100">
        <v>1.95</v>
      </c>
      <c r="I481" s="100">
        <v>1.67</v>
      </c>
      <c r="J481" s="100">
        <v>1.41</v>
      </c>
      <c r="K481" s="100">
        <v>1.2</v>
      </c>
      <c r="L481" s="100">
        <v>51</v>
      </c>
      <c r="M481" s="100">
        <v>45</v>
      </c>
      <c r="N481" s="100">
        <v>92</v>
      </c>
      <c r="O481" s="99">
        <v>0.50453703703703701</v>
      </c>
    </row>
    <row r="482" spans="1:15" x14ac:dyDescent="0.25">
      <c r="A482" s="100">
        <v>9897</v>
      </c>
      <c r="B482" s="28">
        <v>3</v>
      </c>
      <c r="C482" s="100">
        <v>24001</v>
      </c>
      <c r="D482" s="100">
        <v>5.78</v>
      </c>
      <c r="E482" s="100">
        <v>5.34</v>
      </c>
      <c r="F482" s="100">
        <v>5.25</v>
      </c>
      <c r="G482" s="100">
        <v>4.42</v>
      </c>
      <c r="H482" s="100">
        <v>3.85</v>
      </c>
      <c r="I482" s="100">
        <v>3.27</v>
      </c>
      <c r="J482" s="100">
        <v>2.74</v>
      </c>
      <c r="K482" s="100">
        <v>2.31</v>
      </c>
      <c r="L482" s="100">
        <v>51</v>
      </c>
      <c r="M482" s="100">
        <v>45</v>
      </c>
      <c r="N482" s="100">
        <v>92</v>
      </c>
      <c r="O482" s="99">
        <v>0.50461805555555561</v>
      </c>
    </row>
    <row r="483" spans="1:15" x14ac:dyDescent="0.25">
      <c r="A483" s="100">
        <v>9897</v>
      </c>
      <c r="B483" s="28">
        <v>4</v>
      </c>
      <c r="C483" s="100">
        <v>36032</v>
      </c>
      <c r="D483" s="100">
        <v>8.76</v>
      </c>
      <c r="E483" s="100">
        <v>8.19</v>
      </c>
      <c r="F483" s="100">
        <v>7.85</v>
      </c>
      <c r="G483" s="100">
        <v>6.74</v>
      </c>
      <c r="H483" s="100">
        <v>5.82</v>
      </c>
      <c r="I483" s="100">
        <v>4.91</v>
      </c>
      <c r="J483" s="100">
        <v>4.09</v>
      </c>
      <c r="K483" s="100">
        <v>3.41</v>
      </c>
      <c r="L483" s="100">
        <v>51</v>
      </c>
      <c r="M483" s="100">
        <v>45</v>
      </c>
      <c r="N483" s="100">
        <v>92</v>
      </c>
      <c r="O483" s="99">
        <v>0.50472222222222218</v>
      </c>
    </row>
    <row r="484" spans="1:15" x14ac:dyDescent="0.25">
      <c r="A484" s="96" t="s">
        <v>561</v>
      </c>
      <c r="B484" s="4"/>
      <c r="C484" s="95" t="s">
        <v>57</v>
      </c>
      <c r="D484" s="97">
        <v>0.50503472222222223</v>
      </c>
      <c r="E484" s="96" t="s">
        <v>82</v>
      </c>
    </row>
    <row r="485" spans="1:15" x14ac:dyDescent="0.25">
      <c r="A485" s="100">
        <v>10310</v>
      </c>
      <c r="B485" s="28">
        <v>1</v>
      </c>
      <c r="C485" s="100">
        <v>35592</v>
      </c>
      <c r="D485" s="100">
        <v>13.72</v>
      </c>
      <c r="E485" s="100">
        <v>7.16</v>
      </c>
      <c r="F485" s="100">
        <v>10.94</v>
      </c>
      <c r="G485" s="100">
        <v>8.64</v>
      </c>
      <c r="H485" s="100">
        <v>6.95</v>
      </c>
      <c r="I485" s="100">
        <v>5.5</v>
      </c>
      <c r="J485" s="100">
        <v>4.42</v>
      </c>
      <c r="K485" s="100">
        <v>3.59</v>
      </c>
      <c r="L485" s="100">
        <v>51</v>
      </c>
      <c r="M485" s="100">
        <v>46</v>
      </c>
      <c r="N485" s="100">
        <v>93</v>
      </c>
      <c r="O485" s="99">
        <v>0.50792824074074072</v>
      </c>
    </row>
    <row r="486" spans="1:15" x14ac:dyDescent="0.25">
      <c r="A486" s="100">
        <v>10310</v>
      </c>
      <c r="B486" s="28">
        <v>2</v>
      </c>
      <c r="C486" s="100">
        <v>12330</v>
      </c>
      <c r="D486" s="100">
        <v>5.51</v>
      </c>
      <c r="E486" s="100">
        <v>2.0299999999999998</v>
      </c>
      <c r="F486" s="100">
        <v>4.3099999999999996</v>
      </c>
      <c r="G486" s="100">
        <v>3.35</v>
      </c>
      <c r="H486" s="100">
        <v>2.64</v>
      </c>
      <c r="I486" s="100">
        <v>2.13</v>
      </c>
      <c r="J486" s="100">
        <v>1.72</v>
      </c>
      <c r="K486" s="100">
        <v>1.41</v>
      </c>
      <c r="L486" s="100">
        <v>51</v>
      </c>
      <c r="M486" s="100">
        <v>46</v>
      </c>
      <c r="N486" s="100">
        <v>93</v>
      </c>
      <c r="O486" s="99">
        <v>0.50806712962962963</v>
      </c>
    </row>
    <row r="487" spans="1:15" x14ac:dyDescent="0.25">
      <c r="A487" s="100">
        <v>10310</v>
      </c>
      <c r="B487" s="28">
        <v>3</v>
      </c>
      <c r="C487" s="100">
        <v>23871</v>
      </c>
      <c r="D487" s="100">
        <v>9.84</v>
      </c>
      <c r="E487" s="100">
        <v>4.3</v>
      </c>
      <c r="F487" s="100">
        <v>7.84</v>
      </c>
      <c r="G487" s="100">
        <v>6.08</v>
      </c>
      <c r="H487" s="100">
        <v>4.9000000000000004</v>
      </c>
      <c r="I487" s="100">
        <v>3.92</v>
      </c>
      <c r="J487" s="100">
        <v>3.17</v>
      </c>
      <c r="K487" s="100">
        <v>2.58</v>
      </c>
      <c r="L487" s="100">
        <v>51</v>
      </c>
      <c r="M487" s="100">
        <v>46</v>
      </c>
      <c r="N487" s="100">
        <v>93</v>
      </c>
      <c r="O487" s="99">
        <v>0.50815972222222217</v>
      </c>
    </row>
    <row r="488" spans="1:15" x14ac:dyDescent="0.25">
      <c r="A488" s="100">
        <v>10310</v>
      </c>
      <c r="B488" s="28">
        <v>4</v>
      </c>
      <c r="C488" s="100">
        <v>36052</v>
      </c>
      <c r="D488" s="100">
        <v>13.45</v>
      </c>
      <c r="E488" s="100">
        <v>7.24</v>
      </c>
      <c r="F488" s="100">
        <v>10.79</v>
      </c>
      <c r="G488" s="100">
        <v>8.49</v>
      </c>
      <c r="H488" s="100">
        <v>6.85</v>
      </c>
      <c r="I488" s="100">
        <v>5.51</v>
      </c>
      <c r="J488" s="100">
        <v>4.45</v>
      </c>
      <c r="K488" s="100">
        <v>3.64</v>
      </c>
      <c r="L488" s="100">
        <v>51</v>
      </c>
      <c r="M488" s="100">
        <v>46</v>
      </c>
      <c r="N488" s="100">
        <v>93</v>
      </c>
      <c r="O488" s="99">
        <v>0.50832175925925926</v>
      </c>
    </row>
    <row r="489" spans="1:15" x14ac:dyDescent="0.25">
      <c r="A489" s="96" t="s">
        <v>560</v>
      </c>
      <c r="B489" s="4"/>
      <c r="C489" s="95" t="s">
        <v>57</v>
      </c>
      <c r="D489" s="97">
        <v>0.50878472222222226</v>
      </c>
      <c r="E489" s="96" t="s">
        <v>79</v>
      </c>
    </row>
    <row r="490" spans="1:15" x14ac:dyDescent="0.25">
      <c r="A490" s="100">
        <v>10314</v>
      </c>
      <c r="B490" s="28">
        <v>1</v>
      </c>
      <c r="C490" s="100">
        <v>35752</v>
      </c>
      <c r="D490" s="100">
        <v>11.48</v>
      </c>
      <c r="E490" s="100">
        <v>9.25</v>
      </c>
      <c r="F490" s="100">
        <v>9.39</v>
      </c>
      <c r="G490" s="100">
        <v>7.38</v>
      </c>
      <c r="H490" s="100">
        <v>5.91</v>
      </c>
      <c r="I490" s="100">
        <v>4.87</v>
      </c>
      <c r="J490" s="100">
        <v>3.97</v>
      </c>
      <c r="K490" s="100">
        <v>3.35</v>
      </c>
      <c r="L490" s="100">
        <v>50</v>
      </c>
      <c r="M490" s="100">
        <v>46</v>
      </c>
      <c r="N490" s="100">
        <v>94</v>
      </c>
      <c r="O490" s="99">
        <v>0.5090972222222222</v>
      </c>
    </row>
    <row r="491" spans="1:15" x14ac:dyDescent="0.25">
      <c r="A491" s="100">
        <v>10314</v>
      </c>
      <c r="B491" s="28">
        <v>2</v>
      </c>
      <c r="C491" s="100">
        <v>12373</v>
      </c>
      <c r="D491" s="100">
        <v>4.0999999999999996</v>
      </c>
      <c r="E491" s="100">
        <v>3.26</v>
      </c>
      <c r="F491" s="100">
        <v>3.13</v>
      </c>
      <c r="G491" s="100">
        <v>2.42</v>
      </c>
      <c r="H491" s="100">
        <v>1.97</v>
      </c>
      <c r="I491" s="100">
        <v>1.67</v>
      </c>
      <c r="J491" s="100">
        <v>1.38</v>
      </c>
      <c r="K491" s="100">
        <v>1.18</v>
      </c>
      <c r="L491" s="100">
        <v>50</v>
      </c>
      <c r="M491" s="100">
        <v>46</v>
      </c>
      <c r="N491" s="100">
        <v>94</v>
      </c>
      <c r="O491" s="99">
        <v>0.50918981481481485</v>
      </c>
    </row>
    <row r="492" spans="1:15" x14ac:dyDescent="0.25">
      <c r="A492" s="100">
        <v>10314</v>
      </c>
      <c r="B492" s="28">
        <v>3</v>
      </c>
      <c r="C492" s="100">
        <v>23823</v>
      </c>
      <c r="D492" s="100">
        <v>7.74</v>
      </c>
      <c r="E492" s="100">
        <v>6.16</v>
      </c>
      <c r="F492" s="100">
        <v>6.36</v>
      </c>
      <c r="G492" s="100">
        <v>4.9000000000000004</v>
      </c>
      <c r="H492" s="100">
        <v>3.96</v>
      </c>
      <c r="I492" s="100">
        <v>3.3</v>
      </c>
      <c r="J492" s="100">
        <v>2.7</v>
      </c>
      <c r="K492" s="100">
        <v>2.29</v>
      </c>
      <c r="L492" s="100">
        <v>50</v>
      </c>
      <c r="M492" s="100">
        <v>46</v>
      </c>
      <c r="N492" s="100">
        <v>94</v>
      </c>
      <c r="O492" s="99">
        <v>0.50928240740740738</v>
      </c>
    </row>
    <row r="493" spans="1:15" x14ac:dyDescent="0.25">
      <c r="A493" s="100">
        <v>10314</v>
      </c>
      <c r="B493" s="28">
        <v>4</v>
      </c>
      <c r="C493" s="100">
        <v>36054</v>
      </c>
      <c r="D493" s="100">
        <v>11.32</v>
      </c>
      <c r="E493" s="100">
        <v>9.14</v>
      </c>
      <c r="F493" s="100">
        <v>9.5299999999999994</v>
      </c>
      <c r="G493" s="100">
        <v>7.48</v>
      </c>
      <c r="H493" s="100">
        <v>5.97</v>
      </c>
      <c r="I493" s="100">
        <v>4.92</v>
      </c>
      <c r="J493" s="100">
        <v>4.01</v>
      </c>
      <c r="K493" s="100">
        <v>3.38</v>
      </c>
      <c r="L493" s="100">
        <v>50</v>
      </c>
      <c r="M493" s="100">
        <v>46</v>
      </c>
      <c r="N493" s="100">
        <v>94</v>
      </c>
      <c r="O493" s="99">
        <v>0.50938657407407406</v>
      </c>
    </row>
    <row r="494" spans="1:15" x14ac:dyDescent="0.25">
      <c r="A494" s="96" t="s">
        <v>467</v>
      </c>
      <c r="B494" s="4"/>
      <c r="C494" s="95" t="s">
        <v>57</v>
      </c>
      <c r="D494" s="97">
        <v>0.50975694444444442</v>
      </c>
      <c r="E494" s="96" t="s">
        <v>77</v>
      </c>
    </row>
    <row r="495" spans="1:15" x14ac:dyDescent="0.25">
      <c r="A495" s="100">
        <v>10918</v>
      </c>
      <c r="B495" s="28">
        <v>1</v>
      </c>
      <c r="C495" s="100">
        <v>35580</v>
      </c>
      <c r="D495" s="100">
        <v>16.34</v>
      </c>
      <c r="E495" s="100">
        <v>7.71</v>
      </c>
      <c r="F495" s="100">
        <v>13.08</v>
      </c>
      <c r="G495" s="100">
        <v>10.29</v>
      </c>
      <c r="H495" s="100">
        <v>8.16</v>
      </c>
      <c r="I495" s="100">
        <v>6.57</v>
      </c>
      <c r="J495" s="100">
        <v>5.19</v>
      </c>
      <c r="K495" s="100">
        <v>4.07</v>
      </c>
      <c r="L495" s="100">
        <v>50</v>
      </c>
      <c r="M495" s="100">
        <v>46</v>
      </c>
      <c r="N495" s="100">
        <v>95</v>
      </c>
      <c r="O495" s="99">
        <v>0.51134259259259263</v>
      </c>
    </row>
    <row r="496" spans="1:15" x14ac:dyDescent="0.25">
      <c r="A496" s="100">
        <v>10918</v>
      </c>
      <c r="B496" s="28">
        <v>2</v>
      </c>
      <c r="C496" s="100">
        <v>12289</v>
      </c>
      <c r="D496" s="100">
        <v>6.45</v>
      </c>
      <c r="E496" s="100">
        <v>2.2000000000000002</v>
      </c>
      <c r="F496" s="100">
        <v>5.0999999999999996</v>
      </c>
      <c r="G496" s="100">
        <v>4</v>
      </c>
      <c r="H496" s="100">
        <v>3.14</v>
      </c>
      <c r="I496" s="100">
        <v>2.56</v>
      </c>
      <c r="J496" s="100">
        <v>2.0299999999999998</v>
      </c>
      <c r="K496" s="100">
        <v>1.62</v>
      </c>
      <c r="L496" s="100">
        <v>50</v>
      </c>
      <c r="M496" s="100">
        <v>46</v>
      </c>
      <c r="N496" s="100">
        <v>95</v>
      </c>
      <c r="O496" s="99">
        <v>0.51149305555555558</v>
      </c>
    </row>
    <row r="497" spans="1:15" x14ac:dyDescent="0.25">
      <c r="A497" s="100">
        <v>10918</v>
      </c>
      <c r="B497" s="28">
        <v>3</v>
      </c>
      <c r="C497" s="100">
        <v>23758</v>
      </c>
      <c r="D497" s="100">
        <v>11.59</v>
      </c>
      <c r="E497" s="100">
        <v>4.55</v>
      </c>
      <c r="F497" s="100">
        <v>9.31</v>
      </c>
      <c r="G497" s="100">
        <v>7.22</v>
      </c>
      <c r="H497" s="100">
        <v>5.77</v>
      </c>
      <c r="I497" s="100">
        <v>4.66</v>
      </c>
      <c r="J497" s="100">
        <v>3.72</v>
      </c>
      <c r="K497" s="100">
        <v>2.93</v>
      </c>
      <c r="L497" s="100">
        <v>50</v>
      </c>
      <c r="M497" s="100">
        <v>46</v>
      </c>
      <c r="N497" s="100">
        <v>95</v>
      </c>
      <c r="O497" s="99">
        <v>0.51158564814814811</v>
      </c>
    </row>
    <row r="498" spans="1:15" x14ac:dyDescent="0.25">
      <c r="A498" s="100">
        <v>10918</v>
      </c>
      <c r="B498" s="28">
        <v>4</v>
      </c>
      <c r="C498" s="100">
        <v>35911</v>
      </c>
      <c r="D498" s="100">
        <v>15.81</v>
      </c>
      <c r="E498" s="100">
        <v>7.68</v>
      </c>
      <c r="F498" s="100">
        <v>12.74</v>
      </c>
      <c r="G498" s="100">
        <v>9.99</v>
      </c>
      <c r="H498" s="100">
        <v>7.95</v>
      </c>
      <c r="I498" s="100">
        <v>6.45</v>
      </c>
      <c r="J498" s="100">
        <v>5.13</v>
      </c>
      <c r="K498" s="100">
        <v>4.09</v>
      </c>
      <c r="L498" s="100">
        <v>50</v>
      </c>
      <c r="M498" s="100">
        <v>46</v>
      </c>
      <c r="N498" s="100">
        <v>95</v>
      </c>
      <c r="O498" s="99">
        <v>0.51170138888888894</v>
      </c>
    </row>
    <row r="499" spans="1:15" x14ac:dyDescent="0.25">
      <c r="A499" s="96" t="s">
        <v>559</v>
      </c>
      <c r="B499" s="4"/>
      <c r="C499" s="95" t="s">
        <v>57</v>
      </c>
      <c r="D499" s="97">
        <v>0.51203703703703707</v>
      </c>
      <c r="E499" s="96" t="s">
        <v>75</v>
      </c>
    </row>
    <row r="500" spans="1:15" x14ac:dyDescent="0.25">
      <c r="A500" s="100">
        <v>10920</v>
      </c>
      <c r="B500" s="28">
        <v>1</v>
      </c>
      <c r="C500" s="100">
        <v>35967</v>
      </c>
      <c r="D500" s="100">
        <v>14.27</v>
      </c>
      <c r="E500" s="100">
        <v>11.51</v>
      </c>
      <c r="F500" s="100">
        <v>8.74</v>
      </c>
      <c r="G500" s="100">
        <v>7.06</v>
      </c>
      <c r="H500" s="100">
        <v>5.86</v>
      </c>
      <c r="I500" s="100">
        <v>4.9000000000000004</v>
      </c>
      <c r="J500" s="100">
        <v>4.12</v>
      </c>
      <c r="K500" s="100">
        <v>3.51</v>
      </c>
      <c r="L500" s="100">
        <v>51</v>
      </c>
      <c r="M500" s="100">
        <v>46</v>
      </c>
      <c r="N500" s="100">
        <v>96</v>
      </c>
      <c r="O500" s="99">
        <v>0.51236111111111116</v>
      </c>
    </row>
    <row r="501" spans="1:15" x14ac:dyDescent="0.25">
      <c r="A501" s="100">
        <v>10920</v>
      </c>
      <c r="B501" s="28">
        <v>2</v>
      </c>
      <c r="C501" s="100">
        <v>12381</v>
      </c>
      <c r="D501" s="100">
        <v>5.57</v>
      </c>
      <c r="E501" s="100">
        <v>4.42</v>
      </c>
      <c r="F501" s="100">
        <v>2.41</v>
      </c>
      <c r="G501" s="100">
        <v>2.1</v>
      </c>
      <c r="H501" s="100">
        <v>1.85</v>
      </c>
      <c r="I501" s="100">
        <v>1.62</v>
      </c>
      <c r="J501" s="100">
        <v>1.38</v>
      </c>
      <c r="K501" s="100">
        <v>1.2</v>
      </c>
      <c r="L501" s="100">
        <v>51</v>
      </c>
      <c r="M501" s="100">
        <v>46</v>
      </c>
      <c r="N501" s="100">
        <v>96</v>
      </c>
      <c r="O501" s="99">
        <v>0.51245370370370369</v>
      </c>
    </row>
    <row r="502" spans="1:15" x14ac:dyDescent="0.25">
      <c r="A502" s="100">
        <v>10920</v>
      </c>
      <c r="B502" s="28">
        <v>3</v>
      </c>
      <c r="C502" s="100">
        <v>23662</v>
      </c>
      <c r="D502" s="100">
        <v>9.8000000000000007</v>
      </c>
      <c r="E502" s="100">
        <v>7.83</v>
      </c>
      <c r="F502" s="100">
        <v>5.57</v>
      </c>
      <c r="G502" s="100">
        <v>4.45</v>
      </c>
      <c r="H502" s="100">
        <v>3.8</v>
      </c>
      <c r="I502" s="100">
        <v>3.27</v>
      </c>
      <c r="J502" s="100">
        <v>2.77</v>
      </c>
      <c r="K502" s="100">
        <v>2.37</v>
      </c>
      <c r="L502" s="100">
        <v>51</v>
      </c>
      <c r="M502" s="100">
        <v>46</v>
      </c>
      <c r="N502" s="100">
        <v>96</v>
      </c>
      <c r="O502" s="99">
        <v>0.51253472222222218</v>
      </c>
    </row>
    <row r="503" spans="1:15" x14ac:dyDescent="0.25">
      <c r="A503" s="100">
        <v>10920</v>
      </c>
      <c r="B503" s="28">
        <v>4</v>
      </c>
      <c r="C503" s="100">
        <v>35926</v>
      </c>
      <c r="D503" s="100">
        <v>13.75</v>
      </c>
      <c r="E503" s="100">
        <v>11.2</v>
      </c>
      <c r="F503" s="100">
        <v>9.1300000000000008</v>
      </c>
      <c r="G503" s="100">
        <v>7.3</v>
      </c>
      <c r="H503" s="100">
        <v>6.05</v>
      </c>
      <c r="I503" s="100">
        <v>5.05</v>
      </c>
      <c r="J503" s="100">
        <v>4.22</v>
      </c>
      <c r="K503" s="100">
        <v>3.58</v>
      </c>
      <c r="L503" s="100">
        <v>51</v>
      </c>
      <c r="M503" s="100">
        <v>46</v>
      </c>
      <c r="N503" s="100">
        <v>96</v>
      </c>
      <c r="O503" s="99">
        <v>0.51265046296296302</v>
      </c>
    </row>
    <row r="504" spans="1:15" x14ac:dyDescent="0.25">
      <c r="A504" s="96" t="s">
        <v>558</v>
      </c>
      <c r="B504" s="4"/>
      <c r="C504" s="95" t="s">
        <v>57</v>
      </c>
      <c r="D504" s="97">
        <v>0.51299768518518518</v>
      </c>
      <c r="E504" s="96" t="s">
        <v>73</v>
      </c>
    </row>
    <row r="505" spans="1:15" x14ac:dyDescent="0.25">
      <c r="A505" s="100">
        <v>11448</v>
      </c>
      <c r="B505" s="28">
        <v>1</v>
      </c>
      <c r="C505" s="100">
        <v>35668</v>
      </c>
      <c r="D505" s="100">
        <v>14.33</v>
      </c>
      <c r="E505" s="100">
        <v>9.23</v>
      </c>
      <c r="F505" s="100">
        <v>11.62</v>
      </c>
      <c r="G505" s="100">
        <v>9.25</v>
      </c>
      <c r="H505" s="100">
        <v>7.55</v>
      </c>
      <c r="I505" s="100">
        <v>6.1</v>
      </c>
      <c r="J505" s="100">
        <v>4.91</v>
      </c>
      <c r="K505" s="100">
        <v>3.94</v>
      </c>
      <c r="L505" s="100">
        <v>50</v>
      </c>
      <c r="M505" s="100">
        <v>47</v>
      </c>
      <c r="N505" s="100">
        <v>97</v>
      </c>
      <c r="O505" s="99">
        <v>0.51459490740740743</v>
      </c>
    </row>
    <row r="506" spans="1:15" x14ac:dyDescent="0.25">
      <c r="A506" s="100">
        <v>11448</v>
      </c>
      <c r="B506" s="28">
        <v>2</v>
      </c>
      <c r="C506" s="100">
        <v>12310</v>
      </c>
      <c r="D506" s="100">
        <v>5.65</v>
      </c>
      <c r="E506" s="100">
        <v>2.78</v>
      </c>
      <c r="F506" s="100">
        <v>4.49</v>
      </c>
      <c r="G506" s="100">
        <v>3.57</v>
      </c>
      <c r="H506" s="100">
        <v>2.86</v>
      </c>
      <c r="I506" s="100">
        <v>2.34</v>
      </c>
      <c r="J506" s="100">
        <v>1.88</v>
      </c>
      <c r="K506" s="100">
        <v>1.53</v>
      </c>
      <c r="L506" s="100">
        <v>50</v>
      </c>
      <c r="M506" s="100">
        <v>47</v>
      </c>
      <c r="N506" s="100">
        <v>97</v>
      </c>
      <c r="O506" s="99">
        <v>0.51472222222222219</v>
      </c>
    </row>
    <row r="507" spans="1:15" x14ac:dyDescent="0.25">
      <c r="A507" s="100">
        <v>11448</v>
      </c>
      <c r="B507" s="28">
        <v>3</v>
      </c>
      <c r="C507" s="100">
        <v>23856</v>
      </c>
      <c r="D507" s="100">
        <v>10.02</v>
      </c>
      <c r="E507" s="100">
        <v>5.89</v>
      </c>
      <c r="F507" s="100">
        <v>8.17</v>
      </c>
      <c r="G507" s="100">
        <v>6.42</v>
      </c>
      <c r="H507" s="100">
        <v>5.24</v>
      </c>
      <c r="I507" s="100">
        <v>4.28</v>
      </c>
      <c r="J507" s="100">
        <v>3.47</v>
      </c>
      <c r="K507" s="100">
        <v>2.81</v>
      </c>
      <c r="L507" s="100">
        <v>50</v>
      </c>
      <c r="M507" s="100">
        <v>47</v>
      </c>
      <c r="N507" s="100">
        <v>97</v>
      </c>
      <c r="O507" s="99">
        <v>0.51487268518518514</v>
      </c>
    </row>
    <row r="508" spans="1:15" x14ac:dyDescent="0.25">
      <c r="A508" s="100">
        <v>11448</v>
      </c>
      <c r="B508" s="28">
        <v>4</v>
      </c>
      <c r="C508" s="100">
        <v>35960</v>
      </c>
      <c r="D508" s="100">
        <v>14.05</v>
      </c>
      <c r="E508" s="100">
        <v>9.16</v>
      </c>
      <c r="F508" s="100">
        <v>11.43</v>
      </c>
      <c r="G508" s="100">
        <v>9.11</v>
      </c>
      <c r="H508" s="100">
        <v>7.43</v>
      </c>
      <c r="I508" s="100">
        <v>6.05</v>
      </c>
      <c r="J508" s="100">
        <v>4.8899999999999997</v>
      </c>
      <c r="K508" s="100">
        <v>3.97</v>
      </c>
      <c r="L508" s="100">
        <v>50</v>
      </c>
      <c r="M508" s="100">
        <v>47</v>
      </c>
      <c r="N508" s="100">
        <v>97</v>
      </c>
      <c r="O508" s="99">
        <v>0.51497685185185182</v>
      </c>
    </row>
    <row r="509" spans="1:15" x14ac:dyDescent="0.25">
      <c r="A509" s="96" t="s">
        <v>557</v>
      </c>
      <c r="B509" s="4"/>
      <c r="C509" s="95" t="s">
        <v>57</v>
      </c>
      <c r="D509" s="97">
        <v>0.51534722222222229</v>
      </c>
      <c r="E509" s="96" t="s">
        <v>71</v>
      </c>
    </row>
    <row r="510" spans="1:15" x14ac:dyDescent="0.25">
      <c r="A510" s="100">
        <v>11450</v>
      </c>
      <c r="B510" s="28">
        <v>1</v>
      </c>
      <c r="C510" s="100">
        <v>35589</v>
      </c>
      <c r="D510" s="100">
        <v>13.69</v>
      </c>
      <c r="E510" s="100">
        <v>11.05</v>
      </c>
      <c r="F510" s="100">
        <v>9.4</v>
      </c>
      <c r="G510" s="100">
        <v>7.52</v>
      </c>
      <c r="H510" s="100">
        <v>6.24</v>
      </c>
      <c r="I510" s="100">
        <v>5.17</v>
      </c>
      <c r="J510" s="100">
        <v>4.34</v>
      </c>
      <c r="K510" s="100">
        <v>3.67</v>
      </c>
      <c r="L510" s="100">
        <v>51</v>
      </c>
      <c r="M510" s="100">
        <v>46</v>
      </c>
      <c r="N510" s="100">
        <v>98</v>
      </c>
      <c r="O510" s="99">
        <v>0.51568287037037031</v>
      </c>
    </row>
    <row r="511" spans="1:15" x14ac:dyDescent="0.25">
      <c r="A511" s="100">
        <v>11450</v>
      </c>
      <c r="B511" s="28">
        <v>2</v>
      </c>
      <c r="C511" s="100">
        <v>12350</v>
      </c>
      <c r="D511" s="100">
        <v>5.24</v>
      </c>
      <c r="E511" s="100">
        <v>4.18</v>
      </c>
      <c r="F511" s="100">
        <v>2.58</v>
      </c>
      <c r="G511" s="100">
        <v>2.19</v>
      </c>
      <c r="H511" s="100">
        <v>1.94</v>
      </c>
      <c r="I511" s="100">
        <v>1.68</v>
      </c>
      <c r="J511" s="100">
        <v>1.46</v>
      </c>
      <c r="K511" s="100">
        <v>1.26</v>
      </c>
      <c r="L511" s="100">
        <v>51</v>
      </c>
      <c r="M511" s="100">
        <v>46</v>
      </c>
      <c r="N511" s="100">
        <v>98</v>
      </c>
      <c r="O511" s="99">
        <v>0.51577546296296295</v>
      </c>
    </row>
    <row r="512" spans="1:15" x14ac:dyDescent="0.25">
      <c r="A512" s="100">
        <v>11450</v>
      </c>
      <c r="B512" s="28">
        <v>3</v>
      </c>
      <c r="C512" s="100">
        <v>23916</v>
      </c>
      <c r="D512" s="100">
        <v>9.4499999999999993</v>
      </c>
      <c r="E512" s="100">
        <v>7.61</v>
      </c>
      <c r="F512" s="100">
        <v>6.07</v>
      </c>
      <c r="G512" s="100">
        <v>4.84</v>
      </c>
      <c r="H512" s="100">
        <v>4.1100000000000003</v>
      </c>
      <c r="I512" s="100">
        <v>3.46</v>
      </c>
      <c r="J512" s="100">
        <v>2.95</v>
      </c>
      <c r="K512" s="100">
        <v>2.5</v>
      </c>
      <c r="L512" s="100">
        <v>51</v>
      </c>
      <c r="M512" s="100">
        <v>46</v>
      </c>
      <c r="N512" s="100">
        <v>98</v>
      </c>
      <c r="O512" s="99">
        <v>0.51586805555555559</v>
      </c>
    </row>
    <row r="513" spans="1:15" x14ac:dyDescent="0.25">
      <c r="A513" s="100">
        <v>11450</v>
      </c>
      <c r="B513" s="28">
        <v>4</v>
      </c>
      <c r="C513" s="100">
        <v>36090</v>
      </c>
      <c r="D513" s="100">
        <v>13.46</v>
      </c>
      <c r="E513" s="100">
        <v>10.91</v>
      </c>
      <c r="F513" s="100">
        <v>9.67</v>
      </c>
      <c r="G513" s="100">
        <v>7.73</v>
      </c>
      <c r="H513" s="100">
        <v>6.38</v>
      </c>
      <c r="I513" s="100">
        <v>5.27</v>
      </c>
      <c r="J513" s="100">
        <v>4.43</v>
      </c>
      <c r="K513" s="100">
        <v>3.73</v>
      </c>
      <c r="L513" s="100">
        <v>51</v>
      </c>
      <c r="M513" s="100">
        <v>46</v>
      </c>
      <c r="N513" s="100">
        <v>98</v>
      </c>
      <c r="O513" s="99">
        <v>0.51597222222222217</v>
      </c>
    </row>
    <row r="514" spans="1:15" x14ac:dyDescent="0.25">
      <c r="A514" s="96" t="s">
        <v>556</v>
      </c>
      <c r="B514" s="4"/>
      <c r="C514" s="95" t="s">
        <v>57</v>
      </c>
      <c r="D514" s="97">
        <v>0.51631944444444444</v>
      </c>
      <c r="E514" s="96" t="s">
        <v>69</v>
      </c>
    </row>
    <row r="515" spans="1:15" x14ac:dyDescent="0.25">
      <c r="A515" s="100">
        <v>11947</v>
      </c>
      <c r="B515" s="28">
        <v>1</v>
      </c>
      <c r="C515" s="100">
        <v>35499</v>
      </c>
      <c r="D515" s="100">
        <v>13.78</v>
      </c>
      <c r="E515" s="100">
        <v>8.8000000000000007</v>
      </c>
      <c r="F515" s="100">
        <v>11.14</v>
      </c>
      <c r="G515" s="100">
        <v>8.73</v>
      </c>
      <c r="H515" s="100">
        <v>7</v>
      </c>
      <c r="I515" s="100">
        <v>5.66</v>
      </c>
      <c r="J515" s="100">
        <v>4.6100000000000003</v>
      </c>
      <c r="K515" s="100">
        <v>3.75</v>
      </c>
      <c r="L515" s="100">
        <v>50</v>
      </c>
      <c r="M515" s="100">
        <v>47</v>
      </c>
      <c r="N515" s="100">
        <v>99</v>
      </c>
      <c r="O515" s="99">
        <v>0.51795138888888892</v>
      </c>
    </row>
    <row r="516" spans="1:15" x14ac:dyDescent="0.25">
      <c r="A516" s="100">
        <v>11947</v>
      </c>
      <c r="B516" s="28">
        <v>2</v>
      </c>
      <c r="C516" s="100">
        <v>12325</v>
      </c>
      <c r="D516" s="100">
        <v>5.46</v>
      </c>
      <c r="E516" s="100">
        <v>2.4900000000000002</v>
      </c>
      <c r="F516" s="100">
        <v>4.2699999999999996</v>
      </c>
      <c r="G516" s="100">
        <v>3.32</v>
      </c>
      <c r="H516" s="100">
        <v>2.6</v>
      </c>
      <c r="I516" s="100">
        <v>2.14</v>
      </c>
      <c r="J516" s="100">
        <v>1.75</v>
      </c>
      <c r="K516" s="100">
        <v>1.43</v>
      </c>
      <c r="L516" s="100">
        <v>50</v>
      </c>
      <c r="M516" s="100">
        <v>47</v>
      </c>
      <c r="N516" s="100">
        <v>99</v>
      </c>
      <c r="O516" s="99">
        <v>0.51809027777777772</v>
      </c>
    </row>
    <row r="517" spans="1:15" x14ac:dyDescent="0.25">
      <c r="A517" s="100">
        <v>11947</v>
      </c>
      <c r="B517" s="28">
        <v>3</v>
      </c>
      <c r="C517" s="100">
        <v>23811</v>
      </c>
      <c r="D517" s="100">
        <v>9.64</v>
      </c>
      <c r="E517" s="100">
        <v>5.45</v>
      </c>
      <c r="F517" s="100">
        <v>7.8</v>
      </c>
      <c r="G517" s="100">
        <v>5.99</v>
      </c>
      <c r="H517" s="100">
        <v>4.8</v>
      </c>
      <c r="I517" s="100">
        <v>3.92</v>
      </c>
      <c r="J517" s="100">
        <v>3.21</v>
      </c>
      <c r="K517" s="100">
        <v>2.65</v>
      </c>
      <c r="L517" s="100">
        <v>50</v>
      </c>
      <c r="M517" s="100">
        <v>47</v>
      </c>
      <c r="N517" s="100">
        <v>99</v>
      </c>
      <c r="O517" s="99">
        <v>0.51828703703703705</v>
      </c>
    </row>
    <row r="518" spans="1:15" x14ac:dyDescent="0.25">
      <c r="A518" s="100">
        <v>11947</v>
      </c>
      <c r="B518" s="28">
        <v>4</v>
      </c>
      <c r="C518" s="100">
        <v>35831</v>
      </c>
      <c r="D518" s="100">
        <v>13.44</v>
      </c>
      <c r="E518" s="100">
        <v>8.76</v>
      </c>
      <c r="F518" s="100">
        <v>10.87</v>
      </c>
      <c r="G518" s="100">
        <v>8.56</v>
      </c>
      <c r="H518" s="100">
        <v>6.87</v>
      </c>
      <c r="I518" s="100">
        <v>5.56</v>
      </c>
      <c r="J518" s="100">
        <v>4.53</v>
      </c>
      <c r="K518" s="100">
        <v>3.75</v>
      </c>
      <c r="L518" s="100">
        <v>50</v>
      </c>
      <c r="M518" s="100">
        <v>47</v>
      </c>
      <c r="N518" s="100">
        <v>99</v>
      </c>
      <c r="O518" s="99">
        <v>0.51839120370370373</v>
      </c>
    </row>
    <row r="519" spans="1:15" x14ac:dyDescent="0.25">
      <c r="A519" s="96" t="s">
        <v>555</v>
      </c>
      <c r="B519" s="4"/>
      <c r="C519" s="95" t="s">
        <v>57</v>
      </c>
      <c r="D519" s="97">
        <v>0.51873842592592589</v>
      </c>
      <c r="E519" s="96" t="s">
        <v>67</v>
      </c>
    </row>
    <row r="520" spans="1:15" x14ac:dyDescent="0.25">
      <c r="A520" s="100">
        <v>11952</v>
      </c>
      <c r="B520" s="28">
        <v>1</v>
      </c>
      <c r="C520" s="100">
        <v>35940</v>
      </c>
      <c r="D520" s="100">
        <v>12.13</v>
      </c>
      <c r="E520" s="100">
        <v>9.83</v>
      </c>
      <c r="F520" s="100">
        <v>9.56</v>
      </c>
      <c r="G520" s="100">
        <v>7.6</v>
      </c>
      <c r="H520" s="100">
        <v>6.07</v>
      </c>
      <c r="I520" s="100">
        <v>5</v>
      </c>
      <c r="J520" s="100">
        <v>4.18</v>
      </c>
      <c r="K520" s="100">
        <v>3.52</v>
      </c>
      <c r="L520" s="100">
        <v>50</v>
      </c>
      <c r="M520" s="100">
        <v>46</v>
      </c>
      <c r="N520" s="100">
        <v>100</v>
      </c>
      <c r="O520" s="99">
        <v>0.51906249999999998</v>
      </c>
    </row>
    <row r="521" spans="1:15" x14ac:dyDescent="0.25">
      <c r="A521" s="100">
        <v>11952</v>
      </c>
      <c r="B521" s="28">
        <v>2</v>
      </c>
      <c r="C521" s="100">
        <v>12378</v>
      </c>
      <c r="D521" s="100">
        <v>4.34</v>
      </c>
      <c r="E521" s="100">
        <v>3.47</v>
      </c>
      <c r="F521" s="100">
        <v>3.1</v>
      </c>
      <c r="G521" s="100">
        <v>2.4900000000000002</v>
      </c>
      <c r="H521" s="100">
        <v>2.0299999999999998</v>
      </c>
      <c r="I521" s="100">
        <v>1.74</v>
      </c>
      <c r="J521" s="100">
        <v>1.45</v>
      </c>
      <c r="K521" s="100">
        <v>1.25</v>
      </c>
      <c r="L521" s="100">
        <v>50</v>
      </c>
      <c r="M521" s="100">
        <v>46</v>
      </c>
      <c r="N521" s="100">
        <v>100</v>
      </c>
      <c r="O521" s="99">
        <v>0.51916666666666667</v>
      </c>
    </row>
    <row r="522" spans="1:15" x14ac:dyDescent="0.25">
      <c r="A522" s="100">
        <v>11952</v>
      </c>
      <c r="B522" s="28">
        <v>3</v>
      </c>
      <c r="C522" s="100">
        <v>23848</v>
      </c>
      <c r="D522" s="100">
        <v>8.1199999999999992</v>
      </c>
      <c r="E522" s="100">
        <v>6.58</v>
      </c>
      <c r="F522" s="100">
        <v>6.49</v>
      </c>
      <c r="G522" s="100">
        <v>5.08</v>
      </c>
      <c r="H522" s="100">
        <v>4.0999999999999996</v>
      </c>
      <c r="I522" s="100">
        <v>3.42</v>
      </c>
      <c r="J522" s="100">
        <v>2.86</v>
      </c>
      <c r="K522" s="100">
        <v>2.41</v>
      </c>
      <c r="L522" s="100">
        <v>50</v>
      </c>
      <c r="M522" s="100">
        <v>46</v>
      </c>
      <c r="N522" s="100">
        <v>100</v>
      </c>
      <c r="O522" s="99">
        <v>0.51924768518518516</v>
      </c>
    </row>
    <row r="523" spans="1:15" x14ac:dyDescent="0.25">
      <c r="A523" s="100">
        <v>11952</v>
      </c>
      <c r="B523" s="28">
        <v>4</v>
      </c>
      <c r="C523" s="100">
        <v>36074</v>
      </c>
      <c r="D523" s="100">
        <v>11.94</v>
      </c>
      <c r="E523" s="100">
        <v>9.69</v>
      </c>
      <c r="F523" s="100">
        <v>9.8699999999999992</v>
      </c>
      <c r="G523" s="100">
        <v>7.78</v>
      </c>
      <c r="H523" s="100">
        <v>6.19</v>
      </c>
      <c r="I523" s="100">
        <v>5.0999999999999996</v>
      </c>
      <c r="J523" s="100">
        <v>4.26</v>
      </c>
      <c r="K523" s="100">
        <v>3.56</v>
      </c>
      <c r="L523" s="100">
        <v>50</v>
      </c>
      <c r="M523" s="100">
        <v>46</v>
      </c>
      <c r="N523" s="100">
        <v>100</v>
      </c>
      <c r="O523" s="99">
        <v>0.51936342592592599</v>
      </c>
    </row>
    <row r="524" spans="1:15" x14ac:dyDescent="0.25">
      <c r="A524" s="96" t="s">
        <v>554</v>
      </c>
      <c r="B524" s="4"/>
      <c r="C524" s="95" t="s">
        <v>57</v>
      </c>
      <c r="D524" s="97">
        <v>0.51967592592592593</v>
      </c>
      <c r="E524" s="96" t="s">
        <v>65</v>
      </c>
    </row>
    <row r="525" spans="1:15" x14ac:dyDescent="0.25">
      <c r="A525" s="100">
        <v>12380</v>
      </c>
      <c r="B525" s="28">
        <v>1</v>
      </c>
      <c r="C525" s="100">
        <v>35597</v>
      </c>
      <c r="D525" s="100">
        <v>15.45</v>
      </c>
      <c r="E525" s="100">
        <v>6.54</v>
      </c>
      <c r="F525" s="100">
        <v>12.24</v>
      </c>
      <c r="G525" s="100">
        <v>9.43</v>
      </c>
      <c r="H525" s="100">
        <v>7.49</v>
      </c>
      <c r="I525" s="100">
        <v>6.02</v>
      </c>
      <c r="J525" s="100">
        <v>4.87</v>
      </c>
      <c r="K525" s="100">
        <v>4.01</v>
      </c>
      <c r="L525" s="100">
        <v>50</v>
      </c>
      <c r="M525" s="100">
        <v>47</v>
      </c>
      <c r="N525" s="100">
        <v>101</v>
      </c>
      <c r="O525" s="99">
        <v>0.52078703703703699</v>
      </c>
    </row>
    <row r="526" spans="1:15" x14ac:dyDescent="0.25">
      <c r="A526" s="100">
        <v>12380</v>
      </c>
      <c r="B526" s="28">
        <v>2</v>
      </c>
      <c r="C526" s="100">
        <v>12386</v>
      </c>
      <c r="D526" s="100">
        <v>5.96</v>
      </c>
      <c r="E526" s="100">
        <v>2.04</v>
      </c>
      <c r="F526" s="100">
        <v>4.6399999999999997</v>
      </c>
      <c r="G526" s="100">
        <v>3.54</v>
      </c>
      <c r="H526" s="100">
        <v>2.77</v>
      </c>
      <c r="I526" s="100">
        <v>2.2400000000000002</v>
      </c>
      <c r="J526" s="100">
        <v>1.82</v>
      </c>
      <c r="K526" s="100">
        <v>1.5</v>
      </c>
      <c r="L526" s="100">
        <v>50</v>
      </c>
      <c r="M526" s="100">
        <v>47</v>
      </c>
      <c r="N526" s="100">
        <v>101</v>
      </c>
      <c r="O526" s="99">
        <v>0.52089120370370368</v>
      </c>
    </row>
    <row r="527" spans="1:15" x14ac:dyDescent="0.25">
      <c r="A527" s="100">
        <v>12380</v>
      </c>
      <c r="B527" s="28">
        <v>3</v>
      </c>
      <c r="C527" s="100">
        <v>23872</v>
      </c>
      <c r="D527" s="100">
        <v>10.88</v>
      </c>
      <c r="E527" s="100">
        <v>4.1100000000000003</v>
      </c>
      <c r="F527" s="100">
        <v>8.6</v>
      </c>
      <c r="G527" s="100">
        <v>6.54</v>
      </c>
      <c r="H527" s="100">
        <v>5.22</v>
      </c>
      <c r="I527" s="100">
        <v>4.18</v>
      </c>
      <c r="J527" s="100">
        <v>3.39</v>
      </c>
      <c r="K527" s="100">
        <v>2.83</v>
      </c>
      <c r="L527" s="100">
        <v>50</v>
      </c>
      <c r="M527" s="100">
        <v>47</v>
      </c>
      <c r="N527" s="100">
        <v>101</v>
      </c>
      <c r="O527" s="99">
        <v>0.52098379629629632</v>
      </c>
    </row>
    <row r="528" spans="1:15" x14ac:dyDescent="0.25">
      <c r="A528" s="100">
        <v>12380</v>
      </c>
      <c r="B528" s="28">
        <v>4</v>
      </c>
      <c r="C528" s="100">
        <v>35868</v>
      </c>
      <c r="D528" s="100">
        <v>15.09</v>
      </c>
      <c r="E528" s="100">
        <v>6.53</v>
      </c>
      <c r="F528" s="100">
        <v>12.03</v>
      </c>
      <c r="G528" s="100">
        <v>9.25</v>
      </c>
      <c r="H528" s="100">
        <v>7.34</v>
      </c>
      <c r="I528" s="100">
        <v>5.91</v>
      </c>
      <c r="J528" s="100">
        <v>4.8099999999999996</v>
      </c>
      <c r="K528" s="100">
        <v>3.97</v>
      </c>
      <c r="L528" s="100">
        <v>50</v>
      </c>
      <c r="M528" s="100">
        <v>47</v>
      </c>
      <c r="N528" s="100">
        <v>101</v>
      </c>
      <c r="O528" s="99">
        <v>0.52109953703703704</v>
      </c>
    </row>
    <row r="529" spans="1:15" x14ac:dyDescent="0.25">
      <c r="A529" s="96" t="s">
        <v>553</v>
      </c>
      <c r="B529" s="4"/>
      <c r="C529" s="95" t="s">
        <v>57</v>
      </c>
      <c r="D529" s="97">
        <v>0.52152777777777781</v>
      </c>
      <c r="E529" s="96" t="s">
        <v>63</v>
      </c>
    </row>
    <row r="530" spans="1:15" x14ac:dyDescent="0.25">
      <c r="A530" s="100">
        <v>12382</v>
      </c>
      <c r="B530" s="28">
        <v>1</v>
      </c>
      <c r="C530" s="100">
        <v>35817</v>
      </c>
      <c r="D530" s="100">
        <v>12.05</v>
      </c>
      <c r="E530" s="100">
        <v>9.73</v>
      </c>
      <c r="F530" s="100">
        <v>8.58</v>
      </c>
      <c r="G530" s="100">
        <v>6.81</v>
      </c>
      <c r="H530" s="100">
        <v>5.51</v>
      </c>
      <c r="I530" s="100">
        <v>4.49</v>
      </c>
      <c r="J530" s="100">
        <v>3.72</v>
      </c>
      <c r="K530" s="100">
        <v>3.23</v>
      </c>
      <c r="L530" s="100">
        <v>51</v>
      </c>
      <c r="M530" s="100">
        <v>46</v>
      </c>
      <c r="N530" s="100">
        <v>102</v>
      </c>
      <c r="O530" s="99">
        <v>0.52194444444444443</v>
      </c>
    </row>
    <row r="531" spans="1:15" x14ac:dyDescent="0.25">
      <c r="A531" s="100">
        <v>12382</v>
      </c>
      <c r="B531" s="28">
        <v>2</v>
      </c>
      <c r="C531" s="100">
        <v>12474</v>
      </c>
      <c r="D531" s="100">
        <v>3.98</v>
      </c>
      <c r="E531" s="100">
        <v>3.19</v>
      </c>
      <c r="F531" s="100">
        <v>3.26</v>
      </c>
      <c r="G531" s="100">
        <v>2.5299999999999998</v>
      </c>
      <c r="H531" s="100">
        <v>2.0499999999999998</v>
      </c>
      <c r="I531" s="100">
        <v>1.67</v>
      </c>
      <c r="J531" s="100">
        <v>1.38</v>
      </c>
      <c r="K531" s="100">
        <v>1.22</v>
      </c>
      <c r="L531" s="100">
        <v>51</v>
      </c>
      <c r="M531" s="100">
        <v>46</v>
      </c>
      <c r="N531" s="100">
        <v>102</v>
      </c>
      <c r="O531" s="99">
        <v>0.52204861111111112</v>
      </c>
    </row>
    <row r="532" spans="1:15" x14ac:dyDescent="0.25">
      <c r="A532" s="100">
        <v>12382</v>
      </c>
      <c r="B532" s="28">
        <v>3</v>
      </c>
      <c r="C532" s="100">
        <v>24046</v>
      </c>
      <c r="D532" s="100">
        <v>7.67</v>
      </c>
      <c r="E532" s="100">
        <v>6.19</v>
      </c>
      <c r="F532" s="100">
        <v>6.44</v>
      </c>
      <c r="G532" s="100">
        <v>4.97</v>
      </c>
      <c r="H532" s="100">
        <v>4.03</v>
      </c>
      <c r="I532" s="100">
        <v>3.25</v>
      </c>
      <c r="J532" s="100">
        <v>2.65</v>
      </c>
      <c r="K532" s="100">
        <v>2.3199999999999998</v>
      </c>
      <c r="L532" s="100">
        <v>51</v>
      </c>
      <c r="M532" s="100">
        <v>46</v>
      </c>
      <c r="N532" s="100">
        <v>102</v>
      </c>
      <c r="O532" s="99">
        <v>0.52212962962962961</v>
      </c>
    </row>
    <row r="533" spans="1:15" x14ac:dyDescent="0.25">
      <c r="A533" s="100">
        <v>12382</v>
      </c>
      <c r="B533" s="28">
        <v>4</v>
      </c>
      <c r="C533" s="100">
        <v>36200</v>
      </c>
      <c r="D533" s="100">
        <v>11.51</v>
      </c>
      <c r="E533" s="100">
        <v>9.33</v>
      </c>
      <c r="F533" s="100">
        <v>9.67</v>
      </c>
      <c r="G533" s="100">
        <v>7.54</v>
      </c>
      <c r="H533" s="100">
        <v>6.01</v>
      </c>
      <c r="I533" s="100">
        <v>4.84</v>
      </c>
      <c r="J533" s="100">
        <v>3.98</v>
      </c>
      <c r="K533" s="100">
        <v>3.42</v>
      </c>
      <c r="L533" s="100">
        <v>51</v>
      </c>
      <c r="M533" s="100">
        <v>46</v>
      </c>
      <c r="N533" s="100">
        <v>102</v>
      </c>
      <c r="O533" s="99">
        <v>0.52224537037037033</v>
      </c>
    </row>
    <row r="534" spans="1:15" x14ac:dyDescent="0.25">
      <c r="A534" s="96" t="s">
        <v>552</v>
      </c>
      <c r="C534" s="95" t="s">
        <v>57</v>
      </c>
      <c r="D534" s="97">
        <v>0.52259259259259261</v>
      </c>
      <c r="E534" s="96" t="s">
        <v>61</v>
      </c>
    </row>
    <row r="535" spans="1:15" x14ac:dyDescent="0.25">
      <c r="A535" s="328" t="s">
        <v>551</v>
      </c>
      <c r="B535" s="328"/>
      <c r="C535" s="328"/>
      <c r="D535" s="328"/>
      <c r="E535" s="328"/>
      <c r="F535" s="328"/>
      <c r="G535" s="328"/>
      <c r="H535" s="328"/>
      <c r="I535" s="328"/>
      <c r="J535" s="328"/>
      <c r="K535" s="328"/>
      <c r="L535" s="328"/>
      <c r="M535" s="328"/>
      <c r="N535" s="328"/>
      <c r="O535" s="328"/>
    </row>
    <row r="536" spans="1:15" x14ac:dyDescent="0.25">
      <c r="A536" s="100">
        <v>9647</v>
      </c>
      <c r="B536" s="28">
        <v>1</v>
      </c>
      <c r="C536" s="100">
        <v>35463</v>
      </c>
      <c r="D536" s="100">
        <v>15.72</v>
      </c>
      <c r="E536" s="100">
        <v>8.26</v>
      </c>
      <c r="F536" s="100">
        <v>12.65</v>
      </c>
      <c r="G536" s="100">
        <v>9.98</v>
      </c>
      <c r="H536" s="100">
        <v>7.96</v>
      </c>
      <c r="I536" s="100">
        <v>6.34</v>
      </c>
      <c r="J536" s="100">
        <v>5.0199999999999996</v>
      </c>
      <c r="K536" s="100">
        <v>3.97</v>
      </c>
      <c r="L536" s="100">
        <v>51</v>
      </c>
      <c r="M536" s="100">
        <v>46</v>
      </c>
      <c r="N536" s="100">
        <v>1</v>
      </c>
      <c r="O536" s="99">
        <v>0.5255671296296297</v>
      </c>
    </row>
    <row r="537" spans="1:15" x14ac:dyDescent="0.25">
      <c r="A537" s="100">
        <v>9647</v>
      </c>
      <c r="B537" s="28">
        <v>2</v>
      </c>
      <c r="C537" s="100">
        <v>12319</v>
      </c>
      <c r="D537" s="100">
        <v>6.1</v>
      </c>
      <c r="E537" s="100">
        <v>2.3199999999999998</v>
      </c>
      <c r="F537" s="100">
        <v>4.83</v>
      </c>
      <c r="G537" s="100">
        <v>3.78</v>
      </c>
      <c r="H537" s="100">
        <v>3.01</v>
      </c>
      <c r="I537" s="100">
        <v>2.4300000000000002</v>
      </c>
      <c r="J537" s="100">
        <v>1.95</v>
      </c>
      <c r="K537" s="100">
        <v>1.56</v>
      </c>
      <c r="L537" s="100">
        <v>51</v>
      </c>
      <c r="M537" s="100">
        <v>46</v>
      </c>
      <c r="N537" s="100">
        <v>1</v>
      </c>
      <c r="O537" s="99">
        <v>0.52569444444444446</v>
      </c>
    </row>
    <row r="538" spans="1:15" x14ac:dyDescent="0.25">
      <c r="A538" s="100">
        <v>9647</v>
      </c>
      <c r="B538" s="28">
        <v>3</v>
      </c>
      <c r="C538" s="100">
        <v>23754</v>
      </c>
      <c r="D538" s="100">
        <v>10.93</v>
      </c>
      <c r="E538" s="100">
        <v>5.0599999999999996</v>
      </c>
      <c r="F538" s="100">
        <v>8.86</v>
      </c>
      <c r="G538" s="100">
        <v>6.9</v>
      </c>
      <c r="H538" s="100">
        <v>5.55</v>
      </c>
      <c r="I538" s="100">
        <v>4.4400000000000004</v>
      </c>
      <c r="J538" s="100">
        <v>3.58</v>
      </c>
      <c r="K538" s="100">
        <v>2.86</v>
      </c>
      <c r="L538" s="100">
        <v>51</v>
      </c>
      <c r="M538" s="100">
        <v>46</v>
      </c>
      <c r="N538" s="100">
        <v>1</v>
      </c>
      <c r="O538" s="99">
        <v>0.52579861111111115</v>
      </c>
    </row>
    <row r="539" spans="1:15" x14ac:dyDescent="0.25">
      <c r="A539" s="100">
        <v>9647</v>
      </c>
      <c r="B539" s="28">
        <v>4</v>
      </c>
      <c r="C539" s="100">
        <v>36025</v>
      </c>
      <c r="D539" s="100">
        <v>15.35</v>
      </c>
      <c r="E539" s="100">
        <v>8.27</v>
      </c>
      <c r="F539" s="100">
        <v>12.42</v>
      </c>
      <c r="G539" s="100">
        <v>9.8000000000000007</v>
      </c>
      <c r="H539" s="100">
        <v>7.87</v>
      </c>
      <c r="I539" s="100">
        <v>6.3</v>
      </c>
      <c r="J539" s="100">
        <v>5.0599999999999996</v>
      </c>
      <c r="K539" s="100">
        <v>4.04</v>
      </c>
      <c r="L539" s="100">
        <v>51</v>
      </c>
      <c r="M539" s="100">
        <v>46</v>
      </c>
      <c r="N539" s="100">
        <v>1</v>
      </c>
      <c r="O539" s="99">
        <v>0.52596064814814814</v>
      </c>
    </row>
    <row r="540" spans="1:15" x14ac:dyDescent="0.25">
      <c r="A540" s="96" t="s">
        <v>550</v>
      </c>
      <c r="B540" s="4"/>
      <c r="C540" s="95" t="s">
        <v>57</v>
      </c>
      <c r="D540" s="97">
        <v>0.52628472222222222</v>
      </c>
      <c r="E540" s="96" t="s">
        <v>59</v>
      </c>
    </row>
    <row r="541" spans="1:15" x14ac:dyDescent="0.25">
      <c r="A541" s="100">
        <v>9649</v>
      </c>
      <c r="B541" s="28">
        <v>1</v>
      </c>
      <c r="C541" s="100">
        <v>35775</v>
      </c>
      <c r="D541" s="100">
        <v>14.95</v>
      </c>
      <c r="E541" s="100">
        <v>12.02</v>
      </c>
      <c r="F541" s="100">
        <v>8.32</v>
      </c>
      <c r="G541" s="100">
        <v>6.81</v>
      </c>
      <c r="H541" s="100">
        <v>5.69</v>
      </c>
      <c r="I541" s="100">
        <v>4.7300000000000004</v>
      </c>
      <c r="J541" s="100">
        <v>4.01</v>
      </c>
      <c r="K541" s="100">
        <v>3.42</v>
      </c>
      <c r="L541" s="100">
        <v>52</v>
      </c>
      <c r="M541" s="100">
        <v>47</v>
      </c>
      <c r="N541" s="100">
        <v>2</v>
      </c>
      <c r="O541" s="99">
        <v>0.52662037037037035</v>
      </c>
    </row>
    <row r="542" spans="1:15" x14ac:dyDescent="0.25">
      <c r="A542" s="100">
        <v>9649</v>
      </c>
      <c r="B542" s="28">
        <v>2</v>
      </c>
      <c r="C542" s="100">
        <v>12319</v>
      </c>
      <c r="D542" s="100">
        <v>5.35</v>
      </c>
      <c r="E542" s="100">
        <v>4.29</v>
      </c>
      <c r="F542" s="100">
        <v>2.44</v>
      </c>
      <c r="G542" s="100">
        <v>2.0699999999999998</v>
      </c>
      <c r="H542" s="100">
        <v>1.81</v>
      </c>
      <c r="I542" s="100">
        <v>1.55</v>
      </c>
      <c r="J542" s="100">
        <v>1.34</v>
      </c>
      <c r="K542" s="100">
        <v>1.17</v>
      </c>
      <c r="L542" s="100">
        <v>52</v>
      </c>
      <c r="M542" s="100">
        <v>47</v>
      </c>
      <c r="N542" s="100">
        <v>2</v>
      </c>
      <c r="O542" s="99">
        <v>0.52672453703703703</v>
      </c>
    </row>
    <row r="543" spans="1:15" x14ac:dyDescent="0.25">
      <c r="A543" s="100">
        <v>9649</v>
      </c>
      <c r="B543" s="28">
        <v>3</v>
      </c>
      <c r="C543" s="100">
        <v>23698</v>
      </c>
      <c r="D543" s="100">
        <v>10.11</v>
      </c>
      <c r="E543" s="100">
        <v>8.1</v>
      </c>
      <c r="F543" s="100">
        <v>5.31</v>
      </c>
      <c r="G543" s="100">
        <v>4.33</v>
      </c>
      <c r="H543" s="100">
        <v>3.7</v>
      </c>
      <c r="I543" s="100">
        <v>3.14</v>
      </c>
      <c r="J543" s="100">
        <v>2.68</v>
      </c>
      <c r="K543" s="100">
        <v>2.29</v>
      </c>
      <c r="L543" s="100">
        <v>52</v>
      </c>
      <c r="M543" s="100">
        <v>47</v>
      </c>
      <c r="N543" s="100">
        <v>2</v>
      </c>
      <c r="O543" s="99">
        <v>0.52680555555555553</v>
      </c>
    </row>
    <row r="544" spans="1:15" x14ac:dyDescent="0.25">
      <c r="A544" s="100">
        <v>9649</v>
      </c>
      <c r="B544" s="28">
        <v>4</v>
      </c>
      <c r="C544" s="100">
        <v>35686</v>
      </c>
      <c r="D544" s="100">
        <v>14.46</v>
      </c>
      <c r="E544" s="100">
        <v>11.64</v>
      </c>
      <c r="F544" s="100">
        <v>8.5500000000000007</v>
      </c>
      <c r="G544" s="100">
        <v>6.94</v>
      </c>
      <c r="H544" s="100">
        <v>5.73</v>
      </c>
      <c r="I544" s="100">
        <v>4.78</v>
      </c>
      <c r="J544" s="100">
        <v>4.05</v>
      </c>
      <c r="K544" s="100">
        <v>3.43</v>
      </c>
      <c r="L544" s="100">
        <v>52</v>
      </c>
      <c r="M544" s="100">
        <v>47</v>
      </c>
      <c r="N544" s="100">
        <v>2</v>
      </c>
      <c r="O544" s="99">
        <v>0.52692129629629625</v>
      </c>
    </row>
    <row r="545" spans="1:5" x14ac:dyDescent="0.25">
      <c r="A545" s="96" t="s">
        <v>549</v>
      </c>
      <c r="C545" s="95" t="s">
        <v>57</v>
      </c>
      <c r="D545" s="97">
        <v>0.52741898148148147</v>
      </c>
      <c r="E545" s="96" t="s">
        <v>61</v>
      </c>
    </row>
  </sheetData>
  <mergeCells count="2">
    <mergeCell ref="B1:F1"/>
    <mergeCell ref="A535:O53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5"/>
  <sheetViews>
    <sheetView showGridLines="0" workbookViewId="0">
      <selection activeCell="N29" sqref="N29"/>
    </sheetView>
  </sheetViews>
  <sheetFormatPr defaultRowHeight="15" x14ac:dyDescent="0.25"/>
  <cols>
    <col min="1" max="1" width="19.5703125" style="95" bestFit="1" customWidth="1"/>
    <col min="2" max="2" width="15.28515625" style="98" bestFit="1" customWidth="1"/>
    <col min="3" max="3" width="8" style="95" bestFit="1" customWidth="1"/>
    <col min="4" max="5" width="9.140625" style="95"/>
    <col min="6" max="6" width="9.7109375" style="95" bestFit="1" customWidth="1"/>
    <col min="7" max="7" width="9.140625" style="95"/>
    <col min="8" max="8" width="9.140625" style="95" bestFit="1" customWidth="1"/>
    <col min="9" max="9" width="9.140625" style="95"/>
    <col min="10" max="11" width="5" style="95" bestFit="1" customWidth="1"/>
    <col min="12" max="12" width="3.7109375" style="95" bestFit="1" customWidth="1"/>
    <col min="13" max="13" width="5.28515625" style="95" bestFit="1" customWidth="1"/>
    <col min="14" max="14" width="6.7109375" style="95" bestFit="1" customWidth="1"/>
    <col min="15" max="15" width="7.85546875" style="95" bestFit="1" customWidth="1"/>
    <col min="16" max="16384" width="9.140625" style="95"/>
  </cols>
  <sheetData>
    <row r="1" spans="1:11" x14ac:dyDescent="0.25">
      <c r="A1" s="132" t="s">
        <v>278</v>
      </c>
      <c r="B1" s="327" t="s">
        <v>638</v>
      </c>
      <c r="C1" s="327"/>
      <c r="D1" s="327"/>
      <c r="E1" s="327"/>
      <c r="F1" s="327"/>
    </row>
    <row r="2" spans="1:11" x14ac:dyDescent="0.25">
      <c r="A2" s="132" t="s">
        <v>276</v>
      </c>
      <c r="B2" s="98" t="s">
        <v>275</v>
      </c>
    </row>
    <row r="3" spans="1:11" x14ac:dyDescent="0.25">
      <c r="A3" s="132" t="s">
        <v>274</v>
      </c>
      <c r="B3" s="98" t="s">
        <v>273</v>
      </c>
    </row>
    <row r="4" spans="1:11" x14ac:dyDescent="0.25">
      <c r="A4" s="132" t="s">
        <v>272</v>
      </c>
    </row>
    <row r="5" spans="1:11" x14ac:dyDescent="0.25">
      <c r="A5" s="132"/>
    </row>
    <row r="6" spans="1:11" x14ac:dyDescent="0.25">
      <c r="A6" s="132" t="s">
        <v>271</v>
      </c>
      <c r="B6" s="142">
        <v>43189</v>
      </c>
    </row>
    <row r="7" spans="1:11" x14ac:dyDescent="0.25">
      <c r="A7" s="132" t="s">
        <v>270</v>
      </c>
      <c r="B7" s="4" t="s">
        <v>269</v>
      </c>
      <c r="C7" s="4"/>
      <c r="D7" s="4"/>
      <c r="E7" s="4"/>
      <c r="F7" s="4"/>
      <c r="G7" s="4"/>
      <c r="H7" s="4"/>
      <c r="I7" s="4"/>
      <c r="J7" s="4"/>
      <c r="K7" s="98"/>
    </row>
    <row r="8" spans="1:11" x14ac:dyDescent="0.25">
      <c r="A8" s="132" t="s">
        <v>268</v>
      </c>
      <c r="B8" s="4" t="s">
        <v>267</v>
      </c>
      <c r="C8" s="4"/>
      <c r="D8" s="4"/>
      <c r="E8" s="4"/>
      <c r="F8" s="4"/>
      <c r="G8" s="4"/>
      <c r="H8" s="4"/>
      <c r="I8" s="4"/>
      <c r="J8" s="4"/>
      <c r="K8" s="98"/>
    </row>
    <row r="9" spans="1:11" x14ac:dyDescent="0.25">
      <c r="A9" s="132" t="s">
        <v>266</v>
      </c>
      <c r="B9" s="4" t="s">
        <v>265</v>
      </c>
      <c r="C9" s="4"/>
      <c r="D9" s="4"/>
      <c r="E9" s="4"/>
      <c r="F9" s="4"/>
      <c r="G9" s="4"/>
      <c r="H9" s="4"/>
      <c r="I9" s="4"/>
      <c r="J9" s="4"/>
      <c r="K9" s="98"/>
    </row>
    <row r="10" spans="1:11" x14ac:dyDescent="0.25">
      <c r="A10" s="132" t="s">
        <v>264</v>
      </c>
      <c r="B10" s="4" t="s">
        <v>263</v>
      </c>
      <c r="C10" s="4"/>
      <c r="D10" s="4"/>
      <c r="E10" s="4"/>
      <c r="F10" s="4"/>
      <c r="G10" s="4"/>
      <c r="H10" s="4"/>
      <c r="I10" s="4"/>
      <c r="J10" s="4"/>
      <c r="K10" s="98"/>
    </row>
    <row r="11" spans="1:11" x14ac:dyDescent="0.25">
      <c r="A11" s="132" t="s">
        <v>262</v>
      </c>
      <c r="B11" s="4">
        <v>3123</v>
      </c>
      <c r="C11" s="4"/>
      <c r="D11" s="4"/>
      <c r="E11" s="4"/>
      <c r="F11" s="4"/>
      <c r="G11" s="4"/>
      <c r="H11" s="4"/>
      <c r="I11" s="4"/>
      <c r="J11" s="4"/>
      <c r="K11" s="98"/>
    </row>
    <row r="12" spans="1:11" x14ac:dyDescent="0.25">
      <c r="A12" s="132" t="s">
        <v>261</v>
      </c>
      <c r="B12" s="4">
        <v>1111</v>
      </c>
      <c r="C12" s="4"/>
      <c r="D12" s="4"/>
      <c r="E12" s="4"/>
      <c r="F12" s="4"/>
      <c r="G12" s="4"/>
      <c r="H12" s="4"/>
      <c r="I12" s="4"/>
      <c r="J12" s="4"/>
      <c r="K12" s="98"/>
    </row>
    <row r="13" spans="1:11" x14ac:dyDescent="0.25">
      <c r="A13" s="132" t="s">
        <v>260</v>
      </c>
      <c r="B13" s="4" t="s">
        <v>259</v>
      </c>
      <c r="C13" s="4"/>
      <c r="D13" s="4"/>
      <c r="E13" s="4"/>
      <c r="F13" s="4"/>
      <c r="G13" s="4"/>
      <c r="H13" s="4"/>
      <c r="I13" s="4"/>
      <c r="J13" s="4"/>
      <c r="K13" s="98"/>
    </row>
    <row r="14" spans="1:11" x14ac:dyDescent="0.25">
      <c r="A14" s="132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  <c r="K14" s="98"/>
    </row>
    <row r="15" spans="1:11" x14ac:dyDescent="0.25">
      <c r="A15" s="132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  <c r="J15" s="4"/>
      <c r="K15" s="98"/>
    </row>
    <row r="16" spans="1:11" x14ac:dyDescent="0.25">
      <c r="A16" s="132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  <c r="K16" s="98"/>
    </row>
    <row r="17" spans="1:15" x14ac:dyDescent="0.25">
      <c r="A17" s="132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  <c r="K17" s="98"/>
    </row>
    <row r="18" spans="1:15" x14ac:dyDescent="0.25">
      <c r="A18" s="132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  <c r="J18" s="4"/>
      <c r="K18" s="98"/>
    </row>
    <row r="19" spans="1:15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98"/>
    </row>
    <row r="20" spans="1:15" x14ac:dyDescent="0.25">
      <c r="A20" s="1" t="s">
        <v>249</v>
      </c>
      <c r="B20" s="4" t="s">
        <v>247</v>
      </c>
      <c r="C20" s="4"/>
      <c r="D20" s="4"/>
      <c r="E20" s="4"/>
      <c r="F20" s="4"/>
      <c r="G20" s="4"/>
      <c r="H20" s="4"/>
      <c r="I20" s="4"/>
      <c r="J20" s="4"/>
      <c r="K20" s="98"/>
    </row>
    <row r="21" spans="1:15" x14ac:dyDescent="0.25">
      <c r="A21" s="1" t="s">
        <v>248</v>
      </c>
      <c r="B21" s="4" t="s">
        <v>247</v>
      </c>
      <c r="C21" s="4"/>
      <c r="D21" s="4"/>
      <c r="E21" s="4"/>
      <c r="F21" s="4"/>
      <c r="G21" s="4"/>
      <c r="H21" s="4"/>
      <c r="I21" s="4"/>
      <c r="J21" s="4"/>
      <c r="K21" s="98"/>
    </row>
    <row r="23" spans="1:15" x14ac:dyDescent="0.25">
      <c r="A23" s="105" t="s">
        <v>246</v>
      </c>
      <c r="B23" s="105" t="s">
        <v>245</v>
      </c>
      <c r="C23" s="105" t="s">
        <v>244</v>
      </c>
      <c r="D23" s="105" t="s">
        <v>243</v>
      </c>
      <c r="E23" s="105" t="s">
        <v>242</v>
      </c>
      <c r="F23" s="105" t="s">
        <v>241</v>
      </c>
      <c r="G23" s="105" t="s">
        <v>240</v>
      </c>
      <c r="H23" s="105" t="s">
        <v>239</v>
      </c>
      <c r="I23" s="105" t="s">
        <v>238</v>
      </c>
      <c r="J23" s="105" t="s">
        <v>237</v>
      </c>
      <c r="K23" s="105" t="s">
        <v>236</v>
      </c>
      <c r="L23" s="105" t="s">
        <v>235</v>
      </c>
      <c r="M23" s="105" t="s">
        <v>234</v>
      </c>
      <c r="N23" s="105" t="s">
        <v>233</v>
      </c>
      <c r="O23" s="105" t="s">
        <v>232</v>
      </c>
    </row>
    <row r="24" spans="1:15" x14ac:dyDescent="0.25">
      <c r="A24" s="118" t="s">
        <v>109</v>
      </c>
      <c r="B24" s="118" t="s">
        <v>231</v>
      </c>
      <c r="C24" s="118" t="s">
        <v>230</v>
      </c>
      <c r="D24" s="118" t="s">
        <v>229</v>
      </c>
      <c r="E24" s="118" t="s">
        <v>229</v>
      </c>
      <c r="F24" s="118" t="s">
        <v>229</v>
      </c>
      <c r="G24" s="118" t="s">
        <v>229</v>
      </c>
      <c r="H24" s="118" t="s">
        <v>229</v>
      </c>
      <c r="I24" s="118" t="s">
        <v>229</v>
      </c>
      <c r="J24" s="118" t="s">
        <v>229</v>
      </c>
      <c r="K24" s="118" t="s">
        <v>229</v>
      </c>
      <c r="L24" s="118" t="s">
        <v>228</v>
      </c>
      <c r="M24" s="118" t="s">
        <v>228</v>
      </c>
      <c r="N24" s="118"/>
      <c r="O24" s="118"/>
    </row>
    <row r="25" spans="1:15" x14ac:dyDescent="0.25">
      <c r="A25" s="100">
        <v>1857</v>
      </c>
      <c r="B25" s="29">
        <v>1</v>
      </c>
      <c r="C25" s="100">
        <v>35187</v>
      </c>
      <c r="D25" s="100">
        <v>8.19</v>
      </c>
      <c r="E25" s="100">
        <v>7.51</v>
      </c>
      <c r="F25" s="100">
        <v>7.33</v>
      </c>
      <c r="G25" s="100">
        <v>6.46</v>
      </c>
      <c r="H25" s="100">
        <v>5.65</v>
      </c>
      <c r="I25" s="100">
        <v>4.8600000000000003</v>
      </c>
      <c r="J25" s="100">
        <v>4.17</v>
      </c>
      <c r="K25" s="100">
        <v>3.53</v>
      </c>
      <c r="L25" s="100">
        <v>54</v>
      </c>
      <c r="M25" s="100">
        <v>51</v>
      </c>
      <c r="N25" s="100">
        <v>1</v>
      </c>
      <c r="O25" s="99">
        <v>0.39689814814814817</v>
      </c>
    </row>
    <row r="26" spans="1:15" x14ac:dyDescent="0.25">
      <c r="A26" s="100">
        <v>1857</v>
      </c>
      <c r="B26" s="29">
        <v>2</v>
      </c>
      <c r="C26" s="100">
        <v>12333</v>
      </c>
      <c r="D26" s="100">
        <v>2.74</v>
      </c>
      <c r="E26" s="100">
        <v>2.5</v>
      </c>
      <c r="F26" s="100">
        <v>2.46</v>
      </c>
      <c r="G26" s="100">
        <v>2.15</v>
      </c>
      <c r="H26" s="100">
        <v>1.93</v>
      </c>
      <c r="I26" s="100">
        <v>1.69</v>
      </c>
      <c r="J26" s="100">
        <v>1.47</v>
      </c>
      <c r="K26" s="100">
        <v>1.3</v>
      </c>
      <c r="L26" s="100">
        <v>54</v>
      </c>
      <c r="M26" s="100">
        <v>51</v>
      </c>
      <c r="N26" s="100">
        <v>1</v>
      </c>
      <c r="O26" s="99">
        <v>0.39699074074074076</v>
      </c>
    </row>
    <row r="27" spans="1:15" x14ac:dyDescent="0.25">
      <c r="A27" s="100">
        <v>1857</v>
      </c>
      <c r="B27" s="29">
        <v>3</v>
      </c>
      <c r="C27" s="100">
        <v>23884</v>
      </c>
      <c r="D27" s="100">
        <v>5.4</v>
      </c>
      <c r="E27" s="100">
        <v>4.8499999999999996</v>
      </c>
      <c r="F27" s="100">
        <v>4.88</v>
      </c>
      <c r="G27" s="100">
        <v>4.2</v>
      </c>
      <c r="H27" s="100">
        <v>3.73</v>
      </c>
      <c r="I27" s="100">
        <v>3.28</v>
      </c>
      <c r="J27" s="100">
        <v>2.84</v>
      </c>
      <c r="K27" s="100">
        <v>2.4700000000000002</v>
      </c>
      <c r="L27" s="100">
        <v>54</v>
      </c>
      <c r="M27" s="100">
        <v>51</v>
      </c>
      <c r="N27" s="100">
        <v>1</v>
      </c>
      <c r="O27" s="99">
        <v>0.39707175925925925</v>
      </c>
    </row>
    <row r="28" spans="1:15" x14ac:dyDescent="0.25">
      <c r="A28" s="100">
        <v>1857</v>
      </c>
      <c r="B28" s="29">
        <v>4</v>
      </c>
      <c r="C28" s="100">
        <v>36263</v>
      </c>
      <c r="D28" s="100">
        <v>8.09</v>
      </c>
      <c r="E28" s="100">
        <v>7.41</v>
      </c>
      <c r="F28" s="100">
        <v>7.31</v>
      </c>
      <c r="G28" s="100">
        <v>6.39</v>
      </c>
      <c r="H28" s="100">
        <v>5.62</v>
      </c>
      <c r="I28" s="100">
        <v>4.88</v>
      </c>
      <c r="J28" s="100">
        <v>4.22</v>
      </c>
      <c r="K28" s="100">
        <v>3.61</v>
      </c>
      <c r="L28" s="100">
        <v>54</v>
      </c>
      <c r="M28" s="100">
        <v>51</v>
      </c>
      <c r="N28" s="100">
        <v>1</v>
      </c>
      <c r="O28" s="99">
        <v>0.39719907407407407</v>
      </c>
    </row>
    <row r="29" spans="1:15" x14ac:dyDescent="0.25">
      <c r="A29" s="96" t="s">
        <v>640</v>
      </c>
      <c r="C29" s="95" t="s">
        <v>57</v>
      </c>
      <c r="D29" s="97">
        <v>0.39767361111111116</v>
      </c>
      <c r="E29" s="96" t="s">
        <v>227</v>
      </c>
    </row>
    <row r="30" spans="1:15" x14ac:dyDescent="0.25">
      <c r="A30" s="100">
        <v>1875</v>
      </c>
      <c r="B30" s="29">
        <v>1</v>
      </c>
      <c r="C30" s="100">
        <v>35647</v>
      </c>
      <c r="D30" s="100">
        <v>13.89</v>
      </c>
      <c r="E30" s="100">
        <v>10.16</v>
      </c>
      <c r="F30" s="100">
        <v>11.22</v>
      </c>
      <c r="G30" s="100">
        <v>9.0500000000000007</v>
      </c>
      <c r="H30" s="100">
        <v>7.32</v>
      </c>
      <c r="I30" s="100">
        <v>5.92</v>
      </c>
      <c r="J30" s="100">
        <v>4.75</v>
      </c>
      <c r="K30" s="100">
        <v>3.83</v>
      </c>
      <c r="L30" s="100">
        <v>53</v>
      </c>
      <c r="M30" s="100">
        <v>51</v>
      </c>
      <c r="N30" s="100">
        <v>2</v>
      </c>
      <c r="O30" s="99">
        <v>0.39983796296296298</v>
      </c>
    </row>
    <row r="31" spans="1:15" x14ac:dyDescent="0.25">
      <c r="A31" s="100">
        <v>1875</v>
      </c>
      <c r="B31" s="29">
        <v>2</v>
      </c>
      <c r="C31" s="100">
        <v>12271</v>
      </c>
      <c r="D31" s="100">
        <v>5.33</v>
      </c>
      <c r="E31" s="100">
        <v>3.16</v>
      </c>
      <c r="F31" s="100">
        <v>4.24</v>
      </c>
      <c r="G31" s="100">
        <v>3.41</v>
      </c>
      <c r="H31" s="100">
        <v>2.75</v>
      </c>
      <c r="I31" s="100">
        <v>2.2599999999999998</v>
      </c>
      <c r="J31" s="100">
        <v>1.81</v>
      </c>
      <c r="K31" s="100">
        <v>1.48</v>
      </c>
      <c r="L31" s="100">
        <v>53</v>
      </c>
      <c r="M31" s="100">
        <v>51</v>
      </c>
      <c r="N31" s="100">
        <v>2</v>
      </c>
      <c r="O31" s="99">
        <v>0.40001157407407412</v>
      </c>
    </row>
    <row r="32" spans="1:15" x14ac:dyDescent="0.25">
      <c r="A32" s="100">
        <v>1875</v>
      </c>
      <c r="B32" s="29">
        <v>3</v>
      </c>
      <c r="C32" s="100">
        <v>24098</v>
      </c>
      <c r="D32" s="100">
        <v>9.6999999999999993</v>
      </c>
      <c r="E32" s="100">
        <v>6.56</v>
      </c>
      <c r="F32" s="100">
        <v>7.84</v>
      </c>
      <c r="G32" s="100">
        <v>6.22</v>
      </c>
      <c r="H32" s="100">
        <v>5.07</v>
      </c>
      <c r="I32" s="100">
        <v>4.1399999999999997</v>
      </c>
      <c r="J32" s="100">
        <v>3.34</v>
      </c>
      <c r="K32" s="100">
        <v>2.7</v>
      </c>
      <c r="L32" s="100">
        <v>53</v>
      </c>
      <c r="M32" s="100">
        <v>51</v>
      </c>
      <c r="N32" s="100">
        <v>2</v>
      </c>
      <c r="O32" s="99">
        <v>0.40010416666666665</v>
      </c>
    </row>
    <row r="33" spans="1:15" x14ac:dyDescent="0.25">
      <c r="A33" s="100">
        <v>1875</v>
      </c>
      <c r="B33" s="29">
        <v>4</v>
      </c>
      <c r="C33" s="100">
        <v>35835</v>
      </c>
      <c r="D33" s="100">
        <v>13.79</v>
      </c>
      <c r="E33" s="100">
        <v>10.18</v>
      </c>
      <c r="F33" s="100">
        <v>11.23</v>
      </c>
      <c r="G33" s="100">
        <v>8.99</v>
      </c>
      <c r="H33" s="100">
        <v>7.29</v>
      </c>
      <c r="I33" s="100">
        <v>5.94</v>
      </c>
      <c r="J33" s="100">
        <v>4.7699999999999996</v>
      </c>
      <c r="K33" s="100">
        <v>3.85</v>
      </c>
      <c r="L33" s="100">
        <v>53</v>
      </c>
      <c r="M33" s="100">
        <v>51</v>
      </c>
      <c r="N33" s="100">
        <v>2</v>
      </c>
      <c r="O33" s="99">
        <v>0.40021990740740737</v>
      </c>
    </row>
    <row r="34" spans="1:15" x14ac:dyDescent="0.25">
      <c r="A34" s="96" t="s">
        <v>641</v>
      </c>
      <c r="C34" s="95" t="s">
        <v>57</v>
      </c>
      <c r="D34" s="97">
        <v>0.40068287037037037</v>
      </c>
      <c r="E34" s="96" t="s">
        <v>226</v>
      </c>
    </row>
    <row r="35" spans="1:15" x14ac:dyDescent="0.25">
      <c r="A35" s="100">
        <v>1877</v>
      </c>
      <c r="B35" s="29">
        <v>1</v>
      </c>
      <c r="C35" s="100">
        <v>35666</v>
      </c>
      <c r="D35" s="100">
        <v>13.96</v>
      </c>
      <c r="E35" s="100">
        <v>11.41</v>
      </c>
      <c r="F35" s="100">
        <v>10.51</v>
      </c>
      <c r="G35" s="100">
        <v>8.39</v>
      </c>
      <c r="H35" s="100">
        <v>6.77</v>
      </c>
      <c r="I35" s="100">
        <v>5.45</v>
      </c>
      <c r="J35" s="100">
        <v>4.41</v>
      </c>
      <c r="K35" s="100">
        <v>3.64</v>
      </c>
      <c r="L35" s="100">
        <v>53</v>
      </c>
      <c r="M35" s="100">
        <v>51</v>
      </c>
      <c r="N35" s="100">
        <v>3</v>
      </c>
      <c r="O35" s="99">
        <v>0.40115740740740741</v>
      </c>
    </row>
    <row r="36" spans="1:15" x14ac:dyDescent="0.25">
      <c r="A36" s="100">
        <v>1877</v>
      </c>
      <c r="B36" s="29">
        <v>2</v>
      </c>
      <c r="C36" s="100">
        <v>12298</v>
      </c>
      <c r="D36" s="100">
        <v>5.24</v>
      </c>
      <c r="E36" s="100">
        <v>4.2300000000000004</v>
      </c>
      <c r="F36" s="100">
        <v>3.36</v>
      </c>
      <c r="G36" s="100">
        <v>2.7</v>
      </c>
      <c r="H36" s="100">
        <v>2.25</v>
      </c>
      <c r="I36" s="100">
        <v>1.86</v>
      </c>
      <c r="J36" s="100">
        <v>1.55</v>
      </c>
      <c r="K36" s="100">
        <v>1.31</v>
      </c>
      <c r="L36" s="100">
        <v>53</v>
      </c>
      <c r="M36" s="100">
        <v>51</v>
      </c>
      <c r="N36" s="100">
        <v>3</v>
      </c>
      <c r="O36" s="99">
        <v>0.40126157407407409</v>
      </c>
    </row>
    <row r="37" spans="1:15" x14ac:dyDescent="0.25">
      <c r="A37" s="100">
        <v>1877</v>
      </c>
      <c r="B37" s="29">
        <v>3</v>
      </c>
      <c r="C37" s="100">
        <v>23574</v>
      </c>
      <c r="D37" s="100">
        <v>9.67</v>
      </c>
      <c r="E37" s="100">
        <v>7.8</v>
      </c>
      <c r="F37" s="100">
        <v>7</v>
      </c>
      <c r="G37" s="100">
        <v>5.54</v>
      </c>
      <c r="H37" s="100">
        <v>4.54</v>
      </c>
      <c r="I37" s="100">
        <v>3.69</v>
      </c>
      <c r="J37" s="100">
        <v>3.01</v>
      </c>
      <c r="K37" s="100">
        <v>2.5099999999999998</v>
      </c>
      <c r="L37" s="100">
        <v>53</v>
      </c>
      <c r="M37" s="100">
        <v>51</v>
      </c>
      <c r="N37" s="100">
        <v>3</v>
      </c>
      <c r="O37" s="99">
        <v>0.40135416666666668</v>
      </c>
    </row>
    <row r="38" spans="1:15" x14ac:dyDescent="0.25">
      <c r="A38" s="100">
        <v>1877</v>
      </c>
      <c r="B38" s="29">
        <v>4</v>
      </c>
      <c r="C38" s="100">
        <v>35761</v>
      </c>
      <c r="D38" s="100">
        <v>13.8</v>
      </c>
      <c r="E38" s="100">
        <v>11.28</v>
      </c>
      <c r="F38" s="100">
        <v>10.75</v>
      </c>
      <c r="G38" s="100">
        <v>8.52</v>
      </c>
      <c r="H38" s="100">
        <v>6.88</v>
      </c>
      <c r="I38" s="100">
        <v>5.55</v>
      </c>
      <c r="J38" s="100">
        <v>4.4800000000000004</v>
      </c>
      <c r="K38" s="100">
        <v>3.69</v>
      </c>
      <c r="L38" s="100">
        <v>53</v>
      </c>
      <c r="M38" s="100">
        <v>51</v>
      </c>
      <c r="N38" s="100">
        <v>3</v>
      </c>
      <c r="O38" s="99">
        <v>0.40146990740740746</v>
      </c>
    </row>
    <row r="39" spans="1:15" x14ac:dyDescent="0.25">
      <c r="A39" s="96" t="s">
        <v>643</v>
      </c>
      <c r="C39" s="95" t="s">
        <v>57</v>
      </c>
      <c r="D39" s="97">
        <v>0.40210648148148148</v>
      </c>
      <c r="E39" s="96" t="s">
        <v>224</v>
      </c>
    </row>
    <row r="40" spans="1:15" x14ac:dyDescent="0.25">
      <c r="A40" s="100">
        <v>1895</v>
      </c>
      <c r="B40" s="29">
        <v>1</v>
      </c>
      <c r="C40" s="100">
        <v>35600</v>
      </c>
      <c r="D40" s="100">
        <v>8.85</v>
      </c>
      <c r="E40" s="100">
        <v>8.18</v>
      </c>
      <c r="F40" s="100">
        <v>8</v>
      </c>
      <c r="G40" s="100">
        <v>6.97</v>
      </c>
      <c r="H40" s="100">
        <v>6.16</v>
      </c>
      <c r="I40" s="100">
        <v>5.31</v>
      </c>
      <c r="J40" s="100">
        <v>4.51</v>
      </c>
      <c r="K40" s="100">
        <v>3.89</v>
      </c>
      <c r="L40" s="100">
        <v>53</v>
      </c>
      <c r="M40" s="100">
        <v>51</v>
      </c>
      <c r="N40" s="100">
        <v>4</v>
      </c>
      <c r="O40" s="99">
        <v>0.4026851851851852</v>
      </c>
    </row>
    <row r="41" spans="1:15" x14ac:dyDescent="0.25">
      <c r="A41" s="100">
        <v>1895</v>
      </c>
      <c r="B41" s="29">
        <v>2</v>
      </c>
      <c r="C41" s="100">
        <v>12453</v>
      </c>
      <c r="D41" s="100">
        <v>2.94</v>
      </c>
      <c r="E41" s="100">
        <v>2.71</v>
      </c>
      <c r="F41" s="100">
        <v>2.65</v>
      </c>
      <c r="G41" s="100">
        <v>2.31</v>
      </c>
      <c r="H41" s="100">
        <v>2.08</v>
      </c>
      <c r="I41" s="100">
        <v>1.83</v>
      </c>
      <c r="J41" s="100">
        <v>1.62</v>
      </c>
      <c r="K41" s="100">
        <v>1.45</v>
      </c>
      <c r="L41" s="100">
        <v>53</v>
      </c>
      <c r="M41" s="100">
        <v>51</v>
      </c>
      <c r="N41" s="100">
        <v>4</v>
      </c>
      <c r="O41" s="99">
        <v>0.40277777777777773</v>
      </c>
    </row>
    <row r="42" spans="1:15" x14ac:dyDescent="0.25">
      <c r="A42" s="100">
        <v>1895</v>
      </c>
      <c r="B42" s="29">
        <v>3</v>
      </c>
      <c r="C42" s="100">
        <v>23779</v>
      </c>
      <c r="D42" s="100">
        <v>5.73</v>
      </c>
      <c r="E42" s="100">
        <v>5.21</v>
      </c>
      <c r="F42" s="100">
        <v>5.21</v>
      </c>
      <c r="G42" s="100">
        <v>4.4800000000000004</v>
      </c>
      <c r="H42" s="100">
        <v>4.03</v>
      </c>
      <c r="I42" s="100">
        <v>3.54</v>
      </c>
      <c r="J42" s="100">
        <v>3.1</v>
      </c>
      <c r="K42" s="100">
        <v>2.75</v>
      </c>
      <c r="L42" s="100">
        <v>53</v>
      </c>
      <c r="M42" s="100">
        <v>51</v>
      </c>
      <c r="N42" s="100">
        <v>4</v>
      </c>
      <c r="O42" s="99">
        <v>0.40287037037037038</v>
      </c>
    </row>
    <row r="43" spans="1:15" x14ac:dyDescent="0.25">
      <c r="A43" s="100">
        <v>1895</v>
      </c>
      <c r="B43" s="29">
        <v>4</v>
      </c>
      <c r="C43" s="100">
        <v>35832</v>
      </c>
      <c r="D43" s="100">
        <v>8.58</v>
      </c>
      <c r="E43" s="100">
        <v>7.93</v>
      </c>
      <c r="F43" s="100">
        <v>7.74</v>
      </c>
      <c r="G43" s="100">
        <v>6.78</v>
      </c>
      <c r="H43" s="100">
        <v>6.01</v>
      </c>
      <c r="I43" s="100">
        <v>5.25</v>
      </c>
      <c r="J43" s="100">
        <v>4.54</v>
      </c>
      <c r="K43" s="100">
        <v>4</v>
      </c>
      <c r="L43" s="100">
        <v>53</v>
      </c>
      <c r="M43" s="100">
        <v>51</v>
      </c>
      <c r="N43" s="100">
        <v>4</v>
      </c>
      <c r="O43" s="99">
        <v>0.4029861111111111</v>
      </c>
    </row>
    <row r="44" spans="1:15" x14ac:dyDescent="0.25">
      <c r="A44" s="96" t="s">
        <v>644</v>
      </c>
      <c r="C44" s="95" t="s">
        <v>57</v>
      </c>
      <c r="D44" s="97">
        <v>0.40354166666666669</v>
      </c>
      <c r="E44" s="96" t="s">
        <v>222</v>
      </c>
    </row>
    <row r="45" spans="1:15" x14ac:dyDescent="0.25">
      <c r="A45" s="100">
        <v>1912</v>
      </c>
      <c r="B45" s="29">
        <v>1</v>
      </c>
      <c r="C45" s="100">
        <v>35163</v>
      </c>
      <c r="D45" s="100">
        <v>20.74</v>
      </c>
      <c r="E45" s="100">
        <v>7.04</v>
      </c>
      <c r="F45" s="100">
        <v>16.75</v>
      </c>
      <c r="G45" s="100">
        <v>13.15</v>
      </c>
      <c r="H45" s="100">
        <v>10.43</v>
      </c>
      <c r="I45" s="100">
        <v>8.1199999999999992</v>
      </c>
      <c r="J45" s="100">
        <v>6.31</v>
      </c>
      <c r="K45" s="100">
        <v>4.8600000000000003</v>
      </c>
      <c r="L45" s="100">
        <v>53</v>
      </c>
      <c r="M45" s="100">
        <v>51</v>
      </c>
      <c r="N45" s="100">
        <v>5</v>
      </c>
      <c r="O45" s="99">
        <v>0.40412037037037035</v>
      </c>
    </row>
    <row r="46" spans="1:15" x14ac:dyDescent="0.25">
      <c r="A46" s="100">
        <v>1912</v>
      </c>
      <c r="B46" s="29">
        <v>2</v>
      </c>
      <c r="C46" s="100">
        <v>12310</v>
      </c>
      <c r="D46" s="100">
        <v>7.39</v>
      </c>
      <c r="E46" s="100">
        <v>2.35</v>
      </c>
      <c r="F46" s="100">
        <v>5.91</v>
      </c>
      <c r="G46" s="100">
        <v>4.6500000000000004</v>
      </c>
      <c r="H46" s="100">
        <v>3.65</v>
      </c>
      <c r="I46" s="100">
        <v>2.89</v>
      </c>
      <c r="J46" s="100">
        <v>2.29</v>
      </c>
      <c r="K46" s="100">
        <v>1.83</v>
      </c>
      <c r="L46" s="100">
        <v>53</v>
      </c>
      <c r="M46" s="100">
        <v>51</v>
      </c>
      <c r="N46" s="100">
        <v>5</v>
      </c>
      <c r="O46" s="99">
        <v>0.40423611111111107</v>
      </c>
    </row>
    <row r="47" spans="1:15" x14ac:dyDescent="0.25">
      <c r="A47" s="100">
        <v>1912</v>
      </c>
      <c r="B47" s="29">
        <v>3</v>
      </c>
      <c r="C47" s="100">
        <v>23450</v>
      </c>
      <c r="D47" s="100">
        <v>13.92</v>
      </c>
      <c r="E47" s="100">
        <v>4.5199999999999996</v>
      </c>
      <c r="F47" s="100">
        <v>11.2</v>
      </c>
      <c r="G47" s="100">
        <v>8.7200000000000006</v>
      </c>
      <c r="H47" s="100">
        <v>6.92</v>
      </c>
      <c r="I47" s="100">
        <v>5.49</v>
      </c>
      <c r="J47" s="100">
        <v>4.33</v>
      </c>
      <c r="K47" s="100">
        <v>3.39</v>
      </c>
      <c r="L47" s="100">
        <v>53</v>
      </c>
      <c r="M47" s="100">
        <v>51</v>
      </c>
      <c r="N47" s="100">
        <v>5</v>
      </c>
      <c r="O47" s="99">
        <v>0.40434027777777781</v>
      </c>
    </row>
    <row r="48" spans="1:15" x14ac:dyDescent="0.25">
      <c r="A48" s="100">
        <v>1912</v>
      </c>
      <c r="B48" s="29">
        <v>4</v>
      </c>
      <c r="C48" s="100">
        <v>35514</v>
      </c>
      <c r="D48" s="100">
        <v>19.87</v>
      </c>
      <c r="E48" s="100">
        <v>6.91</v>
      </c>
      <c r="F48" s="100">
        <v>16.03</v>
      </c>
      <c r="G48" s="100">
        <v>12.58</v>
      </c>
      <c r="H48" s="100">
        <v>9.99</v>
      </c>
      <c r="I48" s="100">
        <v>7.86</v>
      </c>
      <c r="J48" s="100">
        <v>6.19</v>
      </c>
      <c r="K48" s="100">
        <v>4.8499999999999996</v>
      </c>
      <c r="L48" s="100">
        <v>53</v>
      </c>
      <c r="M48" s="100">
        <v>51</v>
      </c>
      <c r="N48" s="100">
        <v>5</v>
      </c>
      <c r="O48" s="99">
        <v>0.40447916666666667</v>
      </c>
    </row>
    <row r="49" spans="1:15" x14ac:dyDescent="0.25">
      <c r="A49" s="96" t="s">
        <v>645</v>
      </c>
      <c r="C49" s="95" t="s">
        <v>57</v>
      </c>
      <c r="D49" s="97">
        <v>0.40494212962962961</v>
      </c>
      <c r="E49" s="96" t="s">
        <v>205</v>
      </c>
    </row>
    <row r="50" spans="1:15" x14ac:dyDescent="0.25">
      <c r="A50" s="100">
        <v>1915</v>
      </c>
      <c r="B50" s="29">
        <v>1</v>
      </c>
      <c r="C50" s="100">
        <v>34999</v>
      </c>
      <c r="D50" s="100">
        <v>21.64</v>
      </c>
      <c r="E50" s="100">
        <v>17.100000000000001</v>
      </c>
      <c r="F50" s="100">
        <v>6.15</v>
      </c>
      <c r="G50" s="100">
        <v>5.32</v>
      </c>
      <c r="H50" s="100">
        <v>4.76</v>
      </c>
      <c r="I50" s="100">
        <v>4.1100000000000003</v>
      </c>
      <c r="J50" s="100">
        <v>3.58</v>
      </c>
      <c r="K50" s="100">
        <v>3.14</v>
      </c>
      <c r="L50" s="100">
        <v>53</v>
      </c>
      <c r="M50" s="100">
        <v>51</v>
      </c>
      <c r="N50" s="100">
        <v>6</v>
      </c>
      <c r="O50" s="99">
        <v>0.4054166666666667</v>
      </c>
    </row>
    <row r="51" spans="1:15" x14ac:dyDescent="0.25">
      <c r="A51" s="100">
        <v>1915</v>
      </c>
      <c r="B51" s="29">
        <v>2</v>
      </c>
      <c r="C51" s="100">
        <v>12278</v>
      </c>
      <c r="D51" s="100">
        <v>8.15</v>
      </c>
      <c r="E51" s="100">
        <v>6.34</v>
      </c>
      <c r="F51" s="100">
        <v>2.27</v>
      </c>
      <c r="G51" s="100">
        <v>1.96</v>
      </c>
      <c r="H51" s="100">
        <v>1.76</v>
      </c>
      <c r="I51" s="100">
        <v>1.52</v>
      </c>
      <c r="J51" s="100">
        <v>1.33</v>
      </c>
      <c r="K51" s="100">
        <v>1.1599999999999999</v>
      </c>
      <c r="L51" s="100">
        <v>53</v>
      </c>
      <c r="M51" s="100">
        <v>51</v>
      </c>
      <c r="N51" s="100">
        <v>6</v>
      </c>
      <c r="O51" s="99">
        <v>0.40552083333333333</v>
      </c>
    </row>
    <row r="52" spans="1:15" x14ac:dyDescent="0.25">
      <c r="A52" s="100">
        <v>1915</v>
      </c>
      <c r="B52" s="29">
        <v>3</v>
      </c>
      <c r="C52" s="100">
        <v>23402</v>
      </c>
      <c r="D52" s="100">
        <v>14.94</v>
      </c>
      <c r="E52" s="100">
        <v>11.66</v>
      </c>
      <c r="F52" s="100">
        <v>4.26</v>
      </c>
      <c r="G52" s="100">
        <v>3.61</v>
      </c>
      <c r="H52" s="100">
        <v>3.27</v>
      </c>
      <c r="I52" s="100">
        <v>2.84</v>
      </c>
      <c r="J52" s="100">
        <v>2.48</v>
      </c>
      <c r="K52" s="100">
        <v>2.1800000000000002</v>
      </c>
      <c r="L52" s="100">
        <v>53</v>
      </c>
      <c r="M52" s="100">
        <v>51</v>
      </c>
      <c r="N52" s="100">
        <v>6</v>
      </c>
      <c r="O52" s="99">
        <v>0.40561342592592592</v>
      </c>
    </row>
    <row r="53" spans="1:15" x14ac:dyDescent="0.25">
      <c r="A53" s="100">
        <v>1915</v>
      </c>
      <c r="B53" s="29">
        <v>4</v>
      </c>
      <c r="C53" s="100">
        <v>35386</v>
      </c>
      <c r="D53" s="100">
        <v>21</v>
      </c>
      <c r="E53" s="100">
        <v>16.579999999999998</v>
      </c>
      <c r="F53" s="100">
        <v>6.28</v>
      </c>
      <c r="G53" s="100">
        <v>5.44</v>
      </c>
      <c r="H53" s="100">
        <v>4.8499999999999996</v>
      </c>
      <c r="I53" s="100">
        <v>4.1900000000000004</v>
      </c>
      <c r="J53" s="100">
        <v>3.66</v>
      </c>
      <c r="K53" s="100">
        <v>3.2</v>
      </c>
      <c r="L53" s="100">
        <v>53</v>
      </c>
      <c r="M53" s="100">
        <v>51</v>
      </c>
      <c r="N53" s="100">
        <v>6</v>
      </c>
      <c r="O53" s="99">
        <v>0.4057291666666667</v>
      </c>
    </row>
    <row r="54" spans="1:15" x14ac:dyDescent="0.25">
      <c r="A54" s="96" t="s">
        <v>646</v>
      </c>
      <c r="C54" s="95" t="s">
        <v>57</v>
      </c>
      <c r="D54" s="97">
        <v>0.40618055555555554</v>
      </c>
      <c r="E54" s="96" t="s">
        <v>204</v>
      </c>
    </row>
    <row r="55" spans="1:15" x14ac:dyDescent="0.25">
      <c r="A55" s="100">
        <v>1932</v>
      </c>
      <c r="B55" s="29">
        <v>1</v>
      </c>
      <c r="C55" s="100">
        <v>35518</v>
      </c>
      <c r="D55" s="100">
        <v>9.25</v>
      </c>
      <c r="E55" s="100">
        <v>8.31</v>
      </c>
      <c r="F55" s="100">
        <v>8.5399999999999991</v>
      </c>
      <c r="G55" s="100">
        <v>7.61</v>
      </c>
      <c r="H55" s="100">
        <v>6.79</v>
      </c>
      <c r="I55" s="100">
        <v>6.04</v>
      </c>
      <c r="J55" s="100">
        <v>5.37</v>
      </c>
      <c r="K55" s="100">
        <v>4.78</v>
      </c>
      <c r="L55" s="100">
        <v>53</v>
      </c>
      <c r="M55" s="100">
        <v>51</v>
      </c>
      <c r="N55" s="100">
        <v>7</v>
      </c>
      <c r="O55" s="99">
        <v>0.40667824074074077</v>
      </c>
    </row>
    <row r="56" spans="1:15" x14ac:dyDescent="0.25">
      <c r="A56" s="100">
        <v>1932</v>
      </c>
      <c r="B56" s="29">
        <v>2</v>
      </c>
      <c r="C56" s="100">
        <v>12411</v>
      </c>
      <c r="D56" s="100">
        <v>3.03</v>
      </c>
      <c r="E56" s="100">
        <v>2.71</v>
      </c>
      <c r="F56" s="100">
        <v>2.84</v>
      </c>
      <c r="G56" s="100">
        <v>2.52</v>
      </c>
      <c r="H56" s="100">
        <v>2.31</v>
      </c>
      <c r="I56" s="100">
        <v>2.08</v>
      </c>
      <c r="J56" s="100">
        <v>1.9</v>
      </c>
      <c r="K56" s="100">
        <v>1.72</v>
      </c>
      <c r="L56" s="100">
        <v>53</v>
      </c>
      <c r="M56" s="100">
        <v>51</v>
      </c>
      <c r="N56" s="100">
        <v>7</v>
      </c>
      <c r="O56" s="99">
        <v>0.4067708333333333</v>
      </c>
    </row>
    <row r="57" spans="1:15" x14ac:dyDescent="0.25">
      <c r="A57" s="100">
        <v>1932</v>
      </c>
      <c r="B57" s="29">
        <v>3</v>
      </c>
      <c r="C57" s="100">
        <v>23716</v>
      </c>
      <c r="D57" s="100">
        <v>6.01</v>
      </c>
      <c r="E57" s="100">
        <v>5.32</v>
      </c>
      <c r="F57" s="100">
        <v>5.61</v>
      </c>
      <c r="G57" s="100">
        <v>4.9400000000000004</v>
      </c>
      <c r="H57" s="100">
        <v>4.51</v>
      </c>
      <c r="I57" s="100">
        <v>4.05</v>
      </c>
      <c r="J57" s="100">
        <v>3.69</v>
      </c>
      <c r="K57" s="100">
        <v>3.37</v>
      </c>
      <c r="L57" s="100">
        <v>53</v>
      </c>
      <c r="M57" s="100">
        <v>51</v>
      </c>
      <c r="N57" s="100">
        <v>7</v>
      </c>
      <c r="O57" s="99">
        <v>0.40685185185185185</v>
      </c>
    </row>
    <row r="58" spans="1:15" x14ac:dyDescent="0.25">
      <c r="A58" s="100">
        <v>1932</v>
      </c>
      <c r="B58" s="29">
        <v>4</v>
      </c>
      <c r="C58" s="100">
        <v>35929</v>
      </c>
      <c r="D58" s="100">
        <v>9.02</v>
      </c>
      <c r="E58" s="100">
        <v>8.1</v>
      </c>
      <c r="F58" s="100">
        <v>8.39</v>
      </c>
      <c r="G58" s="100">
        <v>7.47</v>
      </c>
      <c r="H58" s="100">
        <v>6.73</v>
      </c>
      <c r="I58" s="100">
        <v>6.05</v>
      </c>
      <c r="J58" s="100">
        <v>5.46</v>
      </c>
      <c r="K58" s="100">
        <v>4.9800000000000004</v>
      </c>
      <c r="L58" s="100">
        <v>53</v>
      </c>
      <c r="M58" s="100">
        <v>51</v>
      </c>
      <c r="N58" s="100">
        <v>7</v>
      </c>
      <c r="O58" s="99">
        <v>0.40696759259259258</v>
      </c>
    </row>
    <row r="59" spans="1:15" x14ac:dyDescent="0.25">
      <c r="A59" s="96" t="s">
        <v>647</v>
      </c>
      <c r="C59" s="95" t="s">
        <v>57</v>
      </c>
      <c r="D59" s="97">
        <v>0.4074652777777778</v>
      </c>
      <c r="E59" s="96" t="s">
        <v>219</v>
      </c>
    </row>
    <row r="60" spans="1:15" x14ac:dyDescent="0.25">
      <c r="A60" s="100">
        <v>1950</v>
      </c>
      <c r="B60" s="29">
        <v>1</v>
      </c>
      <c r="C60" s="100">
        <v>35697</v>
      </c>
      <c r="D60" s="100">
        <v>10.57</v>
      </c>
      <c r="E60" s="100">
        <v>9.61</v>
      </c>
      <c r="F60" s="100">
        <v>8.98</v>
      </c>
      <c r="G60" s="100">
        <v>7.52</v>
      </c>
      <c r="H60" s="100">
        <v>6.34</v>
      </c>
      <c r="I60" s="100">
        <v>5.3</v>
      </c>
      <c r="J60" s="100">
        <v>4.3099999999999996</v>
      </c>
      <c r="K60" s="100">
        <v>3.5</v>
      </c>
      <c r="L60" s="100">
        <v>53</v>
      </c>
      <c r="M60" s="100">
        <v>51</v>
      </c>
      <c r="N60" s="100">
        <v>8</v>
      </c>
      <c r="O60" s="99">
        <v>0.4079976851851852</v>
      </c>
    </row>
    <row r="61" spans="1:15" x14ac:dyDescent="0.25">
      <c r="A61" s="100">
        <v>1950</v>
      </c>
      <c r="B61" s="29">
        <v>2</v>
      </c>
      <c r="C61" s="100">
        <v>12368</v>
      </c>
      <c r="D61" s="100">
        <v>3.74</v>
      </c>
      <c r="E61" s="100">
        <v>3.41</v>
      </c>
      <c r="F61" s="100">
        <v>3.17</v>
      </c>
      <c r="G61" s="100">
        <v>2.6</v>
      </c>
      <c r="H61" s="100">
        <v>2.21</v>
      </c>
      <c r="I61" s="100">
        <v>1.88</v>
      </c>
      <c r="J61" s="100">
        <v>1.55</v>
      </c>
      <c r="K61" s="100">
        <v>1.31</v>
      </c>
      <c r="L61" s="100">
        <v>53</v>
      </c>
      <c r="M61" s="100">
        <v>51</v>
      </c>
      <c r="N61" s="100">
        <v>8</v>
      </c>
      <c r="O61" s="99">
        <v>0.40810185185185183</v>
      </c>
    </row>
    <row r="62" spans="1:15" x14ac:dyDescent="0.25">
      <c r="A62" s="100">
        <v>1950</v>
      </c>
      <c r="B62" s="29">
        <v>3</v>
      </c>
      <c r="C62" s="100">
        <v>23633</v>
      </c>
      <c r="D62" s="100">
        <v>7.11</v>
      </c>
      <c r="E62" s="100">
        <v>6.42</v>
      </c>
      <c r="F62" s="100">
        <v>6.06</v>
      </c>
      <c r="G62" s="100">
        <v>4.9800000000000004</v>
      </c>
      <c r="H62" s="100">
        <v>4.2300000000000004</v>
      </c>
      <c r="I62" s="100">
        <v>3.58</v>
      </c>
      <c r="J62" s="100">
        <v>2.95</v>
      </c>
      <c r="K62" s="100">
        <v>2.46</v>
      </c>
      <c r="L62" s="100">
        <v>53</v>
      </c>
      <c r="M62" s="100">
        <v>51</v>
      </c>
      <c r="N62" s="100">
        <v>8</v>
      </c>
      <c r="O62" s="99">
        <v>0.40819444444444447</v>
      </c>
    </row>
    <row r="63" spans="1:15" x14ac:dyDescent="0.25">
      <c r="A63" s="100">
        <v>1950</v>
      </c>
      <c r="B63" s="29">
        <v>4</v>
      </c>
      <c r="C63" s="100">
        <v>35675</v>
      </c>
      <c r="D63" s="100">
        <v>10.33</v>
      </c>
      <c r="E63" s="101">
        <v>9.3800000000000008</v>
      </c>
      <c r="F63" s="100">
        <v>8.8699999999999992</v>
      </c>
      <c r="G63" s="100">
        <v>7.37</v>
      </c>
      <c r="H63" s="100">
        <v>6.22</v>
      </c>
      <c r="I63" s="100">
        <v>5.24</v>
      </c>
      <c r="J63" s="100">
        <v>4.3099999999999996</v>
      </c>
      <c r="K63" s="100">
        <v>3.54</v>
      </c>
      <c r="L63" s="100">
        <v>53</v>
      </c>
      <c r="M63" s="100">
        <v>51</v>
      </c>
      <c r="N63" s="100">
        <v>8</v>
      </c>
      <c r="O63" s="99">
        <v>0.4082986111111111</v>
      </c>
    </row>
    <row r="64" spans="1:15" x14ac:dyDescent="0.25">
      <c r="A64" s="96" t="s">
        <v>648</v>
      </c>
      <c r="C64" s="95" t="s">
        <v>57</v>
      </c>
      <c r="D64" s="97">
        <v>0.40871527777777777</v>
      </c>
      <c r="E64" s="96" t="s">
        <v>218</v>
      </c>
    </row>
    <row r="65" spans="1:15" x14ac:dyDescent="0.25">
      <c r="A65" s="100">
        <v>1952</v>
      </c>
      <c r="B65" s="29">
        <v>1</v>
      </c>
      <c r="C65" s="100">
        <v>35536</v>
      </c>
      <c r="D65" s="100">
        <v>10.3</v>
      </c>
      <c r="E65" s="100">
        <v>8.7799999999999994</v>
      </c>
      <c r="F65" s="100">
        <v>9.4</v>
      </c>
      <c r="G65" s="100">
        <v>7.72</v>
      </c>
      <c r="H65" s="100">
        <v>6.42</v>
      </c>
      <c r="I65" s="100">
        <v>5.38</v>
      </c>
      <c r="J65" s="100">
        <v>4.41</v>
      </c>
      <c r="K65" s="100">
        <v>3.64</v>
      </c>
      <c r="L65" s="100">
        <v>53</v>
      </c>
      <c r="M65" s="100">
        <v>52</v>
      </c>
      <c r="N65" s="100">
        <v>9</v>
      </c>
      <c r="O65" s="99">
        <v>0.40908564814814818</v>
      </c>
    </row>
    <row r="66" spans="1:15" x14ac:dyDescent="0.25">
      <c r="A66" s="100">
        <v>1952</v>
      </c>
      <c r="B66" s="29">
        <v>2</v>
      </c>
      <c r="C66" s="100">
        <v>12307</v>
      </c>
      <c r="D66" s="100">
        <v>3.74</v>
      </c>
      <c r="E66" s="100">
        <v>3.15</v>
      </c>
      <c r="F66" s="100">
        <v>3.44</v>
      </c>
      <c r="G66" s="100">
        <v>2.78</v>
      </c>
      <c r="H66" s="100">
        <v>2.3199999999999998</v>
      </c>
      <c r="I66" s="100">
        <v>1.94</v>
      </c>
      <c r="J66" s="100">
        <v>1.62</v>
      </c>
      <c r="K66" s="100">
        <v>1.35</v>
      </c>
      <c r="L66" s="100">
        <v>53</v>
      </c>
      <c r="M66" s="100">
        <v>52</v>
      </c>
      <c r="N66" s="100">
        <v>9</v>
      </c>
      <c r="O66" s="99">
        <v>0.40917824074074072</v>
      </c>
    </row>
    <row r="67" spans="1:15" x14ac:dyDescent="0.25">
      <c r="A67" s="100">
        <v>1952</v>
      </c>
      <c r="B67" s="29">
        <v>3</v>
      </c>
      <c r="C67" s="100">
        <v>23581</v>
      </c>
      <c r="D67" s="100">
        <v>7.09</v>
      </c>
      <c r="E67" s="100">
        <v>5.94</v>
      </c>
      <c r="F67" s="100">
        <v>6.58</v>
      </c>
      <c r="G67" s="100">
        <v>5.28</v>
      </c>
      <c r="H67" s="100">
        <v>4.42</v>
      </c>
      <c r="I67" s="100">
        <v>3.68</v>
      </c>
      <c r="J67" s="100">
        <v>3.05</v>
      </c>
      <c r="K67" s="100">
        <v>2.54</v>
      </c>
      <c r="L67" s="100">
        <v>53</v>
      </c>
      <c r="M67" s="100">
        <v>52</v>
      </c>
      <c r="N67" s="100">
        <v>9</v>
      </c>
      <c r="O67" s="99">
        <v>0.40927083333333331</v>
      </c>
    </row>
    <row r="68" spans="1:15" x14ac:dyDescent="0.25">
      <c r="A68" s="100">
        <v>1952</v>
      </c>
      <c r="B68" s="29">
        <v>4</v>
      </c>
      <c r="C68" s="100">
        <v>35942</v>
      </c>
      <c r="D68" s="100">
        <v>10.35</v>
      </c>
      <c r="E68" s="100">
        <v>8.81</v>
      </c>
      <c r="F68" s="100">
        <v>9.51</v>
      </c>
      <c r="G68" s="100">
        <v>7.78</v>
      </c>
      <c r="H68" s="100">
        <v>6.46</v>
      </c>
      <c r="I68" s="100">
        <v>5.41</v>
      </c>
      <c r="J68" s="100">
        <v>4.46</v>
      </c>
      <c r="K68" s="100">
        <v>3.67</v>
      </c>
      <c r="L68" s="100">
        <v>53</v>
      </c>
      <c r="M68" s="100">
        <v>52</v>
      </c>
      <c r="N68" s="100">
        <v>9</v>
      </c>
      <c r="O68" s="99">
        <v>0.40938657407407408</v>
      </c>
    </row>
    <row r="69" spans="1:15" x14ac:dyDescent="0.25">
      <c r="A69" s="96" t="s">
        <v>649</v>
      </c>
      <c r="C69" s="95" t="s">
        <v>57</v>
      </c>
      <c r="D69" s="97">
        <v>0.40979166666666672</v>
      </c>
      <c r="E69" s="96" t="s">
        <v>216</v>
      </c>
    </row>
    <row r="70" spans="1:15" x14ac:dyDescent="0.25">
      <c r="A70" s="100">
        <v>1970</v>
      </c>
      <c r="B70" s="29">
        <v>1</v>
      </c>
      <c r="C70" s="100">
        <v>35747</v>
      </c>
      <c r="D70" s="100">
        <v>8.35</v>
      </c>
      <c r="E70" s="100">
        <v>7.58</v>
      </c>
      <c r="F70" s="100">
        <v>7.59</v>
      </c>
      <c r="G70" s="100">
        <v>6.68</v>
      </c>
      <c r="H70" s="100">
        <v>5.84</v>
      </c>
      <c r="I70" s="100">
        <v>4.93</v>
      </c>
      <c r="J70" s="100">
        <v>4.13</v>
      </c>
      <c r="K70" s="100">
        <v>3.42</v>
      </c>
      <c r="L70" s="100">
        <v>53</v>
      </c>
      <c r="M70" s="100">
        <v>51</v>
      </c>
      <c r="N70" s="100">
        <v>10</v>
      </c>
      <c r="O70" s="99">
        <v>0.4107407407407408</v>
      </c>
    </row>
    <row r="71" spans="1:15" x14ac:dyDescent="0.25">
      <c r="A71" s="100">
        <v>1970</v>
      </c>
      <c r="B71" s="29">
        <v>2</v>
      </c>
      <c r="C71" s="100">
        <v>12250</v>
      </c>
      <c r="D71" s="100">
        <v>2.74</v>
      </c>
      <c r="E71" s="100">
        <v>2.48</v>
      </c>
      <c r="F71" s="100">
        <v>2.5</v>
      </c>
      <c r="G71" s="100">
        <v>2.1800000000000002</v>
      </c>
      <c r="H71" s="100">
        <v>1.95</v>
      </c>
      <c r="I71" s="100">
        <v>1.68</v>
      </c>
      <c r="J71" s="100">
        <v>1.47</v>
      </c>
      <c r="K71" s="100">
        <v>1.27</v>
      </c>
      <c r="L71" s="100">
        <v>53</v>
      </c>
      <c r="M71" s="100">
        <v>51</v>
      </c>
      <c r="N71" s="100">
        <v>10</v>
      </c>
      <c r="O71" s="99">
        <v>0.41083333333333333</v>
      </c>
    </row>
    <row r="72" spans="1:15" x14ac:dyDescent="0.25">
      <c r="A72" s="100">
        <v>1970</v>
      </c>
      <c r="B72" s="29">
        <v>3</v>
      </c>
      <c r="C72" s="100">
        <v>23728</v>
      </c>
      <c r="D72" s="100">
        <v>5.43</v>
      </c>
      <c r="E72" s="100">
        <v>4.83</v>
      </c>
      <c r="F72" s="100">
        <v>4.9800000000000004</v>
      </c>
      <c r="G72" s="100">
        <v>4.3</v>
      </c>
      <c r="H72" s="100">
        <v>3.84</v>
      </c>
      <c r="I72" s="100">
        <v>3.29</v>
      </c>
      <c r="J72" s="100">
        <v>2.82</v>
      </c>
      <c r="K72" s="100">
        <v>2.4</v>
      </c>
      <c r="L72" s="100">
        <v>53</v>
      </c>
      <c r="M72" s="100">
        <v>51</v>
      </c>
      <c r="N72" s="100">
        <v>10</v>
      </c>
      <c r="O72" s="99">
        <v>0.41092592592592592</v>
      </c>
    </row>
    <row r="73" spans="1:15" x14ac:dyDescent="0.25">
      <c r="A73" s="100">
        <v>1970</v>
      </c>
      <c r="B73" s="29">
        <v>4</v>
      </c>
      <c r="C73" s="100">
        <v>36054</v>
      </c>
      <c r="D73" s="100">
        <v>8.19</v>
      </c>
      <c r="E73" s="100">
        <v>7.39</v>
      </c>
      <c r="F73" s="100">
        <v>7.45</v>
      </c>
      <c r="G73" s="100">
        <v>6.54</v>
      </c>
      <c r="H73" s="100">
        <v>5.72</v>
      </c>
      <c r="I73" s="100">
        <v>4.92</v>
      </c>
      <c r="J73" s="100">
        <v>4.1500000000000004</v>
      </c>
      <c r="K73" s="100">
        <v>3.49</v>
      </c>
      <c r="L73" s="100">
        <v>53</v>
      </c>
      <c r="M73" s="100">
        <v>51</v>
      </c>
      <c r="N73" s="100">
        <v>10</v>
      </c>
      <c r="O73" s="99">
        <v>0.41103009259259254</v>
      </c>
    </row>
    <row r="74" spans="1:15" x14ac:dyDescent="0.25">
      <c r="A74" s="96" t="s">
        <v>650</v>
      </c>
      <c r="C74" s="95" t="s">
        <v>57</v>
      </c>
      <c r="D74" s="97">
        <v>0.41134259259259259</v>
      </c>
      <c r="E74" s="96" t="s">
        <v>214</v>
      </c>
    </row>
    <row r="75" spans="1:15" x14ac:dyDescent="0.25">
      <c r="A75" s="100">
        <v>1988</v>
      </c>
      <c r="B75" s="29">
        <v>1</v>
      </c>
      <c r="C75" s="100">
        <v>35359</v>
      </c>
      <c r="D75" s="100">
        <v>12.43</v>
      </c>
      <c r="E75" s="100">
        <v>10.49</v>
      </c>
      <c r="F75" s="100">
        <v>10.11</v>
      </c>
      <c r="G75" s="100">
        <v>8.18</v>
      </c>
      <c r="H75" s="100">
        <v>6.67</v>
      </c>
      <c r="I75" s="100">
        <v>5.4</v>
      </c>
      <c r="J75" s="100">
        <v>4.3600000000000003</v>
      </c>
      <c r="K75" s="100">
        <v>3.56</v>
      </c>
      <c r="L75" s="100">
        <v>53</v>
      </c>
      <c r="M75" s="100">
        <v>51</v>
      </c>
      <c r="N75" s="100">
        <v>11</v>
      </c>
      <c r="O75" s="99">
        <v>0.41185185185185186</v>
      </c>
    </row>
    <row r="76" spans="1:15" x14ac:dyDescent="0.25">
      <c r="A76" s="100">
        <v>1988</v>
      </c>
      <c r="B76" s="29">
        <v>2</v>
      </c>
      <c r="C76" s="100">
        <v>12169</v>
      </c>
      <c r="D76" s="100">
        <v>4.34</v>
      </c>
      <c r="E76" s="100">
        <v>3.57</v>
      </c>
      <c r="F76" s="100">
        <v>3.56</v>
      </c>
      <c r="G76" s="100">
        <v>2.82</v>
      </c>
      <c r="H76" s="100">
        <v>2.3199999999999998</v>
      </c>
      <c r="I76" s="100">
        <v>1.92</v>
      </c>
      <c r="J76" s="100">
        <v>1.58</v>
      </c>
      <c r="K76" s="100">
        <v>1.33</v>
      </c>
      <c r="L76" s="100">
        <v>53</v>
      </c>
      <c r="M76" s="100">
        <v>51</v>
      </c>
      <c r="N76" s="100">
        <v>11</v>
      </c>
      <c r="O76" s="99">
        <v>0.41195601851851849</v>
      </c>
    </row>
    <row r="77" spans="1:15" x14ac:dyDescent="0.25">
      <c r="A77" s="100">
        <v>1988</v>
      </c>
      <c r="B77" s="29">
        <v>3</v>
      </c>
      <c r="C77" s="100">
        <v>23622</v>
      </c>
      <c r="D77" s="100">
        <v>8.36</v>
      </c>
      <c r="E77" s="100">
        <v>6.98</v>
      </c>
      <c r="F77" s="100">
        <v>6.83</v>
      </c>
      <c r="G77" s="100">
        <v>5.44</v>
      </c>
      <c r="H77" s="100">
        <v>4.49</v>
      </c>
      <c r="I77" s="100">
        <v>3.7</v>
      </c>
      <c r="J77" s="100">
        <v>3.01</v>
      </c>
      <c r="K77" s="100">
        <v>2.5299999999999998</v>
      </c>
      <c r="L77" s="100">
        <v>53</v>
      </c>
      <c r="M77" s="100">
        <v>51</v>
      </c>
      <c r="N77" s="100">
        <v>11</v>
      </c>
      <c r="O77" s="99">
        <v>0.41203703703703703</v>
      </c>
    </row>
    <row r="78" spans="1:15" x14ac:dyDescent="0.25">
      <c r="A78" s="100">
        <v>1988</v>
      </c>
      <c r="B78" s="29">
        <v>4</v>
      </c>
      <c r="C78" s="100">
        <v>35839</v>
      </c>
      <c r="D78" s="100">
        <v>12.22</v>
      </c>
      <c r="E78" s="100">
        <v>10.42</v>
      </c>
      <c r="F78" s="100">
        <v>9.9499999999999993</v>
      </c>
      <c r="G78" s="100">
        <v>8.06</v>
      </c>
      <c r="H78" s="100">
        <v>6.62</v>
      </c>
      <c r="I78" s="100">
        <v>5.4</v>
      </c>
      <c r="J78" s="100">
        <v>4.42</v>
      </c>
      <c r="K78" s="100">
        <v>3.65</v>
      </c>
      <c r="L78" s="100">
        <v>53</v>
      </c>
      <c r="M78" s="100">
        <v>51</v>
      </c>
      <c r="N78" s="100">
        <v>11</v>
      </c>
      <c r="O78" s="99">
        <v>0.41215277777777781</v>
      </c>
    </row>
    <row r="79" spans="1:15" x14ac:dyDescent="0.25">
      <c r="A79" s="96" t="s">
        <v>651</v>
      </c>
      <c r="C79" s="95" t="s">
        <v>57</v>
      </c>
      <c r="D79" s="97">
        <v>0.41253472222222221</v>
      </c>
      <c r="E79" s="96" t="s">
        <v>203</v>
      </c>
    </row>
    <row r="80" spans="1:15" x14ac:dyDescent="0.25">
      <c r="A80" s="100">
        <v>1990</v>
      </c>
      <c r="B80" s="29">
        <v>1</v>
      </c>
      <c r="C80" s="100">
        <v>35546</v>
      </c>
      <c r="D80" s="100">
        <v>12.36</v>
      </c>
      <c r="E80" s="100">
        <v>9.9600000000000009</v>
      </c>
      <c r="F80" s="100">
        <v>10.18</v>
      </c>
      <c r="G80" s="100">
        <v>8.1199999999999992</v>
      </c>
      <c r="H80" s="100">
        <v>6.54</v>
      </c>
      <c r="I80" s="100">
        <v>5.32</v>
      </c>
      <c r="J80" s="100">
        <v>4.3</v>
      </c>
      <c r="K80" s="100">
        <v>3.54</v>
      </c>
      <c r="L80" s="100">
        <v>53</v>
      </c>
      <c r="M80" s="100">
        <v>51</v>
      </c>
      <c r="N80" s="100">
        <v>12</v>
      </c>
      <c r="O80" s="99">
        <v>0.41288194444444443</v>
      </c>
    </row>
    <row r="81" spans="1:15" x14ac:dyDescent="0.25">
      <c r="A81" s="100">
        <v>1990</v>
      </c>
      <c r="B81" s="29">
        <v>2</v>
      </c>
      <c r="C81" s="100">
        <v>12112</v>
      </c>
      <c r="D81" s="100">
        <v>4.4800000000000004</v>
      </c>
      <c r="E81" s="100">
        <v>3.59</v>
      </c>
      <c r="F81" s="100">
        <v>3.32</v>
      </c>
      <c r="G81" s="100">
        <v>2.65</v>
      </c>
      <c r="H81" s="100">
        <v>2.1800000000000002</v>
      </c>
      <c r="I81" s="100">
        <v>1.82</v>
      </c>
      <c r="J81" s="100">
        <v>1.5</v>
      </c>
      <c r="K81" s="100">
        <v>1.27</v>
      </c>
      <c r="L81" s="100">
        <v>53</v>
      </c>
      <c r="M81" s="100">
        <v>51</v>
      </c>
      <c r="N81" s="100">
        <v>12</v>
      </c>
      <c r="O81" s="99">
        <v>0.41298611111111111</v>
      </c>
    </row>
    <row r="82" spans="1:15" x14ac:dyDescent="0.25">
      <c r="A82" s="100">
        <v>1990</v>
      </c>
      <c r="B82" s="29">
        <v>3</v>
      </c>
      <c r="C82" s="100">
        <v>23578</v>
      </c>
      <c r="D82" s="100">
        <v>8.4499999999999993</v>
      </c>
      <c r="E82" s="100">
        <v>6.76</v>
      </c>
      <c r="F82" s="100">
        <v>6.89</v>
      </c>
      <c r="G82" s="100">
        <v>5.42</v>
      </c>
      <c r="H82" s="100">
        <v>4.41</v>
      </c>
      <c r="I82" s="100">
        <v>3.62</v>
      </c>
      <c r="J82" s="100">
        <v>2.94</v>
      </c>
      <c r="K82" s="100">
        <v>2.46</v>
      </c>
      <c r="L82" s="100">
        <v>53</v>
      </c>
      <c r="M82" s="100">
        <v>51</v>
      </c>
      <c r="N82" s="100">
        <v>12</v>
      </c>
      <c r="O82" s="99">
        <v>0.41307870370370375</v>
      </c>
    </row>
    <row r="83" spans="1:15" x14ac:dyDescent="0.25">
      <c r="A83" s="100">
        <v>1990</v>
      </c>
      <c r="B83" s="29">
        <v>4</v>
      </c>
      <c r="C83" s="100">
        <v>35964</v>
      </c>
      <c r="D83" s="100">
        <v>12.29</v>
      </c>
      <c r="E83" s="100">
        <v>9.8800000000000008</v>
      </c>
      <c r="F83" s="100">
        <v>10.34</v>
      </c>
      <c r="G83" s="100">
        <v>8.2200000000000006</v>
      </c>
      <c r="H83" s="100">
        <v>6.6</v>
      </c>
      <c r="I83" s="100">
        <v>5.38</v>
      </c>
      <c r="J83" s="100">
        <v>4.33</v>
      </c>
      <c r="K83" s="100">
        <v>3.59</v>
      </c>
      <c r="L83" s="100">
        <v>53</v>
      </c>
      <c r="M83" s="100">
        <v>51</v>
      </c>
      <c r="N83" s="100">
        <v>12</v>
      </c>
      <c r="O83" s="99">
        <v>0.41318287037037038</v>
      </c>
    </row>
    <row r="84" spans="1:15" x14ac:dyDescent="0.25">
      <c r="A84" s="96" t="s">
        <v>652</v>
      </c>
      <c r="C84" s="95" t="s">
        <v>57</v>
      </c>
      <c r="D84" s="97">
        <v>0.4136111111111111</v>
      </c>
      <c r="E84" s="96" t="s">
        <v>202</v>
      </c>
    </row>
    <row r="85" spans="1:15" x14ac:dyDescent="0.25">
      <c r="A85" s="100">
        <v>2008</v>
      </c>
      <c r="B85" s="29">
        <v>1</v>
      </c>
      <c r="C85" s="100">
        <v>35744</v>
      </c>
      <c r="D85" s="100">
        <v>8.2899999999999991</v>
      </c>
      <c r="E85" s="100">
        <v>7.45</v>
      </c>
      <c r="F85" s="100">
        <v>7.5</v>
      </c>
      <c r="G85" s="100">
        <v>6.61</v>
      </c>
      <c r="H85" s="100">
        <v>5.85</v>
      </c>
      <c r="I85" s="100">
        <v>5.08</v>
      </c>
      <c r="J85" s="100">
        <v>4.32</v>
      </c>
      <c r="K85" s="100">
        <v>3.7</v>
      </c>
      <c r="L85" s="100">
        <v>54</v>
      </c>
      <c r="M85" s="100">
        <v>51</v>
      </c>
      <c r="N85" s="100">
        <v>13</v>
      </c>
      <c r="O85" s="99">
        <v>0.41408564814814813</v>
      </c>
    </row>
    <row r="86" spans="1:15" x14ac:dyDescent="0.25">
      <c r="A86" s="100">
        <v>2008</v>
      </c>
      <c r="B86" s="29">
        <v>2</v>
      </c>
      <c r="C86" s="100">
        <v>12239</v>
      </c>
      <c r="D86" s="100">
        <v>2.69</v>
      </c>
      <c r="E86" s="100">
        <v>2.39</v>
      </c>
      <c r="F86" s="100">
        <v>2.4500000000000002</v>
      </c>
      <c r="G86" s="100">
        <v>2.15</v>
      </c>
      <c r="H86" s="100">
        <v>1.93</v>
      </c>
      <c r="I86" s="100">
        <v>1.72</v>
      </c>
      <c r="J86" s="100">
        <v>1.5</v>
      </c>
      <c r="K86" s="100">
        <v>1.33</v>
      </c>
      <c r="L86" s="100">
        <v>54</v>
      </c>
      <c r="M86" s="100">
        <v>51</v>
      </c>
      <c r="N86" s="100">
        <v>13</v>
      </c>
      <c r="O86" s="99">
        <v>0.41417824074074078</v>
      </c>
    </row>
    <row r="87" spans="1:15" x14ac:dyDescent="0.25">
      <c r="A87" s="100">
        <v>2008</v>
      </c>
      <c r="B87" s="29">
        <v>3</v>
      </c>
      <c r="C87" s="100">
        <v>23702</v>
      </c>
      <c r="D87" s="100">
        <v>5.39</v>
      </c>
      <c r="E87" s="100">
        <v>4.78</v>
      </c>
      <c r="F87" s="100">
        <v>4.92</v>
      </c>
      <c r="G87" s="100">
        <v>4.29</v>
      </c>
      <c r="H87" s="100">
        <v>3.84</v>
      </c>
      <c r="I87" s="100">
        <v>3.42</v>
      </c>
      <c r="J87" s="100">
        <v>2.95</v>
      </c>
      <c r="K87" s="100">
        <v>2.6</v>
      </c>
      <c r="L87" s="100">
        <v>54</v>
      </c>
      <c r="M87" s="100">
        <v>51</v>
      </c>
      <c r="N87" s="100">
        <v>13</v>
      </c>
      <c r="O87" s="99">
        <v>0.41427083333333337</v>
      </c>
    </row>
    <row r="88" spans="1:15" x14ac:dyDescent="0.25">
      <c r="A88" s="100">
        <v>2008</v>
      </c>
      <c r="B88" s="29">
        <v>4</v>
      </c>
      <c r="C88" s="100">
        <v>35839</v>
      </c>
      <c r="D88" s="100">
        <v>8.1</v>
      </c>
      <c r="E88" s="101">
        <v>7.22</v>
      </c>
      <c r="F88" s="100">
        <v>7.35</v>
      </c>
      <c r="G88" s="100">
        <v>6.49</v>
      </c>
      <c r="H88" s="100">
        <v>5.74</v>
      </c>
      <c r="I88" s="100">
        <v>5.05</v>
      </c>
      <c r="J88" s="100">
        <v>4.37</v>
      </c>
      <c r="K88" s="100">
        <v>3.8</v>
      </c>
      <c r="L88" s="100">
        <v>54</v>
      </c>
      <c r="M88" s="100">
        <v>51</v>
      </c>
      <c r="N88" s="100">
        <v>13</v>
      </c>
      <c r="O88" s="99">
        <v>0.41437499999999999</v>
      </c>
    </row>
    <row r="89" spans="1:15" x14ac:dyDescent="0.25">
      <c r="A89" s="96" t="s">
        <v>653</v>
      </c>
      <c r="C89" s="95" t="s">
        <v>57</v>
      </c>
      <c r="D89" s="97">
        <v>0.4147569444444445</v>
      </c>
      <c r="E89" s="96" t="s">
        <v>211</v>
      </c>
    </row>
    <row r="90" spans="1:15" x14ac:dyDescent="0.25">
      <c r="A90" s="100">
        <v>2026</v>
      </c>
      <c r="B90" s="29">
        <v>1</v>
      </c>
      <c r="C90" s="100">
        <v>35402</v>
      </c>
      <c r="D90" s="100">
        <v>11.81</v>
      </c>
      <c r="E90" s="100">
        <v>10.66</v>
      </c>
      <c r="F90" s="100">
        <v>9.76</v>
      </c>
      <c r="G90" s="100">
        <v>7.89</v>
      </c>
      <c r="H90" s="100">
        <v>6.46</v>
      </c>
      <c r="I90" s="100">
        <v>5.28</v>
      </c>
      <c r="J90" s="100">
        <v>4.33</v>
      </c>
      <c r="K90" s="100">
        <v>3.49</v>
      </c>
      <c r="L90" s="100">
        <v>54</v>
      </c>
      <c r="M90" s="100">
        <v>51</v>
      </c>
      <c r="N90" s="100">
        <v>14</v>
      </c>
      <c r="O90" s="99">
        <v>0.41516203703703702</v>
      </c>
    </row>
    <row r="91" spans="1:15" x14ac:dyDescent="0.25">
      <c r="A91" s="100">
        <v>2026</v>
      </c>
      <c r="B91" s="29">
        <v>2</v>
      </c>
      <c r="C91" s="100">
        <v>12175</v>
      </c>
      <c r="D91" s="100">
        <v>4.16</v>
      </c>
      <c r="E91" s="100">
        <v>3.74</v>
      </c>
      <c r="F91" s="100">
        <v>3.45</v>
      </c>
      <c r="G91" s="100">
        <v>2.75</v>
      </c>
      <c r="H91" s="100">
        <v>2.27</v>
      </c>
      <c r="I91" s="100">
        <v>1.86</v>
      </c>
      <c r="J91" s="100">
        <v>1.57</v>
      </c>
      <c r="K91" s="100">
        <v>1.31</v>
      </c>
      <c r="L91" s="100">
        <v>54</v>
      </c>
      <c r="M91" s="100">
        <v>51</v>
      </c>
      <c r="N91" s="100">
        <v>14</v>
      </c>
      <c r="O91" s="99">
        <v>0.41525462962962961</v>
      </c>
    </row>
    <row r="92" spans="1:15" x14ac:dyDescent="0.25">
      <c r="A92" s="100">
        <v>2026</v>
      </c>
      <c r="B92" s="29">
        <v>3</v>
      </c>
      <c r="C92" s="100">
        <v>23558</v>
      </c>
      <c r="D92" s="100">
        <v>8.07</v>
      </c>
      <c r="E92" s="100">
        <v>7.18</v>
      </c>
      <c r="F92" s="100">
        <v>6.71</v>
      </c>
      <c r="G92" s="100">
        <v>5.26</v>
      </c>
      <c r="H92" s="100">
        <v>4.3600000000000003</v>
      </c>
      <c r="I92" s="100">
        <v>3.61</v>
      </c>
      <c r="J92" s="100">
        <v>3</v>
      </c>
      <c r="K92" s="100">
        <v>2.4700000000000002</v>
      </c>
      <c r="L92" s="100">
        <v>54</v>
      </c>
      <c r="M92" s="100">
        <v>51</v>
      </c>
      <c r="N92" s="100">
        <v>14</v>
      </c>
      <c r="O92" s="99">
        <v>0.41534722222222226</v>
      </c>
    </row>
    <row r="93" spans="1:15" x14ac:dyDescent="0.25">
      <c r="A93" s="100">
        <v>2026</v>
      </c>
      <c r="B93" s="29">
        <v>4</v>
      </c>
      <c r="C93" s="100">
        <v>35704</v>
      </c>
      <c r="D93" s="100">
        <v>11.65</v>
      </c>
      <c r="E93" s="100">
        <v>10.49</v>
      </c>
      <c r="F93" s="100">
        <v>9.68</v>
      </c>
      <c r="G93" s="100">
        <v>7.78</v>
      </c>
      <c r="H93" s="100">
        <v>6.42</v>
      </c>
      <c r="I93" s="100">
        <v>5.28</v>
      </c>
      <c r="J93" s="100">
        <v>4.38</v>
      </c>
      <c r="K93" s="100">
        <v>3.56</v>
      </c>
      <c r="L93" s="100">
        <v>54</v>
      </c>
      <c r="M93" s="100">
        <v>51</v>
      </c>
      <c r="N93" s="100">
        <v>14</v>
      </c>
      <c r="O93" s="99">
        <v>0.41546296296296298</v>
      </c>
    </row>
    <row r="94" spans="1:15" x14ac:dyDescent="0.25">
      <c r="A94" s="96" t="s">
        <v>654</v>
      </c>
      <c r="C94" s="95" t="s">
        <v>57</v>
      </c>
      <c r="D94" s="97">
        <v>0.41589120370370369</v>
      </c>
      <c r="E94" s="96" t="s">
        <v>210</v>
      </c>
    </row>
    <row r="95" spans="1:15" x14ac:dyDescent="0.25">
      <c r="A95" s="100">
        <v>2028</v>
      </c>
      <c r="B95" s="29">
        <v>1</v>
      </c>
      <c r="C95" s="100">
        <v>35630</v>
      </c>
      <c r="D95" s="100">
        <v>11.49</v>
      </c>
      <c r="E95" s="100">
        <v>9.58</v>
      </c>
      <c r="F95" s="100">
        <v>10.64</v>
      </c>
      <c r="G95" s="100">
        <v>8.48</v>
      </c>
      <c r="H95" s="100">
        <v>6.82</v>
      </c>
      <c r="I95" s="100">
        <v>5.6</v>
      </c>
      <c r="J95" s="100">
        <v>4.54</v>
      </c>
      <c r="K95" s="100">
        <v>3.74</v>
      </c>
      <c r="L95" s="100">
        <v>54</v>
      </c>
      <c r="M95" s="100">
        <v>52</v>
      </c>
      <c r="N95" s="100">
        <v>15</v>
      </c>
      <c r="O95" s="99">
        <v>0.41626157407407405</v>
      </c>
    </row>
    <row r="96" spans="1:15" x14ac:dyDescent="0.25">
      <c r="A96" s="100">
        <v>2028</v>
      </c>
      <c r="B96" s="29">
        <v>2</v>
      </c>
      <c r="C96" s="100">
        <v>12119</v>
      </c>
      <c r="D96" s="100">
        <v>4.03</v>
      </c>
      <c r="E96" s="100">
        <v>3.35</v>
      </c>
      <c r="F96" s="100">
        <v>3.75</v>
      </c>
      <c r="G96" s="100">
        <v>2.98</v>
      </c>
      <c r="H96" s="100">
        <v>2.39</v>
      </c>
      <c r="I96" s="100">
        <v>1.98</v>
      </c>
      <c r="J96" s="100">
        <v>1.62</v>
      </c>
      <c r="K96" s="100">
        <v>1.35</v>
      </c>
      <c r="L96" s="100">
        <v>54</v>
      </c>
      <c r="M96" s="100">
        <v>52</v>
      </c>
      <c r="N96" s="100">
        <v>15</v>
      </c>
      <c r="O96" s="99">
        <v>0.41635416666666664</v>
      </c>
    </row>
    <row r="97" spans="1:15" x14ac:dyDescent="0.25">
      <c r="A97" s="100">
        <v>2028</v>
      </c>
      <c r="B97" s="29">
        <v>3</v>
      </c>
      <c r="C97" s="100">
        <v>23589</v>
      </c>
      <c r="D97" s="100">
        <v>7.92</v>
      </c>
      <c r="E97" s="100">
        <v>6.51</v>
      </c>
      <c r="F97" s="100">
        <v>7.39</v>
      </c>
      <c r="G97" s="100">
        <v>5.79</v>
      </c>
      <c r="H97" s="100">
        <v>4.68</v>
      </c>
      <c r="I97" s="100">
        <v>3.86</v>
      </c>
      <c r="J97" s="100">
        <v>3.14</v>
      </c>
      <c r="K97" s="100">
        <v>2.59</v>
      </c>
      <c r="L97" s="100">
        <v>54</v>
      </c>
      <c r="M97" s="100">
        <v>52</v>
      </c>
      <c r="N97" s="100">
        <v>15</v>
      </c>
      <c r="O97" s="99">
        <v>0.41643518518518513</v>
      </c>
    </row>
    <row r="98" spans="1:15" x14ac:dyDescent="0.25">
      <c r="A98" s="100">
        <v>2028</v>
      </c>
      <c r="B98" s="29">
        <v>4</v>
      </c>
      <c r="C98" s="100">
        <v>35820</v>
      </c>
      <c r="D98" s="100">
        <v>11.55</v>
      </c>
      <c r="E98" s="100">
        <v>9.6</v>
      </c>
      <c r="F98" s="100">
        <v>10.79</v>
      </c>
      <c r="G98" s="100">
        <v>8.5500000000000007</v>
      </c>
      <c r="H98" s="100">
        <v>6.85</v>
      </c>
      <c r="I98" s="100">
        <v>5.64</v>
      </c>
      <c r="J98" s="100">
        <v>4.58</v>
      </c>
      <c r="K98" s="100">
        <v>3.75</v>
      </c>
      <c r="L98" s="100">
        <v>54</v>
      </c>
      <c r="M98" s="100">
        <v>52</v>
      </c>
      <c r="N98" s="100">
        <v>15</v>
      </c>
      <c r="O98" s="99">
        <v>0.41655092592592591</v>
      </c>
    </row>
    <row r="99" spans="1:15" x14ac:dyDescent="0.25">
      <c r="A99" s="96" t="s">
        <v>655</v>
      </c>
      <c r="C99" s="95" t="s">
        <v>57</v>
      </c>
      <c r="D99" s="97">
        <v>0.41704861111111113</v>
      </c>
      <c r="E99" s="96" t="s">
        <v>208</v>
      </c>
    </row>
    <row r="100" spans="1:15" x14ac:dyDescent="0.25">
      <c r="A100" s="100">
        <v>2046</v>
      </c>
      <c r="B100" s="29">
        <v>1</v>
      </c>
      <c r="C100" s="100">
        <v>35829</v>
      </c>
      <c r="D100" s="100">
        <v>8.4700000000000006</v>
      </c>
      <c r="E100" s="100">
        <v>7.68</v>
      </c>
      <c r="F100" s="100">
        <v>7.67</v>
      </c>
      <c r="G100" s="100">
        <v>6.69</v>
      </c>
      <c r="H100" s="100">
        <v>5.79</v>
      </c>
      <c r="I100" s="100">
        <v>4.9400000000000004</v>
      </c>
      <c r="J100" s="100">
        <v>4.1100000000000003</v>
      </c>
      <c r="K100" s="100">
        <v>3.39</v>
      </c>
      <c r="L100" s="100">
        <v>55</v>
      </c>
      <c r="M100" s="100">
        <v>52</v>
      </c>
      <c r="N100" s="100">
        <v>16</v>
      </c>
      <c r="O100" s="99">
        <v>0.41747685185185185</v>
      </c>
    </row>
    <row r="101" spans="1:15" x14ac:dyDescent="0.25">
      <c r="A101" s="100">
        <v>2046</v>
      </c>
      <c r="B101" s="29">
        <v>2</v>
      </c>
      <c r="C101" s="100">
        <v>12216</v>
      </c>
      <c r="D101" s="100">
        <v>2.69</v>
      </c>
      <c r="E101" s="100">
        <v>2.44</v>
      </c>
      <c r="F101" s="100">
        <v>2.4500000000000002</v>
      </c>
      <c r="G101" s="100">
        <v>2.12</v>
      </c>
      <c r="H101" s="100">
        <v>1.88</v>
      </c>
      <c r="I101" s="100">
        <v>1.64</v>
      </c>
      <c r="J101" s="100">
        <v>1.41</v>
      </c>
      <c r="K101" s="100">
        <v>1.22</v>
      </c>
      <c r="L101" s="100">
        <v>55</v>
      </c>
      <c r="M101" s="100">
        <v>52</v>
      </c>
      <c r="N101" s="100">
        <v>16</v>
      </c>
      <c r="O101" s="99">
        <v>0.41756944444444444</v>
      </c>
    </row>
    <row r="102" spans="1:15" x14ac:dyDescent="0.25">
      <c r="A102" s="100">
        <v>2046</v>
      </c>
      <c r="B102" s="29">
        <v>3</v>
      </c>
      <c r="C102" s="100">
        <v>23700</v>
      </c>
      <c r="D102" s="100">
        <v>5.43</v>
      </c>
      <c r="E102" s="100">
        <v>4.8499999999999996</v>
      </c>
      <c r="F102" s="100">
        <v>4.9400000000000004</v>
      </c>
      <c r="G102" s="100">
        <v>4.26</v>
      </c>
      <c r="H102" s="100">
        <v>3.75</v>
      </c>
      <c r="I102" s="100">
        <v>3.26</v>
      </c>
      <c r="J102" s="100">
        <v>2.79</v>
      </c>
      <c r="K102" s="100">
        <v>2.38</v>
      </c>
      <c r="L102" s="100">
        <v>55</v>
      </c>
      <c r="M102" s="100">
        <v>52</v>
      </c>
      <c r="N102" s="100">
        <v>16</v>
      </c>
      <c r="O102" s="99">
        <v>0.41765046296296293</v>
      </c>
    </row>
    <row r="103" spans="1:15" x14ac:dyDescent="0.25">
      <c r="A103" s="100">
        <v>2046</v>
      </c>
      <c r="B103" s="29">
        <v>4</v>
      </c>
      <c r="C103" s="100">
        <v>36088</v>
      </c>
      <c r="D103" s="100">
        <v>8.2100000000000009</v>
      </c>
      <c r="E103" s="100">
        <v>7.46</v>
      </c>
      <c r="F103" s="100">
        <v>7.41</v>
      </c>
      <c r="G103" s="100">
        <v>6.49</v>
      </c>
      <c r="H103" s="100">
        <v>5.65</v>
      </c>
      <c r="I103" s="100">
        <v>4.8600000000000003</v>
      </c>
      <c r="J103" s="100">
        <v>4.1100000000000003</v>
      </c>
      <c r="K103" s="100">
        <v>3.47</v>
      </c>
      <c r="L103" s="100">
        <v>55</v>
      </c>
      <c r="M103" s="100">
        <v>52</v>
      </c>
      <c r="N103" s="100">
        <v>16</v>
      </c>
      <c r="O103" s="99">
        <v>0.41775462962962967</v>
      </c>
    </row>
    <row r="104" spans="1:15" x14ac:dyDescent="0.25">
      <c r="A104" s="96" t="s">
        <v>656</v>
      </c>
      <c r="C104" s="95" t="s">
        <v>57</v>
      </c>
      <c r="D104" s="97">
        <v>0.41840277777777773</v>
      </c>
      <c r="E104" s="96" t="s">
        <v>206</v>
      </c>
    </row>
    <row r="105" spans="1:15" x14ac:dyDescent="0.25">
      <c r="A105" s="100">
        <v>1910</v>
      </c>
      <c r="B105" s="29">
        <v>1</v>
      </c>
      <c r="C105" s="100">
        <v>34033</v>
      </c>
      <c r="D105" s="100">
        <v>43.3</v>
      </c>
      <c r="E105" s="100">
        <v>28.38</v>
      </c>
      <c r="F105" s="100">
        <v>30.29</v>
      </c>
      <c r="G105" s="100">
        <v>17.37</v>
      </c>
      <c r="H105" s="100">
        <v>6.64</v>
      </c>
      <c r="I105" s="100">
        <v>5.0999999999999996</v>
      </c>
      <c r="J105" s="100">
        <v>4.47</v>
      </c>
      <c r="K105" s="100">
        <v>4.03</v>
      </c>
      <c r="L105" s="100">
        <v>55</v>
      </c>
      <c r="M105" s="100">
        <v>52</v>
      </c>
      <c r="N105" s="100">
        <v>18</v>
      </c>
      <c r="O105" s="99">
        <v>0.4201388888888889</v>
      </c>
    </row>
    <row r="106" spans="1:15" x14ac:dyDescent="0.25">
      <c r="A106" s="100">
        <v>1910</v>
      </c>
      <c r="B106" s="29">
        <v>2</v>
      </c>
      <c r="C106" s="100">
        <v>11722</v>
      </c>
      <c r="D106" s="100">
        <v>15.79</v>
      </c>
      <c r="E106" s="100">
        <v>8.48</v>
      </c>
      <c r="F106" s="100">
        <v>10.86</v>
      </c>
      <c r="G106" s="100">
        <v>5.98</v>
      </c>
      <c r="H106" s="100">
        <v>2.16</v>
      </c>
      <c r="I106" s="100">
        <v>1.8</v>
      </c>
      <c r="J106" s="100">
        <v>1.59</v>
      </c>
      <c r="K106" s="100">
        <v>1.46</v>
      </c>
      <c r="L106" s="100">
        <v>55</v>
      </c>
      <c r="M106" s="100">
        <v>52</v>
      </c>
      <c r="N106" s="100">
        <v>18</v>
      </c>
      <c r="O106" s="99">
        <v>0.42025462962962962</v>
      </c>
    </row>
    <row r="107" spans="1:15" x14ac:dyDescent="0.25">
      <c r="A107" s="100">
        <v>1910</v>
      </c>
      <c r="B107" s="29">
        <v>3</v>
      </c>
      <c r="C107" s="100">
        <v>22874</v>
      </c>
      <c r="D107" s="100">
        <v>28.23</v>
      </c>
      <c r="E107" s="100">
        <v>18.18</v>
      </c>
      <c r="F107" s="100">
        <v>19.84</v>
      </c>
      <c r="G107" s="100">
        <v>11.27</v>
      </c>
      <c r="H107" s="100">
        <v>4.3</v>
      </c>
      <c r="I107" s="100">
        <v>3.46</v>
      </c>
      <c r="J107" s="100">
        <v>3.06</v>
      </c>
      <c r="K107" s="100">
        <v>2.79</v>
      </c>
      <c r="L107" s="100">
        <v>55</v>
      </c>
      <c r="M107" s="100">
        <v>52</v>
      </c>
      <c r="N107" s="100">
        <v>18</v>
      </c>
      <c r="O107" s="99">
        <v>0.42033564814814817</v>
      </c>
    </row>
    <row r="108" spans="1:15" x14ac:dyDescent="0.25">
      <c r="A108" s="100">
        <v>1910</v>
      </c>
      <c r="B108" s="29">
        <v>4</v>
      </c>
      <c r="C108" s="100">
        <v>34471</v>
      </c>
      <c r="D108" s="100">
        <v>38.75</v>
      </c>
      <c r="E108" s="100">
        <v>27.75</v>
      </c>
      <c r="F108" s="100">
        <v>27.46</v>
      </c>
      <c r="G108" s="100">
        <v>16.16</v>
      </c>
      <c r="H108" s="100">
        <v>6.7</v>
      </c>
      <c r="I108" s="100">
        <v>5.36</v>
      </c>
      <c r="J108" s="100">
        <v>4.67</v>
      </c>
      <c r="K108" s="100">
        <v>4.1900000000000004</v>
      </c>
      <c r="L108" s="100">
        <v>55</v>
      </c>
      <c r="M108" s="100">
        <v>52</v>
      </c>
      <c r="N108" s="100">
        <v>18</v>
      </c>
      <c r="O108" s="99">
        <v>0.42045138888888894</v>
      </c>
    </row>
    <row r="109" spans="1:15" x14ac:dyDescent="0.25">
      <c r="A109" s="96" t="s">
        <v>657</v>
      </c>
      <c r="C109" s="95" t="s">
        <v>57</v>
      </c>
      <c r="D109" s="97">
        <v>0.42105324074074074</v>
      </c>
      <c r="E109" s="96" t="s">
        <v>205</v>
      </c>
      <c r="F109" s="96" t="s">
        <v>115</v>
      </c>
    </row>
    <row r="110" spans="1:15" x14ac:dyDescent="0.25">
      <c r="A110" s="100">
        <v>1912</v>
      </c>
      <c r="B110" s="29">
        <v>1</v>
      </c>
      <c r="C110" s="100">
        <v>33943</v>
      </c>
      <c r="D110" s="100">
        <v>44.61</v>
      </c>
      <c r="E110" s="100">
        <v>32.9</v>
      </c>
      <c r="F110" s="100">
        <v>28.45</v>
      </c>
      <c r="G110" s="100">
        <v>19.149999999999999</v>
      </c>
      <c r="H110" s="100">
        <v>10.1</v>
      </c>
      <c r="I110" s="100">
        <v>4.1399999999999997</v>
      </c>
      <c r="J110" s="100">
        <v>4.04</v>
      </c>
      <c r="K110" s="100">
        <v>3.75</v>
      </c>
      <c r="L110" s="100">
        <v>55</v>
      </c>
      <c r="M110" s="100">
        <v>51</v>
      </c>
      <c r="N110" s="100">
        <v>19</v>
      </c>
      <c r="O110" s="99">
        <v>0.42143518518518519</v>
      </c>
    </row>
    <row r="111" spans="1:15" x14ac:dyDescent="0.25">
      <c r="A111" s="100">
        <v>1912</v>
      </c>
      <c r="B111" s="29">
        <v>2</v>
      </c>
      <c r="C111" s="100">
        <v>11712</v>
      </c>
      <c r="D111" s="100">
        <v>15.34</v>
      </c>
      <c r="E111" s="100">
        <v>11.27</v>
      </c>
      <c r="F111" s="100">
        <v>8.76</v>
      </c>
      <c r="G111" s="100">
        <v>6.1</v>
      </c>
      <c r="H111" s="100">
        <v>3.47</v>
      </c>
      <c r="I111" s="100">
        <v>1.66</v>
      </c>
      <c r="J111" s="100">
        <v>1.48</v>
      </c>
      <c r="K111" s="100">
        <v>1.35</v>
      </c>
      <c r="L111" s="100">
        <v>55</v>
      </c>
      <c r="M111" s="100">
        <v>51</v>
      </c>
      <c r="N111" s="100">
        <v>19</v>
      </c>
      <c r="O111" s="99">
        <v>0.42153935185185182</v>
      </c>
    </row>
    <row r="112" spans="1:15" x14ac:dyDescent="0.25">
      <c r="A112" s="100">
        <v>1912</v>
      </c>
      <c r="B112" s="29">
        <v>3</v>
      </c>
      <c r="C112" s="100">
        <v>22590</v>
      </c>
      <c r="D112" s="100">
        <v>29.05</v>
      </c>
      <c r="E112" s="100">
        <v>21.4</v>
      </c>
      <c r="F112" s="100">
        <v>19.47</v>
      </c>
      <c r="G112" s="100">
        <v>13.12</v>
      </c>
      <c r="H112" s="100">
        <v>6.99</v>
      </c>
      <c r="I112" s="100">
        <v>2.86</v>
      </c>
      <c r="J112" s="100">
        <v>2.8</v>
      </c>
      <c r="K112" s="100">
        <v>2.58</v>
      </c>
      <c r="L112" s="100">
        <v>55</v>
      </c>
      <c r="M112" s="100">
        <v>51</v>
      </c>
      <c r="N112" s="100">
        <v>19</v>
      </c>
      <c r="O112" s="99">
        <v>0.42163194444444446</v>
      </c>
    </row>
    <row r="113" spans="1:15" x14ac:dyDescent="0.25">
      <c r="A113" s="100">
        <v>1912</v>
      </c>
      <c r="B113" s="29">
        <v>4</v>
      </c>
      <c r="C113" s="100">
        <v>34506</v>
      </c>
      <c r="D113" s="100">
        <v>40.770000000000003</v>
      </c>
      <c r="E113" s="100">
        <v>30.23</v>
      </c>
      <c r="F113" s="100">
        <v>29.39</v>
      </c>
      <c r="G113" s="100">
        <v>19.77</v>
      </c>
      <c r="H113" s="100">
        <v>10.43</v>
      </c>
      <c r="I113" s="100">
        <v>4.21</v>
      </c>
      <c r="J113" s="100">
        <v>4.28</v>
      </c>
      <c r="K113" s="100">
        <v>3.93</v>
      </c>
      <c r="L113" s="100">
        <v>55</v>
      </c>
      <c r="M113" s="100">
        <v>51</v>
      </c>
      <c r="N113" s="100">
        <v>19</v>
      </c>
      <c r="O113" s="99">
        <v>0.42174768518518518</v>
      </c>
    </row>
    <row r="114" spans="1:15" x14ac:dyDescent="0.25">
      <c r="A114" s="96" t="s">
        <v>645</v>
      </c>
      <c r="C114" s="95" t="s">
        <v>57</v>
      </c>
      <c r="D114" s="97">
        <v>0.42219907407407403</v>
      </c>
      <c r="E114" s="96" t="s">
        <v>204</v>
      </c>
      <c r="F114" s="96" t="s">
        <v>115</v>
      </c>
    </row>
    <row r="115" spans="1:15" x14ac:dyDescent="0.25">
      <c r="A115" s="100">
        <v>1986</v>
      </c>
      <c r="B115" s="29">
        <v>1</v>
      </c>
      <c r="C115" s="100">
        <v>34654</v>
      </c>
      <c r="D115" s="100">
        <v>22.01</v>
      </c>
      <c r="E115" s="100">
        <v>11.27</v>
      </c>
      <c r="F115" s="100">
        <v>17.82</v>
      </c>
      <c r="G115" s="100">
        <v>14.3</v>
      </c>
      <c r="H115" s="100">
        <v>11.47</v>
      </c>
      <c r="I115" s="100">
        <v>9.0399999999999991</v>
      </c>
      <c r="J115" s="100">
        <v>7.22</v>
      </c>
      <c r="K115" s="100">
        <v>5.85</v>
      </c>
      <c r="L115" s="100">
        <v>56</v>
      </c>
      <c r="M115" s="100">
        <v>52</v>
      </c>
      <c r="N115" s="100">
        <v>20</v>
      </c>
      <c r="O115" s="99">
        <v>0.42530092592592594</v>
      </c>
    </row>
    <row r="116" spans="1:15" x14ac:dyDescent="0.25">
      <c r="A116" s="100">
        <v>1986</v>
      </c>
      <c r="B116" s="29">
        <v>2</v>
      </c>
      <c r="C116" s="100">
        <v>12188</v>
      </c>
      <c r="D116" s="100">
        <v>8.98</v>
      </c>
      <c r="E116" s="100">
        <v>3.17</v>
      </c>
      <c r="F116" s="100">
        <v>7.15</v>
      </c>
      <c r="G116" s="100">
        <v>5.64</v>
      </c>
      <c r="H116" s="100">
        <v>4.45</v>
      </c>
      <c r="I116" s="100">
        <v>3.46</v>
      </c>
      <c r="J116" s="100">
        <v>2.75</v>
      </c>
      <c r="K116" s="100">
        <v>2.23</v>
      </c>
      <c r="L116" s="100">
        <v>56</v>
      </c>
      <c r="M116" s="100">
        <v>52</v>
      </c>
      <c r="N116" s="100">
        <v>20</v>
      </c>
      <c r="O116" s="99">
        <v>0.42545138888888889</v>
      </c>
    </row>
    <row r="117" spans="1:15" x14ac:dyDescent="0.25">
      <c r="A117" s="100">
        <v>1986</v>
      </c>
      <c r="B117" s="29">
        <v>3</v>
      </c>
      <c r="C117" s="100">
        <v>23550</v>
      </c>
      <c r="D117" s="100">
        <v>15.76</v>
      </c>
      <c r="E117" s="100">
        <v>6.79</v>
      </c>
      <c r="F117" s="100">
        <v>12.77</v>
      </c>
      <c r="G117" s="100">
        <v>10.07</v>
      </c>
      <c r="H117" s="100">
        <v>8.07</v>
      </c>
      <c r="I117" s="100">
        <v>6.31</v>
      </c>
      <c r="J117" s="100">
        <v>5.08</v>
      </c>
      <c r="K117" s="100">
        <v>4.12</v>
      </c>
      <c r="L117" s="100">
        <v>56</v>
      </c>
      <c r="M117" s="100">
        <v>52</v>
      </c>
      <c r="N117" s="100">
        <v>20</v>
      </c>
      <c r="O117" s="99">
        <v>0.42569444444444443</v>
      </c>
    </row>
    <row r="118" spans="1:15" x14ac:dyDescent="0.25">
      <c r="A118" s="100">
        <v>1986</v>
      </c>
      <c r="B118" s="29">
        <v>4</v>
      </c>
      <c r="C118" s="100">
        <v>35391</v>
      </c>
      <c r="D118" s="100">
        <v>21.5</v>
      </c>
      <c r="E118" s="100">
        <v>11.52</v>
      </c>
      <c r="F118" s="100">
        <v>17.440000000000001</v>
      </c>
      <c r="G118" s="100">
        <v>14.04</v>
      </c>
      <c r="H118" s="100">
        <v>11.28</v>
      </c>
      <c r="I118" s="100">
        <v>8.94</v>
      </c>
      <c r="J118" s="100">
        <v>7.18</v>
      </c>
      <c r="K118" s="100">
        <v>5.85</v>
      </c>
      <c r="L118" s="100">
        <v>56</v>
      </c>
      <c r="M118" s="100">
        <v>52</v>
      </c>
      <c r="N118" s="100">
        <v>20</v>
      </c>
      <c r="O118" s="99">
        <v>0.42582175925925925</v>
      </c>
    </row>
    <row r="119" spans="1:15" x14ac:dyDescent="0.25">
      <c r="A119" s="96" t="s">
        <v>658</v>
      </c>
      <c r="C119" s="95" t="s">
        <v>57</v>
      </c>
      <c r="D119" s="97">
        <v>0.42648148148148146</v>
      </c>
      <c r="E119" s="96" t="s">
        <v>203</v>
      </c>
      <c r="F119" s="96" t="s">
        <v>115</v>
      </c>
      <c r="G119" s="103"/>
    </row>
    <row r="120" spans="1:15" x14ac:dyDescent="0.25">
      <c r="A120" s="100">
        <v>1988</v>
      </c>
      <c r="B120" s="29">
        <v>1</v>
      </c>
      <c r="C120" s="100">
        <v>35071</v>
      </c>
      <c r="D120" s="100">
        <v>22.17</v>
      </c>
      <c r="E120" s="100">
        <v>17.850000000000001</v>
      </c>
      <c r="F120" s="100">
        <v>11.14</v>
      </c>
      <c r="G120" s="100">
        <v>9.08</v>
      </c>
      <c r="H120" s="100">
        <v>7.4</v>
      </c>
      <c r="I120" s="100">
        <v>6.04</v>
      </c>
      <c r="J120" s="100">
        <v>4.91</v>
      </c>
      <c r="K120" s="100">
        <v>4.16</v>
      </c>
      <c r="L120" s="100">
        <v>56</v>
      </c>
      <c r="M120" s="100">
        <v>52</v>
      </c>
      <c r="N120" s="100">
        <v>21</v>
      </c>
      <c r="O120" s="99">
        <v>0.4268865740740741</v>
      </c>
    </row>
    <row r="121" spans="1:15" x14ac:dyDescent="0.25">
      <c r="A121" s="100">
        <v>1988</v>
      </c>
      <c r="B121" s="29">
        <v>2</v>
      </c>
      <c r="C121" s="100">
        <v>12024</v>
      </c>
      <c r="D121" s="100">
        <v>9.14</v>
      </c>
      <c r="E121" s="100">
        <v>7.24</v>
      </c>
      <c r="F121" s="100">
        <v>3.2</v>
      </c>
      <c r="G121" s="100">
        <v>2.65</v>
      </c>
      <c r="H121" s="100">
        <v>2.27</v>
      </c>
      <c r="I121" s="100">
        <v>1.92</v>
      </c>
      <c r="J121" s="100">
        <v>1.61</v>
      </c>
      <c r="K121" s="100">
        <v>1.41</v>
      </c>
      <c r="L121" s="100">
        <v>56</v>
      </c>
      <c r="M121" s="100">
        <v>52</v>
      </c>
      <c r="N121" s="100">
        <v>21</v>
      </c>
      <c r="O121" s="99">
        <v>0.42699074074074073</v>
      </c>
    </row>
    <row r="122" spans="1:15" x14ac:dyDescent="0.25">
      <c r="A122" s="100">
        <v>1988</v>
      </c>
      <c r="B122" s="29">
        <v>3</v>
      </c>
      <c r="C122" s="100">
        <v>23410</v>
      </c>
      <c r="D122" s="100">
        <v>15.92</v>
      </c>
      <c r="E122" s="100">
        <v>12.62</v>
      </c>
      <c r="F122" s="100">
        <v>7</v>
      </c>
      <c r="G122" s="100">
        <v>5.75</v>
      </c>
      <c r="H122" s="100">
        <v>4.8099999999999996</v>
      </c>
      <c r="I122" s="100">
        <v>3.99</v>
      </c>
      <c r="J122" s="100">
        <v>3.3</v>
      </c>
      <c r="K122" s="100">
        <v>2.82</v>
      </c>
      <c r="L122" s="100">
        <v>56</v>
      </c>
      <c r="M122" s="100">
        <v>52</v>
      </c>
      <c r="N122" s="100">
        <v>21</v>
      </c>
      <c r="O122" s="99">
        <v>0.42707175925925928</v>
      </c>
    </row>
    <row r="123" spans="1:15" x14ac:dyDescent="0.25">
      <c r="A123" s="100">
        <v>1988</v>
      </c>
      <c r="B123" s="29">
        <v>4</v>
      </c>
      <c r="C123" s="100">
        <v>35373</v>
      </c>
      <c r="D123" s="100">
        <v>21.51</v>
      </c>
      <c r="E123" s="101">
        <v>17.32</v>
      </c>
      <c r="F123" s="100">
        <v>11.62</v>
      </c>
      <c r="G123" s="100">
        <v>9.48</v>
      </c>
      <c r="H123" s="100">
        <v>7.68</v>
      </c>
      <c r="I123" s="100">
        <v>6.25</v>
      </c>
      <c r="J123" s="100">
        <v>5.08</v>
      </c>
      <c r="K123" s="100">
        <v>4.26</v>
      </c>
      <c r="L123" s="100">
        <v>56</v>
      </c>
      <c r="M123" s="100">
        <v>52</v>
      </c>
      <c r="N123" s="100">
        <v>21</v>
      </c>
      <c r="O123" s="99">
        <v>0.4271875</v>
      </c>
    </row>
    <row r="124" spans="1:15" x14ac:dyDescent="0.25">
      <c r="A124" s="96" t="s">
        <v>651</v>
      </c>
      <c r="C124" s="95" t="s">
        <v>57</v>
      </c>
      <c r="D124" s="97">
        <v>0.42769675925925926</v>
      </c>
      <c r="E124" s="96" t="s">
        <v>202</v>
      </c>
      <c r="F124" s="96" t="s">
        <v>115</v>
      </c>
    </row>
    <row r="125" spans="1:15" x14ac:dyDescent="0.25">
      <c r="A125" s="100">
        <v>1908</v>
      </c>
      <c r="B125" s="29">
        <v>1</v>
      </c>
      <c r="C125" s="100">
        <v>34014</v>
      </c>
      <c r="D125" s="100">
        <v>41.61</v>
      </c>
      <c r="E125" s="100">
        <v>31.27</v>
      </c>
      <c r="F125" s="100">
        <v>31.54</v>
      </c>
      <c r="G125" s="100">
        <v>20.36</v>
      </c>
      <c r="H125" s="100">
        <v>6.85</v>
      </c>
      <c r="I125" s="100">
        <v>5.82</v>
      </c>
      <c r="J125" s="100">
        <v>4.95</v>
      </c>
      <c r="K125" s="100">
        <v>4.22</v>
      </c>
      <c r="L125" s="100">
        <v>56</v>
      </c>
      <c r="M125" s="100">
        <v>52</v>
      </c>
      <c r="N125" s="100">
        <v>22</v>
      </c>
      <c r="O125" s="99">
        <v>0.43025462962962963</v>
      </c>
    </row>
    <row r="126" spans="1:15" x14ac:dyDescent="0.25">
      <c r="A126" s="100">
        <v>1908</v>
      </c>
      <c r="B126" s="29">
        <v>2</v>
      </c>
      <c r="C126" s="100">
        <v>11792</v>
      </c>
      <c r="D126" s="100">
        <v>15.31</v>
      </c>
      <c r="E126" s="100">
        <v>9.41</v>
      </c>
      <c r="F126" s="100">
        <v>11.41</v>
      </c>
      <c r="G126" s="100">
        <v>6.92</v>
      </c>
      <c r="H126" s="100">
        <v>2.16</v>
      </c>
      <c r="I126" s="100">
        <v>1.91</v>
      </c>
      <c r="J126" s="100">
        <v>1.68</v>
      </c>
      <c r="K126" s="100">
        <v>1.48</v>
      </c>
      <c r="L126" s="100">
        <v>56</v>
      </c>
      <c r="M126" s="100">
        <v>52</v>
      </c>
      <c r="N126" s="100">
        <v>22</v>
      </c>
      <c r="O126" s="99">
        <v>0.43037037037037035</v>
      </c>
    </row>
    <row r="127" spans="1:15" x14ac:dyDescent="0.25">
      <c r="A127" s="100">
        <v>1908</v>
      </c>
      <c r="B127" s="29">
        <v>3</v>
      </c>
      <c r="C127" s="100">
        <v>22870</v>
      </c>
      <c r="D127" s="100">
        <v>27.29</v>
      </c>
      <c r="E127" s="100">
        <v>19.97</v>
      </c>
      <c r="F127" s="100">
        <v>20.57</v>
      </c>
      <c r="G127" s="100">
        <v>12.98</v>
      </c>
      <c r="H127" s="100">
        <v>4.43</v>
      </c>
      <c r="I127" s="100">
        <v>3.86</v>
      </c>
      <c r="J127" s="100">
        <v>3.34</v>
      </c>
      <c r="K127" s="100">
        <v>2.9</v>
      </c>
      <c r="L127" s="100">
        <v>56</v>
      </c>
      <c r="M127" s="100">
        <v>52</v>
      </c>
      <c r="N127" s="100">
        <v>22</v>
      </c>
      <c r="O127" s="99">
        <v>0.43047453703703703</v>
      </c>
    </row>
    <row r="128" spans="1:15" x14ac:dyDescent="0.25">
      <c r="A128" s="100">
        <v>1908</v>
      </c>
      <c r="B128" s="29">
        <v>4</v>
      </c>
      <c r="C128" s="100">
        <v>34518</v>
      </c>
      <c r="D128" s="100">
        <v>37.71</v>
      </c>
      <c r="E128" s="100">
        <v>29.65</v>
      </c>
      <c r="F128" s="100">
        <v>28.57</v>
      </c>
      <c r="G128" s="100">
        <v>18.510000000000002</v>
      </c>
      <c r="H128" s="100">
        <v>7.07</v>
      </c>
      <c r="I128" s="100">
        <v>5.99</v>
      </c>
      <c r="J128" s="100">
        <v>5.0999999999999996</v>
      </c>
      <c r="K128" s="100">
        <v>4.34</v>
      </c>
      <c r="L128" s="100">
        <v>56</v>
      </c>
      <c r="M128" s="100">
        <v>52</v>
      </c>
      <c r="N128" s="100">
        <v>22</v>
      </c>
      <c r="O128" s="99">
        <v>0.43057870370370371</v>
      </c>
    </row>
    <row r="129" spans="1:15" x14ac:dyDescent="0.25">
      <c r="A129" s="96" t="s">
        <v>659</v>
      </c>
      <c r="C129" s="95" t="s">
        <v>57</v>
      </c>
      <c r="D129" s="97">
        <v>0.43106481481481485</v>
      </c>
      <c r="E129" s="96" t="s">
        <v>192</v>
      </c>
      <c r="F129" s="96" t="s">
        <v>115</v>
      </c>
    </row>
    <row r="130" spans="1:15" x14ac:dyDescent="0.25">
      <c r="A130" s="100">
        <v>1910</v>
      </c>
      <c r="B130" s="29">
        <v>1</v>
      </c>
      <c r="C130" s="100">
        <v>34055</v>
      </c>
      <c r="D130" s="100">
        <v>44.39</v>
      </c>
      <c r="E130" s="100">
        <v>34.46</v>
      </c>
      <c r="F130" s="100">
        <v>32.020000000000003</v>
      </c>
      <c r="G130" s="100">
        <v>20.3</v>
      </c>
      <c r="H130" s="100">
        <v>9.58</v>
      </c>
      <c r="I130" s="100">
        <v>4.82</v>
      </c>
      <c r="J130" s="100">
        <v>4.3099999999999996</v>
      </c>
      <c r="K130" s="100">
        <v>3.87</v>
      </c>
      <c r="L130" s="100">
        <v>56</v>
      </c>
      <c r="M130" s="100">
        <v>52</v>
      </c>
      <c r="N130" s="100">
        <v>23</v>
      </c>
      <c r="O130" s="99">
        <v>0.4314351851851852</v>
      </c>
    </row>
    <row r="131" spans="1:15" x14ac:dyDescent="0.25">
      <c r="A131" s="100">
        <v>1910</v>
      </c>
      <c r="B131" s="29">
        <v>2</v>
      </c>
      <c r="C131" s="100">
        <v>11573</v>
      </c>
      <c r="D131" s="100">
        <v>17.309999999999999</v>
      </c>
      <c r="E131" s="100">
        <v>13.12</v>
      </c>
      <c r="F131" s="100">
        <v>11.66</v>
      </c>
      <c r="G131" s="100">
        <v>7.33</v>
      </c>
      <c r="H131" s="100">
        <v>3.21</v>
      </c>
      <c r="I131" s="100">
        <v>1.7</v>
      </c>
      <c r="J131" s="100">
        <v>1.54</v>
      </c>
      <c r="K131" s="100">
        <v>1.39</v>
      </c>
      <c r="L131" s="100">
        <v>56</v>
      </c>
      <c r="M131" s="100">
        <v>52</v>
      </c>
      <c r="N131" s="100">
        <v>23</v>
      </c>
      <c r="O131" s="99">
        <v>0.43153935185185183</v>
      </c>
    </row>
    <row r="132" spans="1:15" x14ac:dyDescent="0.25">
      <c r="A132" s="100">
        <v>1910</v>
      </c>
      <c r="B132" s="29">
        <v>3</v>
      </c>
      <c r="C132" s="100">
        <v>22602</v>
      </c>
      <c r="D132" s="100">
        <v>30.81</v>
      </c>
      <c r="E132" s="100">
        <v>23.71</v>
      </c>
      <c r="F132" s="100">
        <v>22.81</v>
      </c>
      <c r="G132" s="100">
        <v>14.45</v>
      </c>
      <c r="H132" s="100">
        <v>6.8</v>
      </c>
      <c r="I132" s="100">
        <v>3.24</v>
      </c>
      <c r="J132" s="100">
        <v>2.93</v>
      </c>
      <c r="K132" s="100">
        <v>2.63</v>
      </c>
      <c r="L132" s="100">
        <v>56</v>
      </c>
      <c r="M132" s="100">
        <v>52</v>
      </c>
      <c r="N132" s="100">
        <v>23</v>
      </c>
      <c r="O132" s="99">
        <v>0.43162037037037032</v>
      </c>
    </row>
    <row r="133" spans="1:15" x14ac:dyDescent="0.25">
      <c r="A133" s="100">
        <v>1910</v>
      </c>
      <c r="B133" s="29">
        <v>4</v>
      </c>
      <c r="C133" s="100">
        <v>34286</v>
      </c>
      <c r="D133" s="100">
        <v>40.950000000000003</v>
      </c>
      <c r="E133" s="100">
        <v>32.04</v>
      </c>
      <c r="F133" s="100">
        <v>31.92</v>
      </c>
      <c r="G133" s="100">
        <v>20.29</v>
      </c>
      <c r="H133" s="100">
        <v>9.7799999999999994</v>
      </c>
      <c r="I133" s="100">
        <v>4.8099999999999996</v>
      </c>
      <c r="J133" s="100">
        <v>4.32</v>
      </c>
      <c r="K133" s="100">
        <v>3.87</v>
      </c>
      <c r="L133" s="100">
        <v>56</v>
      </c>
      <c r="M133" s="100">
        <v>52</v>
      </c>
      <c r="N133" s="100">
        <v>23</v>
      </c>
      <c r="O133" s="99">
        <v>0.4317361111111111</v>
      </c>
    </row>
    <row r="134" spans="1:15" x14ac:dyDescent="0.25">
      <c r="A134" s="96" t="s">
        <v>657</v>
      </c>
      <c r="C134" s="95" t="s">
        <v>57</v>
      </c>
      <c r="D134" s="97">
        <v>0.43214120370370374</v>
      </c>
      <c r="E134" s="96" t="s">
        <v>190</v>
      </c>
      <c r="F134" s="96" t="s">
        <v>115</v>
      </c>
    </row>
    <row r="135" spans="1:15" x14ac:dyDescent="0.25">
      <c r="A135" s="100">
        <v>1983</v>
      </c>
      <c r="B135" s="29">
        <v>1</v>
      </c>
      <c r="C135" s="100">
        <v>35038</v>
      </c>
      <c r="D135" s="100">
        <v>24.85</v>
      </c>
      <c r="E135" s="100">
        <v>13.57</v>
      </c>
      <c r="F135" s="100">
        <v>19.52</v>
      </c>
      <c r="G135" s="100">
        <v>14.89</v>
      </c>
      <c r="H135" s="100">
        <v>11.44</v>
      </c>
      <c r="I135" s="100">
        <v>8.91</v>
      </c>
      <c r="J135" s="100">
        <v>7</v>
      </c>
      <c r="K135" s="100">
        <v>5.69</v>
      </c>
      <c r="L135" s="100">
        <v>57</v>
      </c>
      <c r="M135" s="100">
        <v>53</v>
      </c>
      <c r="N135" s="100">
        <v>24</v>
      </c>
      <c r="O135" s="99">
        <v>0.43320601851851853</v>
      </c>
    </row>
    <row r="136" spans="1:15" x14ac:dyDescent="0.25">
      <c r="A136" s="100">
        <v>1983</v>
      </c>
      <c r="B136" s="29">
        <v>2</v>
      </c>
      <c r="C136" s="100">
        <v>12065</v>
      </c>
      <c r="D136" s="100">
        <v>10.43</v>
      </c>
      <c r="E136" s="100">
        <v>3</v>
      </c>
      <c r="F136" s="100">
        <v>8.01</v>
      </c>
      <c r="G136" s="100">
        <v>5.92</v>
      </c>
      <c r="H136" s="100">
        <v>4.43</v>
      </c>
      <c r="I136" s="100">
        <v>3.47</v>
      </c>
      <c r="J136" s="100">
        <v>2.69</v>
      </c>
      <c r="K136" s="100">
        <v>2.1800000000000002</v>
      </c>
      <c r="L136" s="100">
        <v>57</v>
      </c>
      <c r="M136" s="100">
        <v>53</v>
      </c>
      <c r="N136" s="100">
        <v>24</v>
      </c>
      <c r="O136" s="99">
        <v>0.43332175925925925</v>
      </c>
    </row>
    <row r="137" spans="1:15" x14ac:dyDescent="0.25">
      <c r="A137" s="100">
        <v>1983</v>
      </c>
      <c r="B137" s="29">
        <v>3</v>
      </c>
      <c r="C137" s="100">
        <v>23422</v>
      </c>
      <c r="D137" s="100">
        <v>17.739999999999998</v>
      </c>
      <c r="E137" s="100">
        <v>8.23</v>
      </c>
      <c r="F137" s="100">
        <v>13.83</v>
      </c>
      <c r="G137" s="100">
        <v>10.34</v>
      </c>
      <c r="H137" s="100">
        <v>7.89</v>
      </c>
      <c r="I137" s="100">
        <v>6.17</v>
      </c>
      <c r="J137" s="100">
        <v>4.87</v>
      </c>
      <c r="K137" s="100">
        <v>3.96</v>
      </c>
      <c r="L137" s="100">
        <v>57</v>
      </c>
      <c r="M137" s="100">
        <v>53</v>
      </c>
      <c r="N137" s="100">
        <v>24</v>
      </c>
      <c r="O137" s="99">
        <v>0.43364583333333334</v>
      </c>
    </row>
    <row r="138" spans="1:15" x14ac:dyDescent="0.25">
      <c r="A138" s="100">
        <v>1983</v>
      </c>
      <c r="B138" s="29">
        <v>4</v>
      </c>
      <c r="C138" s="100">
        <v>35288</v>
      </c>
      <c r="D138" s="100">
        <v>23.98</v>
      </c>
      <c r="E138" s="100">
        <v>13.66</v>
      </c>
      <c r="F138" s="100">
        <v>18.850000000000001</v>
      </c>
      <c r="G138" s="100">
        <v>14.4</v>
      </c>
      <c r="H138" s="100">
        <v>11.09</v>
      </c>
      <c r="I138" s="100">
        <v>8.6999999999999993</v>
      </c>
      <c r="J138" s="100">
        <v>6.89</v>
      </c>
      <c r="K138" s="100">
        <v>5.64</v>
      </c>
      <c r="L138" s="100">
        <v>57</v>
      </c>
      <c r="M138" s="100">
        <v>53</v>
      </c>
      <c r="N138" s="100">
        <v>24</v>
      </c>
      <c r="O138" s="99">
        <v>0.43388888888888894</v>
      </c>
    </row>
    <row r="139" spans="1:15" x14ac:dyDescent="0.25">
      <c r="A139" s="96" t="s">
        <v>660</v>
      </c>
      <c r="C139" s="95" t="s">
        <v>57</v>
      </c>
      <c r="D139" s="97">
        <v>0.43444444444444441</v>
      </c>
      <c r="E139" s="96" t="s">
        <v>180</v>
      </c>
      <c r="F139" s="96" t="s">
        <v>115</v>
      </c>
    </row>
    <row r="140" spans="1:15" x14ac:dyDescent="0.25">
      <c r="A140" s="100">
        <v>1986</v>
      </c>
      <c r="B140" s="29">
        <v>1</v>
      </c>
      <c r="C140" s="100">
        <v>35104</v>
      </c>
      <c r="D140" s="100">
        <v>24.49</v>
      </c>
      <c r="E140" s="100">
        <v>19.190000000000001</v>
      </c>
      <c r="F140" s="100">
        <v>11.15</v>
      </c>
      <c r="G140" s="100">
        <v>8.85</v>
      </c>
      <c r="H140" s="100">
        <v>7.12</v>
      </c>
      <c r="I140" s="100">
        <v>5.69</v>
      </c>
      <c r="J140" s="100">
        <v>4.6399999999999997</v>
      </c>
      <c r="K140" s="100">
        <v>3.95</v>
      </c>
      <c r="L140" s="100">
        <v>57</v>
      </c>
      <c r="M140" s="100">
        <v>53</v>
      </c>
      <c r="N140" s="100">
        <v>25</v>
      </c>
      <c r="O140" s="99">
        <v>0.43481481481481482</v>
      </c>
    </row>
    <row r="141" spans="1:15" x14ac:dyDescent="0.25">
      <c r="A141" s="100">
        <v>1986</v>
      </c>
      <c r="B141" s="29">
        <v>2</v>
      </c>
      <c r="C141" s="100">
        <v>12003</v>
      </c>
      <c r="D141" s="100">
        <v>10.01</v>
      </c>
      <c r="E141" s="100">
        <v>7.66</v>
      </c>
      <c r="F141" s="100">
        <v>2.73</v>
      </c>
      <c r="G141" s="100">
        <v>2.2999999999999998</v>
      </c>
      <c r="H141" s="100">
        <v>2.02</v>
      </c>
      <c r="I141" s="100">
        <v>1.74</v>
      </c>
      <c r="J141" s="100">
        <v>1.49</v>
      </c>
      <c r="K141" s="100">
        <v>1.34</v>
      </c>
      <c r="L141" s="100">
        <v>57</v>
      </c>
      <c r="M141" s="100">
        <v>53</v>
      </c>
      <c r="N141" s="100">
        <v>25</v>
      </c>
      <c r="O141" s="99">
        <v>0.4349189814814815</v>
      </c>
    </row>
    <row r="142" spans="1:15" x14ac:dyDescent="0.25">
      <c r="A142" s="100">
        <v>1986</v>
      </c>
      <c r="B142" s="29">
        <v>3</v>
      </c>
      <c r="C142" s="100">
        <v>23295</v>
      </c>
      <c r="D142" s="100">
        <v>17.739999999999998</v>
      </c>
      <c r="E142" s="100">
        <v>13.65</v>
      </c>
      <c r="F142" s="100">
        <v>6.38</v>
      </c>
      <c r="G142" s="100">
        <v>5.15</v>
      </c>
      <c r="H142" s="100">
        <v>4.3099999999999996</v>
      </c>
      <c r="I142" s="100">
        <v>3.6</v>
      </c>
      <c r="J142" s="100">
        <v>3.03</v>
      </c>
      <c r="K142" s="100">
        <v>2.64</v>
      </c>
      <c r="L142" s="100">
        <v>57</v>
      </c>
      <c r="M142" s="100">
        <v>53</v>
      </c>
      <c r="N142" s="100">
        <v>25</v>
      </c>
      <c r="O142" s="99">
        <v>0.43501157407407409</v>
      </c>
    </row>
    <row r="143" spans="1:15" x14ac:dyDescent="0.25">
      <c r="A143" s="100">
        <v>1986</v>
      </c>
      <c r="B143" s="29">
        <v>4</v>
      </c>
      <c r="C143" s="100">
        <v>35342</v>
      </c>
      <c r="D143" s="100">
        <v>23.88</v>
      </c>
      <c r="E143" s="100">
        <v>18.690000000000001</v>
      </c>
      <c r="F143" s="100">
        <v>11.51</v>
      </c>
      <c r="G143" s="100">
        <v>9.15</v>
      </c>
      <c r="H143" s="100">
        <v>7.37</v>
      </c>
      <c r="I143" s="100">
        <v>5.86</v>
      </c>
      <c r="J143" s="100">
        <v>4.79</v>
      </c>
      <c r="K143" s="100">
        <v>4.07</v>
      </c>
      <c r="L143" s="100">
        <v>57</v>
      </c>
      <c r="M143" s="100">
        <v>53</v>
      </c>
      <c r="N143" s="100">
        <v>25</v>
      </c>
      <c r="O143" s="99">
        <v>0.43511574074074072</v>
      </c>
    </row>
    <row r="144" spans="1:15" x14ac:dyDescent="0.25">
      <c r="A144" s="96" t="s">
        <v>658</v>
      </c>
      <c r="C144" s="95" t="s">
        <v>57</v>
      </c>
      <c r="D144" s="97">
        <v>0.4355324074074074</v>
      </c>
      <c r="E144" s="96" t="s">
        <v>178</v>
      </c>
      <c r="F144" s="96" t="s">
        <v>115</v>
      </c>
    </row>
    <row r="145" spans="1:15" x14ac:dyDescent="0.25">
      <c r="A145" s="100">
        <v>1853</v>
      </c>
      <c r="B145" s="29">
        <v>1</v>
      </c>
      <c r="C145" s="100">
        <v>35696</v>
      </c>
      <c r="D145" s="100">
        <v>8.7100000000000009</v>
      </c>
      <c r="E145" s="100">
        <v>7.9</v>
      </c>
      <c r="F145" s="100">
        <v>7.84</v>
      </c>
      <c r="G145" s="100">
        <v>6.76</v>
      </c>
      <c r="H145" s="100">
        <v>5.83</v>
      </c>
      <c r="I145" s="100">
        <v>4.96</v>
      </c>
      <c r="J145" s="100">
        <v>4.1500000000000004</v>
      </c>
      <c r="K145" s="100">
        <v>3.47</v>
      </c>
      <c r="L145" s="100">
        <v>58</v>
      </c>
      <c r="M145" s="100">
        <v>52</v>
      </c>
      <c r="N145" s="100">
        <v>26</v>
      </c>
      <c r="O145" s="99">
        <v>0.43817129629629631</v>
      </c>
    </row>
    <row r="146" spans="1:15" x14ac:dyDescent="0.25">
      <c r="A146" s="100">
        <v>1853</v>
      </c>
      <c r="B146" s="29">
        <v>2</v>
      </c>
      <c r="C146" s="100">
        <v>12275</v>
      </c>
      <c r="D146" s="100">
        <v>2.79</v>
      </c>
      <c r="E146" s="100">
        <v>2.52</v>
      </c>
      <c r="F146" s="100">
        <v>2.4900000000000002</v>
      </c>
      <c r="G146" s="100">
        <v>2.15</v>
      </c>
      <c r="H146" s="100">
        <v>1.9</v>
      </c>
      <c r="I146" s="100">
        <v>1.64</v>
      </c>
      <c r="J146" s="100">
        <v>1.4</v>
      </c>
      <c r="K146" s="100">
        <v>1.21</v>
      </c>
      <c r="L146" s="100">
        <v>58</v>
      </c>
      <c r="M146" s="100">
        <v>52</v>
      </c>
      <c r="N146" s="100">
        <v>26</v>
      </c>
      <c r="O146" s="99">
        <v>0.43826388888888884</v>
      </c>
    </row>
    <row r="147" spans="1:15" x14ac:dyDescent="0.25">
      <c r="A147" s="100">
        <v>1853</v>
      </c>
      <c r="B147" s="29">
        <v>3</v>
      </c>
      <c r="C147" s="100">
        <v>23652</v>
      </c>
      <c r="D147" s="100">
        <v>5.6</v>
      </c>
      <c r="E147" s="100">
        <v>5.04</v>
      </c>
      <c r="F147" s="100">
        <v>5.0599999999999996</v>
      </c>
      <c r="G147" s="100">
        <v>4.32</v>
      </c>
      <c r="H147" s="100">
        <v>3.76</v>
      </c>
      <c r="I147" s="100">
        <v>3.24</v>
      </c>
      <c r="J147" s="100">
        <v>2.74</v>
      </c>
      <c r="K147" s="100">
        <v>2.35</v>
      </c>
      <c r="L147" s="100">
        <v>58</v>
      </c>
      <c r="M147" s="100">
        <v>52</v>
      </c>
      <c r="N147" s="100">
        <v>26</v>
      </c>
      <c r="O147" s="99">
        <v>0.43834490740740745</v>
      </c>
    </row>
    <row r="148" spans="1:15" x14ac:dyDescent="0.25">
      <c r="A148" s="100">
        <v>1853</v>
      </c>
      <c r="B148" s="29">
        <v>4</v>
      </c>
      <c r="C148" s="100">
        <v>35950</v>
      </c>
      <c r="D148" s="100">
        <v>8.56</v>
      </c>
      <c r="E148" s="100">
        <v>7.73</v>
      </c>
      <c r="F148" s="100">
        <v>7.7</v>
      </c>
      <c r="G148" s="100">
        <v>6.63</v>
      </c>
      <c r="H148" s="100">
        <v>5.72</v>
      </c>
      <c r="I148" s="100">
        <v>4.9000000000000004</v>
      </c>
      <c r="J148" s="100">
        <v>4.13</v>
      </c>
      <c r="K148" s="100">
        <v>3.5</v>
      </c>
      <c r="L148" s="100">
        <v>58</v>
      </c>
      <c r="M148" s="100">
        <v>52</v>
      </c>
      <c r="N148" s="100">
        <v>26</v>
      </c>
      <c r="O148" s="99">
        <v>0.43844907407407407</v>
      </c>
    </row>
    <row r="149" spans="1:15" x14ac:dyDescent="0.25">
      <c r="A149" s="96" t="s">
        <v>661</v>
      </c>
      <c r="C149" s="95" t="s">
        <v>57</v>
      </c>
      <c r="D149" s="97">
        <v>0.43883101851851852</v>
      </c>
      <c r="E149" s="96" t="s">
        <v>200</v>
      </c>
    </row>
    <row r="150" spans="1:15" x14ac:dyDescent="0.25">
      <c r="A150" s="100">
        <v>1870</v>
      </c>
      <c r="B150" s="29">
        <v>1</v>
      </c>
      <c r="C150" s="100">
        <v>35228</v>
      </c>
      <c r="D150" s="100">
        <v>22.24</v>
      </c>
      <c r="E150" s="100">
        <v>5.67</v>
      </c>
      <c r="F150" s="100">
        <v>17.34</v>
      </c>
      <c r="G150" s="100">
        <v>13.18</v>
      </c>
      <c r="H150" s="100">
        <v>10.11</v>
      </c>
      <c r="I150" s="100">
        <v>7.84</v>
      </c>
      <c r="J150" s="100">
        <v>6.02</v>
      </c>
      <c r="K150" s="100">
        <v>4.67</v>
      </c>
      <c r="L150" s="100">
        <v>58</v>
      </c>
      <c r="M150" s="100">
        <v>52</v>
      </c>
      <c r="N150" s="100">
        <v>27</v>
      </c>
      <c r="O150" s="99">
        <v>0.43936342592592598</v>
      </c>
    </row>
    <row r="151" spans="1:15" x14ac:dyDescent="0.25">
      <c r="A151" s="100">
        <v>1870</v>
      </c>
      <c r="B151" s="29">
        <v>2</v>
      </c>
      <c r="C151" s="100">
        <v>12018</v>
      </c>
      <c r="D151" s="100">
        <v>8.2799999999999994</v>
      </c>
      <c r="E151" s="100">
        <v>1.66</v>
      </c>
      <c r="F151" s="100">
        <v>6.37</v>
      </c>
      <c r="G151" s="100">
        <v>4.8099999999999996</v>
      </c>
      <c r="H151" s="100">
        <v>3.66</v>
      </c>
      <c r="I151" s="100">
        <v>2.88</v>
      </c>
      <c r="J151" s="100">
        <v>2.23</v>
      </c>
      <c r="K151" s="100">
        <v>1.77</v>
      </c>
      <c r="L151" s="100">
        <v>58</v>
      </c>
      <c r="M151" s="100">
        <v>52</v>
      </c>
      <c r="N151" s="100">
        <v>27</v>
      </c>
      <c r="O151" s="99">
        <v>0.43947916666666664</v>
      </c>
    </row>
    <row r="152" spans="1:15" x14ac:dyDescent="0.25">
      <c r="A152" s="100">
        <v>1870</v>
      </c>
      <c r="B152" s="29">
        <v>3</v>
      </c>
      <c r="C152" s="100">
        <v>23305</v>
      </c>
      <c r="D152" s="100">
        <v>15.44</v>
      </c>
      <c r="E152" s="100">
        <v>3.45</v>
      </c>
      <c r="F152" s="100">
        <v>11.99</v>
      </c>
      <c r="G152" s="100">
        <v>8.9600000000000009</v>
      </c>
      <c r="H152" s="100">
        <v>6.91</v>
      </c>
      <c r="I152" s="100">
        <v>5.42</v>
      </c>
      <c r="J152" s="100">
        <v>4.1900000000000004</v>
      </c>
      <c r="K152" s="100">
        <v>3.32</v>
      </c>
      <c r="L152" s="100">
        <v>58</v>
      </c>
      <c r="M152" s="100">
        <v>52</v>
      </c>
      <c r="N152" s="100">
        <v>27</v>
      </c>
      <c r="O152" s="99">
        <v>0.43962962962962965</v>
      </c>
    </row>
    <row r="153" spans="1:15" x14ac:dyDescent="0.25">
      <c r="A153" s="100">
        <v>1870</v>
      </c>
      <c r="B153" s="29">
        <v>4</v>
      </c>
      <c r="C153" s="100">
        <v>35303</v>
      </c>
      <c r="D153" s="100">
        <v>21.42</v>
      </c>
      <c r="E153" s="100">
        <v>5.7</v>
      </c>
      <c r="F153" s="100">
        <v>16.739999999999998</v>
      </c>
      <c r="G153" s="100">
        <v>12.71</v>
      </c>
      <c r="H153" s="100">
        <v>9.7899999999999991</v>
      </c>
      <c r="I153" s="100">
        <v>7.68</v>
      </c>
      <c r="J153" s="100">
        <v>5.97</v>
      </c>
      <c r="K153" s="100">
        <v>4.71</v>
      </c>
      <c r="L153" s="100">
        <v>58</v>
      </c>
      <c r="M153" s="100">
        <v>52</v>
      </c>
      <c r="N153" s="100">
        <v>27</v>
      </c>
      <c r="O153" s="99">
        <v>0.43983796296296296</v>
      </c>
    </row>
    <row r="154" spans="1:15" x14ac:dyDescent="0.25">
      <c r="A154" s="96" t="s">
        <v>662</v>
      </c>
      <c r="C154" s="95" t="s">
        <v>57</v>
      </c>
      <c r="D154" s="97">
        <v>0.44019675925925927</v>
      </c>
      <c r="E154" s="96" t="s">
        <v>198</v>
      </c>
    </row>
    <row r="155" spans="1:15" x14ac:dyDescent="0.25">
      <c r="A155" s="100">
        <v>1873</v>
      </c>
      <c r="B155" s="29">
        <v>1</v>
      </c>
      <c r="C155" s="100">
        <v>35093</v>
      </c>
      <c r="D155" s="100">
        <v>22.27</v>
      </c>
      <c r="E155" s="100">
        <v>17.28</v>
      </c>
      <c r="F155" s="100">
        <v>5.32</v>
      </c>
      <c r="G155" s="100">
        <v>4.59</v>
      </c>
      <c r="H155" s="100">
        <v>4.0199999999999996</v>
      </c>
      <c r="I155" s="100">
        <v>3.53</v>
      </c>
      <c r="J155" s="100">
        <v>3.11</v>
      </c>
      <c r="K155" s="100">
        <v>2.72</v>
      </c>
      <c r="L155" s="100">
        <v>58</v>
      </c>
      <c r="M155" s="100">
        <v>53</v>
      </c>
      <c r="N155" s="100">
        <v>28</v>
      </c>
      <c r="O155" s="99">
        <v>0.44057870370370367</v>
      </c>
    </row>
    <row r="156" spans="1:15" x14ac:dyDescent="0.25">
      <c r="A156" s="100">
        <v>1873</v>
      </c>
      <c r="B156" s="29">
        <v>2</v>
      </c>
      <c r="C156" s="100">
        <v>12039</v>
      </c>
      <c r="D156" s="100">
        <v>7.99</v>
      </c>
      <c r="E156" s="100">
        <v>6.12</v>
      </c>
      <c r="F156" s="100">
        <v>1.71</v>
      </c>
      <c r="G156" s="100">
        <v>1.51</v>
      </c>
      <c r="H156" s="100">
        <v>1.35</v>
      </c>
      <c r="I156" s="100">
        <v>1.21</v>
      </c>
      <c r="J156" s="100">
        <v>1.06</v>
      </c>
      <c r="K156" s="100">
        <v>0.95</v>
      </c>
      <c r="L156" s="100">
        <v>58</v>
      </c>
      <c r="M156" s="100">
        <v>53</v>
      </c>
      <c r="N156" s="100">
        <v>28</v>
      </c>
      <c r="O156" s="99">
        <v>0.44067129629629626</v>
      </c>
    </row>
    <row r="157" spans="1:15" x14ac:dyDescent="0.25">
      <c r="A157" s="100">
        <v>1873</v>
      </c>
      <c r="B157" s="29">
        <v>3</v>
      </c>
      <c r="C157" s="100">
        <v>23288</v>
      </c>
      <c r="D157" s="100">
        <v>15.13</v>
      </c>
      <c r="E157" s="100">
        <v>11.65</v>
      </c>
      <c r="F157" s="100">
        <v>3.57</v>
      </c>
      <c r="G157" s="100">
        <v>3.04</v>
      </c>
      <c r="H157" s="100">
        <v>2.71</v>
      </c>
      <c r="I157" s="100">
        <v>2.4</v>
      </c>
      <c r="J157" s="100">
        <v>2.11</v>
      </c>
      <c r="K157" s="100">
        <v>1.85</v>
      </c>
      <c r="L157" s="100">
        <v>58</v>
      </c>
      <c r="M157" s="100">
        <v>53</v>
      </c>
      <c r="N157" s="100">
        <v>28</v>
      </c>
      <c r="O157" s="99">
        <v>0.44075231481481486</v>
      </c>
    </row>
    <row r="158" spans="1:15" x14ac:dyDescent="0.25">
      <c r="A158" s="100">
        <v>1873</v>
      </c>
      <c r="B158" s="29">
        <v>4</v>
      </c>
      <c r="C158" s="100">
        <v>35360</v>
      </c>
      <c r="D158" s="100">
        <v>21.49</v>
      </c>
      <c r="E158" s="100">
        <v>16.66</v>
      </c>
      <c r="F158" s="100">
        <v>5.56</v>
      </c>
      <c r="G158" s="100">
        <v>4.8</v>
      </c>
      <c r="H158" s="100">
        <v>4.18</v>
      </c>
      <c r="I158" s="100">
        <v>3.66</v>
      </c>
      <c r="J158" s="100">
        <v>3.22</v>
      </c>
      <c r="K158" s="100">
        <v>2.81</v>
      </c>
      <c r="L158" s="100">
        <v>58</v>
      </c>
      <c r="M158" s="100">
        <v>53</v>
      </c>
      <c r="N158" s="100">
        <v>28</v>
      </c>
      <c r="O158" s="99">
        <v>0.44086805555555553</v>
      </c>
    </row>
    <row r="159" spans="1:15" x14ac:dyDescent="0.25">
      <c r="A159" s="96" t="s">
        <v>663</v>
      </c>
      <c r="C159" s="95" t="s">
        <v>57</v>
      </c>
      <c r="D159" s="97">
        <v>0.44119212962962967</v>
      </c>
      <c r="E159" s="96" t="s">
        <v>196</v>
      </c>
    </row>
    <row r="160" spans="1:15" x14ac:dyDescent="0.25">
      <c r="A160" s="100">
        <v>1890</v>
      </c>
      <c r="B160" s="29">
        <v>1</v>
      </c>
      <c r="C160" s="100">
        <v>35739</v>
      </c>
      <c r="D160" s="100">
        <v>10.8</v>
      </c>
      <c r="E160" s="100">
        <v>9.98</v>
      </c>
      <c r="F160" s="100">
        <v>9.75</v>
      </c>
      <c r="G160" s="100">
        <v>8.3800000000000008</v>
      </c>
      <c r="H160" s="100">
        <v>7.09</v>
      </c>
      <c r="I160" s="100">
        <v>6.04</v>
      </c>
      <c r="J160" s="100">
        <v>5.12</v>
      </c>
      <c r="K160" s="100">
        <v>4.4400000000000004</v>
      </c>
      <c r="L160" s="100">
        <v>58</v>
      </c>
      <c r="M160" s="100">
        <v>52</v>
      </c>
      <c r="N160" s="100">
        <v>29</v>
      </c>
      <c r="O160" s="99">
        <v>0.4415972222222222</v>
      </c>
    </row>
    <row r="161" spans="1:15" x14ac:dyDescent="0.25">
      <c r="A161" s="100">
        <v>1890</v>
      </c>
      <c r="B161" s="29">
        <v>2</v>
      </c>
      <c r="C161" s="100">
        <v>12288</v>
      </c>
      <c r="D161" s="100">
        <v>3.46</v>
      </c>
      <c r="E161" s="100">
        <v>3.17</v>
      </c>
      <c r="F161" s="100">
        <v>3.12</v>
      </c>
      <c r="G161" s="100">
        <v>2.67</v>
      </c>
      <c r="H161" s="100">
        <v>2.3199999999999998</v>
      </c>
      <c r="I161" s="100">
        <v>2.0099999999999998</v>
      </c>
      <c r="J161" s="100">
        <v>1.73</v>
      </c>
      <c r="K161" s="100">
        <v>1.53</v>
      </c>
      <c r="L161" s="100">
        <v>58</v>
      </c>
      <c r="M161" s="100">
        <v>52</v>
      </c>
      <c r="N161" s="100">
        <v>29</v>
      </c>
      <c r="O161" s="99">
        <v>0.44168981481481479</v>
      </c>
    </row>
    <row r="162" spans="1:15" x14ac:dyDescent="0.25">
      <c r="A162" s="100">
        <v>1890</v>
      </c>
      <c r="B162" s="29">
        <v>3</v>
      </c>
      <c r="C162" s="100">
        <v>23618</v>
      </c>
      <c r="D162" s="100">
        <v>6.96</v>
      </c>
      <c r="E162" s="100">
        <v>6.35</v>
      </c>
      <c r="F162" s="100">
        <v>6.3</v>
      </c>
      <c r="G162" s="100">
        <v>5.35</v>
      </c>
      <c r="H162" s="100">
        <v>4.59</v>
      </c>
      <c r="I162" s="100">
        <v>3.99</v>
      </c>
      <c r="J162" s="100">
        <v>3.42</v>
      </c>
      <c r="K162" s="100">
        <v>3.02</v>
      </c>
      <c r="L162" s="100">
        <v>58</v>
      </c>
      <c r="M162" s="100">
        <v>52</v>
      </c>
      <c r="N162" s="100">
        <v>29</v>
      </c>
      <c r="O162" s="99">
        <v>0.44177083333333328</v>
      </c>
    </row>
    <row r="163" spans="1:15" x14ac:dyDescent="0.25">
      <c r="A163" s="100">
        <v>1890</v>
      </c>
      <c r="B163" s="29">
        <v>4</v>
      </c>
      <c r="C163" s="100">
        <v>35622</v>
      </c>
      <c r="D163" s="100">
        <v>10.5</v>
      </c>
      <c r="E163" s="100">
        <v>9.69</v>
      </c>
      <c r="F163" s="100">
        <v>9.49</v>
      </c>
      <c r="G163" s="100">
        <v>8.15</v>
      </c>
      <c r="H163" s="100">
        <v>6.98</v>
      </c>
      <c r="I163" s="100">
        <v>5.99</v>
      </c>
      <c r="J163" s="100">
        <v>5.14</v>
      </c>
      <c r="K163" s="100">
        <v>4.5599999999999996</v>
      </c>
      <c r="L163" s="100">
        <v>58</v>
      </c>
      <c r="M163" s="100">
        <v>52</v>
      </c>
      <c r="N163" s="100">
        <v>29</v>
      </c>
      <c r="O163" s="99">
        <v>0.44187500000000002</v>
      </c>
    </row>
    <row r="164" spans="1:15" x14ac:dyDescent="0.25">
      <c r="A164" s="96" t="s">
        <v>664</v>
      </c>
      <c r="C164" s="95" t="s">
        <v>57</v>
      </c>
      <c r="D164" s="97">
        <v>0.44240740740740742</v>
      </c>
      <c r="E164" s="96" t="s">
        <v>194</v>
      </c>
    </row>
    <row r="165" spans="1:15" x14ac:dyDescent="0.25">
      <c r="A165" s="100">
        <v>1908</v>
      </c>
      <c r="B165" s="29">
        <v>1</v>
      </c>
      <c r="C165" s="100">
        <v>34552</v>
      </c>
      <c r="D165" s="100">
        <v>27.26</v>
      </c>
      <c r="E165" s="100">
        <v>5.09</v>
      </c>
      <c r="F165" s="100">
        <v>21.24</v>
      </c>
      <c r="G165" s="100">
        <v>16</v>
      </c>
      <c r="H165" s="100">
        <v>12.15</v>
      </c>
      <c r="I165" s="100">
        <v>9.27</v>
      </c>
      <c r="J165" s="100">
        <v>7.12</v>
      </c>
      <c r="K165" s="100">
        <v>5.4</v>
      </c>
      <c r="L165" s="100">
        <v>59</v>
      </c>
      <c r="M165" s="100">
        <v>53</v>
      </c>
      <c r="N165" s="100">
        <v>30</v>
      </c>
      <c r="O165" s="99">
        <v>0.44327546296296294</v>
      </c>
    </row>
    <row r="166" spans="1:15" x14ac:dyDescent="0.25">
      <c r="A166" s="100">
        <v>1908</v>
      </c>
      <c r="B166" s="29">
        <v>2</v>
      </c>
      <c r="C166" s="100">
        <v>11995</v>
      </c>
      <c r="D166" s="100">
        <v>9.6199999999999992</v>
      </c>
      <c r="E166" s="100">
        <v>1.81</v>
      </c>
      <c r="F166" s="100">
        <v>7.4</v>
      </c>
      <c r="G166" s="100">
        <v>5.53</v>
      </c>
      <c r="H166" s="100">
        <v>4.1399999999999997</v>
      </c>
      <c r="I166" s="100">
        <v>3.2</v>
      </c>
      <c r="J166" s="100">
        <v>2.46</v>
      </c>
      <c r="K166" s="100">
        <v>1.89</v>
      </c>
      <c r="L166" s="100">
        <v>59</v>
      </c>
      <c r="M166" s="100">
        <v>53</v>
      </c>
      <c r="N166" s="100">
        <v>30</v>
      </c>
      <c r="O166" s="99">
        <v>0.44342592592592589</v>
      </c>
    </row>
    <row r="167" spans="1:15" x14ac:dyDescent="0.25">
      <c r="A167" s="100">
        <v>1908</v>
      </c>
      <c r="B167" s="29">
        <v>3</v>
      </c>
      <c r="C167" s="100">
        <v>23167</v>
      </c>
      <c r="D167" s="100">
        <v>18.54</v>
      </c>
      <c r="E167" s="100">
        <v>3.45</v>
      </c>
      <c r="F167" s="100">
        <v>14.42</v>
      </c>
      <c r="G167" s="100">
        <v>10.67</v>
      </c>
      <c r="H167" s="100">
        <v>8.1199999999999992</v>
      </c>
      <c r="I167" s="100">
        <v>6.28</v>
      </c>
      <c r="J167" s="100">
        <v>4.8499999999999996</v>
      </c>
      <c r="K167" s="100">
        <v>3.71</v>
      </c>
      <c r="L167" s="100">
        <v>59</v>
      </c>
      <c r="M167" s="100">
        <v>53</v>
      </c>
      <c r="N167" s="100">
        <v>30</v>
      </c>
      <c r="O167" s="99">
        <v>0.44366898148148143</v>
      </c>
    </row>
    <row r="168" spans="1:15" x14ac:dyDescent="0.25">
      <c r="A168" s="100">
        <v>1908</v>
      </c>
      <c r="B168" s="29">
        <v>4</v>
      </c>
      <c r="C168" s="100">
        <v>34988</v>
      </c>
      <c r="D168" s="100">
        <v>26.05</v>
      </c>
      <c r="E168" s="100">
        <v>5.24</v>
      </c>
      <c r="F168" s="100">
        <v>20.36</v>
      </c>
      <c r="G168" s="100">
        <v>15.33</v>
      </c>
      <c r="H168" s="100">
        <v>11.68</v>
      </c>
      <c r="I168" s="100">
        <v>9.02</v>
      </c>
      <c r="J168" s="100">
        <v>7.01</v>
      </c>
      <c r="K168" s="100">
        <v>5.39</v>
      </c>
      <c r="L168" s="100">
        <v>59</v>
      </c>
      <c r="M168" s="100">
        <v>53</v>
      </c>
      <c r="N168" s="100">
        <v>30</v>
      </c>
      <c r="O168" s="99">
        <v>0.44392361111111112</v>
      </c>
    </row>
    <row r="169" spans="1:15" x14ac:dyDescent="0.25">
      <c r="A169" s="96" t="s">
        <v>659</v>
      </c>
      <c r="C169" s="95" t="s">
        <v>57</v>
      </c>
      <c r="D169" s="97">
        <v>0.4443981481481481</v>
      </c>
      <c r="E169" s="96" t="s">
        <v>192</v>
      </c>
    </row>
    <row r="170" spans="1:15" x14ac:dyDescent="0.25">
      <c r="A170" s="100">
        <v>1910</v>
      </c>
      <c r="B170" s="29">
        <v>1</v>
      </c>
      <c r="C170" s="100">
        <v>34836</v>
      </c>
      <c r="D170" s="100">
        <v>29</v>
      </c>
      <c r="E170" s="100">
        <v>22.14</v>
      </c>
      <c r="F170" s="100">
        <v>5.88</v>
      </c>
      <c r="G170" s="100">
        <v>5</v>
      </c>
      <c r="H170" s="100">
        <v>4.33</v>
      </c>
      <c r="I170" s="100">
        <v>3.79</v>
      </c>
      <c r="J170" s="100">
        <v>3.33</v>
      </c>
      <c r="K170" s="100">
        <v>2.93</v>
      </c>
      <c r="L170" s="100">
        <v>58</v>
      </c>
      <c r="M170" s="100">
        <v>53</v>
      </c>
      <c r="N170" s="100">
        <v>32</v>
      </c>
      <c r="O170" s="99">
        <v>0.44504629629629627</v>
      </c>
    </row>
    <row r="171" spans="1:15" x14ac:dyDescent="0.25">
      <c r="A171" s="100">
        <v>1910</v>
      </c>
      <c r="B171" s="29">
        <v>2</v>
      </c>
      <c r="C171" s="100">
        <v>11951</v>
      </c>
      <c r="D171" s="100">
        <v>10.32</v>
      </c>
      <c r="E171" s="100">
        <v>7.81</v>
      </c>
      <c r="F171" s="100">
        <v>2.12</v>
      </c>
      <c r="G171" s="100">
        <v>1.78</v>
      </c>
      <c r="H171" s="100">
        <v>1.55</v>
      </c>
      <c r="I171" s="100">
        <v>1.38</v>
      </c>
      <c r="J171" s="100">
        <v>1.2</v>
      </c>
      <c r="K171" s="100">
        <v>1.04</v>
      </c>
      <c r="L171" s="100">
        <v>58</v>
      </c>
      <c r="M171" s="100">
        <v>53</v>
      </c>
      <c r="N171" s="100">
        <v>32</v>
      </c>
      <c r="O171" s="99">
        <v>0.44515046296296296</v>
      </c>
    </row>
    <row r="172" spans="1:15" x14ac:dyDescent="0.25">
      <c r="A172" s="100">
        <v>1910</v>
      </c>
      <c r="B172" s="29">
        <v>3</v>
      </c>
      <c r="C172" s="100">
        <v>23175</v>
      </c>
      <c r="D172" s="100">
        <v>19.38</v>
      </c>
      <c r="E172" s="100">
        <v>14.62</v>
      </c>
      <c r="F172" s="100">
        <v>4.18</v>
      </c>
      <c r="G172" s="100">
        <v>3.43</v>
      </c>
      <c r="H172" s="100">
        <v>3.03</v>
      </c>
      <c r="I172" s="100">
        <v>2.67</v>
      </c>
      <c r="J172" s="100">
        <v>2.3199999999999998</v>
      </c>
      <c r="K172" s="100">
        <v>2.04</v>
      </c>
      <c r="L172" s="100">
        <v>58</v>
      </c>
      <c r="M172" s="100">
        <v>53</v>
      </c>
      <c r="N172" s="100">
        <v>32</v>
      </c>
      <c r="O172" s="99">
        <v>0.44523148148148151</v>
      </c>
    </row>
    <row r="173" spans="1:15" x14ac:dyDescent="0.25">
      <c r="A173" s="100">
        <v>1910</v>
      </c>
      <c r="B173" s="29">
        <v>4</v>
      </c>
      <c r="C173" s="100">
        <v>35145</v>
      </c>
      <c r="D173" s="100">
        <v>27.04</v>
      </c>
      <c r="E173" s="100">
        <v>20.57</v>
      </c>
      <c r="F173" s="100">
        <v>6.36</v>
      </c>
      <c r="G173" s="100">
        <v>5.39</v>
      </c>
      <c r="H173" s="100">
        <v>4.62</v>
      </c>
      <c r="I173" s="100">
        <v>4.03</v>
      </c>
      <c r="J173" s="100">
        <v>3.51</v>
      </c>
      <c r="K173" s="100">
        <v>3.07</v>
      </c>
      <c r="L173" s="100">
        <v>58</v>
      </c>
      <c r="M173" s="100">
        <v>53</v>
      </c>
      <c r="N173" s="100">
        <v>32</v>
      </c>
      <c r="O173" s="99">
        <v>0.44534722222222217</v>
      </c>
    </row>
    <row r="174" spans="1:15" x14ac:dyDescent="0.25">
      <c r="A174" s="96" t="s">
        <v>657</v>
      </c>
      <c r="C174" s="95" t="s">
        <v>57</v>
      </c>
      <c r="D174" s="97">
        <v>0.44582175925925926</v>
      </c>
      <c r="E174" s="96" t="s">
        <v>190</v>
      </c>
    </row>
    <row r="175" spans="1:15" x14ac:dyDescent="0.25">
      <c r="A175" s="100">
        <v>1928</v>
      </c>
      <c r="B175" s="29">
        <v>1</v>
      </c>
      <c r="C175" s="100">
        <v>35669</v>
      </c>
      <c r="D175" s="100">
        <v>9.83</v>
      </c>
      <c r="E175" s="100">
        <v>8.67</v>
      </c>
      <c r="F175" s="100">
        <v>9.14</v>
      </c>
      <c r="G175" s="100">
        <v>8.06</v>
      </c>
      <c r="H175" s="100">
        <v>7.13</v>
      </c>
      <c r="I175" s="100">
        <v>6.22</v>
      </c>
      <c r="J175" s="100">
        <v>5.49</v>
      </c>
      <c r="K175" s="100">
        <v>4.97</v>
      </c>
      <c r="L175" s="100">
        <v>58</v>
      </c>
      <c r="M175" s="100">
        <v>53</v>
      </c>
      <c r="N175" s="100">
        <v>33</v>
      </c>
      <c r="O175" s="99">
        <v>0.44625000000000004</v>
      </c>
    </row>
    <row r="176" spans="1:15" x14ac:dyDescent="0.25">
      <c r="A176" s="100">
        <v>1928</v>
      </c>
      <c r="B176" s="29">
        <v>2</v>
      </c>
      <c r="C176" s="100">
        <v>12284</v>
      </c>
      <c r="D176" s="100">
        <v>3.02</v>
      </c>
      <c r="E176" s="100">
        <v>2.68</v>
      </c>
      <c r="F176" s="100">
        <v>2.81</v>
      </c>
      <c r="G176" s="100">
        <v>2.5</v>
      </c>
      <c r="H176" s="100">
        <v>2.27</v>
      </c>
      <c r="I176" s="100">
        <v>2.02</v>
      </c>
      <c r="J176" s="100">
        <v>1.84</v>
      </c>
      <c r="K176" s="100">
        <v>1.67</v>
      </c>
      <c r="L176" s="100">
        <v>58</v>
      </c>
      <c r="M176" s="100">
        <v>53</v>
      </c>
      <c r="N176" s="100">
        <v>33</v>
      </c>
      <c r="O176" s="99">
        <v>0.44634259259259257</v>
      </c>
    </row>
    <row r="177" spans="1:15" x14ac:dyDescent="0.25">
      <c r="A177" s="100">
        <v>1928</v>
      </c>
      <c r="B177" s="29">
        <v>3</v>
      </c>
      <c r="C177" s="100">
        <v>23685</v>
      </c>
      <c r="D177" s="100">
        <v>6.2</v>
      </c>
      <c r="E177" s="100">
        <v>5.41</v>
      </c>
      <c r="F177" s="100">
        <v>5.81</v>
      </c>
      <c r="G177" s="100">
        <v>5.09</v>
      </c>
      <c r="H177" s="100">
        <v>4.5999999999999996</v>
      </c>
      <c r="I177" s="100">
        <v>4.09</v>
      </c>
      <c r="J177" s="100">
        <v>3.66</v>
      </c>
      <c r="K177" s="100">
        <v>3.35</v>
      </c>
      <c r="L177" s="100">
        <v>58</v>
      </c>
      <c r="M177" s="100">
        <v>53</v>
      </c>
      <c r="N177" s="100">
        <v>33</v>
      </c>
      <c r="O177" s="99">
        <v>0.44643518518518516</v>
      </c>
    </row>
    <row r="178" spans="1:15" x14ac:dyDescent="0.25">
      <c r="A178" s="100">
        <v>1928</v>
      </c>
      <c r="B178" s="29">
        <v>4</v>
      </c>
      <c r="C178" s="100">
        <v>35973</v>
      </c>
      <c r="D178" s="100">
        <v>9.56</v>
      </c>
      <c r="E178" s="100">
        <v>8.3699999999999992</v>
      </c>
      <c r="F178" s="100">
        <v>8.92</v>
      </c>
      <c r="G178" s="100">
        <v>7.86</v>
      </c>
      <c r="H178" s="100">
        <v>7.02</v>
      </c>
      <c r="I178" s="100">
        <v>6.19</v>
      </c>
      <c r="J178" s="100">
        <v>5.54</v>
      </c>
      <c r="K178" s="100">
        <v>5.08</v>
      </c>
      <c r="L178" s="100">
        <v>58</v>
      </c>
      <c r="M178" s="100">
        <v>53</v>
      </c>
      <c r="N178" s="100">
        <v>33</v>
      </c>
      <c r="O178" s="99">
        <v>0.44653935185185184</v>
      </c>
    </row>
    <row r="179" spans="1:15" x14ac:dyDescent="0.25">
      <c r="A179" s="96" t="s">
        <v>665</v>
      </c>
      <c r="C179" s="95" t="s">
        <v>57</v>
      </c>
      <c r="D179" s="97">
        <v>0.44696759259259261</v>
      </c>
      <c r="E179" s="96" t="s">
        <v>188</v>
      </c>
    </row>
    <row r="180" spans="1:15" x14ac:dyDescent="0.25">
      <c r="A180" s="100">
        <v>1946</v>
      </c>
      <c r="B180" s="29">
        <v>1</v>
      </c>
      <c r="C180" s="100">
        <v>35283</v>
      </c>
      <c r="D180" s="100">
        <v>19.66</v>
      </c>
      <c r="E180" s="100">
        <v>7.17</v>
      </c>
      <c r="F180" s="100">
        <v>15.41</v>
      </c>
      <c r="G180" s="100">
        <v>11.76</v>
      </c>
      <c r="H180" s="100">
        <v>9.1300000000000008</v>
      </c>
      <c r="I180" s="100">
        <v>7.07</v>
      </c>
      <c r="J180" s="100">
        <v>5.41</v>
      </c>
      <c r="K180" s="100">
        <v>4.07</v>
      </c>
      <c r="L180" s="100">
        <v>59</v>
      </c>
      <c r="M180" s="100">
        <v>53</v>
      </c>
      <c r="N180" s="100">
        <v>34</v>
      </c>
      <c r="O180" s="99">
        <v>0.44746527777777773</v>
      </c>
    </row>
    <row r="181" spans="1:15" x14ac:dyDescent="0.25">
      <c r="A181" s="100">
        <v>1946</v>
      </c>
      <c r="B181" s="29">
        <v>2</v>
      </c>
      <c r="C181" s="100">
        <v>12169</v>
      </c>
      <c r="D181" s="100">
        <v>7.4</v>
      </c>
      <c r="E181" s="100">
        <v>2.1800000000000002</v>
      </c>
      <c r="F181" s="100">
        <v>5.73</v>
      </c>
      <c r="G181" s="100">
        <v>4.34</v>
      </c>
      <c r="H181" s="100">
        <v>3.31</v>
      </c>
      <c r="I181" s="100">
        <v>2.6</v>
      </c>
      <c r="J181" s="100">
        <v>2.02</v>
      </c>
      <c r="K181" s="100">
        <v>1.57</v>
      </c>
      <c r="L181" s="100">
        <v>59</v>
      </c>
      <c r="M181" s="100">
        <v>53</v>
      </c>
      <c r="N181" s="100">
        <v>34</v>
      </c>
      <c r="O181" s="99">
        <v>0.44756944444444446</v>
      </c>
    </row>
    <row r="182" spans="1:15" x14ac:dyDescent="0.25">
      <c r="A182" s="100">
        <v>1946</v>
      </c>
      <c r="B182" s="29">
        <v>3</v>
      </c>
      <c r="C182" s="100">
        <v>23319</v>
      </c>
      <c r="D182" s="100">
        <v>13.76</v>
      </c>
      <c r="E182" s="100">
        <v>4.47</v>
      </c>
      <c r="F182" s="100">
        <v>10.74</v>
      </c>
      <c r="G182" s="100">
        <v>8.06</v>
      </c>
      <c r="H182" s="100">
        <v>6.27</v>
      </c>
      <c r="I182" s="100">
        <v>4.91</v>
      </c>
      <c r="J182" s="100">
        <v>3.8</v>
      </c>
      <c r="K182" s="100">
        <v>2.9</v>
      </c>
      <c r="L182" s="100">
        <v>59</v>
      </c>
      <c r="M182" s="100">
        <v>53</v>
      </c>
      <c r="N182" s="100">
        <v>34</v>
      </c>
      <c r="O182" s="99">
        <v>0.44766203703703705</v>
      </c>
    </row>
    <row r="183" spans="1:15" x14ac:dyDescent="0.25">
      <c r="A183" s="100">
        <v>1946</v>
      </c>
      <c r="B183" s="29">
        <v>4</v>
      </c>
      <c r="C183" s="100">
        <v>35523</v>
      </c>
      <c r="D183" s="100">
        <v>19.14</v>
      </c>
      <c r="E183" s="100">
        <v>7.23</v>
      </c>
      <c r="F183" s="100">
        <v>15.03</v>
      </c>
      <c r="G183" s="100">
        <v>11.48</v>
      </c>
      <c r="H183" s="100">
        <v>8.9600000000000009</v>
      </c>
      <c r="I183" s="100">
        <v>6.99</v>
      </c>
      <c r="J183" s="100">
        <v>5.42</v>
      </c>
      <c r="K183" s="100">
        <v>4.1399999999999997</v>
      </c>
      <c r="L183" s="100">
        <v>59</v>
      </c>
      <c r="M183" s="100">
        <v>53</v>
      </c>
      <c r="N183" s="100">
        <v>34</v>
      </c>
      <c r="O183" s="99">
        <v>0.44777777777777777</v>
      </c>
    </row>
    <row r="184" spans="1:15" x14ac:dyDescent="0.25">
      <c r="A184" s="96" t="s">
        <v>666</v>
      </c>
      <c r="C184" s="95" t="s">
        <v>57</v>
      </c>
      <c r="D184" s="97">
        <v>0.4481134259259259</v>
      </c>
      <c r="E184" s="96" t="s">
        <v>186</v>
      </c>
    </row>
    <row r="185" spans="1:15" x14ac:dyDescent="0.25">
      <c r="A185" s="100">
        <v>1948</v>
      </c>
      <c r="B185" s="29">
        <v>1</v>
      </c>
      <c r="C185" s="100">
        <v>35471</v>
      </c>
      <c r="D185" s="100">
        <v>16.98</v>
      </c>
      <c r="E185" s="100">
        <v>13.35</v>
      </c>
      <c r="F185" s="100">
        <v>8.11</v>
      </c>
      <c r="G185" s="100">
        <v>6.66</v>
      </c>
      <c r="H185" s="100">
        <v>5.51</v>
      </c>
      <c r="I185" s="100">
        <v>4.5999999999999996</v>
      </c>
      <c r="J185" s="100">
        <v>3.82</v>
      </c>
      <c r="K185" s="100">
        <v>3.16</v>
      </c>
      <c r="L185" s="100">
        <v>59</v>
      </c>
      <c r="M185" s="100">
        <v>53</v>
      </c>
      <c r="N185" s="100">
        <v>35</v>
      </c>
      <c r="O185" s="99">
        <v>0.44847222222222222</v>
      </c>
    </row>
    <row r="186" spans="1:15" x14ac:dyDescent="0.25">
      <c r="A186" s="100">
        <v>1948</v>
      </c>
      <c r="B186" s="29">
        <v>2</v>
      </c>
      <c r="C186" s="100">
        <v>12297</v>
      </c>
      <c r="D186" s="100">
        <v>6.45</v>
      </c>
      <c r="E186" s="100">
        <v>5.07</v>
      </c>
      <c r="F186" s="100">
        <v>2.25</v>
      </c>
      <c r="G186" s="100">
        <v>1.91</v>
      </c>
      <c r="H186" s="100">
        <v>1.65</v>
      </c>
      <c r="I186" s="100">
        <v>1.43</v>
      </c>
      <c r="J186" s="100">
        <v>1.22</v>
      </c>
      <c r="K186" s="100">
        <v>1.05</v>
      </c>
      <c r="L186" s="100">
        <v>59</v>
      </c>
      <c r="M186" s="100">
        <v>53</v>
      </c>
      <c r="N186" s="100">
        <v>35</v>
      </c>
      <c r="O186" s="99">
        <v>0.4485763888888889</v>
      </c>
    </row>
    <row r="187" spans="1:15" x14ac:dyDescent="0.25">
      <c r="A187" s="100">
        <v>1948</v>
      </c>
      <c r="B187" s="29">
        <v>3</v>
      </c>
      <c r="C187" s="100">
        <v>23334</v>
      </c>
      <c r="D187" s="100">
        <v>12.08</v>
      </c>
      <c r="E187" s="100">
        <v>9.3800000000000008</v>
      </c>
      <c r="F187" s="100">
        <v>4.82</v>
      </c>
      <c r="G187" s="100">
        <v>4.0199999999999996</v>
      </c>
      <c r="H187" s="100">
        <v>3.42</v>
      </c>
      <c r="I187" s="100">
        <v>2.94</v>
      </c>
      <c r="J187" s="100">
        <v>2.4700000000000002</v>
      </c>
      <c r="K187" s="100">
        <v>2.08</v>
      </c>
      <c r="L187" s="100">
        <v>59</v>
      </c>
      <c r="M187" s="100">
        <v>53</v>
      </c>
      <c r="N187" s="100">
        <v>35</v>
      </c>
      <c r="O187" s="99">
        <v>0.44866898148148149</v>
      </c>
    </row>
    <row r="188" spans="1:15" x14ac:dyDescent="0.25">
      <c r="A188" s="100">
        <v>1948</v>
      </c>
      <c r="B188" s="29">
        <v>4</v>
      </c>
      <c r="C188" s="100">
        <v>35431</v>
      </c>
      <c r="D188" s="100">
        <v>16.68</v>
      </c>
      <c r="E188" s="100">
        <v>13.12</v>
      </c>
      <c r="F188" s="100">
        <v>8.4700000000000006</v>
      </c>
      <c r="G188" s="100">
        <v>6.94</v>
      </c>
      <c r="H188" s="100">
        <v>5.7</v>
      </c>
      <c r="I188" s="100">
        <v>4.74</v>
      </c>
      <c r="J188" s="100">
        <v>3.93</v>
      </c>
      <c r="K188" s="100">
        <v>3.24</v>
      </c>
      <c r="L188" s="100">
        <v>59</v>
      </c>
      <c r="M188" s="100">
        <v>53</v>
      </c>
      <c r="N188" s="100">
        <v>35</v>
      </c>
      <c r="O188" s="99">
        <v>0.44877314814814812</v>
      </c>
    </row>
    <row r="189" spans="1:15" x14ac:dyDescent="0.25">
      <c r="A189" s="96" t="s">
        <v>667</v>
      </c>
      <c r="C189" s="95" t="s">
        <v>57</v>
      </c>
      <c r="D189" s="97">
        <v>0.44917824074074075</v>
      </c>
      <c r="E189" s="96" t="s">
        <v>184</v>
      </c>
    </row>
    <row r="190" spans="1:15" x14ac:dyDescent="0.25">
      <c r="A190" s="100">
        <v>1966</v>
      </c>
      <c r="B190" s="29">
        <v>1</v>
      </c>
      <c r="C190" s="100">
        <v>35716</v>
      </c>
      <c r="D190" s="100">
        <v>9.26</v>
      </c>
      <c r="E190" s="100">
        <v>8.3699999999999992</v>
      </c>
      <c r="F190" s="100">
        <v>8.34</v>
      </c>
      <c r="G190" s="100">
        <v>7.23</v>
      </c>
      <c r="H190" s="100">
        <v>6.24</v>
      </c>
      <c r="I190" s="100">
        <v>5.4</v>
      </c>
      <c r="J190" s="100">
        <v>4.6100000000000003</v>
      </c>
      <c r="K190" s="100">
        <v>3.95</v>
      </c>
      <c r="L190" s="100">
        <v>59</v>
      </c>
      <c r="M190" s="100">
        <v>53</v>
      </c>
      <c r="N190" s="100">
        <v>36</v>
      </c>
      <c r="O190" s="99">
        <v>0.44961805555555556</v>
      </c>
    </row>
    <row r="191" spans="1:15" x14ac:dyDescent="0.25">
      <c r="A191" s="100">
        <v>1966</v>
      </c>
      <c r="B191" s="29">
        <v>2</v>
      </c>
      <c r="C191" s="100">
        <v>12286</v>
      </c>
      <c r="D191" s="100">
        <v>3</v>
      </c>
      <c r="E191" s="100">
        <v>2.69</v>
      </c>
      <c r="F191" s="100">
        <v>2.71</v>
      </c>
      <c r="G191" s="100">
        <v>2.37</v>
      </c>
      <c r="H191" s="100">
        <v>2.09</v>
      </c>
      <c r="I191" s="100">
        <v>1.85</v>
      </c>
      <c r="J191" s="100">
        <v>1.59</v>
      </c>
      <c r="K191" s="100">
        <v>1.41</v>
      </c>
      <c r="L191" s="100">
        <v>59</v>
      </c>
      <c r="M191" s="100">
        <v>53</v>
      </c>
      <c r="N191" s="100">
        <v>36</v>
      </c>
      <c r="O191" s="99">
        <v>0.44971064814814815</v>
      </c>
    </row>
    <row r="192" spans="1:15" x14ac:dyDescent="0.25">
      <c r="A192" s="100">
        <v>1966</v>
      </c>
      <c r="B192" s="29">
        <v>3</v>
      </c>
      <c r="C192" s="100">
        <v>23643</v>
      </c>
      <c r="D192" s="100">
        <v>6.03</v>
      </c>
      <c r="E192" s="100">
        <v>5.36</v>
      </c>
      <c r="F192" s="100">
        <v>5.48</v>
      </c>
      <c r="G192" s="100">
        <v>4.71</v>
      </c>
      <c r="H192" s="100">
        <v>4.13</v>
      </c>
      <c r="I192" s="100">
        <v>3.62</v>
      </c>
      <c r="J192" s="100">
        <v>3.12</v>
      </c>
      <c r="K192" s="100">
        <v>2.74</v>
      </c>
      <c r="L192" s="100">
        <v>59</v>
      </c>
      <c r="M192" s="100">
        <v>53</v>
      </c>
      <c r="N192" s="100">
        <v>36</v>
      </c>
      <c r="O192" s="99">
        <v>0.44979166666666665</v>
      </c>
    </row>
    <row r="193" spans="1:15" x14ac:dyDescent="0.25">
      <c r="A193" s="100">
        <v>1966</v>
      </c>
      <c r="B193" s="29">
        <v>4</v>
      </c>
      <c r="C193" s="100">
        <v>36407</v>
      </c>
      <c r="D193" s="100">
        <v>9.1999999999999993</v>
      </c>
      <c r="E193" s="100">
        <v>8.33</v>
      </c>
      <c r="F193" s="100">
        <v>8.34</v>
      </c>
      <c r="G193" s="100">
        <v>7.25</v>
      </c>
      <c r="H193" s="100">
        <v>6.3</v>
      </c>
      <c r="I193" s="100">
        <v>5.46</v>
      </c>
      <c r="J193" s="100">
        <v>4.7</v>
      </c>
      <c r="K193" s="100">
        <v>4.08</v>
      </c>
      <c r="L193" s="100">
        <v>59</v>
      </c>
      <c r="M193" s="100">
        <v>53</v>
      </c>
      <c r="N193" s="100">
        <v>36</v>
      </c>
      <c r="O193" s="99">
        <v>0.44989583333333333</v>
      </c>
    </row>
    <row r="194" spans="1:15" x14ac:dyDescent="0.25">
      <c r="A194" s="96" t="s">
        <v>668</v>
      </c>
      <c r="C194" s="95" t="s">
        <v>57</v>
      </c>
      <c r="D194" s="97">
        <v>0.45021990740740742</v>
      </c>
      <c r="E194" s="96" t="s">
        <v>182</v>
      </c>
    </row>
    <row r="195" spans="1:15" x14ac:dyDescent="0.25">
      <c r="A195" s="100">
        <v>1983</v>
      </c>
      <c r="B195" s="29">
        <v>1</v>
      </c>
      <c r="C195" s="100">
        <v>35357</v>
      </c>
      <c r="D195" s="100">
        <v>16.88</v>
      </c>
      <c r="E195" s="100">
        <v>8.69</v>
      </c>
      <c r="F195" s="100">
        <v>13.3</v>
      </c>
      <c r="G195" s="100">
        <v>10.23</v>
      </c>
      <c r="H195" s="100">
        <v>8.0299999999999994</v>
      </c>
      <c r="I195" s="100">
        <v>6.29</v>
      </c>
      <c r="J195" s="100">
        <v>4.9000000000000004</v>
      </c>
      <c r="K195" s="100">
        <v>3.83</v>
      </c>
      <c r="L195" s="100">
        <v>59</v>
      </c>
      <c r="M195" s="100">
        <v>53</v>
      </c>
      <c r="N195" s="100">
        <v>37</v>
      </c>
      <c r="O195" s="99">
        <v>0.45071759259259259</v>
      </c>
    </row>
    <row r="196" spans="1:15" x14ac:dyDescent="0.25">
      <c r="A196" s="100">
        <v>1983</v>
      </c>
      <c r="B196" s="29">
        <v>2</v>
      </c>
      <c r="C196" s="100">
        <v>12253</v>
      </c>
      <c r="D196" s="100">
        <v>6.43</v>
      </c>
      <c r="E196" s="100">
        <v>2.36</v>
      </c>
      <c r="F196" s="100">
        <v>4.96</v>
      </c>
      <c r="G196" s="100">
        <v>3.82</v>
      </c>
      <c r="H196" s="100">
        <v>2.95</v>
      </c>
      <c r="I196" s="100">
        <v>2.33</v>
      </c>
      <c r="J196" s="100">
        <v>1.83</v>
      </c>
      <c r="K196" s="100">
        <v>1.47</v>
      </c>
      <c r="L196" s="100">
        <v>59</v>
      </c>
      <c r="M196" s="100">
        <v>53</v>
      </c>
      <c r="N196" s="100">
        <v>37</v>
      </c>
      <c r="O196" s="99">
        <v>0.45083333333333336</v>
      </c>
    </row>
    <row r="197" spans="1:15" x14ac:dyDescent="0.25">
      <c r="A197" s="100">
        <v>1983</v>
      </c>
      <c r="B197" s="29">
        <v>3</v>
      </c>
      <c r="C197" s="100">
        <v>23522</v>
      </c>
      <c r="D197" s="100">
        <v>11.76</v>
      </c>
      <c r="E197" s="100">
        <v>5.27</v>
      </c>
      <c r="F197" s="100">
        <v>9.1999999999999993</v>
      </c>
      <c r="G197" s="100">
        <v>6.99</v>
      </c>
      <c r="H197" s="100">
        <v>5.5</v>
      </c>
      <c r="I197" s="100">
        <v>4.34</v>
      </c>
      <c r="J197" s="100">
        <v>3.42</v>
      </c>
      <c r="K197" s="100">
        <v>2.69</v>
      </c>
      <c r="L197" s="100">
        <v>59</v>
      </c>
      <c r="M197" s="100">
        <v>53</v>
      </c>
      <c r="N197" s="100">
        <v>37</v>
      </c>
      <c r="O197" s="99">
        <v>0.45093749999999999</v>
      </c>
    </row>
    <row r="198" spans="1:15" x14ac:dyDescent="0.25">
      <c r="A198" s="100">
        <v>1983</v>
      </c>
      <c r="B198" s="29">
        <v>4</v>
      </c>
      <c r="C198" s="100">
        <v>35732</v>
      </c>
      <c r="D198" s="100">
        <v>16.41</v>
      </c>
      <c r="E198" s="100">
        <v>8.7200000000000006</v>
      </c>
      <c r="F198" s="100">
        <v>12.97</v>
      </c>
      <c r="G198" s="100">
        <v>10</v>
      </c>
      <c r="H198" s="100">
        <v>7.85</v>
      </c>
      <c r="I198" s="100">
        <v>6.2</v>
      </c>
      <c r="J198" s="100">
        <v>4.91</v>
      </c>
      <c r="K198" s="100">
        <v>3.88</v>
      </c>
      <c r="L198" s="100">
        <v>59</v>
      </c>
      <c r="M198" s="100">
        <v>53</v>
      </c>
      <c r="N198" s="100">
        <v>37</v>
      </c>
      <c r="O198" s="99">
        <v>0.45111111111111107</v>
      </c>
    </row>
    <row r="199" spans="1:15" x14ac:dyDescent="0.25">
      <c r="A199" s="96" t="s">
        <v>660</v>
      </c>
      <c r="C199" s="95" t="s">
        <v>57</v>
      </c>
      <c r="D199" s="97">
        <v>0.45142361111111112</v>
      </c>
      <c r="E199" s="96" t="s">
        <v>180</v>
      </c>
    </row>
    <row r="200" spans="1:15" x14ac:dyDescent="0.25">
      <c r="A200" s="100">
        <v>1986</v>
      </c>
      <c r="B200" s="29">
        <v>1</v>
      </c>
      <c r="C200" s="100">
        <v>35339</v>
      </c>
      <c r="D200" s="100">
        <v>16.72</v>
      </c>
      <c r="E200" s="100">
        <v>13.2</v>
      </c>
      <c r="F200" s="100">
        <v>8.11</v>
      </c>
      <c r="G200" s="100">
        <v>6.65</v>
      </c>
      <c r="H200" s="100">
        <v>5.49</v>
      </c>
      <c r="I200" s="117">
        <v>4.5199999999999996</v>
      </c>
      <c r="J200" s="100">
        <v>3.75</v>
      </c>
      <c r="K200" s="100">
        <v>3.17</v>
      </c>
      <c r="L200" s="100">
        <v>59</v>
      </c>
      <c r="M200" s="100">
        <v>53</v>
      </c>
      <c r="N200" s="100">
        <v>38</v>
      </c>
      <c r="O200" s="99">
        <v>0.45177083333333329</v>
      </c>
    </row>
    <row r="201" spans="1:15" x14ac:dyDescent="0.25">
      <c r="A201" s="100">
        <v>1986</v>
      </c>
      <c r="B201" s="29">
        <v>2</v>
      </c>
      <c r="C201" s="100">
        <v>12207</v>
      </c>
      <c r="D201" s="100">
        <v>6.64</v>
      </c>
      <c r="E201" s="100">
        <v>5.12</v>
      </c>
      <c r="F201" s="100">
        <v>2.15</v>
      </c>
      <c r="G201" s="100">
        <v>1.89</v>
      </c>
      <c r="H201" s="100">
        <v>1.61</v>
      </c>
      <c r="I201" s="100">
        <v>1.41</v>
      </c>
      <c r="J201" s="100">
        <v>1.2</v>
      </c>
      <c r="K201" s="100">
        <v>1.04</v>
      </c>
      <c r="L201" s="100">
        <v>59</v>
      </c>
      <c r="M201" s="100">
        <v>53</v>
      </c>
      <c r="N201" s="100">
        <v>38</v>
      </c>
      <c r="O201" s="99">
        <v>0.45186342592592593</v>
      </c>
    </row>
    <row r="202" spans="1:15" x14ac:dyDescent="0.25">
      <c r="A202" s="100">
        <v>1986</v>
      </c>
      <c r="B202" s="29">
        <v>3</v>
      </c>
      <c r="C202" s="100">
        <v>23577</v>
      </c>
      <c r="D202" s="100">
        <v>11.88</v>
      </c>
      <c r="E202" s="100">
        <v>9.23</v>
      </c>
      <c r="F202" s="100">
        <v>4.9400000000000004</v>
      </c>
      <c r="G202" s="100">
        <v>4.08</v>
      </c>
      <c r="H202" s="100">
        <v>3.45</v>
      </c>
      <c r="I202" s="100">
        <v>2.93</v>
      </c>
      <c r="J202" s="100">
        <v>2.4500000000000002</v>
      </c>
      <c r="K202" s="100">
        <v>2.1</v>
      </c>
      <c r="L202" s="100">
        <v>59</v>
      </c>
      <c r="M202" s="100">
        <v>53</v>
      </c>
      <c r="N202" s="100">
        <v>38</v>
      </c>
      <c r="O202" s="99">
        <v>0.45194444444444443</v>
      </c>
    </row>
    <row r="203" spans="1:15" x14ac:dyDescent="0.25">
      <c r="A203" s="100">
        <v>1986</v>
      </c>
      <c r="B203" s="29">
        <v>4</v>
      </c>
      <c r="C203" s="100">
        <v>35762</v>
      </c>
      <c r="D203" s="100">
        <v>16.329999999999998</v>
      </c>
      <c r="E203" s="100">
        <v>12.86</v>
      </c>
      <c r="F203" s="100">
        <v>8.4600000000000009</v>
      </c>
      <c r="G203" s="100">
        <v>6.88</v>
      </c>
      <c r="H203" s="100">
        <v>5.64</v>
      </c>
      <c r="I203" s="100">
        <v>4.67</v>
      </c>
      <c r="J203" s="100">
        <v>3.86</v>
      </c>
      <c r="K203" s="100">
        <v>3.23</v>
      </c>
      <c r="L203" s="100">
        <v>59</v>
      </c>
      <c r="M203" s="100">
        <v>53</v>
      </c>
      <c r="N203" s="100">
        <v>38</v>
      </c>
      <c r="O203" s="99">
        <v>0.45206018518518515</v>
      </c>
    </row>
    <row r="204" spans="1:15" x14ac:dyDescent="0.25">
      <c r="A204" s="96" t="s">
        <v>658</v>
      </c>
      <c r="C204" s="95" t="s">
        <v>57</v>
      </c>
      <c r="D204" s="97">
        <v>0.45266203703703706</v>
      </c>
      <c r="E204" s="96" t="s">
        <v>178</v>
      </c>
    </row>
    <row r="205" spans="1:15" x14ac:dyDescent="0.25">
      <c r="A205" s="100">
        <v>2003</v>
      </c>
      <c r="B205" s="29">
        <v>1</v>
      </c>
      <c r="C205" s="100">
        <v>35631</v>
      </c>
      <c r="D205" s="100">
        <v>8.93</v>
      </c>
      <c r="E205" s="100">
        <v>8</v>
      </c>
      <c r="F205" s="100">
        <v>8.14</v>
      </c>
      <c r="G205" s="100">
        <v>7.06</v>
      </c>
      <c r="H205" s="100">
        <v>6.25</v>
      </c>
      <c r="I205" s="100">
        <v>5.38</v>
      </c>
      <c r="J205" s="100">
        <v>4.6500000000000004</v>
      </c>
      <c r="K205" s="100">
        <v>4.05</v>
      </c>
      <c r="L205" s="100">
        <v>59</v>
      </c>
      <c r="M205" s="100">
        <v>53</v>
      </c>
      <c r="N205" s="100">
        <v>39</v>
      </c>
      <c r="O205" s="99">
        <v>0.45310185185185187</v>
      </c>
    </row>
    <row r="206" spans="1:15" x14ac:dyDescent="0.25">
      <c r="A206" s="100">
        <v>2003</v>
      </c>
      <c r="B206" s="29">
        <v>2</v>
      </c>
      <c r="C206" s="100">
        <v>12254</v>
      </c>
      <c r="D206" s="100">
        <v>2.83</v>
      </c>
      <c r="E206" s="100">
        <v>2.5499999999999998</v>
      </c>
      <c r="F206" s="100">
        <v>2.62</v>
      </c>
      <c r="G206" s="100">
        <v>2.27</v>
      </c>
      <c r="H206" s="100">
        <v>2.0099999999999998</v>
      </c>
      <c r="I206" s="100">
        <v>1.76</v>
      </c>
      <c r="J206" s="100">
        <v>1.55</v>
      </c>
      <c r="K206" s="100">
        <v>1.39</v>
      </c>
      <c r="L206" s="100">
        <v>59</v>
      </c>
      <c r="M206" s="100">
        <v>53</v>
      </c>
      <c r="N206" s="100">
        <v>39</v>
      </c>
      <c r="O206" s="99">
        <v>0.45319444444444446</v>
      </c>
    </row>
    <row r="207" spans="1:15" x14ac:dyDescent="0.25">
      <c r="A207" s="100">
        <v>2003</v>
      </c>
      <c r="B207" s="29">
        <v>3</v>
      </c>
      <c r="C207" s="100">
        <v>23592</v>
      </c>
      <c r="D207" s="100">
        <v>5.78</v>
      </c>
      <c r="E207" s="100">
        <v>5.0999999999999996</v>
      </c>
      <c r="F207" s="100">
        <v>5.31</v>
      </c>
      <c r="G207" s="100">
        <v>4.53</v>
      </c>
      <c r="H207" s="100">
        <v>4.05</v>
      </c>
      <c r="I207" s="100">
        <v>3.54</v>
      </c>
      <c r="J207" s="100">
        <v>3.1</v>
      </c>
      <c r="K207" s="100">
        <v>2.76</v>
      </c>
      <c r="L207" s="100">
        <v>59</v>
      </c>
      <c r="M207" s="100">
        <v>53</v>
      </c>
      <c r="N207" s="100">
        <v>39</v>
      </c>
      <c r="O207" s="99">
        <v>0.45327546296296295</v>
      </c>
    </row>
    <row r="208" spans="1:15" x14ac:dyDescent="0.25">
      <c r="A208" s="100">
        <v>2003</v>
      </c>
      <c r="B208" s="29">
        <v>4</v>
      </c>
      <c r="C208" s="100">
        <v>35841</v>
      </c>
      <c r="D208" s="100">
        <v>8.7899999999999991</v>
      </c>
      <c r="E208" s="100">
        <v>7.88</v>
      </c>
      <c r="F208" s="100">
        <v>8.01</v>
      </c>
      <c r="G208" s="100">
        <v>6.99</v>
      </c>
      <c r="H208" s="100">
        <v>6.18</v>
      </c>
      <c r="I208" s="100">
        <v>5.36</v>
      </c>
      <c r="J208" s="100">
        <v>4.71</v>
      </c>
      <c r="K208" s="100">
        <v>4.16</v>
      </c>
      <c r="L208" s="100">
        <v>59</v>
      </c>
      <c r="M208" s="100">
        <v>53</v>
      </c>
      <c r="N208" s="100">
        <v>39</v>
      </c>
      <c r="O208" s="99">
        <v>0.45339120370370373</v>
      </c>
    </row>
    <row r="209" spans="1:15" x14ac:dyDescent="0.25">
      <c r="A209" s="96" t="s">
        <v>669</v>
      </c>
      <c r="C209" s="95" t="s">
        <v>57</v>
      </c>
      <c r="D209" s="97">
        <v>0.45369212962962963</v>
      </c>
      <c r="E209" s="96" t="s">
        <v>176</v>
      </c>
    </row>
    <row r="210" spans="1:15" x14ac:dyDescent="0.25">
      <c r="A210" s="100">
        <v>2021</v>
      </c>
      <c r="B210" s="29">
        <v>1</v>
      </c>
      <c r="C210" s="100">
        <v>35448</v>
      </c>
      <c r="D210" s="100">
        <v>15.51</v>
      </c>
      <c r="E210" s="100">
        <v>9.9700000000000006</v>
      </c>
      <c r="F210" s="100">
        <v>12.26</v>
      </c>
      <c r="G210" s="100">
        <v>9.4600000000000009</v>
      </c>
      <c r="H210" s="100">
        <v>7.48</v>
      </c>
      <c r="I210" s="100">
        <v>5.95</v>
      </c>
      <c r="J210" s="100">
        <v>4.67</v>
      </c>
      <c r="K210" s="100">
        <v>3.69</v>
      </c>
      <c r="L210" s="100">
        <v>59</v>
      </c>
      <c r="M210" s="100">
        <v>53</v>
      </c>
      <c r="N210" s="100">
        <v>40</v>
      </c>
      <c r="O210" s="99">
        <v>0.45409722222222221</v>
      </c>
    </row>
    <row r="211" spans="1:15" x14ac:dyDescent="0.25">
      <c r="A211" s="100">
        <v>2021</v>
      </c>
      <c r="B211" s="29">
        <v>2</v>
      </c>
      <c r="C211" s="100">
        <v>12162</v>
      </c>
      <c r="D211" s="100">
        <v>5.89</v>
      </c>
      <c r="E211" s="100">
        <v>2.74</v>
      </c>
      <c r="F211" s="100">
        <v>4.57</v>
      </c>
      <c r="G211" s="100">
        <v>3.51</v>
      </c>
      <c r="H211" s="100">
        <v>2.75</v>
      </c>
      <c r="I211" s="100">
        <v>2.2000000000000002</v>
      </c>
      <c r="J211" s="100">
        <v>1.75</v>
      </c>
      <c r="K211" s="100">
        <v>1.42</v>
      </c>
      <c r="L211" s="100">
        <v>59</v>
      </c>
      <c r="M211" s="100">
        <v>53</v>
      </c>
      <c r="N211" s="100">
        <v>40</v>
      </c>
      <c r="O211" s="99">
        <v>0.45425925925925931</v>
      </c>
    </row>
    <row r="212" spans="1:15" x14ac:dyDescent="0.25">
      <c r="A212" s="100">
        <v>2021</v>
      </c>
      <c r="B212" s="29">
        <v>3</v>
      </c>
      <c r="C212" s="100">
        <v>23544</v>
      </c>
      <c r="D212" s="100">
        <v>10.6</v>
      </c>
      <c r="E212" s="100">
        <v>6.17</v>
      </c>
      <c r="F212" s="100">
        <v>8.44</v>
      </c>
      <c r="G212" s="100">
        <v>6.4</v>
      </c>
      <c r="H212" s="100">
        <v>5.0999999999999996</v>
      </c>
      <c r="I212" s="100">
        <v>4.07</v>
      </c>
      <c r="J212" s="100">
        <v>3.23</v>
      </c>
      <c r="K212" s="100">
        <v>2.6</v>
      </c>
      <c r="L212" s="100">
        <v>59</v>
      </c>
      <c r="M212" s="100">
        <v>53</v>
      </c>
      <c r="N212" s="100">
        <v>40</v>
      </c>
      <c r="O212" s="99">
        <v>0.4543402777777778</v>
      </c>
    </row>
    <row r="213" spans="1:15" x14ac:dyDescent="0.25">
      <c r="A213" s="100">
        <v>2021</v>
      </c>
      <c r="B213" s="29">
        <v>4</v>
      </c>
      <c r="C213" s="100">
        <v>35558</v>
      </c>
      <c r="D213" s="100">
        <v>15.04</v>
      </c>
      <c r="E213" s="100">
        <v>9.9499999999999993</v>
      </c>
      <c r="F213" s="100">
        <v>11.99</v>
      </c>
      <c r="G213" s="100">
        <v>9.25</v>
      </c>
      <c r="H213" s="100">
        <v>7.33</v>
      </c>
      <c r="I213" s="100">
        <v>5.88</v>
      </c>
      <c r="J213" s="100">
        <v>4.67</v>
      </c>
      <c r="K213" s="100">
        <v>3.74</v>
      </c>
      <c r="L213" s="100">
        <v>59</v>
      </c>
      <c r="M213" s="100">
        <v>53</v>
      </c>
      <c r="N213" s="100">
        <v>40</v>
      </c>
      <c r="O213" s="99">
        <v>0.45444444444444443</v>
      </c>
    </row>
    <row r="214" spans="1:15" x14ac:dyDescent="0.25">
      <c r="A214" s="96" t="s">
        <v>670</v>
      </c>
      <c r="C214" s="95" t="s">
        <v>57</v>
      </c>
      <c r="D214" s="97">
        <v>0.45478009259259261</v>
      </c>
      <c r="E214" s="96" t="s">
        <v>174</v>
      </c>
    </row>
    <row r="215" spans="1:15" x14ac:dyDescent="0.25">
      <c r="A215" s="100">
        <v>2023</v>
      </c>
      <c r="B215" s="29">
        <v>1</v>
      </c>
      <c r="C215" s="100">
        <v>35392</v>
      </c>
      <c r="D215" s="100">
        <v>15.3</v>
      </c>
      <c r="E215" s="100">
        <v>12.07</v>
      </c>
      <c r="F215" s="100">
        <v>8.9600000000000009</v>
      </c>
      <c r="G215" s="100">
        <v>7.19</v>
      </c>
      <c r="H215" s="100">
        <v>5.84</v>
      </c>
      <c r="I215" s="100">
        <v>4.8099999999999996</v>
      </c>
      <c r="J215" s="100">
        <v>3.97</v>
      </c>
      <c r="K215" s="100">
        <v>3.31</v>
      </c>
      <c r="L215" s="100">
        <v>59</v>
      </c>
      <c r="M215" s="100">
        <v>53</v>
      </c>
      <c r="N215" s="100">
        <v>41</v>
      </c>
      <c r="O215" s="99">
        <v>0.45511574074074074</v>
      </c>
    </row>
    <row r="216" spans="1:15" x14ac:dyDescent="0.25">
      <c r="A216" s="100">
        <v>2023</v>
      </c>
      <c r="B216" s="29">
        <v>2</v>
      </c>
      <c r="C216" s="100">
        <v>12162</v>
      </c>
      <c r="D216" s="100">
        <v>5.65</v>
      </c>
      <c r="E216" s="100">
        <v>4.41</v>
      </c>
      <c r="F216" s="100">
        <v>2.52</v>
      </c>
      <c r="G216" s="100">
        <v>2.1</v>
      </c>
      <c r="H216" s="100">
        <v>1.79</v>
      </c>
      <c r="I216" s="100">
        <v>1.53</v>
      </c>
      <c r="J216" s="100">
        <v>1.29</v>
      </c>
      <c r="K216" s="100">
        <v>1.1000000000000001</v>
      </c>
      <c r="L216" s="100">
        <v>59</v>
      </c>
      <c r="M216" s="100">
        <v>53</v>
      </c>
      <c r="N216" s="100">
        <v>41</v>
      </c>
      <c r="O216" s="99">
        <v>0.45521990740740742</v>
      </c>
    </row>
    <row r="217" spans="1:15" x14ac:dyDescent="0.25">
      <c r="A217" s="100">
        <v>2023</v>
      </c>
      <c r="B217" s="29">
        <v>3</v>
      </c>
      <c r="C217" s="100">
        <v>23356</v>
      </c>
      <c r="D217" s="100">
        <v>10.54</v>
      </c>
      <c r="E217" s="100">
        <v>8.25</v>
      </c>
      <c r="F217" s="100">
        <v>5.48</v>
      </c>
      <c r="G217" s="100">
        <v>4.43</v>
      </c>
      <c r="H217" s="100">
        <v>3.7</v>
      </c>
      <c r="I217" s="100">
        <v>3.12</v>
      </c>
      <c r="J217" s="100">
        <v>2.59</v>
      </c>
      <c r="K217" s="100">
        <v>2.2000000000000002</v>
      </c>
      <c r="L217" s="100">
        <v>59</v>
      </c>
      <c r="M217" s="100">
        <v>53</v>
      </c>
      <c r="N217" s="100">
        <v>41</v>
      </c>
      <c r="O217" s="99">
        <v>0.45531250000000001</v>
      </c>
    </row>
    <row r="218" spans="1:15" x14ac:dyDescent="0.25">
      <c r="A218" s="100">
        <v>2023</v>
      </c>
      <c r="B218" s="29">
        <v>4</v>
      </c>
      <c r="C218" s="100">
        <v>35701</v>
      </c>
      <c r="D218" s="100">
        <v>14.95</v>
      </c>
      <c r="E218" s="100">
        <v>11.78</v>
      </c>
      <c r="F218" s="100">
        <v>9.2899999999999991</v>
      </c>
      <c r="G218" s="100">
        <v>7.38</v>
      </c>
      <c r="H218" s="100">
        <v>5.99</v>
      </c>
      <c r="I218" s="100">
        <v>4.92</v>
      </c>
      <c r="J218" s="100">
        <v>4.0599999999999996</v>
      </c>
      <c r="K218" s="100">
        <v>3.37</v>
      </c>
      <c r="L218" s="100">
        <v>59</v>
      </c>
      <c r="M218" s="100">
        <v>53</v>
      </c>
      <c r="N218" s="100">
        <v>41</v>
      </c>
      <c r="O218" s="99">
        <v>0.45541666666666664</v>
      </c>
    </row>
    <row r="219" spans="1:15" x14ac:dyDescent="0.25">
      <c r="A219" s="96" t="s">
        <v>671</v>
      </c>
      <c r="C219" s="95" t="s">
        <v>57</v>
      </c>
      <c r="D219" s="97">
        <v>0.45601851851851855</v>
      </c>
      <c r="E219" s="96" t="s">
        <v>172</v>
      </c>
    </row>
    <row r="220" spans="1:15" x14ac:dyDescent="0.25">
      <c r="A220" s="100">
        <v>2041</v>
      </c>
      <c r="B220" s="29">
        <v>1</v>
      </c>
      <c r="C220" s="100">
        <v>35503</v>
      </c>
      <c r="D220" s="100">
        <v>8.9</v>
      </c>
      <c r="E220" s="100">
        <v>8.06</v>
      </c>
      <c r="F220" s="100">
        <v>8.0299999999999994</v>
      </c>
      <c r="G220" s="100">
        <v>6.96</v>
      </c>
      <c r="H220" s="100">
        <v>5.95</v>
      </c>
      <c r="I220" s="100">
        <v>5.13</v>
      </c>
      <c r="J220" s="100">
        <v>4.38</v>
      </c>
      <c r="K220" s="100">
        <v>3.75</v>
      </c>
      <c r="L220" s="100">
        <v>59</v>
      </c>
      <c r="M220" s="100">
        <v>53</v>
      </c>
      <c r="N220" s="100">
        <v>42</v>
      </c>
      <c r="O220" s="99">
        <v>0.45706018518518521</v>
      </c>
    </row>
    <row r="221" spans="1:15" x14ac:dyDescent="0.25">
      <c r="A221" s="100">
        <v>2041</v>
      </c>
      <c r="B221" s="29">
        <v>2</v>
      </c>
      <c r="C221" s="100">
        <v>12341</v>
      </c>
      <c r="D221" s="100">
        <v>2.79</v>
      </c>
      <c r="E221" s="100">
        <v>2.52</v>
      </c>
      <c r="F221" s="100">
        <v>2.54</v>
      </c>
      <c r="G221" s="100">
        <v>2.23</v>
      </c>
      <c r="H221" s="100">
        <v>1.94</v>
      </c>
      <c r="I221" s="100">
        <v>1.72</v>
      </c>
      <c r="J221" s="100">
        <v>1.5</v>
      </c>
      <c r="K221" s="100">
        <v>1.34</v>
      </c>
      <c r="L221" s="100">
        <v>59</v>
      </c>
      <c r="M221" s="100">
        <v>53</v>
      </c>
      <c r="N221" s="100">
        <v>42</v>
      </c>
      <c r="O221" s="99">
        <v>0.45715277777777774</v>
      </c>
    </row>
    <row r="222" spans="1:15" x14ac:dyDescent="0.25">
      <c r="A222" s="100">
        <v>2041</v>
      </c>
      <c r="B222" s="29">
        <v>3</v>
      </c>
      <c r="C222" s="100">
        <v>23647</v>
      </c>
      <c r="D222" s="100">
        <v>5.68</v>
      </c>
      <c r="E222" s="100">
        <v>5.09</v>
      </c>
      <c r="F222" s="100">
        <v>5.2</v>
      </c>
      <c r="G222" s="100">
        <v>4.4400000000000004</v>
      </c>
      <c r="H222" s="100">
        <v>3.88</v>
      </c>
      <c r="I222" s="100">
        <v>3.39</v>
      </c>
      <c r="J222" s="100">
        <v>2.95</v>
      </c>
      <c r="K222" s="100">
        <v>2.6</v>
      </c>
      <c r="L222" s="100">
        <v>59</v>
      </c>
      <c r="M222" s="100">
        <v>53</v>
      </c>
      <c r="N222" s="100">
        <v>42</v>
      </c>
      <c r="O222" s="99">
        <v>0.45724537037037033</v>
      </c>
    </row>
    <row r="223" spans="1:15" x14ac:dyDescent="0.25">
      <c r="A223" s="100">
        <v>2041</v>
      </c>
      <c r="B223" s="29">
        <v>4</v>
      </c>
      <c r="C223" s="100">
        <v>35883</v>
      </c>
      <c r="D223" s="100">
        <v>8.69</v>
      </c>
      <c r="E223" s="100">
        <v>7.83</v>
      </c>
      <c r="F223" s="100">
        <v>7.86</v>
      </c>
      <c r="G223" s="100">
        <v>6.82</v>
      </c>
      <c r="H223" s="100">
        <v>5.89</v>
      </c>
      <c r="I223" s="100">
        <v>5.13</v>
      </c>
      <c r="J223" s="100">
        <v>4.45</v>
      </c>
      <c r="K223" s="100">
        <v>3.89</v>
      </c>
      <c r="L223" s="100">
        <v>59</v>
      </c>
      <c r="M223" s="100">
        <v>53</v>
      </c>
      <c r="N223" s="100">
        <v>42</v>
      </c>
      <c r="O223" s="99">
        <v>0.45734953703703707</v>
      </c>
    </row>
    <row r="224" spans="1:15" x14ac:dyDescent="0.25">
      <c r="A224" s="96" t="s">
        <v>672</v>
      </c>
      <c r="C224" s="95" t="s">
        <v>57</v>
      </c>
      <c r="D224" s="97">
        <v>0.45763888888888887</v>
      </c>
      <c r="E224" s="96" t="s">
        <v>170</v>
      </c>
    </row>
    <row r="225" spans="1:15" x14ac:dyDescent="0.25">
      <c r="A225" s="100">
        <v>2804</v>
      </c>
      <c r="B225" s="29">
        <v>1</v>
      </c>
      <c r="C225" s="100">
        <v>35169</v>
      </c>
      <c r="D225" s="100">
        <v>14.36</v>
      </c>
      <c r="E225" s="100">
        <v>9.24</v>
      </c>
      <c r="F225" s="100">
        <v>11.57</v>
      </c>
      <c r="G225" s="100">
        <v>9.16</v>
      </c>
      <c r="H225" s="100">
        <v>7.42</v>
      </c>
      <c r="I225" s="100">
        <v>6</v>
      </c>
      <c r="J225" s="100">
        <v>4.83</v>
      </c>
      <c r="K225" s="100">
        <v>3.88</v>
      </c>
      <c r="L225" s="100">
        <v>60</v>
      </c>
      <c r="M225" s="100">
        <v>53</v>
      </c>
      <c r="N225" s="100">
        <v>43</v>
      </c>
      <c r="O225" s="99">
        <v>0.46151620370370372</v>
      </c>
    </row>
    <row r="226" spans="1:15" x14ac:dyDescent="0.25">
      <c r="A226" s="100">
        <v>2804</v>
      </c>
      <c r="B226" s="29">
        <v>2</v>
      </c>
      <c r="C226" s="100">
        <v>12187</v>
      </c>
      <c r="D226" s="100">
        <v>5.09</v>
      </c>
      <c r="E226" s="100">
        <v>3.02</v>
      </c>
      <c r="F226" s="100">
        <v>4.0199999999999996</v>
      </c>
      <c r="G226" s="100">
        <v>3.21</v>
      </c>
      <c r="H226" s="100">
        <v>2.59</v>
      </c>
      <c r="I226" s="100">
        <v>2.14</v>
      </c>
      <c r="J226" s="100">
        <v>1.73</v>
      </c>
      <c r="K226" s="100">
        <v>1.42</v>
      </c>
      <c r="L226" s="100">
        <v>60</v>
      </c>
      <c r="M226" s="100">
        <v>53</v>
      </c>
      <c r="N226" s="100">
        <v>43</v>
      </c>
      <c r="O226" s="99">
        <v>0.46160879629629631</v>
      </c>
    </row>
    <row r="227" spans="1:15" x14ac:dyDescent="0.25">
      <c r="A227" s="100">
        <v>2804</v>
      </c>
      <c r="B227" s="29">
        <v>3</v>
      </c>
      <c r="C227" s="100">
        <v>23426</v>
      </c>
      <c r="D227" s="100">
        <v>9.77</v>
      </c>
      <c r="E227" s="100">
        <v>5.97</v>
      </c>
      <c r="F227" s="100">
        <v>7.83</v>
      </c>
      <c r="G227" s="100">
        <v>6.13</v>
      </c>
      <c r="H227" s="100">
        <v>4.9800000000000004</v>
      </c>
      <c r="I227" s="100">
        <v>4.08</v>
      </c>
      <c r="J227" s="100">
        <v>3.3</v>
      </c>
      <c r="K227" s="100">
        <v>2.68</v>
      </c>
      <c r="L227" s="100">
        <v>60</v>
      </c>
      <c r="M227" s="100">
        <v>53</v>
      </c>
      <c r="N227" s="100">
        <v>43</v>
      </c>
      <c r="O227" s="99">
        <v>0.46170138888888884</v>
      </c>
    </row>
    <row r="228" spans="1:15" x14ac:dyDescent="0.25">
      <c r="A228" s="100">
        <v>2804</v>
      </c>
      <c r="B228" s="29">
        <v>4</v>
      </c>
      <c r="C228" s="100">
        <v>35552</v>
      </c>
      <c r="D228" s="100">
        <v>14.2</v>
      </c>
      <c r="E228" s="100">
        <v>9.19</v>
      </c>
      <c r="F228" s="100">
        <v>11.49</v>
      </c>
      <c r="G228" s="100">
        <v>9.0500000000000007</v>
      </c>
      <c r="H228" s="100">
        <v>7.34</v>
      </c>
      <c r="I228" s="100">
        <v>5.97</v>
      </c>
      <c r="J228" s="100">
        <v>4.8</v>
      </c>
      <c r="K228" s="100">
        <v>3.9</v>
      </c>
      <c r="L228" s="100">
        <v>60</v>
      </c>
      <c r="M228" s="100">
        <v>53</v>
      </c>
      <c r="N228" s="100">
        <v>43</v>
      </c>
      <c r="O228" s="99">
        <v>0.46180555555555558</v>
      </c>
    </row>
    <row r="229" spans="1:15" x14ac:dyDescent="0.25">
      <c r="A229" s="96" t="s">
        <v>673</v>
      </c>
      <c r="C229" s="95" t="s">
        <v>57</v>
      </c>
      <c r="D229" s="97">
        <v>0.46214120370370365</v>
      </c>
      <c r="E229" s="96" t="s">
        <v>168</v>
      </c>
    </row>
    <row r="230" spans="1:15" x14ac:dyDescent="0.25">
      <c r="A230" s="100">
        <v>2807</v>
      </c>
      <c r="B230" s="29">
        <v>1</v>
      </c>
      <c r="C230" s="100">
        <v>35501</v>
      </c>
      <c r="D230" s="100">
        <v>13.44</v>
      </c>
      <c r="E230" s="100">
        <v>10.73</v>
      </c>
      <c r="F230" s="100">
        <v>10.1</v>
      </c>
      <c r="G230" s="100">
        <v>8.14</v>
      </c>
      <c r="H230" s="100">
        <v>6.71</v>
      </c>
      <c r="I230" s="100">
        <v>5.51</v>
      </c>
      <c r="J230" s="100">
        <v>4.5</v>
      </c>
      <c r="K230" s="100">
        <v>3.72</v>
      </c>
      <c r="L230" s="100">
        <v>60</v>
      </c>
      <c r="M230" s="100">
        <v>53</v>
      </c>
      <c r="N230" s="100">
        <v>44</v>
      </c>
      <c r="O230" s="99">
        <v>0.46249999999999997</v>
      </c>
    </row>
    <row r="231" spans="1:15" x14ac:dyDescent="0.25">
      <c r="A231" s="100">
        <v>2807</v>
      </c>
      <c r="B231" s="29">
        <v>2</v>
      </c>
      <c r="C231" s="100">
        <v>12249</v>
      </c>
      <c r="D231" s="100">
        <v>4.49</v>
      </c>
      <c r="E231" s="100">
        <v>3.61</v>
      </c>
      <c r="F231" s="100">
        <v>3.41</v>
      </c>
      <c r="G231" s="100">
        <v>2.76</v>
      </c>
      <c r="H231" s="100">
        <v>2.2999999999999998</v>
      </c>
      <c r="I231" s="100">
        <v>1.91</v>
      </c>
      <c r="J231" s="100">
        <v>1.58</v>
      </c>
      <c r="K231" s="100">
        <v>1.31</v>
      </c>
      <c r="L231" s="100">
        <v>60</v>
      </c>
      <c r="M231" s="100">
        <v>53</v>
      </c>
      <c r="N231" s="100">
        <v>44</v>
      </c>
      <c r="O231" s="99">
        <v>0.46259259259259261</v>
      </c>
    </row>
    <row r="232" spans="1:15" x14ac:dyDescent="0.25">
      <c r="A232" s="100">
        <v>2807</v>
      </c>
      <c r="B232" s="29">
        <v>3</v>
      </c>
      <c r="C232" s="100">
        <v>23486</v>
      </c>
      <c r="D232" s="100">
        <v>8.92</v>
      </c>
      <c r="E232" s="100">
        <v>7.08</v>
      </c>
      <c r="F232" s="100">
        <v>6.8</v>
      </c>
      <c r="G232" s="100">
        <v>5.42</v>
      </c>
      <c r="H232" s="100">
        <v>4.47</v>
      </c>
      <c r="I232" s="100">
        <v>3.72</v>
      </c>
      <c r="J232" s="100">
        <v>3.06</v>
      </c>
      <c r="K232" s="100">
        <v>2.54</v>
      </c>
      <c r="L232" s="100">
        <v>60</v>
      </c>
      <c r="M232" s="100">
        <v>53</v>
      </c>
      <c r="N232" s="100">
        <v>44</v>
      </c>
      <c r="O232" s="99">
        <v>0.4626736111111111</v>
      </c>
    </row>
    <row r="233" spans="1:15" x14ac:dyDescent="0.25">
      <c r="A233" s="100">
        <v>2807</v>
      </c>
      <c r="B233" s="29">
        <v>4</v>
      </c>
      <c r="C233" s="100">
        <v>35775</v>
      </c>
      <c r="D233" s="100">
        <v>13.39</v>
      </c>
      <c r="E233" s="100">
        <v>10.7</v>
      </c>
      <c r="F233" s="100">
        <v>10.29</v>
      </c>
      <c r="G233" s="100">
        <v>8.26</v>
      </c>
      <c r="H233" s="100">
        <v>6.8</v>
      </c>
      <c r="I233" s="100">
        <v>5.59</v>
      </c>
      <c r="J233" s="100">
        <v>4.5599999999999996</v>
      </c>
      <c r="K233" s="100">
        <v>3.78</v>
      </c>
      <c r="L233" s="100">
        <v>60</v>
      </c>
      <c r="M233" s="100">
        <v>53</v>
      </c>
      <c r="N233" s="100">
        <v>44</v>
      </c>
      <c r="O233" s="99">
        <v>0.46277777777777779</v>
      </c>
    </row>
    <row r="234" spans="1:15" x14ac:dyDescent="0.25">
      <c r="A234" s="96" t="s">
        <v>674</v>
      </c>
      <c r="C234" s="95" t="s">
        <v>57</v>
      </c>
      <c r="D234" s="97">
        <v>0.46306712962962965</v>
      </c>
      <c r="E234" s="96" t="s">
        <v>166</v>
      </c>
    </row>
    <row r="235" spans="1:15" x14ac:dyDescent="0.25">
      <c r="A235" s="100">
        <v>3514</v>
      </c>
      <c r="B235" s="29">
        <v>1</v>
      </c>
      <c r="C235" s="100">
        <v>35108</v>
      </c>
      <c r="D235" s="100">
        <v>16.7</v>
      </c>
      <c r="E235" s="100">
        <v>11.16</v>
      </c>
      <c r="F235" s="100">
        <v>13.46</v>
      </c>
      <c r="G235" s="100">
        <v>10.56</v>
      </c>
      <c r="H235" s="100">
        <v>8.49</v>
      </c>
      <c r="I235" s="100">
        <v>6.84</v>
      </c>
      <c r="J235" s="100">
        <v>5.42</v>
      </c>
      <c r="K235" s="100">
        <v>4.32</v>
      </c>
      <c r="L235" s="100">
        <v>61</v>
      </c>
      <c r="M235" s="100">
        <v>53</v>
      </c>
      <c r="N235" s="100">
        <v>46</v>
      </c>
      <c r="O235" s="99">
        <v>0.46487268518518521</v>
      </c>
    </row>
    <row r="236" spans="1:15" x14ac:dyDescent="0.25">
      <c r="A236" s="100">
        <v>3514</v>
      </c>
      <c r="B236" s="29">
        <v>2</v>
      </c>
      <c r="C236" s="100">
        <v>12194</v>
      </c>
      <c r="D236" s="100">
        <v>5.87</v>
      </c>
      <c r="E236" s="100">
        <v>3.42</v>
      </c>
      <c r="F236" s="100">
        <v>4.74</v>
      </c>
      <c r="G236" s="100">
        <v>3.77</v>
      </c>
      <c r="H236" s="100">
        <v>3.03</v>
      </c>
      <c r="I236" s="100">
        <v>2.4700000000000002</v>
      </c>
      <c r="J236" s="100">
        <v>1.97</v>
      </c>
      <c r="K236" s="100">
        <v>1.59</v>
      </c>
      <c r="L236" s="100">
        <v>61</v>
      </c>
      <c r="M236" s="100">
        <v>53</v>
      </c>
      <c r="N236" s="100">
        <v>46</v>
      </c>
      <c r="O236" s="99">
        <v>0.46501157407407406</v>
      </c>
    </row>
    <row r="237" spans="1:15" x14ac:dyDescent="0.25">
      <c r="A237" s="100">
        <v>3514</v>
      </c>
      <c r="B237" s="29">
        <v>3</v>
      </c>
      <c r="C237" s="100">
        <v>23403</v>
      </c>
      <c r="D237" s="100">
        <v>11.24</v>
      </c>
      <c r="E237" s="100">
        <v>7.1</v>
      </c>
      <c r="F237" s="100">
        <v>9.06</v>
      </c>
      <c r="G237" s="100">
        <v>7.09</v>
      </c>
      <c r="H237" s="100">
        <v>5.75</v>
      </c>
      <c r="I237" s="100">
        <v>4.67</v>
      </c>
      <c r="J237" s="100">
        <v>3.73</v>
      </c>
      <c r="K237" s="100">
        <v>3</v>
      </c>
      <c r="L237" s="100">
        <v>61</v>
      </c>
      <c r="M237" s="100">
        <v>53</v>
      </c>
      <c r="N237" s="100">
        <v>46</v>
      </c>
      <c r="O237" s="99">
        <v>0.46509259259259261</v>
      </c>
    </row>
    <row r="238" spans="1:15" x14ac:dyDescent="0.25">
      <c r="A238" s="100">
        <v>3514</v>
      </c>
      <c r="B238" s="29">
        <v>4</v>
      </c>
      <c r="C238" s="100">
        <v>35351</v>
      </c>
      <c r="D238" s="100">
        <v>16.329999999999998</v>
      </c>
      <c r="E238" s="100">
        <v>11.12</v>
      </c>
      <c r="F238" s="100">
        <v>13.14</v>
      </c>
      <c r="G238" s="100">
        <v>10.35</v>
      </c>
      <c r="H238" s="100">
        <v>8.36</v>
      </c>
      <c r="I238" s="100">
        <v>6.77</v>
      </c>
      <c r="J238" s="100">
        <v>5.39</v>
      </c>
      <c r="K238" s="100">
        <v>4.33</v>
      </c>
      <c r="L238" s="100">
        <v>61</v>
      </c>
      <c r="M238" s="100">
        <v>53</v>
      </c>
      <c r="N238" s="100">
        <v>46</v>
      </c>
      <c r="O238" s="99">
        <v>0.46519675925925924</v>
      </c>
    </row>
    <row r="239" spans="1:15" x14ac:dyDescent="0.25">
      <c r="A239" s="96" t="s">
        <v>675</v>
      </c>
      <c r="C239" s="95" t="s">
        <v>57</v>
      </c>
      <c r="D239" s="97">
        <v>0.46554398148148146</v>
      </c>
      <c r="E239" s="96" t="s">
        <v>163</v>
      </c>
    </row>
    <row r="240" spans="1:15" x14ac:dyDescent="0.25">
      <c r="A240" s="100">
        <v>3517</v>
      </c>
      <c r="B240" s="29">
        <v>1</v>
      </c>
      <c r="C240" s="100">
        <v>35192</v>
      </c>
      <c r="D240" s="100">
        <v>16.3</v>
      </c>
      <c r="E240" s="100">
        <v>13.15</v>
      </c>
      <c r="F240" s="100">
        <v>11.03</v>
      </c>
      <c r="G240" s="100">
        <v>8.91</v>
      </c>
      <c r="H240" s="100">
        <v>7.32</v>
      </c>
      <c r="I240" s="100">
        <v>5.98</v>
      </c>
      <c r="J240" s="100">
        <v>4.91</v>
      </c>
      <c r="K240" s="100">
        <v>4.05</v>
      </c>
      <c r="L240" s="100">
        <v>61</v>
      </c>
      <c r="M240" s="100">
        <v>53</v>
      </c>
      <c r="N240" s="100">
        <v>47</v>
      </c>
      <c r="O240" s="99">
        <v>0.46587962962962964</v>
      </c>
    </row>
    <row r="241" spans="1:15" x14ac:dyDescent="0.25">
      <c r="A241" s="100">
        <v>3517</v>
      </c>
      <c r="B241" s="29">
        <v>2</v>
      </c>
      <c r="C241" s="100">
        <v>12169</v>
      </c>
      <c r="D241" s="100">
        <v>5.58</v>
      </c>
      <c r="E241" s="100">
        <v>4.54</v>
      </c>
      <c r="F241" s="100">
        <v>3.65</v>
      </c>
      <c r="G241" s="100">
        <v>2.95</v>
      </c>
      <c r="H241" s="100">
        <v>2.44</v>
      </c>
      <c r="I241" s="100">
        <v>2.04</v>
      </c>
      <c r="J241" s="100">
        <v>1.69</v>
      </c>
      <c r="K241" s="100">
        <v>1.42</v>
      </c>
      <c r="L241" s="100">
        <v>61</v>
      </c>
      <c r="M241" s="100">
        <v>53</v>
      </c>
      <c r="N241" s="100">
        <v>47</v>
      </c>
      <c r="O241" s="99">
        <v>0.46596064814814814</v>
      </c>
    </row>
    <row r="242" spans="1:15" x14ac:dyDescent="0.25">
      <c r="A242" s="100">
        <v>3517</v>
      </c>
      <c r="B242" s="29">
        <v>3</v>
      </c>
      <c r="C242" s="100">
        <v>23060</v>
      </c>
      <c r="D242" s="100">
        <v>10.92</v>
      </c>
      <c r="E242" s="100">
        <v>8.73</v>
      </c>
      <c r="F242" s="100">
        <v>7.44</v>
      </c>
      <c r="G242" s="100">
        <v>5.93</v>
      </c>
      <c r="H242" s="100">
        <v>4.8899999999999997</v>
      </c>
      <c r="I242" s="100">
        <v>4.07</v>
      </c>
      <c r="J242" s="100">
        <v>3.35</v>
      </c>
      <c r="K242" s="100">
        <v>2.76</v>
      </c>
      <c r="L242" s="100">
        <v>61</v>
      </c>
      <c r="M242" s="100">
        <v>53</v>
      </c>
      <c r="N242" s="100">
        <v>47</v>
      </c>
      <c r="O242" s="99">
        <v>0.46605324074074073</v>
      </c>
    </row>
    <row r="243" spans="1:15" x14ac:dyDescent="0.25">
      <c r="A243" s="100">
        <v>3517</v>
      </c>
      <c r="B243" s="29">
        <v>4</v>
      </c>
      <c r="C243" s="100">
        <v>35793</v>
      </c>
      <c r="D243" s="100">
        <v>16.02</v>
      </c>
      <c r="E243" s="100">
        <v>12.98</v>
      </c>
      <c r="F243" s="100">
        <v>11.41</v>
      </c>
      <c r="G243" s="100">
        <v>9.18</v>
      </c>
      <c r="H243" s="100">
        <v>7.5</v>
      </c>
      <c r="I243" s="100">
        <v>6.11</v>
      </c>
      <c r="J243" s="100">
        <v>5.03</v>
      </c>
      <c r="K243" s="100">
        <v>4.1500000000000004</v>
      </c>
      <c r="L243" s="100">
        <v>61</v>
      </c>
      <c r="M243" s="100">
        <v>53</v>
      </c>
      <c r="N243" s="100">
        <v>47</v>
      </c>
      <c r="O243" s="99">
        <v>0.46615740740740735</v>
      </c>
    </row>
    <row r="244" spans="1:15" x14ac:dyDescent="0.25">
      <c r="A244" s="96" t="s">
        <v>676</v>
      </c>
      <c r="C244" s="95" t="s">
        <v>57</v>
      </c>
      <c r="D244" s="97">
        <v>0.46655092592592595</v>
      </c>
      <c r="E244" s="96" t="s">
        <v>161</v>
      </c>
    </row>
    <row r="245" spans="1:15" x14ac:dyDescent="0.25">
      <c r="A245" s="100">
        <v>4238</v>
      </c>
      <c r="B245" s="29">
        <v>1</v>
      </c>
      <c r="C245" s="100">
        <v>35247</v>
      </c>
      <c r="D245" s="100">
        <v>16.04</v>
      </c>
      <c r="E245" s="100">
        <v>10.07</v>
      </c>
      <c r="F245" s="100">
        <v>12.83</v>
      </c>
      <c r="G245" s="100">
        <v>10.1</v>
      </c>
      <c r="H245" s="100">
        <v>8.11</v>
      </c>
      <c r="I245" s="100">
        <v>6.57</v>
      </c>
      <c r="J245" s="100">
        <v>5.29</v>
      </c>
      <c r="K245" s="100">
        <v>4.25</v>
      </c>
      <c r="L245" s="100">
        <v>62</v>
      </c>
      <c r="M245" s="100">
        <v>53</v>
      </c>
      <c r="N245" s="100">
        <v>48</v>
      </c>
      <c r="O245" s="99">
        <v>0.4682175925925926</v>
      </c>
    </row>
    <row r="246" spans="1:15" x14ac:dyDescent="0.25">
      <c r="A246" s="100">
        <v>4238</v>
      </c>
      <c r="B246" s="29">
        <v>2</v>
      </c>
      <c r="C246" s="100">
        <v>12202</v>
      </c>
      <c r="D246" s="100">
        <v>5.67</v>
      </c>
      <c r="E246" s="100">
        <v>3</v>
      </c>
      <c r="F246" s="100">
        <v>4.5199999999999996</v>
      </c>
      <c r="G246" s="100">
        <v>3.58</v>
      </c>
      <c r="H246" s="100">
        <v>2.85</v>
      </c>
      <c r="I246" s="100">
        <v>2.35</v>
      </c>
      <c r="J246" s="100">
        <v>1.89</v>
      </c>
      <c r="K246" s="100">
        <v>1.54</v>
      </c>
      <c r="L246" s="100">
        <v>62</v>
      </c>
      <c r="M246" s="100">
        <v>53</v>
      </c>
      <c r="N246" s="100">
        <v>48</v>
      </c>
      <c r="O246" s="99">
        <v>0.46834490740740736</v>
      </c>
    </row>
    <row r="247" spans="1:15" x14ac:dyDescent="0.25">
      <c r="A247" s="100">
        <v>4238</v>
      </c>
      <c r="B247" s="29">
        <v>3</v>
      </c>
      <c r="C247" s="100">
        <v>23475</v>
      </c>
      <c r="D247" s="100">
        <v>10.83</v>
      </c>
      <c r="E247" s="100">
        <v>6.34</v>
      </c>
      <c r="F247" s="100">
        <v>8.66</v>
      </c>
      <c r="G247" s="100">
        <v>6.77</v>
      </c>
      <c r="H247" s="100">
        <v>5.47</v>
      </c>
      <c r="I247" s="100">
        <v>4.4800000000000004</v>
      </c>
      <c r="J247" s="100">
        <v>3.6</v>
      </c>
      <c r="K247" s="100">
        <v>2.93</v>
      </c>
      <c r="L247" s="100">
        <v>62</v>
      </c>
      <c r="M247" s="100">
        <v>53</v>
      </c>
      <c r="N247" s="100">
        <v>48</v>
      </c>
      <c r="O247" s="99">
        <v>0.4685185185185185</v>
      </c>
    </row>
    <row r="248" spans="1:15" x14ac:dyDescent="0.25">
      <c r="A248" s="100">
        <v>4238</v>
      </c>
      <c r="B248" s="29">
        <v>4</v>
      </c>
      <c r="C248" s="100">
        <v>35407</v>
      </c>
      <c r="D248" s="100">
        <v>15.63</v>
      </c>
      <c r="E248" s="100">
        <v>9.98</v>
      </c>
      <c r="F248" s="100">
        <v>12.54</v>
      </c>
      <c r="G248" s="100">
        <v>9.91</v>
      </c>
      <c r="H248" s="100">
        <v>7.98</v>
      </c>
      <c r="I248" s="100">
        <v>6.48</v>
      </c>
      <c r="J248" s="100">
        <v>5.22</v>
      </c>
      <c r="K248" s="100">
        <v>4.2300000000000004</v>
      </c>
      <c r="L248" s="100">
        <v>62</v>
      </c>
      <c r="M248" s="100">
        <v>53</v>
      </c>
      <c r="N248" s="100">
        <v>48</v>
      </c>
      <c r="O248" s="99">
        <v>0.46862268518518518</v>
      </c>
    </row>
    <row r="249" spans="1:15" x14ac:dyDescent="0.25">
      <c r="A249" s="96" t="s">
        <v>677</v>
      </c>
      <c r="C249" s="95" t="s">
        <v>57</v>
      </c>
      <c r="D249" s="97">
        <v>0.46892361111111108</v>
      </c>
      <c r="E249" s="96" t="s">
        <v>159</v>
      </c>
    </row>
    <row r="250" spans="1:15" x14ac:dyDescent="0.25">
      <c r="A250" s="100">
        <v>4242</v>
      </c>
      <c r="B250" s="29">
        <v>1</v>
      </c>
      <c r="C250" s="100">
        <v>35317</v>
      </c>
      <c r="D250" s="100">
        <v>17.489999999999998</v>
      </c>
      <c r="E250" s="100">
        <v>13.99</v>
      </c>
      <c r="F250" s="100">
        <v>8.82</v>
      </c>
      <c r="G250" s="100">
        <v>7.39</v>
      </c>
      <c r="H250" s="100">
        <v>6.21</v>
      </c>
      <c r="I250" s="100">
        <v>5.18</v>
      </c>
      <c r="J250" s="100">
        <v>4.33</v>
      </c>
      <c r="K250" s="100">
        <v>3.64</v>
      </c>
      <c r="L250" s="100">
        <v>61</v>
      </c>
      <c r="M250" s="100">
        <v>53</v>
      </c>
      <c r="N250" s="100">
        <v>49</v>
      </c>
      <c r="O250" s="99">
        <v>0.4692708333333333</v>
      </c>
    </row>
    <row r="251" spans="1:15" x14ac:dyDescent="0.25">
      <c r="A251" s="100">
        <v>4242</v>
      </c>
      <c r="B251" s="29">
        <v>2</v>
      </c>
      <c r="C251" s="100">
        <v>12195</v>
      </c>
      <c r="D251" s="100">
        <v>6.27</v>
      </c>
      <c r="E251" s="100">
        <v>4.9800000000000004</v>
      </c>
      <c r="F251" s="100">
        <v>2.87</v>
      </c>
      <c r="G251" s="100">
        <v>2.4500000000000002</v>
      </c>
      <c r="H251" s="100">
        <v>2.09</v>
      </c>
      <c r="I251" s="100">
        <v>1.76</v>
      </c>
      <c r="J251" s="100">
        <v>1.48</v>
      </c>
      <c r="K251" s="100">
        <v>1.26</v>
      </c>
      <c r="L251" s="100">
        <v>61</v>
      </c>
      <c r="M251" s="100">
        <v>53</v>
      </c>
      <c r="N251" s="100">
        <v>49</v>
      </c>
      <c r="O251" s="99">
        <v>0.46936342592592589</v>
      </c>
    </row>
    <row r="252" spans="1:15" x14ac:dyDescent="0.25">
      <c r="A252" s="100">
        <v>4242</v>
      </c>
      <c r="B252" s="29">
        <v>3</v>
      </c>
      <c r="C252" s="100">
        <v>23297</v>
      </c>
      <c r="D252" s="100">
        <v>11.92</v>
      </c>
      <c r="E252" s="100">
        <v>9.4499999999999993</v>
      </c>
      <c r="F252" s="100">
        <v>5.73</v>
      </c>
      <c r="G252" s="100">
        <v>4.79</v>
      </c>
      <c r="H252" s="100">
        <v>4.09</v>
      </c>
      <c r="I252" s="100">
        <v>3.45</v>
      </c>
      <c r="J252" s="100">
        <v>2.9</v>
      </c>
      <c r="K252" s="100">
        <v>2.44</v>
      </c>
      <c r="L252" s="100">
        <v>61</v>
      </c>
      <c r="M252" s="100">
        <v>53</v>
      </c>
      <c r="N252" s="100">
        <v>49</v>
      </c>
      <c r="O252" s="99">
        <v>0.46945601851851854</v>
      </c>
    </row>
    <row r="253" spans="1:15" x14ac:dyDescent="0.25">
      <c r="A253" s="100">
        <v>4242</v>
      </c>
      <c r="B253" s="29">
        <v>4</v>
      </c>
      <c r="C253" s="100">
        <v>35770</v>
      </c>
      <c r="D253" s="100">
        <v>17.11</v>
      </c>
      <c r="E253" s="100">
        <v>13.7</v>
      </c>
      <c r="F253" s="100">
        <v>9.1199999999999992</v>
      </c>
      <c r="G253" s="100">
        <v>7.53</v>
      </c>
      <c r="H253" s="100">
        <v>6.31</v>
      </c>
      <c r="I253" s="100">
        <v>5.27</v>
      </c>
      <c r="J253" s="100">
        <v>4.41</v>
      </c>
      <c r="K253" s="100">
        <v>3.73</v>
      </c>
      <c r="L253" s="100">
        <v>61</v>
      </c>
      <c r="M253" s="100">
        <v>53</v>
      </c>
      <c r="N253" s="100">
        <v>49</v>
      </c>
      <c r="O253" s="99">
        <v>0.46956018518518516</v>
      </c>
    </row>
    <row r="254" spans="1:15" x14ac:dyDescent="0.25">
      <c r="A254" s="96" t="s">
        <v>678</v>
      </c>
      <c r="C254" s="95" t="s">
        <v>57</v>
      </c>
      <c r="D254" s="97">
        <v>0.46984953703703702</v>
      </c>
      <c r="E254" s="96" t="s">
        <v>157</v>
      </c>
    </row>
    <row r="255" spans="1:15" x14ac:dyDescent="0.25">
      <c r="A255" s="100">
        <v>4925</v>
      </c>
      <c r="B255" s="29">
        <v>1</v>
      </c>
      <c r="C255" s="100">
        <v>35390</v>
      </c>
      <c r="D255" s="100">
        <v>14.56</v>
      </c>
      <c r="E255" s="100">
        <v>8.67</v>
      </c>
      <c r="F255" s="100">
        <v>11.76</v>
      </c>
      <c r="G255" s="100">
        <v>9.27</v>
      </c>
      <c r="H255" s="100">
        <v>7.45</v>
      </c>
      <c r="I255" s="100">
        <v>6.09</v>
      </c>
      <c r="J255" s="100">
        <v>4.91</v>
      </c>
      <c r="K255" s="100">
        <v>4</v>
      </c>
      <c r="L255" s="100">
        <v>62</v>
      </c>
      <c r="M255" s="100">
        <v>53</v>
      </c>
      <c r="N255" s="100">
        <v>51</v>
      </c>
      <c r="O255" s="99">
        <v>0.47318287037037038</v>
      </c>
    </row>
    <row r="256" spans="1:15" x14ac:dyDescent="0.25">
      <c r="A256" s="100">
        <v>4925</v>
      </c>
      <c r="B256" s="29">
        <v>2</v>
      </c>
      <c r="C256" s="100">
        <v>12179</v>
      </c>
      <c r="D256" s="100">
        <v>5.42</v>
      </c>
      <c r="E256" s="100">
        <v>2.65</v>
      </c>
      <c r="F256" s="100">
        <v>4.33</v>
      </c>
      <c r="G256" s="100">
        <v>3.41</v>
      </c>
      <c r="H256" s="100">
        <v>2.73</v>
      </c>
      <c r="I256" s="100">
        <v>2.25</v>
      </c>
      <c r="J256" s="100">
        <v>1.8</v>
      </c>
      <c r="K256" s="100">
        <v>1.5</v>
      </c>
      <c r="L256" s="100">
        <v>62</v>
      </c>
      <c r="M256" s="100">
        <v>53</v>
      </c>
      <c r="N256" s="100">
        <v>51</v>
      </c>
      <c r="O256" s="99">
        <v>0.47328703703703701</v>
      </c>
    </row>
    <row r="257" spans="1:15" x14ac:dyDescent="0.25">
      <c r="A257" s="100">
        <v>4925</v>
      </c>
      <c r="B257" s="29">
        <v>3</v>
      </c>
      <c r="C257" s="100">
        <v>23366</v>
      </c>
      <c r="D257" s="100">
        <v>10.18</v>
      </c>
      <c r="E257" s="100">
        <v>5.47</v>
      </c>
      <c r="F257" s="100">
        <v>8.19</v>
      </c>
      <c r="G257" s="100">
        <v>6.38</v>
      </c>
      <c r="H257" s="100">
        <v>5.15</v>
      </c>
      <c r="I257" s="100">
        <v>4.2300000000000004</v>
      </c>
      <c r="J257" s="100">
        <v>3.38</v>
      </c>
      <c r="K257" s="100">
        <v>2.79</v>
      </c>
      <c r="L257" s="100">
        <v>62</v>
      </c>
      <c r="M257" s="100">
        <v>53</v>
      </c>
      <c r="N257" s="100">
        <v>51</v>
      </c>
      <c r="O257" s="99">
        <v>0.47339120370370374</v>
      </c>
    </row>
    <row r="258" spans="1:15" x14ac:dyDescent="0.25">
      <c r="A258" s="100">
        <v>4925</v>
      </c>
      <c r="B258" s="29">
        <v>4</v>
      </c>
      <c r="C258" s="100">
        <v>35534</v>
      </c>
      <c r="D258" s="100">
        <v>14.6</v>
      </c>
      <c r="E258" s="100">
        <v>8.69</v>
      </c>
      <c r="F258" s="100">
        <v>11.82</v>
      </c>
      <c r="G258" s="100">
        <v>9.31</v>
      </c>
      <c r="H258" s="100">
        <v>7.48</v>
      </c>
      <c r="I258" s="100">
        <v>6.11</v>
      </c>
      <c r="J258" s="100">
        <v>4.93</v>
      </c>
      <c r="K258" s="100">
        <v>4.04</v>
      </c>
      <c r="L258" s="100">
        <v>62</v>
      </c>
      <c r="M258" s="100">
        <v>53</v>
      </c>
      <c r="N258" s="100">
        <v>51</v>
      </c>
      <c r="O258" s="99">
        <v>0.47350694444444441</v>
      </c>
    </row>
    <row r="259" spans="1:15" x14ac:dyDescent="0.25">
      <c r="A259" s="96" t="s">
        <v>686</v>
      </c>
      <c r="C259" s="95" t="s">
        <v>57</v>
      </c>
      <c r="D259" s="97">
        <v>0.4738194444444444</v>
      </c>
      <c r="E259" s="96" t="s">
        <v>155</v>
      </c>
    </row>
    <row r="260" spans="1:15" x14ac:dyDescent="0.25">
      <c r="A260" s="100">
        <v>4930</v>
      </c>
      <c r="B260" s="29">
        <v>1</v>
      </c>
      <c r="C260" s="100">
        <v>35372</v>
      </c>
      <c r="D260" s="100">
        <v>14.42</v>
      </c>
      <c r="E260" s="100">
        <v>11.56</v>
      </c>
      <c r="F260" s="100">
        <v>9.15</v>
      </c>
      <c r="G260" s="100">
        <v>7.56</v>
      </c>
      <c r="H260" s="100">
        <v>6.27</v>
      </c>
      <c r="I260" s="100">
        <v>5.18</v>
      </c>
      <c r="J260" s="100">
        <v>4.2699999999999996</v>
      </c>
      <c r="K260" s="100">
        <v>3.57</v>
      </c>
      <c r="L260" s="100">
        <v>62</v>
      </c>
      <c r="M260" s="100">
        <v>53</v>
      </c>
      <c r="N260" s="100">
        <v>52</v>
      </c>
      <c r="O260" s="99">
        <v>0.47509259259259262</v>
      </c>
    </row>
    <row r="261" spans="1:15" x14ac:dyDescent="0.25">
      <c r="A261" s="100">
        <v>4930</v>
      </c>
      <c r="B261" s="29">
        <v>2</v>
      </c>
      <c r="C261" s="100">
        <v>12278</v>
      </c>
      <c r="D261" s="100">
        <v>4.92</v>
      </c>
      <c r="E261" s="100">
        <v>3.97</v>
      </c>
      <c r="F261" s="100">
        <v>3.04</v>
      </c>
      <c r="G261" s="100">
        <v>2.5</v>
      </c>
      <c r="H261" s="100">
        <v>2.09</v>
      </c>
      <c r="I261" s="100">
        <v>1.77</v>
      </c>
      <c r="J261" s="100">
        <v>1.47</v>
      </c>
      <c r="K261" s="100">
        <v>1.26</v>
      </c>
      <c r="L261" s="100">
        <v>62</v>
      </c>
      <c r="M261" s="100">
        <v>53</v>
      </c>
      <c r="N261" s="100">
        <v>52</v>
      </c>
      <c r="O261" s="99">
        <v>0.47519675925925925</v>
      </c>
    </row>
    <row r="262" spans="1:15" x14ac:dyDescent="0.25">
      <c r="A262" s="100">
        <v>4930</v>
      </c>
      <c r="B262" s="29">
        <v>3</v>
      </c>
      <c r="C262" s="100">
        <v>23388</v>
      </c>
      <c r="D262" s="100">
        <v>9.64</v>
      </c>
      <c r="E262" s="100">
        <v>7.61</v>
      </c>
      <c r="F262" s="100">
        <v>6.11</v>
      </c>
      <c r="G262" s="100">
        <v>4.93</v>
      </c>
      <c r="H262" s="100">
        <v>4.12</v>
      </c>
      <c r="I262" s="100">
        <v>3.47</v>
      </c>
      <c r="J262" s="100">
        <v>2.87</v>
      </c>
      <c r="K262" s="100">
        <v>2.41</v>
      </c>
      <c r="L262" s="100">
        <v>62</v>
      </c>
      <c r="M262" s="100">
        <v>53</v>
      </c>
      <c r="N262" s="100">
        <v>52</v>
      </c>
      <c r="O262" s="99">
        <v>0.47527777777777774</v>
      </c>
    </row>
    <row r="263" spans="1:15" x14ac:dyDescent="0.25">
      <c r="A263" s="100">
        <v>4930</v>
      </c>
      <c r="B263" s="29">
        <v>4</v>
      </c>
      <c r="C263" s="100">
        <v>35534</v>
      </c>
      <c r="D263" s="100">
        <v>14.22</v>
      </c>
      <c r="E263" s="100">
        <v>11.41</v>
      </c>
      <c r="F263" s="100">
        <v>9.2799999999999994</v>
      </c>
      <c r="G263" s="100">
        <v>7.63</v>
      </c>
      <c r="H263" s="100">
        <v>6.29</v>
      </c>
      <c r="I263" s="100">
        <v>5.23</v>
      </c>
      <c r="J263" s="100">
        <v>4.32</v>
      </c>
      <c r="K263" s="100">
        <v>3.6</v>
      </c>
      <c r="L263" s="100">
        <v>62</v>
      </c>
      <c r="M263" s="100">
        <v>53</v>
      </c>
      <c r="N263" s="100">
        <v>52</v>
      </c>
      <c r="O263" s="99">
        <v>0.47538194444444448</v>
      </c>
    </row>
    <row r="264" spans="1:15" x14ac:dyDescent="0.25">
      <c r="A264" s="96" t="s">
        <v>687</v>
      </c>
      <c r="C264" s="95" t="s">
        <v>57</v>
      </c>
      <c r="D264" s="97">
        <v>0.47570601851851851</v>
      </c>
      <c r="E264" s="96" t="s">
        <v>153</v>
      </c>
    </row>
    <row r="265" spans="1:15" x14ac:dyDescent="0.25">
      <c r="A265" s="100">
        <v>5615</v>
      </c>
      <c r="B265" s="29">
        <v>1</v>
      </c>
      <c r="C265" s="100">
        <v>35220</v>
      </c>
      <c r="D265" s="100">
        <v>13.6</v>
      </c>
      <c r="E265" s="100">
        <v>8.76</v>
      </c>
      <c r="F265" s="100">
        <v>10.99</v>
      </c>
      <c r="G265" s="100">
        <v>8.7899999999999991</v>
      </c>
      <c r="H265" s="100">
        <v>7.17</v>
      </c>
      <c r="I265" s="100">
        <v>5.87</v>
      </c>
      <c r="J265" s="100">
        <v>4.75</v>
      </c>
      <c r="K265" s="100">
        <v>3.89</v>
      </c>
      <c r="L265" s="100">
        <v>63</v>
      </c>
      <c r="M265" s="100">
        <v>54</v>
      </c>
      <c r="N265" s="100">
        <v>53</v>
      </c>
      <c r="O265" s="99">
        <v>0.47754629629629625</v>
      </c>
    </row>
    <row r="266" spans="1:15" x14ac:dyDescent="0.25">
      <c r="A266" s="100">
        <v>5615</v>
      </c>
      <c r="B266" s="29">
        <v>2</v>
      </c>
      <c r="C266" s="100">
        <v>12273</v>
      </c>
      <c r="D266" s="100">
        <v>4.8099999999999996</v>
      </c>
      <c r="E266" s="100">
        <v>2.77</v>
      </c>
      <c r="F266" s="100">
        <v>3.89</v>
      </c>
      <c r="G266" s="100">
        <v>3.11</v>
      </c>
      <c r="H266" s="100">
        <v>2.52</v>
      </c>
      <c r="I266" s="100">
        <v>2.09</v>
      </c>
      <c r="J266" s="100">
        <v>1.7</v>
      </c>
      <c r="K266" s="100">
        <v>1.41</v>
      </c>
      <c r="L266" s="100">
        <v>63</v>
      </c>
      <c r="M266" s="100">
        <v>54</v>
      </c>
      <c r="N266" s="100">
        <v>53</v>
      </c>
      <c r="O266" s="99">
        <v>0.47768518518518516</v>
      </c>
    </row>
    <row r="267" spans="1:15" x14ac:dyDescent="0.25">
      <c r="A267" s="100">
        <v>5615</v>
      </c>
      <c r="B267" s="29">
        <v>3</v>
      </c>
      <c r="C267" s="100">
        <v>23464</v>
      </c>
      <c r="D267" s="100">
        <v>9.2100000000000009</v>
      </c>
      <c r="E267" s="100">
        <v>5.55</v>
      </c>
      <c r="F267" s="100">
        <v>7.45</v>
      </c>
      <c r="G267" s="100">
        <v>5.88</v>
      </c>
      <c r="H267" s="100">
        <v>4.8</v>
      </c>
      <c r="I267" s="100">
        <v>3.98</v>
      </c>
      <c r="J267" s="100">
        <v>3.23</v>
      </c>
      <c r="K267" s="100">
        <v>2.66</v>
      </c>
      <c r="L267" s="100">
        <v>63</v>
      </c>
      <c r="M267" s="100">
        <v>54</v>
      </c>
      <c r="N267" s="100">
        <v>53</v>
      </c>
      <c r="O267" s="99">
        <v>0.47784722222222226</v>
      </c>
    </row>
    <row r="268" spans="1:15" x14ac:dyDescent="0.25">
      <c r="A268" s="100">
        <v>5615</v>
      </c>
      <c r="B268" s="29">
        <v>4</v>
      </c>
      <c r="C268" s="100">
        <v>35644</v>
      </c>
      <c r="D268" s="100">
        <v>13.36</v>
      </c>
      <c r="E268" s="100">
        <v>8.76</v>
      </c>
      <c r="F268" s="100">
        <v>10.84</v>
      </c>
      <c r="G268" s="100">
        <v>8.67</v>
      </c>
      <c r="H268" s="100">
        <v>7.03</v>
      </c>
      <c r="I268" s="100">
        <v>5.8</v>
      </c>
      <c r="J268" s="100">
        <v>4.7</v>
      </c>
      <c r="K268" s="100">
        <v>3.88</v>
      </c>
      <c r="L268" s="100">
        <v>63</v>
      </c>
      <c r="M268" s="100">
        <v>54</v>
      </c>
      <c r="N268" s="100">
        <v>53</v>
      </c>
      <c r="O268" s="99">
        <v>0.47795138888888888</v>
      </c>
    </row>
    <row r="269" spans="1:15" x14ac:dyDescent="0.25">
      <c r="A269" s="96" t="s">
        <v>688</v>
      </c>
      <c r="C269" s="95" t="s">
        <v>57</v>
      </c>
      <c r="D269" s="97">
        <v>0.47839120370370369</v>
      </c>
      <c r="E269" s="96" t="s">
        <v>151</v>
      </c>
    </row>
    <row r="270" spans="1:15" x14ac:dyDescent="0.25">
      <c r="A270" s="100">
        <v>5620</v>
      </c>
      <c r="B270" s="29">
        <v>1</v>
      </c>
      <c r="C270" s="100">
        <v>35355</v>
      </c>
      <c r="D270" s="100">
        <v>13.97</v>
      </c>
      <c r="E270" s="100">
        <v>11.2</v>
      </c>
      <c r="F270" s="100">
        <v>8.6300000000000008</v>
      </c>
      <c r="G270" s="100">
        <v>7.16</v>
      </c>
      <c r="H270" s="100">
        <v>5.97</v>
      </c>
      <c r="I270" s="100">
        <v>4.99</v>
      </c>
      <c r="J270" s="100">
        <v>4.13</v>
      </c>
      <c r="K270" s="100">
        <v>3.5</v>
      </c>
      <c r="L270" s="100">
        <v>63</v>
      </c>
      <c r="M270" s="100">
        <v>54</v>
      </c>
      <c r="N270" s="100">
        <v>54</v>
      </c>
      <c r="O270" s="99">
        <v>0.47872685185185188</v>
      </c>
    </row>
    <row r="271" spans="1:15" x14ac:dyDescent="0.25">
      <c r="A271" s="100">
        <v>5620</v>
      </c>
      <c r="B271" s="29">
        <v>2</v>
      </c>
      <c r="C271" s="100">
        <v>12157</v>
      </c>
      <c r="D271" s="100">
        <v>4.84</v>
      </c>
      <c r="E271" s="100">
        <v>3.88</v>
      </c>
      <c r="F271" s="100">
        <v>2.84</v>
      </c>
      <c r="G271" s="100">
        <v>2.38</v>
      </c>
      <c r="H271" s="100">
        <v>1.99</v>
      </c>
      <c r="I271" s="100">
        <v>1.7</v>
      </c>
      <c r="J271" s="100">
        <v>1.42</v>
      </c>
      <c r="K271" s="100">
        <v>1.22</v>
      </c>
      <c r="L271" s="100">
        <v>63</v>
      </c>
      <c r="M271" s="100">
        <v>54</v>
      </c>
      <c r="N271" s="100">
        <v>54</v>
      </c>
      <c r="O271" s="99">
        <v>0.4788310185185185</v>
      </c>
    </row>
    <row r="272" spans="1:15" x14ac:dyDescent="0.25">
      <c r="A272" s="100">
        <v>5620</v>
      </c>
      <c r="B272" s="29">
        <v>3</v>
      </c>
      <c r="C272" s="100">
        <v>23464</v>
      </c>
      <c r="D272" s="100">
        <v>9.48</v>
      </c>
      <c r="E272" s="100">
        <v>7.51</v>
      </c>
      <c r="F272" s="100">
        <v>5.85</v>
      </c>
      <c r="G272" s="100">
        <v>4.7699999999999996</v>
      </c>
      <c r="H272" s="100">
        <v>3.99</v>
      </c>
      <c r="I272" s="100">
        <v>3.38</v>
      </c>
      <c r="J272" s="100">
        <v>2.81</v>
      </c>
      <c r="K272" s="100">
        <v>2.4</v>
      </c>
      <c r="L272" s="100">
        <v>63</v>
      </c>
      <c r="M272" s="100">
        <v>54</v>
      </c>
      <c r="N272" s="100">
        <v>54</v>
      </c>
      <c r="O272" s="99">
        <v>0.47891203703703705</v>
      </c>
    </row>
    <row r="273" spans="1:15" x14ac:dyDescent="0.25">
      <c r="A273" s="100">
        <v>5620</v>
      </c>
      <c r="B273" s="29">
        <v>4</v>
      </c>
      <c r="C273" s="100">
        <v>35605</v>
      </c>
      <c r="D273" s="100">
        <v>13.87</v>
      </c>
      <c r="E273" s="100">
        <v>11.12</v>
      </c>
      <c r="F273" s="100">
        <v>8.8800000000000008</v>
      </c>
      <c r="G273" s="100">
        <v>7.32</v>
      </c>
      <c r="H273" s="100">
        <v>6.05</v>
      </c>
      <c r="I273" s="100">
        <v>5.0599999999999996</v>
      </c>
      <c r="J273" s="100">
        <v>4.22</v>
      </c>
      <c r="K273" s="100">
        <v>3.55</v>
      </c>
      <c r="L273" s="100">
        <v>63</v>
      </c>
      <c r="M273" s="100">
        <v>54</v>
      </c>
      <c r="N273" s="100">
        <v>54</v>
      </c>
      <c r="O273" s="99">
        <v>0.47901620370370374</v>
      </c>
    </row>
    <row r="274" spans="1:15" x14ac:dyDescent="0.25">
      <c r="A274" s="96" t="s">
        <v>689</v>
      </c>
      <c r="C274" s="95" t="s">
        <v>57</v>
      </c>
      <c r="D274" s="97">
        <v>0.47939814814814818</v>
      </c>
      <c r="E274" s="96" t="s">
        <v>149</v>
      </c>
    </row>
    <row r="275" spans="1:15" x14ac:dyDescent="0.25">
      <c r="A275" s="100">
        <v>6332</v>
      </c>
      <c r="B275" s="29">
        <v>1</v>
      </c>
      <c r="C275" s="100">
        <v>35259</v>
      </c>
      <c r="D275" s="100">
        <v>14.71</v>
      </c>
      <c r="E275" s="100">
        <v>8.43</v>
      </c>
      <c r="F275" s="100">
        <v>11.84</v>
      </c>
      <c r="G275" s="100">
        <v>9.34</v>
      </c>
      <c r="H275" s="100">
        <v>7.58</v>
      </c>
      <c r="I275" s="100">
        <v>6.13</v>
      </c>
      <c r="J275" s="100">
        <v>4.95</v>
      </c>
      <c r="K275" s="100">
        <v>4</v>
      </c>
      <c r="L275" s="100">
        <v>63</v>
      </c>
      <c r="M275" s="100">
        <v>54</v>
      </c>
      <c r="N275" s="100">
        <v>55</v>
      </c>
      <c r="O275" s="99">
        <v>0.48099537037037038</v>
      </c>
    </row>
    <row r="276" spans="1:15" x14ac:dyDescent="0.25">
      <c r="A276" s="100">
        <v>6332</v>
      </c>
      <c r="B276" s="29">
        <v>2</v>
      </c>
      <c r="C276" s="100">
        <v>12231</v>
      </c>
      <c r="D276" s="100">
        <v>5.18</v>
      </c>
      <c r="E276" s="100">
        <v>2.75</v>
      </c>
      <c r="F276" s="100">
        <v>4.12</v>
      </c>
      <c r="G276" s="100">
        <v>3.28</v>
      </c>
      <c r="H276" s="100">
        <v>2.67</v>
      </c>
      <c r="I276" s="100">
        <v>2.1800000000000002</v>
      </c>
      <c r="J276" s="100">
        <v>1.77</v>
      </c>
      <c r="K276" s="100">
        <v>1.47</v>
      </c>
      <c r="L276" s="100">
        <v>63</v>
      </c>
      <c r="M276" s="100">
        <v>54</v>
      </c>
      <c r="N276" s="100">
        <v>55</v>
      </c>
      <c r="O276" s="99">
        <v>0.4811111111111111</v>
      </c>
    </row>
    <row r="277" spans="1:15" x14ac:dyDescent="0.25">
      <c r="A277" s="100">
        <v>6332</v>
      </c>
      <c r="B277" s="29">
        <v>3</v>
      </c>
      <c r="C277" s="100">
        <v>23516</v>
      </c>
      <c r="D277" s="100">
        <v>9.9600000000000009</v>
      </c>
      <c r="E277" s="100">
        <v>5.53</v>
      </c>
      <c r="F277" s="100">
        <v>8.02</v>
      </c>
      <c r="G277" s="100">
        <v>6.27</v>
      </c>
      <c r="H277" s="100">
        <v>5.13</v>
      </c>
      <c r="I277" s="100">
        <v>4.17</v>
      </c>
      <c r="J277" s="100">
        <v>3.39</v>
      </c>
      <c r="K277" s="100">
        <v>2.76</v>
      </c>
      <c r="L277" s="100">
        <v>63</v>
      </c>
      <c r="M277" s="100">
        <v>54</v>
      </c>
      <c r="N277" s="100">
        <v>55</v>
      </c>
      <c r="O277" s="99">
        <v>0.48129629629629633</v>
      </c>
    </row>
    <row r="278" spans="1:15" x14ac:dyDescent="0.25">
      <c r="A278" s="100">
        <v>6332</v>
      </c>
      <c r="B278" s="29">
        <v>4</v>
      </c>
      <c r="C278" s="100">
        <v>35624</v>
      </c>
      <c r="D278" s="100">
        <v>14.45</v>
      </c>
      <c r="E278" s="100">
        <v>8.4700000000000006</v>
      </c>
      <c r="F278" s="100">
        <v>11.68</v>
      </c>
      <c r="G278" s="100">
        <v>9.23</v>
      </c>
      <c r="H278" s="100">
        <v>7.49</v>
      </c>
      <c r="I278" s="100">
        <v>6.08</v>
      </c>
      <c r="J278" s="100">
        <v>4.95</v>
      </c>
      <c r="K278" s="100">
        <v>4.01</v>
      </c>
      <c r="L278" s="100">
        <v>63</v>
      </c>
      <c r="M278" s="100">
        <v>54</v>
      </c>
      <c r="N278" s="100">
        <v>55</v>
      </c>
      <c r="O278" s="99">
        <v>0.48146990740740742</v>
      </c>
    </row>
    <row r="279" spans="1:15" x14ac:dyDescent="0.25">
      <c r="A279" s="96" t="s">
        <v>690</v>
      </c>
      <c r="C279" s="95" t="s">
        <v>57</v>
      </c>
      <c r="D279" s="97">
        <v>0.48195601851851855</v>
      </c>
      <c r="E279" s="96" t="s">
        <v>147</v>
      </c>
    </row>
    <row r="280" spans="1:15" x14ac:dyDescent="0.25">
      <c r="A280" s="100">
        <v>6334</v>
      </c>
      <c r="B280" s="29">
        <v>1</v>
      </c>
      <c r="C280" s="100">
        <v>35340</v>
      </c>
      <c r="D280" s="100">
        <v>14.05</v>
      </c>
      <c r="E280" s="100">
        <v>11.43</v>
      </c>
      <c r="F280" s="100">
        <v>8.75</v>
      </c>
      <c r="G280" s="100">
        <v>7.27</v>
      </c>
      <c r="H280" s="100">
        <v>6.09</v>
      </c>
      <c r="I280" s="100">
        <v>5.16</v>
      </c>
      <c r="J280" s="100">
        <v>4.28</v>
      </c>
      <c r="K280" s="100">
        <v>3.62</v>
      </c>
      <c r="L280" s="100">
        <v>63</v>
      </c>
      <c r="M280" s="100">
        <v>54</v>
      </c>
      <c r="N280" s="100">
        <v>56</v>
      </c>
      <c r="O280" s="99">
        <v>0.48228009259259258</v>
      </c>
    </row>
    <row r="281" spans="1:15" x14ac:dyDescent="0.25">
      <c r="A281" s="100">
        <v>6334</v>
      </c>
      <c r="B281" s="29">
        <v>2</v>
      </c>
      <c r="C281" s="100">
        <v>12237</v>
      </c>
      <c r="D281" s="100">
        <v>4.9000000000000004</v>
      </c>
      <c r="E281" s="100">
        <v>4.01</v>
      </c>
      <c r="F281" s="100">
        <v>2.95</v>
      </c>
      <c r="G281" s="100">
        <v>2.46</v>
      </c>
      <c r="H281" s="100">
        <v>2.1</v>
      </c>
      <c r="I281" s="100">
        <v>1.8</v>
      </c>
      <c r="J281" s="100">
        <v>1.51</v>
      </c>
      <c r="K281" s="100">
        <v>1.3</v>
      </c>
      <c r="L281" s="100">
        <v>63</v>
      </c>
      <c r="M281" s="100">
        <v>54</v>
      </c>
      <c r="N281" s="100">
        <v>56</v>
      </c>
      <c r="O281" s="99">
        <v>0.48237268518518522</v>
      </c>
    </row>
    <row r="282" spans="1:15" x14ac:dyDescent="0.25">
      <c r="A282" s="100">
        <v>6334</v>
      </c>
      <c r="B282" s="29">
        <v>3</v>
      </c>
      <c r="C282" s="100">
        <v>23418</v>
      </c>
      <c r="D282" s="100">
        <v>9.48</v>
      </c>
      <c r="E282" s="100">
        <v>7.66</v>
      </c>
      <c r="F282" s="100">
        <v>5.88</v>
      </c>
      <c r="G282" s="100">
        <v>4.83</v>
      </c>
      <c r="H282" s="100">
        <v>4.08</v>
      </c>
      <c r="I282" s="100">
        <v>3.5</v>
      </c>
      <c r="J282" s="100">
        <v>2.91</v>
      </c>
      <c r="K282" s="100">
        <v>2.48</v>
      </c>
      <c r="L282" s="100">
        <v>63</v>
      </c>
      <c r="M282" s="100">
        <v>54</v>
      </c>
      <c r="N282" s="100">
        <v>56</v>
      </c>
      <c r="O282" s="99">
        <v>0.48245370370370372</v>
      </c>
    </row>
    <row r="283" spans="1:15" x14ac:dyDescent="0.25">
      <c r="A283" s="100">
        <v>6334</v>
      </c>
      <c r="B283" s="29">
        <v>4</v>
      </c>
      <c r="C283" s="100">
        <v>35591</v>
      </c>
      <c r="D283" s="100">
        <v>13.92</v>
      </c>
      <c r="E283" s="100">
        <v>11.31</v>
      </c>
      <c r="F283" s="100">
        <v>9</v>
      </c>
      <c r="G283" s="100">
        <v>7.43</v>
      </c>
      <c r="H283" s="100">
        <v>6.19</v>
      </c>
      <c r="I283" s="100">
        <v>5.23</v>
      </c>
      <c r="J283" s="100">
        <v>4.3600000000000003</v>
      </c>
      <c r="K283" s="100">
        <v>3.68</v>
      </c>
      <c r="L283" s="100">
        <v>63</v>
      </c>
      <c r="M283" s="100">
        <v>54</v>
      </c>
      <c r="N283" s="100">
        <v>56</v>
      </c>
      <c r="O283" s="99">
        <v>0.48255787037037035</v>
      </c>
    </row>
    <row r="284" spans="1:15" x14ac:dyDescent="0.25">
      <c r="A284" s="96" t="s">
        <v>691</v>
      </c>
      <c r="C284" s="95" t="s">
        <v>57</v>
      </c>
      <c r="D284" s="97">
        <v>0.48288194444444449</v>
      </c>
      <c r="E284" s="96" t="s">
        <v>145</v>
      </c>
    </row>
    <row r="285" spans="1:15" x14ac:dyDescent="0.25">
      <c r="A285" s="100">
        <v>7548</v>
      </c>
      <c r="B285" s="29">
        <v>1</v>
      </c>
      <c r="C285" s="100">
        <v>35548</v>
      </c>
      <c r="D285" s="100">
        <v>7.66</v>
      </c>
      <c r="E285" s="100">
        <v>6.94</v>
      </c>
      <c r="F285" s="100">
        <v>6.86</v>
      </c>
      <c r="G285" s="100">
        <v>5.95</v>
      </c>
      <c r="H285" s="100">
        <v>5.2</v>
      </c>
      <c r="I285" s="100">
        <v>4.49</v>
      </c>
      <c r="J285" s="100">
        <v>3.83</v>
      </c>
      <c r="K285" s="100">
        <v>3.29</v>
      </c>
      <c r="L285" s="100">
        <v>63</v>
      </c>
      <c r="M285" s="100">
        <v>54</v>
      </c>
      <c r="N285" s="100">
        <v>57</v>
      </c>
      <c r="O285" s="99">
        <v>0.48481481481481481</v>
      </c>
    </row>
    <row r="286" spans="1:15" x14ac:dyDescent="0.25">
      <c r="A286" s="100">
        <v>7548</v>
      </c>
      <c r="B286" s="29">
        <v>2</v>
      </c>
      <c r="C286" s="100">
        <v>12356</v>
      </c>
      <c r="D286" s="100">
        <v>2.5</v>
      </c>
      <c r="E286" s="100">
        <v>2.2999999999999998</v>
      </c>
      <c r="F286" s="100">
        <v>2.2599999999999998</v>
      </c>
      <c r="G286" s="100">
        <v>2</v>
      </c>
      <c r="H286" s="100">
        <v>1.79</v>
      </c>
      <c r="I286" s="100">
        <v>1.55</v>
      </c>
      <c r="J286" s="100">
        <v>1.34</v>
      </c>
      <c r="K286" s="100">
        <v>1.19</v>
      </c>
      <c r="L286" s="100">
        <v>63</v>
      </c>
      <c r="M286" s="100">
        <v>54</v>
      </c>
      <c r="N286" s="100">
        <v>57</v>
      </c>
      <c r="O286" s="99">
        <v>0.4848958333333333</v>
      </c>
    </row>
    <row r="287" spans="1:15" x14ac:dyDescent="0.25">
      <c r="A287" s="100">
        <v>7548</v>
      </c>
      <c r="B287" s="29">
        <v>3</v>
      </c>
      <c r="C287" s="100">
        <v>23593</v>
      </c>
      <c r="D287" s="100">
        <v>4.9000000000000004</v>
      </c>
      <c r="E287" s="100">
        <v>4.41</v>
      </c>
      <c r="F287" s="100">
        <v>4.47</v>
      </c>
      <c r="G287" s="100">
        <v>3.83</v>
      </c>
      <c r="H287" s="100">
        <v>3.41</v>
      </c>
      <c r="I287" s="100">
        <v>2.97</v>
      </c>
      <c r="J287" s="100">
        <v>2.57</v>
      </c>
      <c r="K287" s="100">
        <v>2.2599999999999998</v>
      </c>
      <c r="L287" s="100">
        <v>63</v>
      </c>
      <c r="M287" s="100">
        <v>54</v>
      </c>
      <c r="N287" s="100">
        <v>57</v>
      </c>
      <c r="O287" s="99">
        <v>0.48498842592592589</v>
      </c>
    </row>
    <row r="288" spans="1:15" x14ac:dyDescent="0.25">
      <c r="A288" s="100">
        <v>7548</v>
      </c>
      <c r="B288" s="29">
        <v>4</v>
      </c>
      <c r="C288" s="100">
        <v>35945</v>
      </c>
      <c r="D288" s="100">
        <v>7.44</v>
      </c>
      <c r="E288" s="100">
        <v>6.74</v>
      </c>
      <c r="F288" s="100">
        <v>6.66</v>
      </c>
      <c r="G288" s="100">
        <v>5.81</v>
      </c>
      <c r="H288" s="100">
        <v>5.1100000000000003</v>
      </c>
      <c r="I288" s="100">
        <v>4.47</v>
      </c>
      <c r="J288" s="100">
        <v>3.83</v>
      </c>
      <c r="K288" s="100">
        <v>3.33</v>
      </c>
      <c r="L288" s="100">
        <v>63</v>
      </c>
      <c r="M288" s="100">
        <v>54</v>
      </c>
      <c r="N288" s="100">
        <v>57</v>
      </c>
      <c r="O288" s="99">
        <v>0.48508101851851854</v>
      </c>
    </row>
    <row r="289" spans="1:15" x14ac:dyDescent="0.25">
      <c r="A289" s="96" t="s">
        <v>692</v>
      </c>
      <c r="C289" s="95" t="s">
        <v>57</v>
      </c>
      <c r="D289" s="97">
        <v>0.48543981481481485</v>
      </c>
      <c r="E289" s="96" t="s">
        <v>143</v>
      </c>
    </row>
    <row r="290" spans="1:15" x14ac:dyDescent="0.25">
      <c r="A290" s="100">
        <v>7566</v>
      </c>
      <c r="B290" s="29">
        <v>1</v>
      </c>
      <c r="C290" s="100">
        <v>35294</v>
      </c>
      <c r="D290" s="100">
        <v>14.53</v>
      </c>
      <c r="E290" s="100">
        <v>7.97</v>
      </c>
      <c r="F290" s="100">
        <v>11.57</v>
      </c>
      <c r="G290" s="100">
        <v>9.0299999999999994</v>
      </c>
      <c r="H290" s="100">
        <v>7.22</v>
      </c>
      <c r="I290" s="100">
        <v>5.85</v>
      </c>
      <c r="J290" s="100">
        <v>4.63</v>
      </c>
      <c r="K290" s="100">
        <v>3.71</v>
      </c>
      <c r="L290" s="100">
        <v>63</v>
      </c>
      <c r="M290" s="100">
        <v>54</v>
      </c>
      <c r="N290" s="100">
        <v>58</v>
      </c>
      <c r="O290" s="99">
        <v>0.48594907407407412</v>
      </c>
    </row>
    <row r="291" spans="1:15" x14ac:dyDescent="0.25">
      <c r="A291" s="100">
        <v>7566</v>
      </c>
      <c r="B291" s="29">
        <v>2</v>
      </c>
      <c r="C291" s="100">
        <v>12202</v>
      </c>
      <c r="D291" s="100">
        <v>6.1</v>
      </c>
      <c r="E291" s="100">
        <v>2.2599999999999998</v>
      </c>
      <c r="F291" s="100">
        <v>4.71</v>
      </c>
      <c r="G291" s="100">
        <v>3.65</v>
      </c>
      <c r="H291" s="100">
        <v>2.88</v>
      </c>
      <c r="I291" s="100">
        <v>2.34</v>
      </c>
      <c r="J291" s="100">
        <v>1.87</v>
      </c>
      <c r="K291" s="100">
        <v>1.53</v>
      </c>
      <c r="L291" s="100">
        <v>63</v>
      </c>
      <c r="M291" s="100">
        <v>54</v>
      </c>
      <c r="N291" s="100">
        <v>58</v>
      </c>
      <c r="O291" s="99">
        <v>0.4861226851851852</v>
      </c>
    </row>
    <row r="292" spans="1:15" x14ac:dyDescent="0.25">
      <c r="A292" s="100">
        <v>7566</v>
      </c>
      <c r="B292" s="29">
        <v>3</v>
      </c>
      <c r="C292" s="100">
        <v>23523</v>
      </c>
      <c r="D292" s="100">
        <v>10.47</v>
      </c>
      <c r="E292" s="100">
        <v>4.8600000000000003</v>
      </c>
      <c r="F292" s="100">
        <v>8.27</v>
      </c>
      <c r="G292" s="100">
        <v>6.36</v>
      </c>
      <c r="H292" s="100">
        <v>5.12</v>
      </c>
      <c r="I292" s="100">
        <v>4.17</v>
      </c>
      <c r="J292" s="100">
        <v>3.32</v>
      </c>
      <c r="K292" s="100">
        <v>2.72</v>
      </c>
      <c r="L292" s="100">
        <v>63</v>
      </c>
      <c r="M292" s="100">
        <v>54</v>
      </c>
      <c r="N292" s="100">
        <v>58</v>
      </c>
      <c r="O292" s="99">
        <v>0.48623842592592598</v>
      </c>
    </row>
    <row r="293" spans="1:15" x14ac:dyDescent="0.25">
      <c r="A293" s="100">
        <v>7566</v>
      </c>
      <c r="B293" s="29">
        <v>4</v>
      </c>
      <c r="C293" s="100">
        <v>35689</v>
      </c>
      <c r="D293" s="100">
        <v>14.26</v>
      </c>
      <c r="E293" s="100">
        <v>7.97</v>
      </c>
      <c r="F293" s="100">
        <v>11.34</v>
      </c>
      <c r="G293" s="100">
        <v>8.89</v>
      </c>
      <c r="H293" s="100">
        <v>7.15</v>
      </c>
      <c r="I293" s="100">
        <v>5.84</v>
      </c>
      <c r="J293" s="100">
        <v>4.7</v>
      </c>
      <c r="K293" s="100">
        <v>3.83</v>
      </c>
      <c r="L293" s="100">
        <v>63</v>
      </c>
      <c r="M293" s="100">
        <v>54</v>
      </c>
      <c r="N293" s="100">
        <v>58</v>
      </c>
      <c r="O293" s="99">
        <v>0.4864236111111111</v>
      </c>
    </row>
    <row r="294" spans="1:15" x14ac:dyDescent="0.25">
      <c r="A294" s="96" t="s">
        <v>693</v>
      </c>
      <c r="C294" s="95" t="s">
        <v>57</v>
      </c>
      <c r="D294" s="97">
        <v>0.48679398148148145</v>
      </c>
      <c r="E294" s="96" t="s">
        <v>141</v>
      </c>
    </row>
    <row r="295" spans="1:15" x14ac:dyDescent="0.25">
      <c r="A295" s="100">
        <v>7568</v>
      </c>
      <c r="B295" s="29">
        <v>1</v>
      </c>
      <c r="C295" s="100">
        <v>35476</v>
      </c>
      <c r="D295" s="100">
        <v>12.03</v>
      </c>
      <c r="E295" s="100">
        <v>9.8000000000000007</v>
      </c>
      <c r="F295" s="100">
        <v>9.7100000000000009</v>
      </c>
      <c r="G295" s="100">
        <v>7.74</v>
      </c>
      <c r="H295" s="100">
        <v>6.38</v>
      </c>
      <c r="I295" s="100">
        <v>5.15</v>
      </c>
      <c r="J295" s="100">
        <v>4.2300000000000004</v>
      </c>
      <c r="K295" s="100">
        <v>3.53</v>
      </c>
      <c r="L295" s="100">
        <v>63</v>
      </c>
      <c r="M295" s="100">
        <v>54</v>
      </c>
      <c r="N295" s="100">
        <v>59</v>
      </c>
      <c r="O295" s="99">
        <v>0.48712962962962963</v>
      </c>
    </row>
    <row r="296" spans="1:15" x14ac:dyDescent="0.25">
      <c r="A296" s="100">
        <v>7568</v>
      </c>
      <c r="B296" s="29">
        <v>2</v>
      </c>
      <c r="C296" s="100">
        <v>12329</v>
      </c>
      <c r="D296" s="100">
        <v>4.32</v>
      </c>
      <c r="E296" s="100">
        <v>3.54</v>
      </c>
      <c r="F296" s="100">
        <v>3.29</v>
      </c>
      <c r="G296" s="100">
        <v>2.65</v>
      </c>
      <c r="H296" s="100">
        <v>2.1800000000000002</v>
      </c>
      <c r="I296" s="100">
        <v>1.78</v>
      </c>
      <c r="J296" s="100">
        <v>1.49</v>
      </c>
      <c r="K296" s="100">
        <v>1.28</v>
      </c>
      <c r="L296" s="100">
        <v>63</v>
      </c>
      <c r="M296" s="100">
        <v>54</v>
      </c>
      <c r="N296" s="100">
        <v>59</v>
      </c>
      <c r="O296" s="99">
        <v>0.48722222222222222</v>
      </c>
    </row>
    <row r="297" spans="1:15" x14ac:dyDescent="0.25">
      <c r="A297" s="100">
        <v>7568</v>
      </c>
      <c r="B297" s="29">
        <v>3</v>
      </c>
      <c r="C297" s="100">
        <v>23486</v>
      </c>
      <c r="D297" s="100">
        <v>8.1199999999999992</v>
      </c>
      <c r="E297" s="100">
        <v>6.57</v>
      </c>
      <c r="F297" s="100">
        <v>6.53</v>
      </c>
      <c r="G297" s="100">
        <v>5.18</v>
      </c>
      <c r="H297" s="100">
        <v>4.2699999999999996</v>
      </c>
      <c r="I297" s="100">
        <v>3.48</v>
      </c>
      <c r="J297" s="100">
        <v>2.88</v>
      </c>
      <c r="K297" s="100">
        <v>2.42</v>
      </c>
      <c r="L297" s="100">
        <v>63</v>
      </c>
      <c r="M297" s="100">
        <v>54</v>
      </c>
      <c r="N297" s="100">
        <v>59</v>
      </c>
      <c r="O297" s="99">
        <v>0.48730324074074072</v>
      </c>
    </row>
    <row r="298" spans="1:15" x14ac:dyDescent="0.25">
      <c r="A298" s="100">
        <v>7568</v>
      </c>
      <c r="B298" s="29">
        <v>4</v>
      </c>
      <c r="C298" s="100">
        <v>35763</v>
      </c>
      <c r="D298" s="100">
        <v>11.81</v>
      </c>
      <c r="E298" s="100">
        <v>9.66</v>
      </c>
      <c r="F298" s="100">
        <v>9.75</v>
      </c>
      <c r="G298" s="100">
        <v>7.81</v>
      </c>
      <c r="H298" s="100">
        <v>6.36</v>
      </c>
      <c r="I298" s="100">
        <v>5.15</v>
      </c>
      <c r="J298" s="100">
        <v>4.25</v>
      </c>
      <c r="K298" s="100">
        <v>3.54</v>
      </c>
      <c r="L298" s="100">
        <v>63</v>
      </c>
      <c r="M298" s="100">
        <v>54</v>
      </c>
      <c r="N298" s="100">
        <v>59</v>
      </c>
      <c r="O298" s="99">
        <v>0.48741898148148149</v>
      </c>
    </row>
    <row r="299" spans="1:15" x14ac:dyDescent="0.25">
      <c r="A299" s="96" t="s">
        <v>694</v>
      </c>
      <c r="C299" s="95" t="s">
        <v>57</v>
      </c>
      <c r="D299" s="97">
        <v>0.48781249999999998</v>
      </c>
      <c r="E299" s="96" t="s">
        <v>139</v>
      </c>
    </row>
    <row r="300" spans="1:15" x14ac:dyDescent="0.25">
      <c r="A300" s="100">
        <v>7586</v>
      </c>
      <c r="B300" s="29">
        <v>1</v>
      </c>
      <c r="C300" s="100">
        <v>35539</v>
      </c>
      <c r="D300" s="100">
        <v>8.2200000000000006</v>
      </c>
      <c r="E300" s="100">
        <v>7.49</v>
      </c>
      <c r="F300" s="100">
        <v>7.32</v>
      </c>
      <c r="G300" s="100">
        <v>6.49</v>
      </c>
      <c r="H300" s="100">
        <v>5.7</v>
      </c>
      <c r="I300" s="100">
        <v>4.93</v>
      </c>
      <c r="J300" s="100">
        <v>4.21</v>
      </c>
      <c r="K300" s="100">
        <v>3.61</v>
      </c>
      <c r="L300" s="100">
        <v>63</v>
      </c>
      <c r="M300" s="100">
        <v>54</v>
      </c>
      <c r="N300" s="100">
        <v>60</v>
      </c>
      <c r="O300" s="99">
        <v>0.48822916666666666</v>
      </c>
    </row>
    <row r="301" spans="1:15" x14ac:dyDescent="0.25">
      <c r="A301" s="100">
        <v>7586</v>
      </c>
      <c r="B301" s="29">
        <v>2</v>
      </c>
      <c r="C301" s="100">
        <v>12314</v>
      </c>
      <c r="D301" s="100">
        <v>2.69</v>
      </c>
      <c r="E301" s="100">
        <v>2.48</v>
      </c>
      <c r="F301" s="100">
        <v>2.41</v>
      </c>
      <c r="G301" s="100">
        <v>2.12</v>
      </c>
      <c r="H301" s="100">
        <v>1.91</v>
      </c>
      <c r="I301" s="100">
        <v>1.66</v>
      </c>
      <c r="J301" s="100">
        <v>1.48</v>
      </c>
      <c r="K301" s="100">
        <v>1.32</v>
      </c>
      <c r="L301" s="100">
        <v>63</v>
      </c>
      <c r="M301" s="100">
        <v>54</v>
      </c>
      <c r="N301" s="100">
        <v>60</v>
      </c>
      <c r="O301" s="99">
        <v>0.48832175925925925</v>
      </c>
    </row>
    <row r="302" spans="1:15" x14ac:dyDescent="0.25">
      <c r="A302" s="100">
        <v>7586</v>
      </c>
      <c r="B302" s="29">
        <v>3</v>
      </c>
      <c r="C302" s="100">
        <v>23665</v>
      </c>
      <c r="D302" s="100">
        <v>5.26</v>
      </c>
      <c r="E302" s="100">
        <v>4.78</v>
      </c>
      <c r="F302" s="100">
        <v>4.82</v>
      </c>
      <c r="G302" s="100">
        <v>4.17</v>
      </c>
      <c r="H302" s="100">
        <v>3.71</v>
      </c>
      <c r="I302" s="100">
        <v>3.26</v>
      </c>
      <c r="J302" s="100">
        <v>2.86</v>
      </c>
      <c r="K302" s="100">
        <v>2.54</v>
      </c>
      <c r="L302" s="100">
        <v>63</v>
      </c>
      <c r="M302" s="100">
        <v>54</v>
      </c>
      <c r="N302" s="100">
        <v>60</v>
      </c>
      <c r="O302" s="99">
        <v>0.48841435185185184</v>
      </c>
    </row>
    <row r="303" spans="1:15" x14ac:dyDescent="0.25">
      <c r="A303" s="100">
        <v>7586</v>
      </c>
      <c r="B303" s="29">
        <v>4</v>
      </c>
      <c r="C303" s="100">
        <v>35531</v>
      </c>
      <c r="D303" s="100">
        <v>7.85</v>
      </c>
      <c r="E303" s="100">
        <v>7.17</v>
      </c>
      <c r="F303" s="100">
        <v>7.07</v>
      </c>
      <c r="G303" s="100">
        <v>6.2</v>
      </c>
      <c r="H303" s="100">
        <v>5.45</v>
      </c>
      <c r="I303" s="100">
        <v>4.79</v>
      </c>
      <c r="J303" s="100">
        <v>4.18</v>
      </c>
      <c r="K303" s="100">
        <v>3.67</v>
      </c>
      <c r="L303" s="100">
        <v>63</v>
      </c>
      <c r="M303" s="100">
        <v>54</v>
      </c>
      <c r="N303" s="100">
        <v>60</v>
      </c>
      <c r="O303" s="99">
        <v>0.48851851851851852</v>
      </c>
    </row>
    <row r="304" spans="1:15" x14ac:dyDescent="0.25">
      <c r="A304" s="96" t="s">
        <v>695</v>
      </c>
      <c r="C304" s="95" t="s">
        <v>57</v>
      </c>
      <c r="D304" s="97">
        <v>0.48887731481481483</v>
      </c>
      <c r="E304" s="96" t="s">
        <v>137</v>
      </c>
    </row>
    <row r="305" spans="1:15" x14ac:dyDescent="0.25">
      <c r="A305" s="100">
        <v>7603</v>
      </c>
      <c r="B305" s="29">
        <v>1</v>
      </c>
      <c r="C305" s="100">
        <v>35058</v>
      </c>
      <c r="D305" s="100">
        <v>21.71</v>
      </c>
      <c r="E305" s="100">
        <v>6.68</v>
      </c>
      <c r="F305" s="100">
        <v>17.11</v>
      </c>
      <c r="G305" s="100">
        <v>13.13</v>
      </c>
      <c r="H305" s="100">
        <v>10.34</v>
      </c>
      <c r="I305" s="100">
        <v>8.07</v>
      </c>
      <c r="J305" s="100">
        <v>6.24</v>
      </c>
      <c r="K305" s="100">
        <v>4.7699999999999996</v>
      </c>
      <c r="L305" s="100">
        <v>63</v>
      </c>
      <c r="M305" s="100">
        <v>54</v>
      </c>
      <c r="N305" s="100">
        <v>61</v>
      </c>
      <c r="O305" s="99">
        <v>0.48940972222222223</v>
      </c>
    </row>
    <row r="306" spans="1:15" x14ac:dyDescent="0.25">
      <c r="A306" s="100">
        <v>7603</v>
      </c>
      <c r="B306" s="29">
        <v>2</v>
      </c>
      <c r="C306" s="100">
        <v>12027</v>
      </c>
      <c r="D306" s="100">
        <v>8.8699999999999992</v>
      </c>
      <c r="E306" s="100">
        <v>2.19</v>
      </c>
      <c r="F306" s="100">
        <v>6.93</v>
      </c>
      <c r="G306" s="100">
        <v>5.28</v>
      </c>
      <c r="H306" s="100">
        <v>4.07</v>
      </c>
      <c r="I306" s="100">
        <v>3.21</v>
      </c>
      <c r="J306" s="100">
        <v>2.5</v>
      </c>
      <c r="K306" s="100">
        <v>1.96</v>
      </c>
      <c r="L306" s="100">
        <v>63</v>
      </c>
      <c r="M306" s="100">
        <v>54</v>
      </c>
      <c r="N306" s="100">
        <v>61</v>
      </c>
      <c r="O306" s="99">
        <v>0.48957175925925928</v>
      </c>
    </row>
    <row r="307" spans="1:15" x14ac:dyDescent="0.25">
      <c r="A307" s="100">
        <v>7603</v>
      </c>
      <c r="B307" s="29">
        <v>3</v>
      </c>
      <c r="C307" s="100">
        <v>23309</v>
      </c>
      <c r="D307" s="100">
        <v>15.66</v>
      </c>
      <c r="E307" s="100">
        <v>4.3600000000000003</v>
      </c>
      <c r="F307" s="100">
        <v>12.32</v>
      </c>
      <c r="G307" s="100">
        <v>9.2899999999999991</v>
      </c>
      <c r="H307" s="100">
        <v>7.31</v>
      </c>
      <c r="I307" s="100">
        <v>5.78</v>
      </c>
      <c r="J307" s="100">
        <v>4.53</v>
      </c>
      <c r="K307" s="100">
        <v>3.53</v>
      </c>
      <c r="L307" s="100">
        <v>63</v>
      </c>
      <c r="M307" s="100">
        <v>54</v>
      </c>
      <c r="N307" s="100">
        <v>61</v>
      </c>
      <c r="O307" s="99">
        <v>0.48969907407407409</v>
      </c>
    </row>
    <row r="308" spans="1:15" x14ac:dyDescent="0.25">
      <c r="A308" s="100">
        <v>7603</v>
      </c>
      <c r="B308" s="29">
        <v>4</v>
      </c>
      <c r="C308" s="100">
        <v>35272</v>
      </c>
      <c r="D308" s="100">
        <v>20.98</v>
      </c>
      <c r="E308" s="100">
        <v>6.67</v>
      </c>
      <c r="F308" s="100">
        <v>16.5</v>
      </c>
      <c r="G308" s="100">
        <v>12.7</v>
      </c>
      <c r="H308" s="100">
        <v>10.039999999999999</v>
      </c>
      <c r="I308" s="100">
        <v>7.9</v>
      </c>
      <c r="J308" s="100">
        <v>6.23</v>
      </c>
      <c r="K308" s="100">
        <v>4.8499999999999996</v>
      </c>
      <c r="L308" s="100">
        <v>63</v>
      </c>
      <c r="M308" s="100">
        <v>54</v>
      </c>
      <c r="N308" s="100">
        <v>61</v>
      </c>
      <c r="O308" s="99">
        <v>0.48983796296296295</v>
      </c>
    </row>
    <row r="309" spans="1:15" x14ac:dyDescent="0.25">
      <c r="A309" s="96" t="s">
        <v>696</v>
      </c>
      <c r="C309" s="95" t="s">
        <v>57</v>
      </c>
      <c r="D309" s="97">
        <v>0.4904513888888889</v>
      </c>
      <c r="E309" s="96" t="s">
        <v>120</v>
      </c>
    </row>
    <row r="310" spans="1:15" x14ac:dyDescent="0.25">
      <c r="A310" s="100">
        <v>7606</v>
      </c>
      <c r="B310" s="29">
        <v>1</v>
      </c>
      <c r="C310" s="100">
        <v>35153</v>
      </c>
      <c r="D310" s="100">
        <v>14.93</v>
      </c>
      <c r="E310" s="100">
        <v>12.15</v>
      </c>
      <c r="F310" s="100">
        <v>6.37</v>
      </c>
      <c r="G310" s="100">
        <v>5.59</v>
      </c>
      <c r="H310" s="100">
        <v>5.0199999999999996</v>
      </c>
      <c r="I310" s="100">
        <v>4.45</v>
      </c>
      <c r="J310" s="100">
        <v>3.88</v>
      </c>
      <c r="K310" s="100">
        <v>3.38</v>
      </c>
      <c r="L310" s="100">
        <v>62</v>
      </c>
      <c r="M310" s="100">
        <v>54</v>
      </c>
      <c r="N310" s="100">
        <v>62</v>
      </c>
      <c r="O310" s="99">
        <v>0.49079861111111112</v>
      </c>
    </row>
    <row r="311" spans="1:15" x14ac:dyDescent="0.25">
      <c r="A311" s="100">
        <v>7606</v>
      </c>
      <c r="B311" s="29">
        <v>2</v>
      </c>
      <c r="C311" s="100">
        <v>12253</v>
      </c>
      <c r="D311" s="100">
        <v>5.46</v>
      </c>
      <c r="E311" s="100">
        <v>4.47</v>
      </c>
      <c r="F311" s="100">
        <v>2.27</v>
      </c>
      <c r="G311" s="100">
        <v>2.02</v>
      </c>
      <c r="H311" s="100">
        <v>1.81</v>
      </c>
      <c r="I311" s="100">
        <v>1.6</v>
      </c>
      <c r="J311" s="100">
        <v>1.39</v>
      </c>
      <c r="K311" s="100">
        <v>1.22</v>
      </c>
      <c r="L311" s="100">
        <v>62</v>
      </c>
      <c r="M311" s="100">
        <v>54</v>
      </c>
      <c r="N311" s="100">
        <v>62</v>
      </c>
      <c r="O311" s="99">
        <v>0.4908912037037037</v>
      </c>
    </row>
    <row r="312" spans="1:15" x14ac:dyDescent="0.25">
      <c r="A312" s="100">
        <v>7606</v>
      </c>
      <c r="B312" s="29">
        <v>3</v>
      </c>
      <c r="C312" s="100">
        <v>23370</v>
      </c>
      <c r="D312" s="100">
        <v>10.35</v>
      </c>
      <c r="E312" s="100">
        <v>8.36</v>
      </c>
      <c r="F312" s="100">
        <v>4.38</v>
      </c>
      <c r="G312" s="100">
        <v>3.78</v>
      </c>
      <c r="H312" s="100">
        <v>3.43</v>
      </c>
      <c r="I312" s="100">
        <v>3.04</v>
      </c>
      <c r="J312" s="100">
        <v>2.65</v>
      </c>
      <c r="K312" s="100">
        <v>2.29</v>
      </c>
      <c r="L312" s="100">
        <v>62</v>
      </c>
      <c r="M312" s="100">
        <v>54</v>
      </c>
      <c r="N312" s="100">
        <v>62</v>
      </c>
      <c r="O312" s="99">
        <v>0.49098379629629635</v>
      </c>
    </row>
    <row r="313" spans="1:15" x14ac:dyDescent="0.25">
      <c r="A313" s="100">
        <v>7606</v>
      </c>
      <c r="B313" s="29">
        <v>4</v>
      </c>
      <c r="C313" s="100">
        <v>35497</v>
      </c>
      <c r="D313" s="100">
        <v>14.7</v>
      </c>
      <c r="E313" s="100">
        <v>11.95</v>
      </c>
      <c r="F313" s="100">
        <v>6.56</v>
      </c>
      <c r="G313" s="100">
        <v>5.75</v>
      </c>
      <c r="H313" s="100">
        <v>5.12</v>
      </c>
      <c r="I313" s="100">
        <v>4.57</v>
      </c>
      <c r="J313" s="100">
        <v>3.97</v>
      </c>
      <c r="K313" s="100">
        <v>3.46</v>
      </c>
      <c r="L313" s="100">
        <v>62</v>
      </c>
      <c r="M313" s="100">
        <v>54</v>
      </c>
      <c r="N313" s="100">
        <v>62</v>
      </c>
      <c r="O313" s="99">
        <v>0.49108796296296298</v>
      </c>
    </row>
    <row r="314" spans="1:15" x14ac:dyDescent="0.25">
      <c r="A314" s="96" t="s">
        <v>697</v>
      </c>
      <c r="C314" s="95" t="s">
        <v>57</v>
      </c>
      <c r="D314" s="97">
        <v>0.49152777777777779</v>
      </c>
      <c r="E314" s="96" t="s">
        <v>119</v>
      </c>
    </row>
    <row r="315" spans="1:15" x14ac:dyDescent="0.25">
      <c r="A315" s="100">
        <v>7623</v>
      </c>
      <c r="B315" s="29">
        <v>1</v>
      </c>
      <c r="C315" s="100">
        <v>35586</v>
      </c>
      <c r="D315" s="100">
        <v>8.58</v>
      </c>
      <c r="E315" s="100">
        <v>7.73</v>
      </c>
      <c r="F315" s="100">
        <v>7.8</v>
      </c>
      <c r="G315" s="100">
        <v>6.88</v>
      </c>
      <c r="H315" s="100">
        <v>6.15</v>
      </c>
      <c r="I315" s="100">
        <v>5.4</v>
      </c>
      <c r="J315" s="100">
        <v>4.7300000000000004</v>
      </c>
      <c r="K315" s="100">
        <v>4.16</v>
      </c>
      <c r="L315" s="100">
        <v>63</v>
      </c>
      <c r="M315" s="100">
        <v>55</v>
      </c>
      <c r="N315" s="100">
        <v>63</v>
      </c>
      <c r="O315" s="99">
        <v>0.4919560185185185</v>
      </c>
    </row>
    <row r="316" spans="1:15" x14ac:dyDescent="0.25">
      <c r="A316" s="100">
        <v>7623</v>
      </c>
      <c r="B316" s="29">
        <v>2</v>
      </c>
      <c r="C316" s="100">
        <v>12301</v>
      </c>
      <c r="D316" s="100">
        <v>2.85</v>
      </c>
      <c r="E316" s="100">
        <v>2.58</v>
      </c>
      <c r="F316" s="100">
        <v>2.62</v>
      </c>
      <c r="G316" s="100">
        <v>2.33</v>
      </c>
      <c r="H316" s="100">
        <v>2.11</v>
      </c>
      <c r="I316" s="100">
        <v>1.87</v>
      </c>
      <c r="J316" s="100">
        <v>1.7</v>
      </c>
      <c r="K316" s="100">
        <v>1.54</v>
      </c>
      <c r="L316" s="100">
        <v>63</v>
      </c>
      <c r="M316" s="100">
        <v>55</v>
      </c>
      <c r="N316" s="100">
        <v>63</v>
      </c>
      <c r="O316" s="99">
        <v>0.49204861111111109</v>
      </c>
    </row>
    <row r="317" spans="1:15" x14ac:dyDescent="0.25">
      <c r="A317" s="100">
        <v>7623</v>
      </c>
      <c r="B317" s="29">
        <v>3</v>
      </c>
      <c r="C317" s="100">
        <v>23552</v>
      </c>
      <c r="D317" s="100">
        <v>5.55</v>
      </c>
      <c r="E317" s="100">
        <v>4.95</v>
      </c>
      <c r="F317" s="100">
        <v>5.0999999999999996</v>
      </c>
      <c r="G317" s="100">
        <v>4.46</v>
      </c>
      <c r="H317" s="100">
        <v>4.04</v>
      </c>
      <c r="I317" s="100">
        <v>3.59</v>
      </c>
      <c r="J317" s="100">
        <v>3.21</v>
      </c>
      <c r="K317" s="100">
        <v>2.93</v>
      </c>
      <c r="L317" s="100">
        <v>63</v>
      </c>
      <c r="M317" s="100">
        <v>55</v>
      </c>
      <c r="N317" s="100">
        <v>63</v>
      </c>
      <c r="O317" s="99">
        <v>0.49212962962962964</v>
      </c>
    </row>
    <row r="318" spans="1:15" x14ac:dyDescent="0.25">
      <c r="A318" s="100">
        <v>7623</v>
      </c>
      <c r="B318" s="29">
        <v>4</v>
      </c>
      <c r="C318" s="100">
        <v>35841</v>
      </c>
      <c r="D318" s="100">
        <v>8.39</v>
      </c>
      <c r="E318" s="100">
        <v>7.53</v>
      </c>
      <c r="F318" s="100">
        <v>7.63</v>
      </c>
      <c r="G318" s="100">
        <v>6.72</v>
      </c>
      <c r="H318" s="100">
        <v>6.05</v>
      </c>
      <c r="I318" s="100">
        <v>5.37</v>
      </c>
      <c r="J318" s="100">
        <v>4.76</v>
      </c>
      <c r="K318" s="100">
        <v>4.32</v>
      </c>
      <c r="L318" s="100">
        <v>63</v>
      </c>
      <c r="M318" s="100">
        <v>55</v>
      </c>
      <c r="N318" s="100">
        <v>63</v>
      </c>
      <c r="O318" s="99">
        <v>0.49223379629629632</v>
      </c>
    </row>
    <row r="319" spans="1:15" x14ac:dyDescent="0.25">
      <c r="A319" s="96" t="s">
        <v>489</v>
      </c>
      <c r="C319" s="95" t="s">
        <v>57</v>
      </c>
      <c r="D319" s="97">
        <v>0.4927083333333333</v>
      </c>
      <c r="E319" s="96" t="s">
        <v>134</v>
      </c>
    </row>
    <row r="320" spans="1:15" x14ac:dyDescent="0.25">
      <c r="A320" s="100">
        <v>7641</v>
      </c>
      <c r="B320" s="29">
        <v>1</v>
      </c>
      <c r="C320" s="100">
        <v>34917</v>
      </c>
      <c r="D320" s="100">
        <v>17.079999999999998</v>
      </c>
      <c r="E320" s="100">
        <v>7.02</v>
      </c>
      <c r="F320" s="100">
        <v>13.66</v>
      </c>
      <c r="G320" s="100">
        <v>10.73</v>
      </c>
      <c r="H320" s="100">
        <v>8.59</v>
      </c>
      <c r="I320" s="100">
        <v>6.95</v>
      </c>
      <c r="J320" s="100">
        <v>5.52</v>
      </c>
      <c r="K320" s="100">
        <v>4.37</v>
      </c>
      <c r="L320" s="100">
        <v>63</v>
      </c>
      <c r="M320" s="100">
        <v>54</v>
      </c>
      <c r="N320" s="100">
        <v>64</v>
      </c>
      <c r="O320" s="99">
        <v>0.49321759259259257</v>
      </c>
    </row>
    <row r="321" spans="1:15" x14ac:dyDescent="0.25">
      <c r="A321" s="100">
        <v>7641</v>
      </c>
      <c r="B321" s="29">
        <v>2</v>
      </c>
      <c r="C321" s="100">
        <v>12163</v>
      </c>
      <c r="D321" s="100">
        <v>6.22</v>
      </c>
      <c r="E321" s="100">
        <v>2.36</v>
      </c>
      <c r="F321" s="100">
        <v>4.92</v>
      </c>
      <c r="G321" s="100">
        <v>3.9</v>
      </c>
      <c r="H321" s="100">
        <v>3.14</v>
      </c>
      <c r="I321" s="100">
        <v>2.57</v>
      </c>
      <c r="J321" s="100">
        <v>2.06</v>
      </c>
      <c r="K321" s="100">
        <v>1.66</v>
      </c>
      <c r="L321" s="100">
        <v>63</v>
      </c>
      <c r="M321" s="100">
        <v>54</v>
      </c>
      <c r="N321" s="100">
        <v>64</v>
      </c>
      <c r="O321" s="99">
        <v>0.49333333333333335</v>
      </c>
    </row>
    <row r="322" spans="1:15" x14ac:dyDescent="0.25">
      <c r="A322" s="100">
        <v>7641</v>
      </c>
      <c r="B322" s="29">
        <v>3</v>
      </c>
      <c r="C322" s="100">
        <v>23247</v>
      </c>
      <c r="D322" s="100">
        <v>11.68</v>
      </c>
      <c r="E322" s="100">
        <v>4.51</v>
      </c>
      <c r="F322" s="100">
        <v>9.36</v>
      </c>
      <c r="G322" s="100">
        <v>7.3</v>
      </c>
      <c r="H322" s="100">
        <v>5.91</v>
      </c>
      <c r="I322" s="100">
        <v>4.84</v>
      </c>
      <c r="J322" s="100">
        <v>3.87</v>
      </c>
      <c r="K322" s="100">
        <v>3.12</v>
      </c>
      <c r="L322" s="100">
        <v>63</v>
      </c>
      <c r="M322" s="100">
        <v>54</v>
      </c>
      <c r="N322" s="100">
        <v>64</v>
      </c>
      <c r="O322" s="99">
        <v>0.49346064814814811</v>
      </c>
    </row>
    <row r="323" spans="1:15" x14ac:dyDescent="0.25">
      <c r="A323" s="100">
        <v>7641</v>
      </c>
      <c r="B323" s="29">
        <v>4</v>
      </c>
      <c r="C323" s="100">
        <v>35112</v>
      </c>
      <c r="D323" s="100">
        <v>16.64</v>
      </c>
      <c r="E323" s="100">
        <v>6.94</v>
      </c>
      <c r="F323" s="100">
        <v>13.38</v>
      </c>
      <c r="G323" s="100">
        <v>10.53</v>
      </c>
      <c r="H323" s="100">
        <v>8.5</v>
      </c>
      <c r="I323" s="100">
        <v>6.92</v>
      </c>
      <c r="J323" s="100">
        <v>5.57</v>
      </c>
      <c r="K323" s="100">
        <v>4.46</v>
      </c>
      <c r="L323" s="100">
        <v>63</v>
      </c>
      <c r="M323" s="100">
        <v>54</v>
      </c>
      <c r="N323" s="100">
        <v>64</v>
      </c>
      <c r="O323" s="99">
        <v>0.49364583333333334</v>
      </c>
    </row>
    <row r="324" spans="1:15" x14ac:dyDescent="0.25">
      <c r="A324" s="96" t="s">
        <v>698</v>
      </c>
      <c r="C324" s="95" t="s">
        <v>57</v>
      </c>
      <c r="D324" s="97">
        <v>0.49403935185185183</v>
      </c>
      <c r="E324" s="96" t="s">
        <v>133</v>
      </c>
    </row>
    <row r="325" spans="1:15" x14ac:dyDescent="0.25">
      <c r="A325" s="100">
        <v>7643</v>
      </c>
      <c r="B325" s="29">
        <v>1</v>
      </c>
      <c r="C325" s="100">
        <v>35110</v>
      </c>
      <c r="D325" s="100">
        <v>15.45</v>
      </c>
      <c r="E325" s="100">
        <v>12.29</v>
      </c>
      <c r="F325" s="100">
        <v>7.21</v>
      </c>
      <c r="G325" s="100">
        <v>6.22</v>
      </c>
      <c r="H325" s="100">
        <v>5.42</v>
      </c>
      <c r="I325" s="100">
        <v>4.7300000000000004</v>
      </c>
      <c r="J325" s="100">
        <v>4.05</v>
      </c>
      <c r="K325" s="100">
        <v>3.44</v>
      </c>
      <c r="L325" s="100">
        <v>62</v>
      </c>
      <c r="M325" s="100">
        <v>54</v>
      </c>
      <c r="N325" s="100">
        <v>65</v>
      </c>
      <c r="O325" s="99">
        <v>0.49436342592592591</v>
      </c>
    </row>
    <row r="326" spans="1:15" x14ac:dyDescent="0.25">
      <c r="A326" s="100">
        <v>7643</v>
      </c>
      <c r="B326" s="29">
        <v>2</v>
      </c>
      <c r="C326" s="100">
        <v>12229</v>
      </c>
      <c r="D326" s="100">
        <v>5.72</v>
      </c>
      <c r="E326" s="100">
        <v>4.49</v>
      </c>
      <c r="F326" s="100">
        <v>2.4700000000000002</v>
      </c>
      <c r="G326" s="100">
        <v>2.15</v>
      </c>
      <c r="H326" s="100">
        <v>1.88</v>
      </c>
      <c r="I326" s="100">
        <v>1.64</v>
      </c>
      <c r="J326" s="100">
        <v>1.4</v>
      </c>
      <c r="K326" s="100">
        <v>1.2</v>
      </c>
      <c r="L326" s="100">
        <v>62</v>
      </c>
      <c r="M326" s="100">
        <v>54</v>
      </c>
      <c r="N326" s="100">
        <v>65</v>
      </c>
      <c r="O326" s="99">
        <v>0.4944560185185185</v>
      </c>
    </row>
    <row r="327" spans="1:15" x14ac:dyDescent="0.25">
      <c r="A327" s="100">
        <v>7643</v>
      </c>
      <c r="B327" s="29">
        <v>3</v>
      </c>
      <c r="C327" s="100">
        <v>23314</v>
      </c>
      <c r="D327" s="100">
        <v>10.78</v>
      </c>
      <c r="E327" s="100">
        <v>8.4700000000000006</v>
      </c>
      <c r="F327" s="100">
        <v>4.8899999999999997</v>
      </c>
      <c r="G327" s="100">
        <v>4.18</v>
      </c>
      <c r="H327" s="100">
        <v>3.69</v>
      </c>
      <c r="I327" s="100">
        <v>3.19</v>
      </c>
      <c r="J327" s="100">
        <v>2.74</v>
      </c>
      <c r="K327" s="100">
        <v>2.3199999999999998</v>
      </c>
      <c r="L327" s="100">
        <v>62</v>
      </c>
      <c r="M327" s="100">
        <v>54</v>
      </c>
      <c r="N327" s="100">
        <v>65</v>
      </c>
      <c r="O327" s="99">
        <v>0.49454861111111109</v>
      </c>
    </row>
    <row r="328" spans="1:15" x14ac:dyDescent="0.25">
      <c r="A328" s="100">
        <v>7643</v>
      </c>
      <c r="B328" s="29">
        <v>4</v>
      </c>
      <c r="C328" s="100">
        <v>35345</v>
      </c>
      <c r="D328" s="100">
        <v>15.17</v>
      </c>
      <c r="E328" s="100">
        <v>12.09</v>
      </c>
      <c r="F328" s="100">
        <v>7.35</v>
      </c>
      <c r="G328" s="100">
        <v>6.33</v>
      </c>
      <c r="H328" s="100">
        <v>5.52</v>
      </c>
      <c r="I328" s="100">
        <v>4.79</v>
      </c>
      <c r="J328" s="100">
        <v>4.0999999999999996</v>
      </c>
      <c r="K328" s="100">
        <v>3.47</v>
      </c>
      <c r="L328" s="100">
        <v>62</v>
      </c>
      <c r="M328" s="100">
        <v>54</v>
      </c>
      <c r="N328" s="100">
        <v>65</v>
      </c>
      <c r="O328" s="99">
        <v>0.49465277777777777</v>
      </c>
    </row>
    <row r="329" spans="1:15" x14ac:dyDescent="0.25">
      <c r="A329" s="96" t="s">
        <v>699</v>
      </c>
      <c r="C329" s="95" t="s">
        <v>57</v>
      </c>
      <c r="D329" s="97">
        <v>0.49504629629629626</v>
      </c>
      <c r="E329" s="96" t="s">
        <v>131</v>
      </c>
    </row>
    <row r="330" spans="1:15" x14ac:dyDescent="0.25">
      <c r="A330" s="100">
        <v>7661</v>
      </c>
      <c r="B330" s="29">
        <v>1</v>
      </c>
      <c r="C330" s="100">
        <v>35501</v>
      </c>
      <c r="D330" s="100">
        <v>8.1999999999999993</v>
      </c>
      <c r="E330" s="100">
        <v>7.37</v>
      </c>
      <c r="F330" s="100">
        <v>7.48</v>
      </c>
      <c r="G330" s="100">
        <v>6.66</v>
      </c>
      <c r="H330" s="100">
        <v>5.97</v>
      </c>
      <c r="I330" s="100">
        <v>5.33</v>
      </c>
      <c r="J330" s="100">
        <v>4.7</v>
      </c>
      <c r="K330" s="100">
        <v>4.2300000000000004</v>
      </c>
      <c r="L330" s="100">
        <v>63</v>
      </c>
      <c r="M330" s="100">
        <v>55</v>
      </c>
      <c r="N330" s="100">
        <v>66</v>
      </c>
      <c r="O330" s="99">
        <v>0.49543981481481486</v>
      </c>
    </row>
    <row r="331" spans="1:15" x14ac:dyDescent="0.25">
      <c r="A331" s="100">
        <v>7661</v>
      </c>
      <c r="B331" s="29">
        <v>2</v>
      </c>
      <c r="C331" s="100">
        <v>12323</v>
      </c>
      <c r="D331" s="100">
        <v>2.68</v>
      </c>
      <c r="E331" s="100">
        <v>2.42</v>
      </c>
      <c r="F331" s="100">
        <v>2.4700000000000002</v>
      </c>
      <c r="G331" s="100">
        <v>2.21</v>
      </c>
      <c r="H331" s="100">
        <v>2.0299999999999998</v>
      </c>
      <c r="I331" s="100">
        <v>1.82</v>
      </c>
      <c r="J331" s="100">
        <v>1.67</v>
      </c>
      <c r="K331" s="100">
        <v>1.54</v>
      </c>
      <c r="L331" s="100">
        <v>63</v>
      </c>
      <c r="M331" s="100">
        <v>55</v>
      </c>
      <c r="N331" s="100">
        <v>66</v>
      </c>
      <c r="O331" s="99">
        <v>0.49553240740740739</v>
      </c>
    </row>
    <row r="332" spans="1:15" x14ac:dyDescent="0.25">
      <c r="A332" s="100">
        <v>7661</v>
      </c>
      <c r="B332" s="29">
        <v>3</v>
      </c>
      <c r="C332" s="100">
        <v>23573</v>
      </c>
      <c r="D332" s="100">
        <v>5.28</v>
      </c>
      <c r="E332" s="100">
        <v>4.68</v>
      </c>
      <c r="F332" s="100">
        <v>4.91</v>
      </c>
      <c r="G332" s="100">
        <v>4.3</v>
      </c>
      <c r="H332" s="100">
        <v>3.93</v>
      </c>
      <c r="I332" s="100">
        <v>3.55</v>
      </c>
      <c r="J332" s="100">
        <v>3.2</v>
      </c>
      <c r="K332" s="100">
        <v>2.95</v>
      </c>
      <c r="L332" s="100">
        <v>63</v>
      </c>
      <c r="M332" s="100">
        <v>55</v>
      </c>
      <c r="N332" s="100">
        <v>66</v>
      </c>
      <c r="O332" s="99">
        <v>0.49561342592592594</v>
      </c>
    </row>
    <row r="333" spans="1:15" x14ac:dyDescent="0.25">
      <c r="A333" s="100">
        <v>7661</v>
      </c>
      <c r="B333" s="29">
        <v>4</v>
      </c>
      <c r="C333" s="100">
        <v>35836</v>
      </c>
      <c r="D333" s="100">
        <v>7.96</v>
      </c>
      <c r="E333" s="100">
        <v>7.16</v>
      </c>
      <c r="F333" s="100">
        <v>7.3</v>
      </c>
      <c r="G333" s="100">
        <v>6.51</v>
      </c>
      <c r="H333" s="100">
        <v>5.89</v>
      </c>
      <c r="I333" s="100">
        <v>5.29</v>
      </c>
      <c r="J333" s="100">
        <v>4.74</v>
      </c>
      <c r="K333" s="100">
        <v>4.3600000000000003</v>
      </c>
      <c r="L333" s="100">
        <v>63</v>
      </c>
      <c r="M333" s="100">
        <v>55</v>
      </c>
      <c r="N333" s="100">
        <v>66</v>
      </c>
      <c r="O333" s="99">
        <v>0.49571759259259257</v>
      </c>
    </row>
    <row r="334" spans="1:15" x14ac:dyDescent="0.25">
      <c r="A334" s="96" t="s">
        <v>700</v>
      </c>
      <c r="C334" s="95" t="s">
        <v>57</v>
      </c>
      <c r="D334" s="97">
        <v>0.49621527777777774</v>
      </c>
      <c r="E334" s="96" t="s">
        <v>129</v>
      </c>
    </row>
    <row r="335" spans="1:15" x14ac:dyDescent="0.25">
      <c r="A335" s="100">
        <v>7679</v>
      </c>
      <c r="B335" s="29">
        <v>1</v>
      </c>
      <c r="C335" s="100">
        <v>35594</v>
      </c>
      <c r="D335" s="100">
        <v>8.24</v>
      </c>
      <c r="E335" s="100">
        <v>7.46</v>
      </c>
      <c r="F335" s="100">
        <v>7.41</v>
      </c>
      <c r="G335" s="100">
        <v>6.47</v>
      </c>
      <c r="H335" s="100">
        <v>5.64</v>
      </c>
      <c r="I335" s="100">
        <v>4.88</v>
      </c>
      <c r="J335" s="100">
        <v>4.17</v>
      </c>
      <c r="K335" s="100">
        <v>3.56</v>
      </c>
      <c r="L335" s="100">
        <v>63</v>
      </c>
      <c r="M335" s="100">
        <v>55</v>
      </c>
      <c r="N335" s="100">
        <v>67</v>
      </c>
      <c r="O335" s="99">
        <v>0.49665509259259261</v>
      </c>
    </row>
    <row r="336" spans="1:15" x14ac:dyDescent="0.25">
      <c r="A336" s="100">
        <v>7679</v>
      </c>
      <c r="B336" s="29">
        <v>2</v>
      </c>
      <c r="C336" s="100">
        <v>12309</v>
      </c>
      <c r="D336" s="100">
        <v>2.72</v>
      </c>
      <c r="E336" s="100">
        <v>2.4900000000000002</v>
      </c>
      <c r="F336" s="100">
        <v>2.44</v>
      </c>
      <c r="G336" s="100">
        <v>2.16</v>
      </c>
      <c r="H336" s="100">
        <v>1.94</v>
      </c>
      <c r="I336" s="100">
        <v>1.7</v>
      </c>
      <c r="J336" s="100">
        <v>1.5</v>
      </c>
      <c r="K336" s="100">
        <v>1.3</v>
      </c>
      <c r="L336" s="100">
        <v>63</v>
      </c>
      <c r="M336" s="100">
        <v>55</v>
      </c>
      <c r="N336" s="100">
        <v>67</v>
      </c>
      <c r="O336" s="99">
        <v>0.49674768518518514</v>
      </c>
    </row>
    <row r="337" spans="1:15" x14ac:dyDescent="0.25">
      <c r="A337" s="100">
        <v>7679</v>
      </c>
      <c r="B337" s="29">
        <v>3</v>
      </c>
      <c r="C337" s="100">
        <v>23537</v>
      </c>
      <c r="D337" s="100">
        <v>5.37</v>
      </c>
      <c r="E337" s="100">
        <v>4.82</v>
      </c>
      <c r="F337" s="100">
        <v>4.8600000000000003</v>
      </c>
      <c r="G337" s="100">
        <v>4.1900000000000004</v>
      </c>
      <c r="H337" s="100">
        <v>3.74</v>
      </c>
      <c r="I337" s="100">
        <v>3.29</v>
      </c>
      <c r="J337" s="100">
        <v>2.83</v>
      </c>
      <c r="K337" s="100">
        <v>2.46</v>
      </c>
      <c r="L337" s="100">
        <v>63</v>
      </c>
      <c r="M337" s="100">
        <v>55</v>
      </c>
      <c r="N337" s="100">
        <v>67</v>
      </c>
      <c r="O337" s="99">
        <v>0.49682870370370374</v>
      </c>
    </row>
    <row r="338" spans="1:15" x14ac:dyDescent="0.25">
      <c r="A338" s="100">
        <v>7679</v>
      </c>
      <c r="B338" s="29">
        <v>4</v>
      </c>
      <c r="C338" s="100">
        <v>35783</v>
      </c>
      <c r="D338" s="100">
        <v>8.0500000000000007</v>
      </c>
      <c r="E338" s="100">
        <v>7.25</v>
      </c>
      <c r="F338" s="100">
        <v>7.23</v>
      </c>
      <c r="G338" s="100">
        <v>6.34</v>
      </c>
      <c r="H338" s="100">
        <v>5.57</v>
      </c>
      <c r="I338" s="100">
        <v>4.87</v>
      </c>
      <c r="J338" s="100">
        <v>4.21</v>
      </c>
      <c r="K338" s="100">
        <v>3.63</v>
      </c>
      <c r="L338" s="100">
        <v>63</v>
      </c>
      <c r="M338" s="100">
        <v>55</v>
      </c>
      <c r="N338" s="100">
        <v>67</v>
      </c>
      <c r="O338" s="99">
        <v>0.49693287037037037</v>
      </c>
    </row>
    <row r="339" spans="1:15" x14ac:dyDescent="0.25">
      <c r="A339" s="96" t="s">
        <v>701</v>
      </c>
      <c r="C339" s="95" t="s">
        <v>57</v>
      </c>
      <c r="D339" s="97">
        <v>0.49738425925925928</v>
      </c>
      <c r="E339" s="96" t="s">
        <v>118</v>
      </c>
    </row>
    <row r="340" spans="1:15" x14ac:dyDescent="0.25">
      <c r="A340" s="100">
        <v>7681</v>
      </c>
      <c r="B340" s="29">
        <v>1</v>
      </c>
      <c r="C340" s="100">
        <v>35744</v>
      </c>
      <c r="D340" s="100">
        <v>8.0299999999999994</v>
      </c>
      <c r="E340" s="100">
        <v>7.21</v>
      </c>
      <c r="F340" s="100">
        <v>7.29</v>
      </c>
      <c r="G340" s="100">
        <v>6.35</v>
      </c>
      <c r="H340" s="100">
        <v>5.56</v>
      </c>
      <c r="I340" s="100">
        <v>4.87</v>
      </c>
      <c r="J340" s="100">
        <v>4.1900000000000004</v>
      </c>
      <c r="K340" s="100">
        <v>3.61</v>
      </c>
      <c r="L340" s="100">
        <v>63</v>
      </c>
      <c r="M340" s="100">
        <v>54</v>
      </c>
      <c r="N340" s="100">
        <v>68</v>
      </c>
      <c r="O340" s="99">
        <v>0.49768518518518517</v>
      </c>
    </row>
    <row r="341" spans="1:15" x14ac:dyDescent="0.25">
      <c r="A341" s="100">
        <v>7681</v>
      </c>
      <c r="B341" s="29">
        <v>2</v>
      </c>
      <c r="C341" s="100">
        <v>12323</v>
      </c>
      <c r="D341" s="100">
        <v>2.73</v>
      </c>
      <c r="E341" s="100">
        <v>2.4500000000000002</v>
      </c>
      <c r="F341" s="100">
        <v>2.52</v>
      </c>
      <c r="G341" s="100">
        <v>2.1800000000000002</v>
      </c>
      <c r="H341" s="100">
        <v>1.93</v>
      </c>
      <c r="I341" s="100">
        <v>1.7</v>
      </c>
      <c r="J341" s="100">
        <v>1.5</v>
      </c>
      <c r="K341" s="100">
        <v>1.31</v>
      </c>
      <c r="L341" s="100">
        <v>63</v>
      </c>
      <c r="M341" s="100">
        <v>54</v>
      </c>
      <c r="N341" s="100">
        <v>68</v>
      </c>
      <c r="O341" s="99">
        <v>0.49777777777777782</v>
      </c>
    </row>
    <row r="342" spans="1:15" x14ac:dyDescent="0.25">
      <c r="A342" s="100">
        <v>7681</v>
      </c>
      <c r="B342" s="29">
        <v>3</v>
      </c>
      <c r="C342" s="100">
        <v>23475</v>
      </c>
      <c r="D342" s="100">
        <v>5.33</v>
      </c>
      <c r="E342" s="100">
        <v>4.74</v>
      </c>
      <c r="F342" s="100">
        <v>4.95</v>
      </c>
      <c r="G342" s="100">
        <v>4.22</v>
      </c>
      <c r="H342" s="100">
        <v>3.74</v>
      </c>
      <c r="I342" s="100">
        <v>3.29</v>
      </c>
      <c r="J342" s="100">
        <v>2.85</v>
      </c>
      <c r="K342" s="100">
        <v>2.4500000000000002</v>
      </c>
      <c r="L342" s="100">
        <v>63</v>
      </c>
      <c r="M342" s="100">
        <v>54</v>
      </c>
      <c r="N342" s="100">
        <v>68</v>
      </c>
      <c r="O342" s="99">
        <v>0.49787037037037035</v>
      </c>
    </row>
    <row r="343" spans="1:15" x14ac:dyDescent="0.25">
      <c r="A343" s="100">
        <v>7681</v>
      </c>
      <c r="B343" s="29">
        <v>4</v>
      </c>
      <c r="C343" s="100">
        <v>35721</v>
      </c>
      <c r="D343" s="100">
        <v>8.02</v>
      </c>
      <c r="E343" s="100">
        <v>7.22</v>
      </c>
      <c r="F343" s="100">
        <v>7.32</v>
      </c>
      <c r="G343" s="100">
        <v>6.37</v>
      </c>
      <c r="H343" s="100">
        <v>5.6</v>
      </c>
      <c r="I343" s="100">
        <v>4.88</v>
      </c>
      <c r="J343" s="100">
        <v>4.2300000000000004</v>
      </c>
      <c r="K343" s="100">
        <v>3.65</v>
      </c>
      <c r="L343" s="100">
        <v>63</v>
      </c>
      <c r="M343" s="100">
        <v>54</v>
      </c>
      <c r="N343" s="100">
        <v>68</v>
      </c>
      <c r="O343" s="99">
        <v>0.49797453703703703</v>
      </c>
    </row>
    <row r="344" spans="1:15" x14ac:dyDescent="0.25">
      <c r="A344" s="96" t="s">
        <v>702</v>
      </c>
      <c r="C344" s="95" t="s">
        <v>57</v>
      </c>
      <c r="D344" s="97">
        <v>0.49850694444444449</v>
      </c>
      <c r="E344" s="96" t="s">
        <v>117</v>
      </c>
    </row>
    <row r="345" spans="1:15" x14ac:dyDescent="0.25">
      <c r="A345" s="100">
        <v>7699</v>
      </c>
      <c r="B345" s="29">
        <v>1</v>
      </c>
      <c r="C345" s="100">
        <v>35926</v>
      </c>
      <c r="D345" s="100">
        <v>7.96</v>
      </c>
      <c r="E345" s="100">
        <v>7.13</v>
      </c>
      <c r="F345" s="100">
        <v>7.22</v>
      </c>
      <c r="G345" s="100">
        <v>6.37</v>
      </c>
      <c r="H345" s="100">
        <v>5.6</v>
      </c>
      <c r="I345" s="100">
        <v>4.8600000000000003</v>
      </c>
      <c r="J345" s="100">
        <v>4.17</v>
      </c>
      <c r="K345" s="100">
        <v>3.58</v>
      </c>
      <c r="L345" s="100">
        <v>63</v>
      </c>
      <c r="M345" s="100">
        <v>54</v>
      </c>
      <c r="N345" s="100">
        <v>70</v>
      </c>
      <c r="O345" s="99">
        <v>0.50124999999999997</v>
      </c>
    </row>
    <row r="346" spans="1:15" x14ac:dyDescent="0.25">
      <c r="A346" s="100">
        <v>7699</v>
      </c>
      <c r="B346" s="29">
        <v>2</v>
      </c>
      <c r="C346" s="100">
        <v>12287</v>
      </c>
      <c r="D346" s="100">
        <v>2.71</v>
      </c>
      <c r="E346" s="100">
        <v>2.4500000000000002</v>
      </c>
      <c r="F346" s="100">
        <v>2.48</v>
      </c>
      <c r="G346" s="100">
        <v>2.17</v>
      </c>
      <c r="H346" s="100">
        <v>1.95</v>
      </c>
      <c r="I346" s="100">
        <v>1.69</v>
      </c>
      <c r="J346" s="100">
        <v>1.47</v>
      </c>
      <c r="K346" s="100">
        <v>1.31</v>
      </c>
      <c r="L346" s="100">
        <v>63</v>
      </c>
      <c r="M346" s="100">
        <v>54</v>
      </c>
      <c r="N346" s="100">
        <v>70</v>
      </c>
      <c r="O346" s="99">
        <v>0.50134259259259262</v>
      </c>
    </row>
    <row r="347" spans="1:15" x14ac:dyDescent="0.25">
      <c r="A347" s="100">
        <v>7699</v>
      </c>
      <c r="B347" s="29">
        <v>3</v>
      </c>
      <c r="C347" s="100">
        <v>23487</v>
      </c>
      <c r="D347" s="100">
        <v>5.27</v>
      </c>
      <c r="E347" s="100">
        <v>4.7</v>
      </c>
      <c r="F347" s="100">
        <v>4.83</v>
      </c>
      <c r="G347" s="100">
        <v>4.18</v>
      </c>
      <c r="H347" s="100">
        <v>3.73</v>
      </c>
      <c r="I347" s="100">
        <v>3.25</v>
      </c>
      <c r="J347" s="100">
        <v>2.81</v>
      </c>
      <c r="K347" s="100">
        <v>2.44</v>
      </c>
      <c r="L347" s="100">
        <v>63</v>
      </c>
      <c r="M347" s="100">
        <v>54</v>
      </c>
      <c r="N347" s="100">
        <v>70</v>
      </c>
      <c r="O347" s="99">
        <v>0.50142361111111111</v>
      </c>
    </row>
    <row r="348" spans="1:15" x14ac:dyDescent="0.25">
      <c r="A348" s="100">
        <v>7699</v>
      </c>
      <c r="B348" s="29">
        <v>4</v>
      </c>
      <c r="C348" s="100">
        <v>35912</v>
      </c>
      <c r="D348" s="100">
        <v>7.94</v>
      </c>
      <c r="E348" s="100">
        <v>7.11</v>
      </c>
      <c r="F348" s="100">
        <v>7.21</v>
      </c>
      <c r="G348" s="100">
        <v>6.36</v>
      </c>
      <c r="H348" s="100">
        <v>5.6</v>
      </c>
      <c r="I348" s="100">
        <v>4.8600000000000003</v>
      </c>
      <c r="J348" s="100">
        <v>4.17</v>
      </c>
      <c r="K348" s="100">
        <v>3.59</v>
      </c>
      <c r="L348" s="100">
        <v>63</v>
      </c>
      <c r="M348" s="100">
        <v>54</v>
      </c>
      <c r="N348" s="100">
        <v>70</v>
      </c>
      <c r="O348" s="99">
        <v>0.50152777777777779</v>
      </c>
    </row>
    <row r="349" spans="1:15" x14ac:dyDescent="0.25">
      <c r="A349" s="96" t="s">
        <v>703</v>
      </c>
      <c r="C349" s="95" t="s">
        <v>57</v>
      </c>
      <c r="D349" s="97">
        <v>0.50200231481481483</v>
      </c>
      <c r="E349" s="96" t="s">
        <v>127</v>
      </c>
    </row>
    <row r="350" spans="1:15" x14ac:dyDescent="0.25">
      <c r="A350" s="100">
        <v>7716</v>
      </c>
      <c r="B350" s="29">
        <v>1</v>
      </c>
      <c r="C350" s="100">
        <v>35538</v>
      </c>
      <c r="D350" s="100">
        <v>8.43</v>
      </c>
      <c r="E350" s="100">
        <v>7.59</v>
      </c>
      <c r="F350" s="100">
        <v>7.49</v>
      </c>
      <c r="G350" s="100">
        <v>6.52</v>
      </c>
      <c r="H350" s="100">
        <v>5.68</v>
      </c>
      <c r="I350" s="100">
        <v>4.9000000000000004</v>
      </c>
      <c r="J350" s="100">
        <v>4.1900000000000004</v>
      </c>
      <c r="K350" s="100">
        <v>3.58</v>
      </c>
      <c r="L350" s="100">
        <v>63</v>
      </c>
      <c r="M350" s="100">
        <v>55</v>
      </c>
      <c r="N350" s="100">
        <v>71</v>
      </c>
      <c r="O350" s="99">
        <v>0.50246527777777772</v>
      </c>
    </row>
    <row r="351" spans="1:15" x14ac:dyDescent="0.25">
      <c r="A351" s="100">
        <v>7716</v>
      </c>
      <c r="B351" s="29">
        <v>2</v>
      </c>
      <c r="C351" s="100">
        <v>12331</v>
      </c>
      <c r="D351" s="100">
        <v>2.84</v>
      </c>
      <c r="E351" s="100">
        <v>2.57</v>
      </c>
      <c r="F351" s="100">
        <v>2.56</v>
      </c>
      <c r="G351" s="100">
        <v>2.23</v>
      </c>
      <c r="H351" s="100">
        <v>1.97</v>
      </c>
      <c r="I351" s="100">
        <v>1.72</v>
      </c>
      <c r="J351" s="100">
        <v>1.5</v>
      </c>
      <c r="K351" s="100">
        <v>1.31</v>
      </c>
      <c r="L351" s="100">
        <v>63</v>
      </c>
      <c r="M351" s="100">
        <v>55</v>
      </c>
      <c r="N351" s="100">
        <v>71</v>
      </c>
      <c r="O351" s="99">
        <v>0.50255787037037036</v>
      </c>
    </row>
    <row r="352" spans="1:15" x14ac:dyDescent="0.25">
      <c r="A352" s="100">
        <v>7716</v>
      </c>
      <c r="B352" s="29">
        <v>3</v>
      </c>
      <c r="C352" s="100">
        <v>23571</v>
      </c>
      <c r="D352" s="100">
        <v>5.52</v>
      </c>
      <c r="E352" s="100">
        <v>4.91</v>
      </c>
      <c r="F352" s="100">
        <v>4.95</v>
      </c>
      <c r="G352" s="100">
        <v>4.26</v>
      </c>
      <c r="H352" s="100">
        <v>3.76</v>
      </c>
      <c r="I352" s="100">
        <v>3.29</v>
      </c>
      <c r="J352" s="100">
        <v>2.85</v>
      </c>
      <c r="K352" s="100">
        <v>2.4700000000000002</v>
      </c>
      <c r="L352" s="100">
        <v>63</v>
      </c>
      <c r="M352" s="100">
        <v>55</v>
      </c>
      <c r="N352" s="100">
        <v>71</v>
      </c>
      <c r="O352" s="99">
        <v>0.50263888888888886</v>
      </c>
    </row>
    <row r="353" spans="1:15" x14ac:dyDescent="0.25">
      <c r="A353" s="100">
        <v>7716</v>
      </c>
      <c r="B353" s="29">
        <v>4</v>
      </c>
      <c r="C353" s="100">
        <v>35780</v>
      </c>
      <c r="D353" s="100">
        <v>8.2899999999999991</v>
      </c>
      <c r="E353" s="100">
        <v>7.43</v>
      </c>
      <c r="F353" s="100">
        <v>7.4</v>
      </c>
      <c r="G353" s="100">
        <v>6.44</v>
      </c>
      <c r="H353" s="100">
        <v>5.63</v>
      </c>
      <c r="I353" s="100">
        <v>4.87</v>
      </c>
      <c r="J353" s="100">
        <v>4.21</v>
      </c>
      <c r="K353" s="100">
        <v>3.61</v>
      </c>
      <c r="L353" s="100">
        <v>63</v>
      </c>
      <c r="M353" s="100">
        <v>55</v>
      </c>
      <c r="N353" s="100">
        <v>71</v>
      </c>
      <c r="O353" s="99">
        <v>0.50274305555555554</v>
      </c>
    </row>
    <row r="354" spans="1:15" x14ac:dyDescent="0.25">
      <c r="A354" s="96" t="s">
        <v>704</v>
      </c>
      <c r="C354" s="95" t="s">
        <v>57</v>
      </c>
      <c r="D354" s="97">
        <v>0.50660879629629629</v>
      </c>
      <c r="E354" s="96" t="s">
        <v>125</v>
      </c>
    </row>
    <row r="355" spans="1:15" x14ac:dyDescent="0.25">
      <c r="A355" s="100">
        <v>7719</v>
      </c>
      <c r="B355" s="29">
        <v>1</v>
      </c>
      <c r="C355" s="100">
        <v>35356</v>
      </c>
      <c r="D355" s="100">
        <v>8.27</v>
      </c>
      <c r="E355" s="100">
        <v>7.36</v>
      </c>
      <c r="F355" s="100">
        <v>7.44</v>
      </c>
      <c r="G355" s="100">
        <v>6.45</v>
      </c>
      <c r="H355" s="100">
        <v>5.63</v>
      </c>
      <c r="I355" s="100">
        <v>4.84</v>
      </c>
      <c r="J355" s="100">
        <v>4.16</v>
      </c>
      <c r="K355" s="100">
        <v>3.57</v>
      </c>
      <c r="L355" s="100">
        <v>65</v>
      </c>
      <c r="M355" s="100">
        <v>55</v>
      </c>
      <c r="N355" s="100">
        <v>72</v>
      </c>
      <c r="O355" s="99">
        <v>0.50730324074074074</v>
      </c>
    </row>
    <row r="356" spans="1:15" x14ac:dyDescent="0.25">
      <c r="A356" s="100">
        <v>7719</v>
      </c>
      <c r="B356" s="29">
        <v>2</v>
      </c>
      <c r="C356" s="100">
        <v>12278</v>
      </c>
      <c r="D356" s="100">
        <v>2.81</v>
      </c>
      <c r="E356" s="100">
        <v>2.5299999999999998</v>
      </c>
      <c r="F356" s="100">
        <v>2.5499999999999998</v>
      </c>
      <c r="G356" s="100">
        <v>2.25</v>
      </c>
      <c r="H356" s="100">
        <v>1.97</v>
      </c>
      <c r="I356" s="100">
        <v>1.7</v>
      </c>
      <c r="J356" s="100">
        <v>1.47</v>
      </c>
      <c r="K356" s="100">
        <v>1.3</v>
      </c>
      <c r="L356" s="100">
        <v>65</v>
      </c>
      <c r="M356" s="100">
        <v>55</v>
      </c>
      <c r="N356" s="100">
        <v>72</v>
      </c>
      <c r="O356" s="99">
        <v>0.50739583333333338</v>
      </c>
    </row>
    <row r="357" spans="1:15" x14ac:dyDescent="0.25">
      <c r="A357" s="100">
        <v>7719</v>
      </c>
      <c r="B357" s="29">
        <v>3</v>
      </c>
      <c r="C357" s="100">
        <v>23538</v>
      </c>
      <c r="D357" s="100">
        <v>5.56</v>
      </c>
      <c r="E357" s="100">
        <v>4.92</v>
      </c>
      <c r="F357" s="100">
        <v>5.09</v>
      </c>
      <c r="G357" s="100">
        <v>4.34</v>
      </c>
      <c r="H357" s="100">
        <v>3.82</v>
      </c>
      <c r="I357" s="100">
        <v>3.29</v>
      </c>
      <c r="J357" s="100">
        <v>2.85</v>
      </c>
      <c r="K357" s="100">
        <v>2.48</v>
      </c>
      <c r="L357" s="100">
        <v>65</v>
      </c>
      <c r="M357" s="100">
        <v>55</v>
      </c>
      <c r="N357" s="100">
        <v>72</v>
      </c>
      <c r="O357" s="99">
        <v>0.50748842592592591</v>
      </c>
    </row>
    <row r="358" spans="1:15" x14ac:dyDescent="0.25">
      <c r="A358" s="100">
        <v>7719</v>
      </c>
      <c r="B358" s="29">
        <v>4</v>
      </c>
      <c r="C358" s="100">
        <v>35661</v>
      </c>
      <c r="D358" s="100">
        <v>8.34</v>
      </c>
      <c r="E358" s="100">
        <v>7.41</v>
      </c>
      <c r="F358" s="100">
        <v>7.55</v>
      </c>
      <c r="G358" s="100">
        <v>6.54</v>
      </c>
      <c r="H358" s="100">
        <v>5.68</v>
      </c>
      <c r="I358" s="100">
        <v>4.93</v>
      </c>
      <c r="J358" s="100">
        <v>4.2</v>
      </c>
      <c r="K358" s="100">
        <v>3.64</v>
      </c>
      <c r="L358" s="100">
        <v>65</v>
      </c>
      <c r="M358" s="100">
        <v>55</v>
      </c>
      <c r="N358" s="100">
        <v>72</v>
      </c>
      <c r="O358" s="99">
        <v>0.5075925925925926</v>
      </c>
    </row>
    <row r="359" spans="1:15" x14ac:dyDescent="0.25">
      <c r="A359" s="96" t="s">
        <v>705</v>
      </c>
      <c r="C359" s="95" t="s">
        <v>57</v>
      </c>
      <c r="D359" s="97">
        <v>0.50799768518518518</v>
      </c>
      <c r="E359" s="96" t="s">
        <v>123</v>
      </c>
    </row>
    <row r="360" spans="1:15" x14ac:dyDescent="0.25">
      <c r="A360" s="100">
        <v>7736</v>
      </c>
      <c r="B360" s="29">
        <v>1</v>
      </c>
      <c r="C360" s="100">
        <v>35417</v>
      </c>
      <c r="D360" s="100">
        <v>8.5299999999999994</v>
      </c>
      <c r="E360" s="100">
        <v>7.76</v>
      </c>
      <c r="F360" s="100">
        <v>7.62</v>
      </c>
      <c r="G360" s="100">
        <v>6.72</v>
      </c>
      <c r="H360" s="100">
        <v>5.87</v>
      </c>
      <c r="I360" s="100">
        <v>5.03</v>
      </c>
      <c r="J360" s="100">
        <v>4.24</v>
      </c>
      <c r="K360" s="100">
        <v>3.62</v>
      </c>
      <c r="L360" s="100">
        <v>65</v>
      </c>
      <c r="M360" s="100">
        <v>56</v>
      </c>
      <c r="N360" s="100">
        <v>73</v>
      </c>
      <c r="O360" s="99">
        <v>0.50842592592592595</v>
      </c>
    </row>
    <row r="361" spans="1:15" x14ac:dyDescent="0.25">
      <c r="A361" s="100">
        <v>7736</v>
      </c>
      <c r="B361" s="29">
        <v>2</v>
      </c>
      <c r="C361" s="100">
        <v>12381</v>
      </c>
      <c r="D361" s="100">
        <v>2.82</v>
      </c>
      <c r="E361" s="100">
        <v>2.57</v>
      </c>
      <c r="F361" s="100">
        <v>2.5299999999999998</v>
      </c>
      <c r="G361" s="100">
        <v>2.2400000000000002</v>
      </c>
      <c r="H361" s="100">
        <v>1.99</v>
      </c>
      <c r="I361" s="100">
        <v>1.71</v>
      </c>
      <c r="J361" s="100">
        <v>1.51</v>
      </c>
      <c r="K361" s="100">
        <v>1.31</v>
      </c>
      <c r="L361" s="100">
        <v>65</v>
      </c>
      <c r="M361" s="100">
        <v>56</v>
      </c>
      <c r="N361" s="100">
        <v>73</v>
      </c>
      <c r="O361" s="99">
        <v>0.50851851851851848</v>
      </c>
    </row>
    <row r="362" spans="1:15" x14ac:dyDescent="0.25">
      <c r="A362" s="100">
        <v>7736</v>
      </c>
      <c r="B362" s="29">
        <v>3</v>
      </c>
      <c r="C362" s="100">
        <v>23542</v>
      </c>
      <c r="D362" s="100">
        <v>5.54</v>
      </c>
      <c r="E362" s="100">
        <v>4.96</v>
      </c>
      <c r="F362" s="100">
        <v>5.03</v>
      </c>
      <c r="G362" s="100">
        <v>4.3499999999999996</v>
      </c>
      <c r="H362" s="100">
        <v>3.84</v>
      </c>
      <c r="I362" s="100">
        <v>3.34</v>
      </c>
      <c r="J362" s="100">
        <v>2.87</v>
      </c>
      <c r="K362" s="100">
        <v>2.4900000000000002</v>
      </c>
      <c r="L362" s="100">
        <v>65</v>
      </c>
      <c r="M362" s="100">
        <v>56</v>
      </c>
      <c r="N362" s="100">
        <v>73</v>
      </c>
      <c r="O362" s="99">
        <v>0.50859953703703698</v>
      </c>
    </row>
    <row r="363" spans="1:15" x14ac:dyDescent="0.25">
      <c r="A363" s="100">
        <v>7736</v>
      </c>
      <c r="B363" s="29">
        <v>4</v>
      </c>
      <c r="C363" s="100">
        <v>35756</v>
      </c>
      <c r="D363" s="100">
        <v>8.34</v>
      </c>
      <c r="E363" s="100">
        <v>7.56</v>
      </c>
      <c r="F363" s="100">
        <v>7.49</v>
      </c>
      <c r="G363" s="100">
        <v>6.6</v>
      </c>
      <c r="H363" s="100">
        <v>5.76</v>
      </c>
      <c r="I363" s="100">
        <v>4.99</v>
      </c>
      <c r="J363" s="100">
        <v>4.26</v>
      </c>
      <c r="K363" s="100">
        <v>3.66</v>
      </c>
      <c r="L363" s="100">
        <v>65</v>
      </c>
      <c r="M363" s="100">
        <v>56</v>
      </c>
      <c r="N363" s="100">
        <v>73</v>
      </c>
      <c r="O363" s="99">
        <v>0.50871527777777781</v>
      </c>
    </row>
    <row r="364" spans="1:15" x14ac:dyDescent="0.25">
      <c r="A364" s="96" t="s">
        <v>706</v>
      </c>
      <c r="C364" s="95" t="s">
        <v>57</v>
      </c>
      <c r="D364" s="97">
        <v>0.50902777777777775</v>
      </c>
      <c r="E364" s="96" t="s">
        <v>121</v>
      </c>
    </row>
    <row r="365" spans="1:15" x14ac:dyDescent="0.25">
      <c r="A365" s="100">
        <v>7601</v>
      </c>
      <c r="B365" s="29">
        <v>1</v>
      </c>
      <c r="C365" s="100">
        <v>34814</v>
      </c>
      <c r="D365" s="100">
        <v>33.69</v>
      </c>
      <c r="E365" s="100">
        <v>4.9800000000000004</v>
      </c>
      <c r="F365" s="100">
        <v>27.28</v>
      </c>
      <c r="G365" s="100">
        <v>20.95</v>
      </c>
      <c r="H365" s="100">
        <v>16.23</v>
      </c>
      <c r="I365" s="100">
        <v>12.53</v>
      </c>
      <c r="J365" s="100">
        <v>9.83</v>
      </c>
      <c r="K365" s="100">
        <v>7.84</v>
      </c>
      <c r="L365" s="100">
        <v>65</v>
      </c>
      <c r="M365" s="100">
        <v>55</v>
      </c>
      <c r="N365" s="100">
        <v>75</v>
      </c>
      <c r="O365" s="99">
        <v>0.51090277777777782</v>
      </c>
    </row>
    <row r="366" spans="1:15" x14ac:dyDescent="0.25">
      <c r="A366" s="100">
        <v>7601</v>
      </c>
      <c r="B366" s="29">
        <v>2</v>
      </c>
      <c r="C366" s="100">
        <v>11822</v>
      </c>
      <c r="D366" s="100">
        <v>17.25</v>
      </c>
      <c r="E366" s="100">
        <v>1.7</v>
      </c>
      <c r="F366" s="100">
        <v>13.86</v>
      </c>
      <c r="G366" s="100">
        <v>10.53</v>
      </c>
      <c r="H366" s="100">
        <v>7.82</v>
      </c>
      <c r="I366" s="100">
        <v>5.83</v>
      </c>
      <c r="J366" s="100">
        <v>4.4400000000000004</v>
      </c>
      <c r="K366" s="100">
        <v>3.44</v>
      </c>
      <c r="L366" s="100">
        <v>65</v>
      </c>
      <c r="M366" s="100">
        <v>55</v>
      </c>
      <c r="N366" s="100">
        <v>75</v>
      </c>
      <c r="O366" s="99">
        <v>0.51111111111111118</v>
      </c>
    </row>
    <row r="367" spans="1:15" x14ac:dyDescent="0.25">
      <c r="A367" s="100">
        <v>7601</v>
      </c>
      <c r="B367" s="29">
        <v>3</v>
      </c>
      <c r="C367" s="100">
        <v>23329</v>
      </c>
      <c r="D367" s="100">
        <v>25.68</v>
      </c>
      <c r="E367" s="100">
        <v>3.31</v>
      </c>
      <c r="F367" s="100">
        <v>20.75</v>
      </c>
      <c r="G367" s="100">
        <v>15.72</v>
      </c>
      <c r="H367" s="100">
        <v>12.01</v>
      </c>
      <c r="I367" s="100">
        <v>9.11</v>
      </c>
      <c r="J367" s="100">
        <v>7.09</v>
      </c>
      <c r="K367" s="100">
        <v>5.6</v>
      </c>
      <c r="L367" s="100">
        <v>65</v>
      </c>
      <c r="M367" s="100">
        <v>55</v>
      </c>
      <c r="N367" s="100">
        <v>75</v>
      </c>
      <c r="O367" s="99">
        <v>0.51127314814814817</v>
      </c>
    </row>
    <row r="368" spans="1:15" x14ac:dyDescent="0.25">
      <c r="A368" s="100">
        <v>7601</v>
      </c>
      <c r="B368" s="29">
        <v>4</v>
      </c>
      <c r="C368" s="100">
        <v>35079</v>
      </c>
      <c r="D368" s="100">
        <v>32.57</v>
      </c>
      <c r="E368" s="100">
        <v>5.1100000000000003</v>
      </c>
      <c r="F368" s="100">
        <v>26.26</v>
      </c>
      <c r="G368" s="100">
        <v>20.18</v>
      </c>
      <c r="H368" s="100">
        <v>15.46</v>
      </c>
      <c r="I368" s="100">
        <v>11.99</v>
      </c>
      <c r="J368" s="100">
        <v>9.4499999999999993</v>
      </c>
      <c r="K368" s="100">
        <v>7.59</v>
      </c>
      <c r="L368" s="100">
        <v>65</v>
      </c>
      <c r="M368" s="100">
        <v>55</v>
      </c>
      <c r="N368" s="100">
        <v>75</v>
      </c>
      <c r="O368" s="99">
        <v>0.51157407407407407</v>
      </c>
    </row>
    <row r="369" spans="1:15" x14ac:dyDescent="0.25">
      <c r="A369" s="96" t="s">
        <v>491</v>
      </c>
      <c r="C369" s="95" t="s">
        <v>57</v>
      </c>
      <c r="D369" s="97">
        <v>0.51195601851851846</v>
      </c>
      <c r="E369" s="96" t="s">
        <v>120</v>
      </c>
      <c r="F369" s="96" t="s">
        <v>115</v>
      </c>
    </row>
    <row r="370" spans="1:15" x14ac:dyDescent="0.25">
      <c r="A370" s="100">
        <v>7603</v>
      </c>
      <c r="B370" s="29">
        <v>1</v>
      </c>
      <c r="C370" s="100">
        <v>34592</v>
      </c>
      <c r="D370" s="100">
        <v>28.82</v>
      </c>
      <c r="E370" s="100">
        <v>23.25</v>
      </c>
      <c r="F370" s="100">
        <v>4.92</v>
      </c>
      <c r="G370" s="100">
        <v>4.42</v>
      </c>
      <c r="H370" s="100">
        <v>4.09</v>
      </c>
      <c r="I370" s="100">
        <v>3.78</v>
      </c>
      <c r="J370" s="100">
        <v>3.49</v>
      </c>
      <c r="K370" s="100">
        <v>3.24</v>
      </c>
      <c r="L370" s="100">
        <v>65</v>
      </c>
      <c r="M370" s="100">
        <v>55</v>
      </c>
      <c r="N370" s="100">
        <v>76</v>
      </c>
      <c r="O370" s="99">
        <v>0.51230324074074074</v>
      </c>
    </row>
    <row r="371" spans="1:15" x14ac:dyDescent="0.25">
      <c r="A371" s="100">
        <v>7603</v>
      </c>
      <c r="B371" s="29">
        <v>2</v>
      </c>
      <c r="C371" s="100">
        <v>12119</v>
      </c>
      <c r="D371" s="100">
        <v>13.2</v>
      </c>
      <c r="E371" s="100">
        <v>10.46</v>
      </c>
      <c r="F371" s="100">
        <v>1.7</v>
      </c>
      <c r="G371" s="100">
        <v>1.64</v>
      </c>
      <c r="H371" s="100">
        <v>1.52</v>
      </c>
      <c r="I371" s="100">
        <v>1.39</v>
      </c>
      <c r="J371" s="100">
        <v>1.29</v>
      </c>
      <c r="K371" s="100">
        <v>1.19</v>
      </c>
      <c r="L371" s="100">
        <v>65</v>
      </c>
      <c r="M371" s="100">
        <v>55</v>
      </c>
      <c r="N371" s="100">
        <v>76</v>
      </c>
      <c r="O371" s="99">
        <v>0.51240740740740742</v>
      </c>
    </row>
    <row r="372" spans="1:15" x14ac:dyDescent="0.25">
      <c r="A372" s="100">
        <v>7603</v>
      </c>
      <c r="B372" s="29">
        <v>3</v>
      </c>
      <c r="C372" s="100">
        <v>23161</v>
      </c>
      <c r="D372" s="100">
        <v>20.97</v>
      </c>
      <c r="E372" s="100">
        <v>16.71</v>
      </c>
      <c r="F372" s="100">
        <v>3.5</v>
      </c>
      <c r="G372" s="100">
        <v>3.05</v>
      </c>
      <c r="H372" s="100">
        <v>2.83</v>
      </c>
      <c r="I372" s="100">
        <v>2.62</v>
      </c>
      <c r="J372" s="100">
        <v>2.42</v>
      </c>
      <c r="K372" s="100">
        <v>2.25</v>
      </c>
      <c r="L372" s="100">
        <v>65</v>
      </c>
      <c r="M372" s="100">
        <v>55</v>
      </c>
      <c r="N372" s="100">
        <v>76</v>
      </c>
      <c r="O372" s="143">
        <v>0.51250000000000007</v>
      </c>
    </row>
    <row r="373" spans="1:15" x14ac:dyDescent="0.25">
      <c r="A373" s="100">
        <v>7603</v>
      </c>
      <c r="B373" s="29">
        <v>4</v>
      </c>
      <c r="C373" s="100">
        <v>34983</v>
      </c>
      <c r="D373" s="100">
        <v>27.9</v>
      </c>
      <c r="E373" s="100">
        <v>22.4</v>
      </c>
      <c r="F373" s="100">
        <v>5.19</v>
      </c>
      <c r="G373" s="100">
        <v>4.62</v>
      </c>
      <c r="H373" s="100">
        <v>4.29</v>
      </c>
      <c r="I373" s="100">
        <v>3.95</v>
      </c>
      <c r="J373" s="100">
        <v>3.63</v>
      </c>
      <c r="K373" s="100">
        <v>3.38</v>
      </c>
      <c r="L373" s="100">
        <v>65</v>
      </c>
      <c r="M373" s="100">
        <v>55</v>
      </c>
      <c r="N373" s="144">
        <v>76</v>
      </c>
      <c r="O373" s="99">
        <v>0.51260416666666664</v>
      </c>
    </row>
    <row r="374" spans="1:15" x14ac:dyDescent="0.25">
      <c r="A374" s="96" t="s">
        <v>707</v>
      </c>
      <c r="C374" s="95" t="s">
        <v>57</v>
      </c>
      <c r="D374" s="97">
        <v>0.51297453703703699</v>
      </c>
      <c r="E374" s="96" t="s">
        <v>119</v>
      </c>
      <c r="F374" s="96" t="s">
        <v>115</v>
      </c>
      <c r="M374" s="104"/>
    </row>
    <row r="375" spans="1:15" x14ac:dyDescent="0.25">
      <c r="A375" s="100">
        <v>15282</v>
      </c>
      <c r="B375" s="29">
        <v>1</v>
      </c>
      <c r="C375" s="100">
        <v>34995</v>
      </c>
      <c r="D375" s="100">
        <v>15</v>
      </c>
      <c r="E375" s="100">
        <v>13.74</v>
      </c>
      <c r="F375" s="100">
        <v>13.69</v>
      </c>
      <c r="G375" s="100">
        <v>11.6</v>
      </c>
      <c r="H375" s="100">
        <v>9.8699999999999992</v>
      </c>
      <c r="I375" s="100">
        <v>8.36</v>
      </c>
      <c r="J375" s="100">
        <v>7.05</v>
      </c>
      <c r="K375" s="100">
        <v>5.98</v>
      </c>
      <c r="L375" s="100">
        <v>65</v>
      </c>
      <c r="M375" s="100">
        <v>56</v>
      </c>
      <c r="N375" s="100">
        <v>77</v>
      </c>
      <c r="O375" s="99">
        <v>0.51557870370370373</v>
      </c>
    </row>
    <row r="376" spans="1:15" x14ac:dyDescent="0.25">
      <c r="A376" s="100">
        <v>15282</v>
      </c>
      <c r="B376" s="29">
        <v>2</v>
      </c>
      <c r="C376" s="100">
        <v>12156</v>
      </c>
      <c r="D376" s="100">
        <v>5.61</v>
      </c>
      <c r="E376" s="100">
        <v>5.1100000000000003</v>
      </c>
      <c r="F376" s="100">
        <v>5.0599999999999996</v>
      </c>
      <c r="G376" s="100">
        <v>4.3099999999999996</v>
      </c>
      <c r="H376" s="100">
        <v>3.67</v>
      </c>
      <c r="I376" s="100">
        <v>3.06</v>
      </c>
      <c r="J376" s="100">
        <v>2.57</v>
      </c>
      <c r="K376" s="100">
        <v>2.19</v>
      </c>
      <c r="L376" s="100">
        <v>65</v>
      </c>
      <c r="M376" s="100">
        <v>56</v>
      </c>
      <c r="N376" s="100">
        <v>77</v>
      </c>
      <c r="O376" s="99">
        <v>0.51568287037037031</v>
      </c>
    </row>
    <row r="377" spans="1:15" x14ac:dyDescent="0.25">
      <c r="A377" s="100">
        <v>15282</v>
      </c>
      <c r="B377" s="29">
        <v>3</v>
      </c>
      <c r="C377" s="100">
        <v>23385</v>
      </c>
      <c r="D377" s="100">
        <v>10.5</v>
      </c>
      <c r="E377" s="100">
        <v>9.57</v>
      </c>
      <c r="F377" s="100">
        <v>9.68</v>
      </c>
      <c r="G377" s="100">
        <v>8.06</v>
      </c>
      <c r="H377" s="100">
        <v>6.86</v>
      </c>
      <c r="I377" s="100">
        <v>5.75</v>
      </c>
      <c r="J377" s="100">
        <v>4.8499999999999996</v>
      </c>
      <c r="K377" s="100">
        <v>4.0999999999999996</v>
      </c>
      <c r="L377" s="100">
        <v>65</v>
      </c>
      <c r="M377" s="100">
        <v>56</v>
      </c>
      <c r="N377" s="100">
        <v>77</v>
      </c>
      <c r="O377" s="99">
        <v>0.5157870370370371</v>
      </c>
    </row>
    <row r="378" spans="1:15" x14ac:dyDescent="0.25">
      <c r="A378" s="100">
        <v>15282</v>
      </c>
      <c r="B378" s="29">
        <v>4</v>
      </c>
      <c r="C378" s="100">
        <v>35293</v>
      </c>
      <c r="D378" s="100">
        <v>14.67</v>
      </c>
      <c r="E378" s="100">
        <v>13.41</v>
      </c>
      <c r="F378" s="100">
        <v>13.43</v>
      </c>
      <c r="G378" s="100">
        <v>11.35</v>
      </c>
      <c r="H378" s="100">
        <v>9.68</v>
      </c>
      <c r="I378" s="100">
        <v>8.2100000000000009</v>
      </c>
      <c r="J378" s="100">
        <v>6.94</v>
      </c>
      <c r="K378" s="100">
        <v>5.94</v>
      </c>
      <c r="L378" s="100">
        <v>65</v>
      </c>
      <c r="M378" s="100">
        <v>56</v>
      </c>
      <c r="N378" s="100">
        <v>77</v>
      </c>
      <c r="O378" s="99">
        <v>0.51591435185185186</v>
      </c>
    </row>
    <row r="379" spans="1:15" x14ac:dyDescent="0.25">
      <c r="A379" s="96" t="s">
        <v>708</v>
      </c>
      <c r="C379" s="95" t="s">
        <v>57</v>
      </c>
      <c r="D379" s="97">
        <v>0.51636574074074071</v>
      </c>
      <c r="E379" s="96" t="s">
        <v>118</v>
      </c>
      <c r="F379" s="96" t="s">
        <v>115</v>
      </c>
    </row>
    <row r="380" spans="1:15" x14ac:dyDescent="0.25">
      <c r="A380" s="100">
        <v>15284</v>
      </c>
      <c r="B380" s="29">
        <v>1</v>
      </c>
      <c r="C380" s="100">
        <v>35121</v>
      </c>
      <c r="D380" s="100">
        <v>14.79</v>
      </c>
      <c r="E380" s="100">
        <v>13.45</v>
      </c>
      <c r="F380" s="100">
        <v>13.54</v>
      </c>
      <c r="G380" s="100">
        <v>11.33</v>
      </c>
      <c r="H380" s="100">
        <v>9.58</v>
      </c>
      <c r="I380" s="100">
        <v>8.19</v>
      </c>
      <c r="J380" s="100">
        <v>6.86</v>
      </c>
      <c r="K380" s="100">
        <v>5.83</v>
      </c>
      <c r="L380" s="100">
        <v>66</v>
      </c>
      <c r="M380" s="100">
        <v>56</v>
      </c>
      <c r="N380" s="100">
        <v>78</v>
      </c>
      <c r="O380" s="99">
        <v>0.51670138888888884</v>
      </c>
    </row>
    <row r="381" spans="1:15" x14ac:dyDescent="0.25">
      <c r="A381" s="100">
        <v>15284</v>
      </c>
      <c r="B381" s="29">
        <v>2</v>
      </c>
      <c r="C381" s="100">
        <v>12155</v>
      </c>
      <c r="D381" s="100">
        <v>5.7</v>
      </c>
      <c r="E381" s="100">
        <v>5.17</v>
      </c>
      <c r="F381" s="100">
        <v>5.17</v>
      </c>
      <c r="G381" s="100">
        <v>4.3</v>
      </c>
      <c r="H381" s="100">
        <v>3.62</v>
      </c>
      <c r="I381" s="100">
        <v>3.04</v>
      </c>
      <c r="J381" s="100">
        <v>2.5499999999999998</v>
      </c>
      <c r="K381" s="100">
        <v>2.15</v>
      </c>
      <c r="L381" s="100">
        <v>66</v>
      </c>
      <c r="M381" s="100">
        <v>56</v>
      </c>
      <c r="N381" s="100">
        <v>78</v>
      </c>
      <c r="O381" s="99">
        <v>0.51680555555555552</v>
      </c>
    </row>
    <row r="382" spans="1:15" x14ac:dyDescent="0.25">
      <c r="A382" s="100">
        <v>15284</v>
      </c>
      <c r="B382" s="29">
        <v>3</v>
      </c>
      <c r="C382" s="100">
        <v>23433</v>
      </c>
      <c r="D382" s="100">
        <v>10.63</v>
      </c>
      <c r="E382" s="100">
        <v>9.61</v>
      </c>
      <c r="F382" s="100">
        <v>9.73</v>
      </c>
      <c r="G382" s="100">
        <v>8.0500000000000007</v>
      </c>
      <c r="H382" s="100">
        <v>6.82</v>
      </c>
      <c r="I382" s="100">
        <v>5.77</v>
      </c>
      <c r="J382" s="100">
        <v>4.82</v>
      </c>
      <c r="K382" s="100">
        <v>4.09</v>
      </c>
      <c r="L382" s="100">
        <v>66</v>
      </c>
      <c r="M382" s="100">
        <v>56</v>
      </c>
      <c r="N382" s="100">
        <v>78</v>
      </c>
      <c r="O382" s="99">
        <v>0.51688657407407412</v>
      </c>
    </row>
    <row r="383" spans="1:15" x14ac:dyDescent="0.25">
      <c r="A383" s="100">
        <v>15284</v>
      </c>
      <c r="B383" s="29">
        <v>4</v>
      </c>
      <c r="C383" s="100">
        <v>35392</v>
      </c>
      <c r="D383" s="100">
        <v>14.78</v>
      </c>
      <c r="E383" s="100">
        <v>13.46</v>
      </c>
      <c r="F383" s="100">
        <v>13.53</v>
      </c>
      <c r="G383" s="100">
        <v>11.34</v>
      </c>
      <c r="H383" s="100">
        <v>9.59</v>
      </c>
      <c r="I383" s="100">
        <v>8.19</v>
      </c>
      <c r="J383" s="100">
        <v>6.88</v>
      </c>
      <c r="K383" s="100">
        <v>5.87</v>
      </c>
      <c r="L383" s="100">
        <v>66</v>
      </c>
      <c r="M383" s="100">
        <v>56</v>
      </c>
      <c r="N383" s="100">
        <v>78</v>
      </c>
      <c r="O383" s="99">
        <v>0.5169907407407407</v>
      </c>
    </row>
    <row r="384" spans="1:15" x14ac:dyDescent="0.25">
      <c r="A384" s="96" t="s">
        <v>709</v>
      </c>
      <c r="C384" s="95" t="s">
        <v>57</v>
      </c>
      <c r="D384" s="97">
        <v>0.51732638888888893</v>
      </c>
      <c r="E384" s="96" t="s">
        <v>117</v>
      </c>
      <c r="F384" s="96" t="s">
        <v>115</v>
      </c>
    </row>
    <row r="385" spans="1:15" x14ac:dyDescent="0.25">
      <c r="A385" s="100">
        <v>15207</v>
      </c>
      <c r="B385" s="29">
        <v>1</v>
      </c>
      <c r="C385" s="100">
        <v>34920</v>
      </c>
      <c r="D385" s="100">
        <v>27.07</v>
      </c>
      <c r="E385" s="100">
        <v>4.54</v>
      </c>
      <c r="F385" s="100">
        <v>21.93</v>
      </c>
      <c r="G385" s="100">
        <v>17.420000000000002</v>
      </c>
      <c r="H385" s="100">
        <v>13.7</v>
      </c>
      <c r="I385" s="100">
        <v>10.83</v>
      </c>
      <c r="J385" s="100">
        <v>8.59</v>
      </c>
      <c r="K385" s="100">
        <v>7.01</v>
      </c>
      <c r="L385" s="100">
        <v>66</v>
      </c>
      <c r="M385" s="100">
        <v>56</v>
      </c>
      <c r="N385" s="100">
        <v>79</v>
      </c>
      <c r="O385" s="99">
        <v>0.51859953703703698</v>
      </c>
    </row>
    <row r="386" spans="1:15" x14ac:dyDescent="0.25">
      <c r="A386" s="100">
        <v>15207</v>
      </c>
      <c r="B386" s="29">
        <v>2</v>
      </c>
      <c r="C386" s="100">
        <v>12062</v>
      </c>
      <c r="D386" s="100">
        <v>11.23</v>
      </c>
      <c r="E386" s="100">
        <v>1.4</v>
      </c>
      <c r="F386" s="100">
        <v>8.99</v>
      </c>
      <c r="G386" s="100">
        <v>7.01</v>
      </c>
      <c r="H386" s="100">
        <v>5.33</v>
      </c>
      <c r="I386" s="100">
        <v>4.21</v>
      </c>
      <c r="J386" s="100">
        <v>3.32</v>
      </c>
      <c r="K386" s="100">
        <v>2.72</v>
      </c>
      <c r="L386" s="100">
        <v>66</v>
      </c>
      <c r="M386" s="100">
        <v>56</v>
      </c>
      <c r="N386" s="100">
        <v>79</v>
      </c>
      <c r="O386" s="99">
        <v>0.51891203703703703</v>
      </c>
    </row>
    <row r="387" spans="1:15" x14ac:dyDescent="0.25">
      <c r="A387" s="100">
        <v>15207</v>
      </c>
      <c r="B387" s="29">
        <v>3</v>
      </c>
      <c r="C387" s="100">
        <v>23253</v>
      </c>
      <c r="D387" s="100">
        <v>19.36</v>
      </c>
      <c r="E387" s="100">
        <v>2.89</v>
      </c>
      <c r="F387" s="100">
        <v>15.67</v>
      </c>
      <c r="G387" s="100">
        <v>12.2</v>
      </c>
      <c r="H387" s="100">
        <v>9.51</v>
      </c>
      <c r="I387" s="100">
        <v>7.52</v>
      </c>
      <c r="J387" s="100">
        <v>5.97</v>
      </c>
      <c r="K387" s="100">
        <v>4.8600000000000003</v>
      </c>
      <c r="L387" s="100">
        <v>66</v>
      </c>
      <c r="M387" s="100">
        <v>56</v>
      </c>
      <c r="N387" s="100">
        <v>79</v>
      </c>
      <c r="O387" s="99">
        <v>0.51908564814814817</v>
      </c>
    </row>
    <row r="388" spans="1:15" x14ac:dyDescent="0.25">
      <c r="A388" s="100">
        <v>15207</v>
      </c>
      <c r="B388" s="29">
        <v>4</v>
      </c>
      <c r="C388" s="100">
        <v>34983</v>
      </c>
      <c r="D388" s="100">
        <v>26.32</v>
      </c>
      <c r="E388" s="100">
        <v>4.6500000000000004</v>
      </c>
      <c r="F388" s="100">
        <v>21.35</v>
      </c>
      <c r="G388" s="100">
        <v>16.920000000000002</v>
      </c>
      <c r="H388" s="100">
        <v>13.26</v>
      </c>
      <c r="I388" s="100">
        <v>10.52</v>
      </c>
      <c r="J388" s="100">
        <v>8.3800000000000008</v>
      </c>
      <c r="K388" s="100">
        <v>6.88</v>
      </c>
      <c r="L388" s="100">
        <v>66</v>
      </c>
      <c r="M388" s="100">
        <v>56</v>
      </c>
      <c r="N388" s="100">
        <v>79</v>
      </c>
      <c r="O388" s="99">
        <v>0.51920138888888889</v>
      </c>
    </row>
    <row r="389" spans="1:15" x14ac:dyDescent="0.25">
      <c r="A389" s="96" t="s">
        <v>710</v>
      </c>
      <c r="C389" s="95" t="s">
        <v>57</v>
      </c>
      <c r="D389" s="97">
        <v>0.51974537037037039</v>
      </c>
      <c r="E389" s="96" t="s">
        <v>104</v>
      </c>
      <c r="F389" s="96" t="s">
        <v>115</v>
      </c>
    </row>
    <row r="390" spans="1:15" x14ac:dyDescent="0.25">
      <c r="A390" s="100">
        <v>15209</v>
      </c>
      <c r="B390" s="29">
        <v>1</v>
      </c>
      <c r="C390" s="100">
        <v>34738</v>
      </c>
      <c r="D390" s="100">
        <v>26.45</v>
      </c>
      <c r="E390" s="100">
        <v>21.53</v>
      </c>
      <c r="F390" s="100">
        <v>4.63</v>
      </c>
      <c r="G390" s="100">
        <v>4.12</v>
      </c>
      <c r="H390" s="100">
        <v>3.86</v>
      </c>
      <c r="I390" s="100">
        <v>3.51</v>
      </c>
      <c r="J390" s="100">
        <v>3.26</v>
      </c>
      <c r="K390" s="100">
        <v>3.04</v>
      </c>
      <c r="L390" s="100">
        <v>66</v>
      </c>
      <c r="M390" s="100">
        <v>56</v>
      </c>
      <c r="N390" s="100">
        <v>80</v>
      </c>
      <c r="O390" s="99">
        <v>0.52015046296296297</v>
      </c>
    </row>
    <row r="391" spans="1:15" x14ac:dyDescent="0.25">
      <c r="A391" s="100">
        <v>15209</v>
      </c>
      <c r="B391" s="29">
        <v>2</v>
      </c>
      <c r="C391" s="100">
        <v>12076</v>
      </c>
      <c r="D391" s="100">
        <v>11.25</v>
      </c>
      <c r="E391" s="100">
        <v>9.15</v>
      </c>
      <c r="F391" s="100">
        <v>1.7</v>
      </c>
      <c r="G391" s="100">
        <v>1.47</v>
      </c>
      <c r="H391" s="100">
        <v>1.37</v>
      </c>
      <c r="I391" s="100">
        <v>1.28</v>
      </c>
      <c r="J391" s="100">
        <v>1.18</v>
      </c>
      <c r="K391" s="100">
        <v>1.1000000000000001</v>
      </c>
      <c r="L391" s="100">
        <v>66</v>
      </c>
      <c r="M391" s="100">
        <v>56</v>
      </c>
      <c r="N391" s="100">
        <v>80</v>
      </c>
      <c r="O391" s="99">
        <v>0.52026620370370369</v>
      </c>
    </row>
    <row r="392" spans="1:15" x14ac:dyDescent="0.25">
      <c r="A392" s="100">
        <v>15209</v>
      </c>
      <c r="B392" s="29">
        <v>3</v>
      </c>
      <c r="C392" s="100">
        <v>23194</v>
      </c>
      <c r="D392" s="100">
        <v>19.010000000000002</v>
      </c>
      <c r="E392" s="100">
        <v>15.38</v>
      </c>
      <c r="F392" s="100">
        <v>3.27</v>
      </c>
      <c r="G392" s="100">
        <v>2.84</v>
      </c>
      <c r="H392" s="100">
        <v>2.67</v>
      </c>
      <c r="I392" s="100">
        <v>2.44</v>
      </c>
      <c r="J392" s="100">
        <v>2.2599999999999998</v>
      </c>
      <c r="K392" s="100">
        <v>2.09</v>
      </c>
      <c r="L392" s="100">
        <v>66</v>
      </c>
      <c r="M392" s="100">
        <v>56</v>
      </c>
      <c r="N392" s="100">
        <v>80</v>
      </c>
      <c r="O392" s="99">
        <v>0.52035879629629633</v>
      </c>
    </row>
    <row r="393" spans="1:15" x14ac:dyDescent="0.25">
      <c r="A393" s="100">
        <v>15209</v>
      </c>
      <c r="B393" s="29">
        <v>4</v>
      </c>
      <c r="C393" s="100">
        <v>35081</v>
      </c>
      <c r="D393" s="100">
        <v>25.73</v>
      </c>
      <c r="E393" s="100">
        <v>21.01</v>
      </c>
      <c r="F393" s="100">
        <v>4.92</v>
      </c>
      <c r="G393" s="100">
        <v>4.3899999999999997</v>
      </c>
      <c r="H393" s="100">
        <v>4.0999999999999996</v>
      </c>
      <c r="I393" s="100">
        <v>3.73</v>
      </c>
      <c r="J393" s="100">
        <v>3.45</v>
      </c>
      <c r="K393" s="100">
        <v>3.18</v>
      </c>
      <c r="L393" s="100">
        <v>66</v>
      </c>
      <c r="M393" s="100">
        <v>56</v>
      </c>
      <c r="N393" s="100">
        <v>80</v>
      </c>
      <c r="O393" s="99">
        <v>0.52046296296296302</v>
      </c>
    </row>
    <row r="394" spans="1:15" x14ac:dyDescent="0.25">
      <c r="A394" s="96" t="s">
        <v>707</v>
      </c>
      <c r="C394" s="95" t="s">
        <v>57</v>
      </c>
      <c r="D394" s="97">
        <v>0.52086805555555549</v>
      </c>
      <c r="E394" s="96" t="s">
        <v>102</v>
      </c>
      <c r="F394" s="96" t="s">
        <v>115</v>
      </c>
    </row>
    <row r="395" spans="1:15" x14ac:dyDescent="0.25">
      <c r="A395" s="100">
        <v>15282</v>
      </c>
      <c r="B395" s="29">
        <v>1</v>
      </c>
      <c r="C395" s="100">
        <v>35337</v>
      </c>
      <c r="D395" s="100">
        <v>11.21</v>
      </c>
      <c r="E395" s="100">
        <v>10.19</v>
      </c>
      <c r="F395" s="100">
        <v>10.11</v>
      </c>
      <c r="G395" s="100">
        <v>8.85</v>
      </c>
      <c r="H395" s="100">
        <v>7.66</v>
      </c>
      <c r="I395" s="100">
        <v>6.63</v>
      </c>
      <c r="J395" s="100">
        <v>5.67</v>
      </c>
      <c r="K395" s="100">
        <v>4.88</v>
      </c>
      <c r="L395" s="100">
        <v>66</v>
      </c>
      <c r="M395" s="100">
        <v>57</v>
      </c>
      <c r="N395" s="100">
        <v>81</v>
      </c>
      <c r="O395" s="99">
        <v>0.52166666666666661</v>
      </c>
    </row>
    <row r="396" spans="1:15" x14ac:dyDescent="0.25">
      <c r="A396" s="100">
        <v>15282</v>
      </c>
      <c r="B396" s="29">
        <v>2</v>
      </c>
      <c r="C396" s="100">
        <v>12291</v>
      </c>
      <c r="D396" s="100">
        <v>3.89</v>
      </c>
      <c r="E396" s="100">
        <v>3.56</v>
      </c>
      <c r="F396" s="100">
        <v>3.56</v>
      </c>
      <c r="G396" s="100">
        <v>3.11</v>
      </c>
      <c r="H396" s="100">
        <v>2.71</v>
      </c>
      <c r="I396" s="100">
        <v>2.31</v>
      </c>
      <c r="J396" s="100">
        <v>2.02</v>
      </c>
      <c r="K396" s="100">
        <v>1.75</v>
      </c>
      <c r="L396" s="100">
        <v>66</v>
      </c>
      <c r="M396" s="100">
        <v>57</v>
      </c>
      <c r="N396" s="100">
        <v>81</v>
      </c>
      <c r="O396" s="99">
        <v>0.52177083333333341</v>
      </c>
    </row>
    <row r="397" spans="1:15" x14ac:dyDescent="0.25">
      <c r="A397" s="100">
        <v>15282</v>
      </c>
      <c r="B397" s="29">
        <v>3</v>
      </c>
      <c r="C397" s="100">
        <v>23478</v>
      </c>
      <c r="D397" s="100">
        <v>7.46</v>
      </c>
      <c r="E397" s="100">
        <v>6.74</v>
      </c>
      <c r="F397" s="100">
        <v>6.83</v>
      </c>
      <c r="G397" s="100">
        <v>5.89</v>
      </c>
      <c r="H397" s="100">
        <v>5.12</v>
      </c>
      <c r="I397" s="100">
        <v>4.42</v>
      </c>
      <c r="J397" s="100">
        <v>3.83</v>
      </c>
      <c r="K397" s="100">
        <v>3.33</v>
      </c>
      <c r="L397" s="100">
        <v>66</v>
      </c>
      <c r="M397" s="100">
        <v>57</v>
      </c>
      <c r="N397" s="100">
        <v>81</v>
      </c>
      <c r="O397" s="99">
        <v>0.5218518518518519</v>
      </c>
    </row>
    <row r="398" spans="1:15" x14ac:dyDescent="0.25">
      <c r="A398" s="100">
        <v>15282</v>
      </c>
      <c r="B398" s="29">
        <v>4</v>
      </c>
      <c r="C398" s="100">
        <v>35533</v>
      </c>
      <c r="D398" s="100">
        <v>11.01</v>
      </c>
      <c r="E398" s="100">
        <v>10.02</v>
      </c>
      <c r="F398" s="100">
        <v>9.99</v>
      </c>
      <c r="G398" s="100">
        <v>8.75</v>
      </c>
      <c r="H398" s="100">
        <v>7.55</v>
      </c>
      <c r="I398" s="100">
        <v>6.58</v>
      </c>
      <c r="J398" s="100">
        <v>5.64</v>
      </c>
      <c r="K398" s="100">
        <v>4.8600000000000003</v>
      </c>
      <c r="L398" s="100">
        <v>66</v>
      </c>
      <c r="M398" s="100">
        <v>57</v>
      </c>
      <c r="N398" s="100">
        <v>81</v>
      </c>
      <c r="O398" s="99">
        <v>0.52195601851851847</v>
      </c>
    </row>
    <row r="399" spans="1:15" x14ac:dyDescent="0.25">
      <c r="A399" s="96" t="s">
        <v>708</v>
      </c>
      <c r="C399" s="95" t="s">
        <v>57</v>
      </c>
      <c r="D399" s="97">
        <v>0.52249999999999996</v>
      </c>
      <c r="E399" s="96" t="s">
        <v>92</v>
      </c>
      <c r="F399" s="96" t="s">
        <v>115</v>
      </c>
    </row>
    <row r="400" spans="1:15" x14ac:dyDescent="0.25">
      <c r="A400" s="100">
        <v>15284</v>
      </c>
      <c r="B400" s="29">
        <v>1</v>
      </c>
      <c r="C400" s="100">
        <v>35610</v>
      </c>
      <c r="D400" s="100">
        <v>11.1</v>
      </c>
      <c r="E400" s="100">
        <v>9.98</v>
      </c>
      <c r="F400" s="100">
        <v>10.029999999999999</v>
      </c>
      <c r="G400" s="100">
        <v>8.69</v>
      </c>
      <c r="H400" s="100">
        <v>7.56</v>
      </c>
      <c r="I400" s="100">
        <v>6.42</v>
      </c>
      <c r="J400" s="100">
        <v>5.52</v>
      </c>
      <c r="K400" s="100">
        <v>4.7699999999999996</v>
      </c>
      <c r="L400" s="100">
        <v>66</v>
      </c>
      <c r="M400" s="100">
        <v>57</v>
      </c>
      <c r="N400" s="100">
        <v>82</v>
      </c>
      <c r="O400" s="99">
        <v>0.52281250000000001</v>
      </c>
    </row>
    <row r="401" spans="1:15" x14ac:dyDescent="0.25">
      <c r="A401" s="100">
        <v>15284</v>
      </c>
      <c r="B401" s="29">
        <v>2</v>
      </c>
      <c r="C401" s="100">
        <v>12290</v>
      </c>
      <c r="D401" s="100">
        <v>3.93</v>
      </c>
      <c r="E401" s="100">
        <v>3.57</v>
      </c>
      <c r="F401" s="100">
        <v>3.57</v>
      </c>
      <c r="G401" s="100">
        <v>3.09</v>
      </c>
      <c r="H401" s="100">
        <v>2.67</v>
      </c>
      <c r="I401" s="100">
        <v>2.27</v>
      </c>
      <c r="J401" s="100">
        <v>1.97</v>
      </c>
      <c r="K401" s="100">
        <v>1.72</v>
      </c>
      <c r="L401" s="100">
        <v>66</v>
      </c>
      <c r="M401" s="100">
        <v>57</v>
      </c>
      <c r="N401" s="100">
        <v>82</v>
      </c>
      <c r="O401" s="99">
        <v>0.52290509259259255</v>
      </c>
    </row>
    <row r="402" spans="1:15" x14ac:dyDescent="0.25">
      <c r="A402" s="100">
        <v>15284</v>
      </c>
      <c r="B402" s="29">
        <v>3</v>
      </c>
      <c r="C402" s="100">
        <v>23476</v>
      </c>
      <c r="D402" s="100">
        <v>7.47</v>
      </c>
      <c r="E402" s="100">
        <v>6.65</v>
      </c>
      <c r="F402" s="100">
        <v>6.83</v>
      </c>
      <c r="G402" s="100">
        <v>5.83</v>
      </c>
      <c r="H402" s="100">
        <v>5.0599999999999996</v>
      </c>
      <c r="I402" s="100">
        <v>4.32</v>
      </c>
      <c r="J402" s="100">
        <v>3.74</v>
      </c>
      <c r="K402" s="100">
        <v>3.24</v>
      </c>
      <c r="L402" s="100">
        <v>66</v>
      </c>
      <c r="M402" s="100">
        <v>57</v>
      </c>
      <c r="N402" s="100">
        <v>82</v>
      </c>
      <c r="O402" s="99">
        <v>0.52298611111111104</v>
      </c>
    </row>
    <row r="403" spans="1:15" x14ac:dyDescent="0.25">
      <c r="A403" s="100">
        <v>15284</v>
      </c>
      <c r="B403" s="29">
        <v>4</v>
      </c>
      <c r="C403" s="100">
        <v>35666</v>
      </c>
      <c r="D403" s="100">
        <v>11.08</v>
      </c>
      <c r="E403" s="100">
        <v>9.94</v>
      </c>
      <c r="F403" s="100">
        <v>10.07</v>
      </c>
      <c r="G403" s="100">
        <v>8.7100000000000009</v>
      </c>
      <c r="H403" s="100">
        <v>7.54</v>
      </c>
      <c r="I403" s="100">
        <v>6.45</v>
      </c>
      <c r="J403" s="100">
        <v>5.54</v>
      </c>
      <c r="K403" s="100">
        <v>4.79</v>
      </c>
      <c r="L403" s="100">
        <v>66</v>
      </c>
      <c r="M403" s="100">
        <v>57</v>
      </c>
      <c r="N403" s="100">
        <v>82</v>
      </c>
      <c r="O403" s="99">
        <v>0.52310185185185187</v>
      </c>
    </row>
    <row r="404" spans="1:15" x14ac:dyDescent="0.25">
      <c r="A404" s="96" t="s">
        <v>709</v>
      </c>
      <c r="C404" s="95" t="s">
        <v>57</v>
      </c>
      <c r="D404" s="97">
        <v>0.52364583333333337</v>
      </c>
      <c r="E404" s="96" t="s">
        <v>90</v>
      </c>
      <c r="F404" s="96" t="s">
        <v>115</v>
      </c>
    </row>
    <row r="405" spans="1:15" x14ac:dyDescent="0.25">
      <c r="A405" s="100">
        <v>15151</v>
      </c>
      <c r="B405" s="29">
        <v>1</v>
      </c>
      <c r="C405" s="100">
        <v>35363</v>
      </c>
      <c r="D405" s="100">
        <v>8.17</v>
      </c>
      <c r="E405" s="100">
        <v>7.38</v>
      </c>
      <c r="F405" s="100">
        <v>7.22</v>
      </c>
      <c r="G405" s="100">
        <v>6.24</v>
      </c>
      <c r="H405" s="100">
        <v>5.37</v>
      </c>
      <c r="I405" s="100">
        <v>4.6100000000000003</v>
      </c>
      <c r="J405" s="100">
        <v>3.85</v>
      </c>
      <c r="K405" s="100">
        <v>3.27</v>
      </c>
      <c r="L405" s="100">
        <v>66</v>
      </c>
      <c r="M405" s="100">
        <v>56</v>
      </c>
      <c r="N405" s="100">
        <v>83</v>
      </c>
      <c r="O405" s="99">
        <v>0.52503472222222225</v>
      </c>
    </row>
    <row r="406" spans="1:15" x14ac:dyDescent="0.25">
      <c r="A406" s="100">
        <v>15151</v>
      </c>
      <c r="B406" s="29">
        <v>2</v>
      </c>
      <c r="C406" s="100">
        <v>12300</v>
      </c>
      <c r="D406" s="100">
        <v>2.64</v>
      </c>
      <c r="E406" s="100">
        <v>2.41</v>
      </c>
      <c r="F406" s="100">
        <v>2.37</v>
      </c>
      <c r="G406" s="100">
        <v>2.0499999999999998</v>
      </c>
      <c r="H406" s="100">
        <v>1.8</v>
      </c>
      <c r="I406" s="100">
        <v>1.57</v>
      </c>
      <c r="J406" s="100">
        <v>1.35</v>
      </c>
      <c r="K406" s="100">
        <v>1.17</v>
      </c>
      <c r="L406" s="100">
        <v>66</v>
      </c>
      <c r="M406" s="100">
        <v>56</v>
      </c>
      <c r="N406" s="100">
        <v>83</v>
      </c>
      <c r="O406" s="99">
        <v>0.52513888888888893</v>
      </c>
    </row>
    <row r="407" spans="1:15" x14ac:dyDescent="0.25">
      <c r="A407" s="100">
        <v>15151</v>
      </c>
      <c r="B407" s="29">
        <v>3</v>
      </c>
      <c r="C407" s="100">
        <v>23542</v>
      </c>
      <c r="D407" s="100">
        <v>5.25</v>
      </c>
      <c r="E407" s="100">
        <v>4.68</v>
      </c>
      <c r="F407" s="100">
        <v>4.75</v>
      </c>
      <c r="G407" s="100">
        <v>4.0199999999999996</v>
      </c>
      <c r="H407" s="100">
        <v>3.51</v>
      </c>
      <c r="I407" s="100">
        <v>3.04</v>
      </c>
      <c r="J407" s="100">
        <v>2.58</v>
      </c>
      <c r="K407" s="100">
        <v>2.2200000000000002</v>
      </c>
      <c r="L407" s="100">
        <v>66</v>
      </c>
      <c r="M407" s="100">
        <v>56</v>
      </c>
      <c r="N407" s="100">
        <v>83</v>
      </c>
      <c r="O407" s="99">
        <v>0.5252430555555555</v>
      </c>
    </row>
    <row r="408" spans="1:15" x14ac:dyDescent="0.25">
      <c r="A408" s="100">
        <v>15151</v>
      </c>
      <c r="B408" s="29">
        <v>4</v>
      </c>
      <c r="C408" s="100">
        <v>35757</v>
      </c>
      <c r="D408" s="100">
        <v>8.0299999999999994</v>
      </c>
      <c r="E408" s="100">
        <v>7.26</v>
      </c>
      <c r="F408" s="100">
        <v>7.14</v>
      </c>
      <c r="G408" s="100">
        <v>6.16</v>
      </c>
      <c r="H408" s="100">
        <v>5.34</v>
      </c>
      <c r="I408" s="100">
        <v>4.59</v>
      </c>
      <c r="J408" s="100">
        <v>3.87</v>
      </c>
      <c r="K408" s="100">
        <v>3.31</v>
      </c>
      <c r="L408" s="100">
        <v>66</v>
      </c>
      <c r="M408" s="100">
        <v>56</v>
      </c>
      <c r="N408" s="100">
        <v>83</v>
      </c>
      <c r="O408" s="99">
        <v>0.52534722222222219</v>
      </c>
    </row>
    <row r="409" spans="1:15" x14ac:dyDescent="0.25">
      <c r="A409" s="96" t="s">
        <v>711</v>
      </c>
      <c r="C409" s="95" t="s">
        <v>57</v>
      </c>
      <c r="D409" s="97">
        <v>0.52569444444444446</v>
      </c>
      <c r="E409" s="96" t="s">
        <v>113</v>
      </c>
    </row>
    <row r="410" spans="1:15" x14ac:dyDescent="0.25">
      <c r="A410" s="100">
        <v>15169</v>
      </c>
      <c r="B410" s="29">
        <v>1</v>
      </c>
      <c r="C410" s="100">
        <v>35248</v>
      </c>
      <c r="D410" s="100">
        <v>16.59</v>
      </c>
      <c r="E410" s="100">
        <v>7.08</v>
      </c>
      <c r="F410" s="100">
        <v>13.04</v>
      </c>
      <c r="G410" s="100">
        <v>10.029999999999999</v>
      </c>
      <c r="H410" s="100">
        <v>7.82</v>
      </c>
      <c r="I410" s="100">
        <v>6.22</v>
      </c>
      <c r="J410" s="100">
        <v>4.88</v>
      </c>
      <c r="K410" s="100">
        <v>3.92</v>
      </c>
      <c r="L410" s="100">
        <v>66</v>
      </c>
      <c r="M410" s="100">
        <v>56</v>
      </c>
      <c r="N410" s="100">
        <v>84</v>
      </c>
      <c r="O410" s="99">
        <v>0.52619212962962958</v>
      </c>
    </row>
    <row r="411" spans="1:15" x14ac:dyDescent="0.25">
      <c r="A411" s="100">
        <v>15169</v>
      </c>
      <c r="B411" s="29">
        <v>2</v>
      </c>
      <c r="C411" s="100">
        <v>12172</v>
      </c>
      <c r="D411" s="100">
        <v>6.2</v>
      </c>
      <c r="E411" s="100">
        <v>2.02</v>
      </c>
      <c r="F411" s="100">
        <v>4.7699999999999996</v>
      </c>
      <c r="G411" s="100">
        <v>3.67</v>
      </c>
      <c r="H411" s="100">
        <v>2.84</v>
      </c>
      <c r="I411" s="100">
        <v>2.27</v>
      </c>
      <c r="J411" s="100">
        <v>1.82</v>
      </c>
      <c r="K411" s="100">
        <v>1.48</v>
      </c>
      <c r="L411" s="100">
        <v>66</v>
      </c>
      <c r="M411" s="100">
        <v>56</v>
      </c>
      <c r="N411" s="100">
        <v>84</v>
      </c>
      <c r="O411" s="99">
        <v>0.52633101851851849</v>
      </c>
    </row>
    <row r="412" spans="1:15" x14ac:dyDescent="0.25">
      <c r="A412" s="100">
        <v>15169</v>
      </c>
      <c r="B412" s="29">
        <v>3</v>
      </c>
      <c r="C412" s="100">
        <v>23359</v>
      </c>
      <c r="D412" s="100">
        <v>11.42</v>
      </c>
      <c r="E412" s="100">
        <v>4.21</v>
      </c>
      <c r="F412" s="100">
        <v>8.9499999999999993</v>
      </c>
      <c r="G412" s="100">
        <v>6.78</v>
      </c>
      <c r="H412" s="100">
        <v>5.32</v>
      </c>
      <c r="I412" s="100">
        <v>4.25</v>
      </c>
      <c r="J412" s="100">
        <v>3.39</v>
      </c>
      <c r="K412" s="100">
        <v>2.76</v>
      </c>
      <c r="L412" s="100">
        <v>66</v>
      </c>
      <c r="M412" s="100">
        <v>56</v>
      </c>
      <c r="N412" s="100">
        <v>84</v>
      </c>
      <c r="O412" s="99">
        <v>0.52642361111111113</v>
      </c>
    </row>
    <row r="413" spans="1:15" x14ac:dyDescent="0.25">
      <c r="A413" s="100">
        <v>15169</v>
      </c>
      <c r="B413" s="29">
        <v>4</v>
      </c>
      <c r="C413" s="100">
        <v>35526</v>
      </c>
      <c r="D413" s="100">
        <v>15.92</v>
      </c>
      <c r="E413" s="100">
        <v>7.26</v>
      </c>
      <c r="F413" s="100">
        <v>12.55</v>
      </c>
      <c r="G413" s="100">
        <v>9.69</v>
      </c>
      <c r="H413" s="100">
        <v>7.61</v>
      </c>
      <c r="I413" s="100">
        <v>6.1</v>
      </c>
      <c r="J413" s="100">
        <v>4.8600000000000003</v>
      </c>
      <c r="K413" s="100">
        <v>3.96</v>
      </c>
      <c r="L413" s="100">
        <v>66</v>
      </c>
      <c r="M413" s="100">
        <v>56</v>
      </c>
      <c r="N413" s="100">
        <v>84</v>
      </c>
      <c r="O413" s="99">
        <v>0.52656249999999993</v>
      </c>
    </row>
    <row r="414" spans="1:15" x14ac:dyDescent="0.25">
      <c r="A414" s="96" t="s">
        <v>712</v>
      </c>
      <c r="C414" s="95" t="s">
        <v>57</v>
      </c>
      <c r="D414" s="97">
        <v>0.52697916666666667</v>
      </c>
      <c r="E414" s="96" t="s">
        <v>111</v>
      </c>
    </row>
    <row r="415" spans="1:15" x14ac:dyDescent="0.25">
      <c r="A415" s="100">
        <v>15171</v>
      </c>
      <c r="B415" s="29">
        <v>1</v>
      </c>
      <c r="C415" s="100">
        <v>35239</v>
      </c>
      <c r="D415" s="100">
        <v>15.69</v>
      </c>
      <c r="E415" s="100">
        <v>12.41</v>
      </c>
      <c r="F415" s="100">
        <v>6.87</v>
      </c>
      <c r="G415" s="100">
        <v>5.71</v>
      </c>
      <c r="H415" s="100">
        <v>4.7699999999999996</v>
      </c>
      <c r="I415" s="100">
        <v>4.04</v>
      </c>
      <c r="J415" s="100">
        <v>3.37</v>
      </c>
      <c r="K415" s="100">
        <v>2.93</v>
      </c>
      <c r="L415" s="100">
        <v>66</v>
      </c>
      <c r="M415" s="100">
        <v>57</v>
      </c>
      <c r="N415" s="100">
        <v>85</v>
      </c>
      <c r="O415" s="99">
        <v>0.5274537037037037</v>
      </c>
    </row>
    <row r="416" spans="1:15" x14ac:dyDescent="0.25">
      <c r="A416" s="100">
        <v>15171</v>
      </c>
      <c r="B416" s="29">
        <v>2</v>
      </c>
      <c r="C416" s="100">
        <v>12191</v>
      </c>
      <c r="D416" s="100">
        <v>5.73</v>
      </c>
      <c r="E416" s="100">
        <v>4.51</v>
      </c>
      <c r="F416" s="100">
        <v>2.27</v>
      </c>
      <c r="G416" s="100">
        <v>1.89</v>
      </c>
      <c r="H416" s="100">
        <v>1.62</v>
      </c>
      <c r="I416" s="100">
        <v>1.4</v>
      </c>
      <c r="J416" s="100">
        <v>1.2</v>
      </c>
      <c r="K416" s="100">
        <v>1.05</v>
      </c>
      <c r="L416" s="100">
        <v>66</v>
      </c>
      <c r="M416" s="100">
        <v>57</v>
      </c>
      <c r="N416" s="100">
        <v>85</v>
      </c>
      <c r="O416" s="99">
        <v>0.52755787037037039</v>
      </c>
    </row>
    <row r="417" spans="1:15" x14ac:dyDescent="0.25">
      <c r="A417" s="100">
        <v>15171</v>
      </c>
      <c r="B417" s="29">
        <v>3</v>
      </c>
      <c r="C417" s="100">
        <v>23456</v>
      </c>
      <c r="D417" s="100">
        <v>10.7</v>
      </c>
      <c r="E417" s="100">
        <v>8.35</v>
      </c>
      <c r="F417" s="100">
        <v>4.54</v>
      </c>
      <c r="G417" s="100">
        <v>3.76</v>
      </c>
      <c r="H417" s="100">
        <v>3.21</v>
      </c>
      <c r="I417" s="100">
        <v>2.75</v>
      </c>
      <c r="J417" s="100">
        <v>2.31</v>
      </c>
      <c r="K417" s="100">
        <v>2.04</v>
      </c>
      <c r="L417" s="100">
        <v>66</v>
      </c>
      <c r="M417" s="100">
        <v>57</v>
      </c>
      <c r="N417" s="100">
        <v>85</v>
      </c>
      <c r="O417" s="99">
        <v>0.52763888888888888</v>
      </c>
    </row>
    <row r="418" spans="1:15" x14ac:dyDescent="0.25">
      <c r="A418" s="100">
        <v>15171</v>
      </c>
      <c r="B418" s="29">
        <v>4</v>
      </c>
      <c r="C418" s="100">
        <v>35538</v>
      </c>
      <c r="D418" s="100">
        <v>15.13</v>
      </c>
      <c r="E418" s="100">
        <v>11.97</v>
      </c>
      <c r="F418" s="100">
        <v>7.41</v>
      </c>
      <c r="G418" s="100">
        <v>6.08</v>
      </c>
      <c r="H418" s="100">
        <v>5.05</v>
      </c>
      <c r="I418" s="100">
        <v>4.2300000000000004</v>
      </c>
      <c r="J418" s="100">
        <v>3.52</v>
      </c>
      <c r="K418" s="100">
        <v>3.04</v>
      </c>
      <c r="L418" s="100">
        <v>66</v>
      </c>
      <c r="M418" s="100">
        <v>57</v>
      </c>
      <c r="N418" s="100">
        <v>85</v>
      </c>
      <c r="O418" s="99">
        <v>0.52774305555555556</v>
      </c>
    </row>
    <row r="419" spans="1:15" x14ac:dyDescent="0.25">
      <c r="A419" s="96" t="s">
        <v>713</v>
      </c>
      <c r="C419" s="95" t="s">
        <v>57</v>
      </c>
      <c r="D419" s="97">
        <v>0.52806712962962965</v>
      </c>
      <c r="E419" s="96" t="s">
        <v>108</v>
      </c>
    </row>
    <row r="420" spans="1:15" x14ac:dyDescent="0.25">
      <c r="A420" s="100">
        <v>15189</v>
      </c>
      <c r="B420" s="29">
        <v>1</v>
      </c>
      <c r="C420" s="100">
        <v>35670</v>
      </c>
      <c r="D420" s="100">
        <v>8.42</v>
      </c>
      <c r="E420" s="100">
        <v>7.55</v>
      </c>
      <c r="F420" s="100">
        <v>7.63</v>
      </c>
      <c r="G420" s="100">
        <v>6.64</v>
      </c>
      <c r="H420" s="100">
        <v>5.78</v>
      </c>
      <c r="I420" s="100">
        <v>5.08</v>
      </c>
      <c r="J420" s="100">
        <v>4.33</v>
      </c>
      <c r="K420" s="100">
        <v>3.78</v>
      </c>
      <c r="L420" s="100">
        <v>66</v>
      </c>
      <c r="M420" s="100">
        <v>56</v>
      </c>
      <c r="N420" s="100">
        <v>86</v>
      </c>
      <c r="O420" s="99">
        <v>0.52859953703703699</v>
      </c>
    </row>
    <row r="421" spans="1:15" x14ac:dyDescent="0.25">
      <c r="A421" s="100">
        <v>15189</v>
      </c>
      <c r="B421" s="29">
        <v>2</v>
      </c>
      <c r="C421" s="100">
        <v>12214</v>
      </c>
      <c r="D421" s="100">
        <v>2.7</v>
      </c>
      <c r="E421" s="100">
        <v>2.4500000000000002</v>
      </c>
      <c r="F421" s="100">
        <v>2.44</v>
      </c>
      <c r="G421" s="100">
        <v>2.14</v>
      </c>
      <c r="H421" s="100">
        <v>1.87</v>
      </c>
      <c r="I421" s="100">
        <v>1.67</v>
      </c>
      <c r="J421" s="100">
        <v>1.46</v>
      </c>
      <c r="K421" s="100">
        <v>1.31</v>
      </c>
      <c r="L421" s="100">
        <v>66</v>
      </c>
      <c r="M421" s="100">
        <v>56</v>
      </c>
      <c r="N421" s="100">
        <v>86</v>
      </c>
      <c r="O421" s="99">
        <v>0.52870370370370368</v>
      </c>
    </row>
    <row r="422" spans="1:15" x14ac:dyDescent="0.25">
      <c r="A422" s="100">
        <v>15189</v>
      </c>
      <c r="B422" s="29">
        <v>3</v>
      </c>
      <c r="C422" s="100">
        <v>23591</v>
      </c>
      <c r="D422" s="100">
        <v>5.35</v>
      </c>
      <c r="E422" s="100">
        <v>4.76</v>
      </c>
      <c r="F422" s="100">
        <v>4.9000000000000004</v>
      </c>
      <c r="G422" s="100">
        <v>4.2</v>
      </c>
      <c r="H422" s="100">
        <v>3.7</v>
      </c>
      <c r="I422" s="100">
        <v>3.29</v>
      </c>
      <c r="J422" s="100">
        <v>2.85</v>
      </c>
      <c r="K422" s="100">
        <v>2.54</v>
      </c>
      <c r="L422" s="100">
        <v>66</v>
      </c>
      <c r="M422" s="100">
        <v>56</v>
      </c>
      <c r="N422" s="100">
        <v>86</v>
      </c>
      <c r="O422" s="99">
        <v>0.52878472222222228</v>
      </c>
    </row>
    <row r="423" spans="1:15" x14ac:dyDescent="0.25">
      <c r="A423" s="100">
        <v>15189</v>
      </c>
      <c r="B423" s="29">
        <v>4</v>
      </c>
      <c r="C423" s="100">
        <v>36047</v>
      </c>
      <c r="D423" s="100">
        <v>8.2100000000000009</v>
      </c>
      <c r="E423" s="100">
        <v>7.33</v>
      </c>
      <c r="F423" s="100">
        <v>7.48</v>
      </c>
      <c r="G423" s="100">
        <v>6.49</v>
      </c>
      <c r="H423" s="100">
        <v>5.67</v>
      </c>
      <c r="I423" s="100">
        <v>5.0199999999999996</v>
      </c>
      <c r="J423" s="100">
        <v>4.3600000000000003</v>
      </c>
      <c r="K423" s="100">
        <v>3.87</v>
      </c>
      <c r="L423" s="100">
        <v>66</v>
      </c>
      <c r="M423" s="100">
        <v>56</v>
      </c>
      <c r="N423" s="100">
        <v>86</v>
      </c>
      <c r="O423" s="99">
        <v>0.52888888888888885</v>
      </c>
    </row>
    <row r="424" spans="1:15" x14ac:dyDescent="0.25">
      <c r="A424" s="96" t="s">
        <v>714</v>
      </c>
      <c r="C424" s="95" t="s">
        <v>57</v>
      </c>
      <c r="D424" s="97">
        <v>0.52959490740740744</v>
      </c>
      <c r="E424" s="96" t="s">
        <v>106</v>
      </c>
    </row>
    <row r="425" spans="1:15" x14ac:dyDescent="0.25">
      <c r="A425" s="100">
        <v>15207</v>
      </c>
      <c r="B425" s="29">
        <v>1</v>
      </c>
      <c r="C425" s="100">
        <v>35104</v>
      </c>
      <c r="D425" s="100">
        <v>18.739999999999998</v>
      </c>
      <c r="E425" s="100">
        <v>5.13</v>
      </c>
      <c r="F425" s="100">
        <v>14.74</v>
      </c>
      <c r="G425" s="100">
        <v>11.32</v>
      </c>
      <c r="H425" s="100">
        <v>8.75</v>
      </c>
      <c r="I425" s="100">
        <v>6.9</v>
      </c>
      <c r="J425" s="100">
        <v>5.37</v>
      </c>
      <c r="K425" s="100">
        <v>4.1900000000000004</v>
      </c>
      <c r="L425" s="100">
        <v>66</v>
      </c>
      <c r="M425" s="100">
        <v>56</v>
      </c>
      <c r="N425" s="100">
        <v>87</v>
      </c>
      <c r="O425" s="99">
        <v>0.53001157407407407</v>
      </c>
    </row>
    <row r="426" spans="1:15" x14ac:dyDescent="0.25">
      <c r="A426" s="100">
        <v>15207</v>
      </c>
      <c r="B426" s="29">
        <v>2</v>
      </c>
      <c r="C426" s="100">
        <v>12151</v>
      </c>
      <c r="D426" s="100">
        <v>6.92</v>
      </c>
      <c r="E426" s="100">
        <v>1.72</v>
      </c>
      <c r="F426" s="100">
        <v>5.34</v>
      </c>
      <c r="G426" s="100">
        <v>4.0999999999999996</v>
      </c>
      <c r="H426" s="100">
        <v>3.14</v>
      </c>
      <c r="I426" s="100">
        <v>2.5099999999999998</v>
      </c>
      <c r="J426" s="100">
        <v>1.99</v>
      </c>
      <c r="K426" s="100">
        <v>1.57</v>
      </c>
      <c r="L426" s="100">
        <v>66</v>
      </c>
      <c r="M426" s="100">
        <v>56</v>
      </c>
      <c r="N426" s="100">
        <v>87</v>
      </c>
      <c r="O426" s="99">
        <v>0.53016203703703701</v>
      </c>
    </row>
    <row r="427" spans="1:15" x14ac:dyDescent="0.25">
      <c r="A427" s="100">
        <v>15207</v>
      </c>
      <c r="B427" s="29">
        <v>3</v>
      </c>
      <c r="C427" s="100">
        <v>23150</v>
      </c>
      <c r="D427" s="100">
        <v>12.61</v>
      </c>
      <c r="E427" s="100">
        <v>3.33</v>
      </c>
      <c r="F427" s="100">
        <v>9.85</v>
      </c>
      <c r="G427" s="100">
        <v>7.5</v>
      </c>
      <c r="H427" s="100">
        <v>5.81</v>
      </c>
      <c r="I427" s="100">
        <v>4.6500000000000004</v>
      </c>
      <c r="J427" s="100">
        <v>3.66</v>
      </c>
      <c r="K427" s="100">
        <v>2.88</v>
      </c>
      <c r="L427" s="100">
        <v>66</v>
      </c>
      <c r="M427" s="100">
        <v>56</v>
      </c>
      <c r="N427" s="100">
        <v>87</v>
      </c>
      <c r="O427" s="99">
        <v>0.53041666666666665</v>
      </c>
    </row>
    <row r="428" spans="1:15" x14ac:dyDescent="0.25">
      <c r="A428" s="100">
        <v>15207</v>
      </c>
      <c r="B428" s="29">
        <v>4</v>
      </c>
      <c r="C428" s="100">
        <v>35244</v>
      </c>
      <c r="D428" s="100">
        <v>18.07</v>
      </c>
      <c r="E428" s="100">
        <v>5.2</v>
      </c>
      <c r="F428" s="100">
        <v>14.21</v>
      </c>
      <c r="G428" s="100">
        <v>10.92</v>
      </c>
      <c r="H428" s="100">
        <v>8.5</v>
      </c>
      <c r="I428" s="100">
        <v>6.76</v>
      </c>
      <c r="J428" s="100">
        <v>5.34</v>
      </c>
      <c r="K428" s="100">
        <v>4.22</v>
      </c>
      <c r="L428" s="100">
        <v>66</v>
      </c>
      <c r="M428" s="100">
        <v>56</v>
      </c>
      <c r="N428" s="100">
        <v>87</v>
      </c>
      <c r="O428" s="99">
        <v>0.53061342592592597</v>
      </c>
    </row>
    <row r="429" spans="1:15" x14ac:dyDescent="0.25">
      <c r="A429" s="96" t="s">
        <v>710</v>
      </c>
      <c r="C429" s="95" t="s">
        <v>57</v>
      </c>
      <c r="D429" s="97">
        <v>0.53096064814814814</v>
      </c>
      <c r="E429" s="96" t="s">
        <v>104</v>
      </c>
    </row>
    <row r="430" spans="1:15" x14ac:dyDescent="0.25">
      <c r="A430" s="100">
        <v>15209</v>
      </c>
      <c r="B430" s="29">
        <v>1</v>
      </c>
      <c r="C430" s="100">
        <v>35013</v>
      </c>
      <c r="D430" s="100">
        <v>19.16</v>
      </c>
      <c r="E430" s="100">
        <v>15.08</v>
      </c>
      <c r="F430" s="100">
        <v>4.99</v>
      </c>
      <c r="G430" s="100">
        <v>4.37</v>
      </c>
      <c r="H430" s="100">
        <v>3.99</v>
      </c>
      <c r="I430" s="100">
        <v>3.51</v>
      </c>
      <c r="J430" s="100">
        <v>3.14</v>
      </c>
      <c r="K430" s="100">
        <v>2.78</v>
      </c>
      <c r="L430" s="100">
        <v>66</v>
      </c>
      <c r="M430" s="100">
        <v>56</v>
      </c>
      <c r="N430" s="100">
        <v>88</v>
      </c>
      <c r="O430" s="99">
        <v>0.53127314814814819</v>
      </c>
    </row>
    <row r="431" spans="1:15" x14ac:dyDescent="0.25">
      <c r="A431" s="100">
        <v>15209</v>
      </c>
      <c r="B431" s="29">
        <v>2</v>
      </c>
      <c r="C431" s="100">
        <v>12120</v>
      </c>
      <c r="D431" s="100">
        <v>7.38</v>
      </c>
      <c r="E431" s="100">
        <v>5.76</v>
      </c>
      <c r="F431" s="100">
        <v>1.79</v>
      </c>
      <c r="G431" s="100">
        <v>1.54</v>
      </c>
      <c r="H431" s="100">
        <v>1.41</v>
      </c>
      <c r="I431" s="100">
        <v>1.26</v>
      </c>
      <c r="J431" s="100">
        <v>1.1299999999999999</v>
      </c>
      <c r="K431" s="100">
        <v>1</v>
      </c>
      <c r="L431" s="100">
        <v>66</v>
      </c>
      <c r="M431" s="100">
        <v>56</v>
      </c>
      <c r="N431" s="100">
        <v>88</v>
      </c>
      <c r="O431" s="99">
        <v>0.53137731481481476</v>
      </c>
    </row>
    <row r="432" spans="1:15" x14ac:dyDescent="0.25">
      <c r="A432" s="100">
        <v>15209</v>
      </c>
      <c r="B432" s="29">
        <v>3</v>
      </c>
      <c r="C432" s="100">
        <v>23319</v>
      </c>
      <c r="D432" s="100">
        <v>13.37</v>
      </c>
      <c r="E432" s="100">
        <v>10.37</v>
      </c>
      <c r="F432" s="100">
        <v>3.49</v>
      </c>
      <c r="G432" s="100">
        <v>2.99</v>
      </c>
      <c r="H432" s="100">
        <v>2.75</v>
      </c>
      <c r="I432" s="100">
        <v>2.42</v>
      </c>
      <c r="J432" s="100">
        <v>2.16</v>
      </c>
      <c r="K432" s="100">
        <v>1.91</v>
      </c>
      <c r="L432" s="100">
        <v>66</v>
      </c>
      <c r="M432" s="100">
        <v>56</v>
      </c>
      <c r="N432" s="100">
        <v>88</v>
      </c>
      <c r="O432" s="99">
        <v>0.5314699074074074</v>
      </c>
    </row>
    <row r="433" spans="1:15" x14ac:dyDescent="0.25">
      <c r="A433" s="100">
        <v>15209</v>
      </c>
      <c r="B433" s="29">
        <v>4</v>
      </c>
      <c r="C433" s="100">
        <v>35332</v>
      </c>
      <c r="D433" s="100">
        <v>18.559999999999999</v>
      </c>
      <c r="E433" s="100">
        <v>14.57</v>
      </c>
      <c r="F433" s="100">
        <v>5.18</v>
      </c>
      <c r="G433" s="100">
        <v>4.57</v>
      </c>
      <c r="H433" s="100">
        <v>4.1500000000000004</v>
      </c>
      <c r="I433" s="100">
        <v>3.64</v>
      </c>
      <c r="J433" s="100">
        <v>3.25</v>
      </c>
      <c r="K433" s="100">
        <v>2.85</v>
      </c>
      <c r="L433" s="100">
        <v>66</v>
      </c>
      <c r="M433" s="100">
        <v>56</v>
      </c>
      <c r="N433" s="100">
        <v>88</v>
      </c>
      <c r="O433" s="99">
        <v>0.53157407407407409</v>
      </c>
    </row>
    <row r="434" spans="1:15" x14ac:dyDescent="0.25">
      <c r="A434" s="96" t="s">
        <v>715</v>
      </c>
      <c r="C434" s="95" t="s">
        <v>57</v>
      </c>
      <c r="D434" s="102">
        <v>0.53203703703703698</v>
      </c>
      <c r="E434" s="96" t="s">
        <v>102</v>
      </c>
    </row>
    <row r="435" spans="1:15" x14ac:dyDescent="0.25">
      <c r="A435" s="328" t="s">
        <v>716</v>
      </c>
      <c r="B435" s="328"/>
      <c r="C435" s="328"/>
      <c r="D435" s="328"/>
      <c r="E435" s="328"/>
      <c r="F435" s="145"/>
      <c r="G435" s="145"/>
      <c r="H435" s="145"/>
      <c r="I435" s="145"/>
      <c r="J435" s="145"/>
      <c r="K435" s="145"/>
      <c r="L435" s="145"/>
    </row>
    <row r="436" spans="1:15" x14ac:dyDescent="0.25">
      <c r="A436" s="100">
        <v>7623</v>
      </c>
      <c r="B436" s="29">
        <v>1</v>
      </c>
      <c r="C436" s="100">
        <v>35302</v>
      </c>
      <c r="D436" s="100">
        <v>8.52</v>
      </c>
      <c r="E436" s="100">
        <v>7.66</v>
      </c>
      <c r="F436" s="100">
        <v>7.62</v>
      </c>
      <c r="G436" s="100">
        <v>6.68</v>
      </c>
      <c r="H436" s="100">
        <v>5.89</v>
      </c>
      <c r="I436" s="100">
        <v>5.18</v>
      </c>
      <c r="J436" s="100">
        <v>4.59</v>
      </c>
      <c r="K436" s="100">
        <v>4.13</v>
      </c>
      <c r="L436" s="100">
        <v>67</v>
      </c>
      <c r="M436" s="100">
        <v>56</v>
      </c>
      <c r="N436" s="100">
        <v>1</v>
      </c>
      <c r="O436" s="99">
        <v>0.53506944444444449</v>
      </c>
    </row>
    <row r="437" spans="1:15" x14ac:dyDescent="0.25">
      <c r="A437" s="100">
        <v>7623</v>
      </c>
      <c r="B437" s="29">
        <v>2</v>
      </c>
      <c r="C437" s="100">
        <v>12332</v>
      </c>
      <c r="D437" s="100">
        <v>2.74</v>
      </c>
      <c r="E437" s="100">
        <v>2.48</v>
      </c>
      <c r="F437" s="100">
        <v>2.4900000000000002</v>
      </c>
      <c r="G437" s="100">
        <v>2.17</v>
      </c>
      <c r="H437" s="100">
        <v>1.98</v>
      </c>
      <c r="I437" s="100">
        <v>1.79</v>
      </c>
      <c r="J437" s="100">
        <v>1.63</v>
      </c>
      <c r="K437" s="100">
        <v>1.54</v>
      </c>
      <c r="L437" s="100">
        <v>67</v>
      </c>
      <c r="M437" s="100">
        <v>56</v>
      </c>
      <c r="N437" s="100">
        <v>1</v>
      </c>
      <c r="O437" s="99">
        <v>0.53517361111111106</v>
      </c>
    </row>
    <row r="438" spans="1:15" x14ac:dyDescent="0.25">
      <c r="A438" s="100">
        <v>7623</v>
      </c>
      <c r="B438" s="29">
        <v>3</v>
      </c>
      <c r="C438" s="100">
        <v>23543</v>
      </c>
      <c r="D438" s="100">
        <v>5.41</v>
      </c>
      <c r="E438" s="100">
        <v>4.8600000000000003</v>
      </c>
      <c r="F438" s="100">
        <v>4.97</v>
      </c>
      <c r="G438" s="100">
        <v>4.2699999999999996</v>
      </c>
      <c r="H438" s="100">
        <v>3.86</v>
      </c>
      <c r="I438" s="100">
        <v>3.47</v>
      </c>
      <c r="J438" s="100">
        <v>3.13</v>
      </c>
      <c r="K438" s="100">
        <v>2.93</v>
      </c>
      <c r="L438" s="100">
        <v>67</v>
      </c>
      <c r="M438" s="100">
        <v>56</v>
      </c>
      <c r="N438" s="100">
        <v>1</v>
      </c>
      <c r="O438" s="99">
        <v>0.5352662037037037</v>
      </c>
    </row>
    <row r="439" spans="1:15" x14ac:dyDescent="0.25">
      <c r="A439" s="100">
        <v>7623</v>
      </c>
      <c r="B439" s="29">
        <v>4</v>
      </c>
      <c r="C439" s="100">
        <v>35786</v>
      </c>
      <c r="D439" s="100">
        <v>8.2799999999999994</v>
      </c>
      <c r="E439" s="100">
        <v>7.45</v>
      </c>
      <c r="F439" s="100">
        <v>7.48</v>
      </c>
      <c r="G439" s="100">
        <v>6.54</v>
      </c>
      <c r="H439" s="100">
        <v>5.85</v>
      </c>
      <c r="I439" s="100">
        <v>5.23</v>
      </c>
      <c r="J439" s="100">
        <v>4.72</v>
      </c>
      <c r="K439" s="100">
        <v>4.3600000000000003</v>
      </c>
      <c r="L439" s="100">
        <v>67</v>
      </c>
      <c r="M439" s="100">
        <v>56</v>
      </c>
      <c r="N439" s="100">
        <v>1</v>
      </c>
      <c r="O439" s="99">
        <v>0.53535879629629635</v>
      </c>
    </row>
    <row r="440" spans="1:15" x14ac:dyDescent="0.25">
      <c r="A440" s="96" t="s">
        <v>489</v>
      </c>
      <c r="C440" s="95" t="s">
        <v>57</v>
      </c>
      <c r="D440" s="97">
        <v>0.53577546296296297</v>
      </c>
      <c r="E440" s="96" t="s">
        <v>100</v>
      </c>
    </row>
    <row r="441" spans="1:15" x14ac:dyDescent="0.25">
      <c r="A441" s="100">
        <v>7641</v>
      </c>
      <c r="B441" s="29">
        <v>1</v>
      </c>
      <c r="C441" s="100">
        <v>34972</v>
      </c>
      <c r="D441" s="100">
        <v>18.98</v>
      </c>
      <c r="E441" s="100">
        <v>6.08</v>
      </c>
      <c r="F441" s="100">
        <v>15.14</v>
      </c>
      <c r="G441" s="100">
        <v>11.68</v>
      </c>
      <c r="H441" s="100">
        <v>9.1300000000000008</v>
      </c>
      <c r="I441" s="100">
        <v>7.22</v>
      </c>
      <c r="J441" s="100">
        <v>5.62</v>
      </c>
      <c r="K441" s="100">
        <v>4.32</v>
      </c>
      <c r="L441" s="100">
        <v>66</v>
      </c>
      <c r="M441" s="100">
        <v>56</v>
      </c>
      <c r="N441" s="100">
        <v>2</v>
      </c>
      <c r="O441" s="99">
        <v>0.53640046296296295</v>
      </c>
    </row>
    <row r="442" spans="1:15" x14ac:dyDescent="0.25">
      <c r="A442" s="100">
        <v>7641</v>
      </c>
      <c r="B442" s="29">
        <v>2</v>
      </c>
      <c r="C442" s="100">
        <v>12190</v>
      </c>
      <c r="D442" s="100">
        <v>7.46</v>
      </c>
      <c r="E442" s="100">
        <v>1.86</v>
      </c>
      <c r="F442" s="100">
        <v>5.86</v>
      </c>
      <c r="G442" s="100">
        <v>4.49</v>
      </c>
      <c r="H442" s="100">
        <v>3.43</v>
      </c>
      <c r="I442" s="100">
        <v>2.71</v>
      </c>
      <c r="J442" s="100">
        <v>2.11</v>
      </c>
      <c r="K442" s="100">
        <v>1.66</v>
      </c>
      <c r="L442" s="100">
        <v>66</v>
      </c>
      <c r="M442" s="100">
        <v>56</v>
      </c>
      <c r="N442" s="100">
        <v>2</v>
      </c>
      <c r="O442" s="99">
        <v>0.53653935185185186</v>
      </c>
    </row>
    <row r="443" spans="1:15" x14ac:dyDescent="0.25">
      <c r="A443" s="100">
        <v>7641</v>
      </c>
      <c r="B443" s="29">
        <v>3</v>
      </c>
      <c r="C443" s="100">
        <v>23354</v>
      </c>
      <c r="D443" s="100">
        <v>13.31</v>
      </c>
      <c r="E443" s="100">
        <v>3.81</v>
      </c>
      <c r="F443" s="100">
        <v>10.56</v>
      </c>
      <c r="G443" s="100">
        <v>8.0299999999999994</v>
      </c>
      <c r="H443" s="100">
        <v>6.27</v>
      </c>
      <c r="I443" s="100">
        <v>4.99</v>
      </c>
      <c r="J443" s="100">
        <v>3.89</v>
      </c>
      <c r="K443" s="100">
        <v>3.05</v>
      </c>
      <c r="L443" s="100">
        <v>66</v>
      </c>
      <c r="M443" s="100">
        <v>56</v>
      </c>
      <c r="N443" s="100">
        <v>2</v>
      </c>
      <c r="O443" s="99">
        <v>0.53667824074074078</v>
      </c>
    </row>
    <row r="444" spans="1:15" x14ac:dyDescent="0.25">
      <c r="A444" s="100">
        <v>7641</v>
      </c>
      <c r="B444" s="29">
        <v>4</v>
      </c>
      <c r="C444" s="100">
        <v>35346</v>
      </c>
      <c r="D444" s="100">
        <v>18.5</v>
      </c>
      <c r="E444" s="100">
        <v>6.15</v>
      </c>
      <c r="F444" s="100">
        <v>14.78</v>
      </c>
      <c r="G444" s="100">
        <v>11.44</v>
      </c>
      <c r="H444" s="100">
        <v>8.9600000000000009</v>
      </c>
      <c r="I444" s="100">
        <v>7.13</v>
      </c>
      <c r="J444" s="100">
        <v>5.6</v>
      </c>
      <c r="K444" s="100">
        <v>4.4000000000000004</v>
      </c>
      <c r="L444" s="100">
        <v>66</v>
      </c>
      <c r="M444" s="100">
        <v>56</v>
      </c>
      <c r="N444" s="100">
        <v>2</v>
      </c>
      <c r="O444" s="99">
        <v>0.53680555555555554</v>
      </c>
    </row>
    <row r="445" spans="1:15" x14ac:dyDescent="0.25">
      <c r="A445" s="96" t="s">
        <v>698</v>
      </c>
      <c r="C445" s="95" t="s">
        <v>57</v>
      </c>
      <c r="D445" s="97">
        <v>0.53726851851851853</v>
      </c>
      <c r="E445" s="96" t="s">
        <v>98</v>
      </c>
    </row>
    <row r="446" spans="1:15" x14ac:dyDescent="0.25">
      <c r="A446" s="100">
        <v>7643</v>
      </c>
      <c r="B446" s="29">
        <v>1</v>
      </c>
      <c r="C446" s="100">
        <v>34988</v>
      </c>
      <c r="D446" s="100">
        <v>16.98</v>
      </c>
      <c r="E446" s="100">
        <v>13.43</v>
      </c>
      <c r="F446" s="100">
        <v>5.82</v>
      </c>
      <c r="G446" s="100">
        <v>5.0599999999999996</v>
      </c>
      <c r="H446" s="100">
        <v>4.45</v>
      </c>
      <c r="I446" s="100">
        <v>3.89</v>
      </c>
      <c r="J446" s="100">
        <v>3.38</v>
      </c>
      <c r="K446" s="100">
        <v>2.91</v>
      </c>
      <c r="L446" s="100">
        <v>66</v>
      </c>
      <c r="M446" s="100">
        <v>56</v>
      </c>
      <c r="N446" s="100">
        <v>3</v>
      </c>
      <c r="O446" s="99">
        <v>0.53771990740740738</v>
      </c>
    </row>
    <row r="447" spans="1:15" x14ac:dyDescent="0.25">
      <c r="A447" s="100">
        <v>7643</v>
      </c>
      <c r="B447" s="29">
        <v>2</v>
      </c>
      <c r="C447" s="100">
        <v>12163</v>
      </c>
      <c r="D447" s="100">
        <v>6.31</v>
      </c>
      <c r="E447" s="100">
        <v>4.9000000000000004</v>
      </c>
      <c r="F447" s="100">
        <v>1.93</v>
      </c>
      <c r="G447" s="100">
        <v>1.64</v>
      </c>
      <c r="H447" s="100">
        <v>1.46</v>
      </c>
      <c r="I447" s="100">
        <v>1.3</v>
      </c>
      <c r="J447" s="100">
        <v>1.1299999999999999</v>
      </c>
      <c r="K447" s="100">
        <v>0.98</v>
      </c>
      <c r="L447" s="100">
        <v>66</v>
      </c>
      <c r="M447" s="100">
        <v>56</v>
      </c>
      <c r="N447" s="100">
        <v>3</v>
      </c>
      <c r="O447" s="99">
        <v>0.53781250000000003</v>
      </c>
    </row>
    <row r="448" spans="1:15" x14ac:dyDescent="0.25">
      <c r="A448" s="100">
        <v>7643</v>
      </c>
      <c r="B448" s="29">
        <v>3</v>
      </c>
      <c r="C448" s="100">
        <v>23414</v>
      </c>
      <c r="D448" s="100">
        <v>11.73</v>
      </c>
      <c r="E448" s="100">
        <v>9.1199999999999992</v>
      </c>
      <c r="F448" s="100">
        <v>3.91</v>
      </c>
      <c r="G448" s="100">
        <v>3.32</v>
      </c>
      <c r="H448" s="100">
        <v>2.94</v>
      </c>
      <c r="I448" s="100">
        <v>2.6</v>
      </c>
      <c r="J448" s="100">
        <v>2.2400000000000002</v>
      </c>
      <c r="K448" s="100">
        <v>1.96</v>
      </c>
      <c r="L448" s="100">
        <v>66</v>
      </c>
      <c r="M448" s="100">
        <v>56</v>
      </c>
      <c r="N448" s="100">
        <v>3</v>
      </c>
      <c r="O448" s="99">
        <v>0.53789351851851852</v>
      </c>
    </row>
    <row r="449" spans="1:15" x14ac:dyDescent="0.25">
      <c r="A449" s="100">
        <v>7643</v>
      </c>
      <c r="B449" s="29">
        <v>4</v>
      </c>
      <c r="C449" s="100">
        <v>35306</v>
      </c>
      <c r="D449" s="100">
        <v>16.600000000000001</v>
      </c>
      <c r="E449" s="100">
        <v>13.09</v>
      </c>
      <c r="F449" s="100">
        <v>5.98</v>
      </c>
      <c r="G449" s="100">
        <v>5.19</v>
      </c>
      <c r="H449" s="100">
        <v>4.54</v>
      </c>
      <c r="I449" s="100">
        <v>3.99</v>
      </c>
      <c r="J449" s="100">
        <v>3.45</v>
      </c>
      <c r="K449" s="100">
        <v>2.98</v>
      </c>
      <c r="L449" s="100">
        <v>66</v>
      </c>
      <c r="M449" s="100">
        <v>56</v>
      </c>
      <c r="N449" s="100">
        <v>3</v>
      </c>
      <c r="O449" s="99">
        <v>0.5379976851851852</v>
      </c>
    </row>
    <row r="450" spans="1:15" x14ac:dyDescent="0.25">
      <c r="A450" s="96" t="s">
        <v>699</v>
      </c>
      <c r="C450" s="95" t="s">
        <v>57</v>
      </c>
      <c r="D450" s="97">
        <v>0.53864583333333338</v>
      </c>
      <c r="E450" s="96" t="s">
        <v>96</v>
      </c>
    </row>
    <row r="451" spans="1:15" x14ac:dyDescent="0.25">
      <c r="A451" s="100">
        <v>7661</v>
      </c>
      <c r="B451" s="29">
        <v>1</v>
      </c>
      <c r="C451" s="100">
        <v>35592</v>
      </c>
      <c r="D451" s="100">
        <v>8.1300000000000008</v>
      </c>
      <c r="E451" s="100">
        <v>7.26</v>
      </c>
      <c r="F451" s="100">
        <v>7.37</v>
      </c>
      <c r="G451" s="100">
        <v>6.48</v>
      </c>
      <c r="H451" s="100">
        <v>5.77</v>
      </c>
      <c r="I451" s="100">
        <v>5.14</v>
      </c>
      <c r="J451" s="100">
        <v>4.57</v>
      </c>
      <c r="K451" s="100">
        <v>4.0999999999999996</v>
      </c>
      <c r="L451" s="100">
        <v>67</v>
      </c>
      <c r="M451" s="100">
        <v>56</v>
      </c>
      <c r="N451" s="100">
        <v>4</v>
      </c>
      <c r="O451" s="99">
        <v>0.53912037037037031</v>
      </c>
    </row>
    <row r="452" spans="1:15" x14ac:dyDescent="0.25">
      <c r="A452" s="100">
        <v>7661</v>
      </c>
      <c r="B452" s="29">
        <v>2</v>
      </c>
      <c r="C452" s="100">
        <v>12275</v>
      </c>
      <c r="D452" s="100">
        <v>2.68</v>
      </c>
      <c r="E452" s="100">
        <v>2.4</v>
      </c>
      <c r="F452" s="100">
        <v>2.48</v>
      </c>
      <c r="G452" s="100">
        <v>2.1800000000000002</v>
      </c>
      <c r="H452" s="100">
        <v>1.97</v>
      </c>
      <c r="I452" s="100">
        <v>1.77</v>
      </c>
      <c r="J452" s="100">
        <v>1.62</v>
      </c>
      <c r="K452" s="100">
        <v>1.48</v>
      </c>
      <c r="L452" s="100">
        <v>67</v>
      </c>
      <c r="M452" s="100">
        <v>56</v>
      </c>
      <c r="N452" s="100">
        <v>4</v>
      </c>
      <c r="O452" s="99">
        <v>0.5392245370370371</v>
      </c>
    </row>
    <row r="453" spans="1:15" x14ac:dyDescent="0.25">
      <c r="A453" s="100">
        <v>7661</v>
      </c>
      <c r="B453" s="29">
        <v>3</v>
      </c>
      <c r="C453" s="100">
        <v>23551</v>
      </c>
      <c r="D453" s="100">
        <v>5.29</v>
      </c>
      <c r="E453" s="100">
        <v>4.71</v>
      </c>
      <c r="F453" s="100">
        <v>4.87</v>
      </c>
      <c r="G453" s="100">
        <v>4.22</v>
      </c>
      <c r="H453" s="100">
        <v>3.83</v>
      </c>
      <c r="I453" s="100">
        <v>3.45</v>
      </c>
      <c r="J453" s="100">
        <v>3.12</v>
      </c>
      <c r="K453" s="100">
        <v>2.84</v>
      </c>
      <c r="L453" s="100">
        <v>67</v>
      </c>
      <c r="M453" s="100">
        <v>56</v>
      </c>
      <c r="N453" s="100">
        <v>4</v>
      </c>
      <c r="O453" s="99">
        <v>0.53930555555555559</v>
      </c>
    </row>
    <row r="454" spans="1:15" x14ac:dyDescent="0.25">
      <c r="A454" s="100">
        <v>7661</v>
      </c>
      <c r="B454" s="29">
        <v>4</v>
      </c>
      <c r="C454" s="100">
        <v>35728</v>
      </c>
      <c r="D454" s="100">
        <v>8.07</v>
      </c>
      <c r="E454" s="100">
        <v>7.19</v>
      </c>
      <c r="F454" s="100">
        <v>7.35</v>
      </c>
      <c r="G454" s="100">
        <v>6.48</v>
      </c>
      <c r="H454" s="100">
        <v>5.81</v>
      </c>
      <c r="I454" s="100">
        <v>5.17</v>
      </c>
      <c r="J454" s="100">
        <v>4.66</v>
      </c>
      <c r="K454" s="100">
        <v>4.25</v>
      </c>
      <c r="L454" s="100">
        <v>67</v>
      </c>
      <c r="M454" s="100">
        <v>56</v>
      </c>
      <c r="N454" s="100">
        <v>4</v>
      </c>
      <c r="O454" s="99">
        <v>0.53940972222222217</v>
      </c>
    </row>
    <row r="455" spans="1:15" x14ac:dyDescent="0.25">
      <c r="A455" s="96" t="s">
        <v>700</v>
      </c>
      <c r="C455" s="95" t="s">
        <v>57</v>
      </c>
      <c r="D455" s="97">
        <v>0.53972222222222221</v>
      </c>
      <c r="E455" s="96" t="s">
        <v>94</v>
      </c>
    </row>
    <row r="456" spans="1:15" x14ac:dyDescent="0.25">
      <c r="A456" s="100">
        <v>7679</v>
      </c>
      <c r="B456" s="29">
        <v>1</v>
      </c>
      <c r="C456" s="100">
        <v>35553</v>
      </c>
      <c r="D456" s="100">
        <v>9.06</v>
      </c>
      <c r="E456" s="100">
        <v>8.17</v>
      </c>
      <c r="F456" s="100">
        <v>8.01</v>
      </c>
      <c r="G456" s="100">
        <v>6.75</v>
      </c>
      <c r="H456" s="100">
        <v>5.8</v>
      </c>
      <c r="I456" s="100">
        <v>4.91</v>
      </c>
      <c r="J456" s="100">
        <v>4.13</v>
      </c>
      <c r="K456" s="100">
        <v>3.47</v>
      </c>
      <c r="L456" s="100">
        <v>67</v>
      </c>
      <c r="M456" s="100">
        <v>56</v>
      </c>
      <c r="N456" s="100">
        <v>5</v>
      </c>
      <c r="O456" s="99">
        <v>0.54126157407407405</v>
      </c>
    </row>
    <row r="457" spans="1:15" x14ac:dyDescent="0.25">
      <c r="A457" s="100">
        <v>7679</v>
      </c>
      <c r="B457" s="29">
        <v>2</v>
      </c>
      <c r="C457" s="100">
        <v>12359</v>
      </c>
      <c r="D457" s="100">
        <v>3.04</v>
      </c>
      <c r="E457" s="100">
        <v>2.76</v>
      </c>
      <c r="F457" s="100">
        <v>2.7</v>
      </c>
      <c r="G457" s="100">
        <v>2.29</v>
      </c>
      <c r="H457" s="100">
        <v>1.98</v>
      </c>
      <c r="I457" s="100">
        <v>1.69</v>
      </c>
      <c r="J457" s="100">
        <v>1.45</v>
      </c>
      <c r="K457" s="100">
        <v>1.24</v>
      </c>
      <c r="L457" s="100">
        <v>67</v>
      </c>
      <c r="M457" s="100">
        <v>56</v>
      </c>
      <c r="N457" s="100">
        <v>5</v>
      </c>
      <c r="O457" s="99">
        <v>0.54135416666666669</v>
      </c>
    </row>
    <row r="458" spans="1:15" x14ac:dyDescent="0.25">
      <c r="A458" s="100">
        <v>7679</v>
      </c>
      <c r="B458" s="29">
        <v>3</v>
      </c>
      <c r="C458" s="100">
        <v>23532</v>
      </c>
      <c r="D458" s="100">
        <v>5.95</v>
      </c>
      <c r="E458" s="100">
        <v>5.35</v>
      </c>
      <c r="F458" s="100">
        <v>5.31</v>
      </c>
      <c r="G458" s="100">
        <v>4.4400000000000004</v>
      </c>
      <c r="H458" s="100">
        <v>3.83</v>
      </c>
      <c r="I458" s="100">
        <v>3.26</v>
      </c>
      <c r="J458" s="100">
        <v>2.78</v>
      </c>
      <c r="K458" s="100">
        <v>2.38</v>
      </c>
      <c r="L458" s="100">
        <v>67</v>
      </c>
      <c r="M458" s="100">
        <v>56</v>
      </c>
      <c r="N458" s="100">
        <v>5</v>
      </c>
      <c r="O458" s="99">
        <v>0.54143518518518519</v>
      </c>
    </row>
    <row r="459" spans="1:15" x14ac:dyDescent="0.25">
      <c r="A459" s="100">
        <v>7679</v>
      </c>
      <c r="B459" s="29">
        <v>4</v>
      </c>
      <c r="C459" s="100">
        <v>35738</v>
      </c>
      <c r="D459" s="100">
        <v>8.9700000000000006</v>
      </c>
      <c r="E459" s="100">
        <v>8.1199999999999992</v>
      </c>
      <c r="F459" s="100">
        <v>7.95</v>
      </c>
      <c r="G459" s="100">
        <v>6.74</v>
      </c>
      <c r="H459" s="100">
        <v>5.79</v>
      </c>
      <c r="I459" s="100">
        <v>4.92</v>
      </c>
      <c r="J459" s="100">
        <v>4.17</v>
      </c>
      <c r="K459" s="100">
        <v>3.53</v>
      </c>
      <c r="L459" s="100">
        <v>67</v>
      </c>
      <c r="M459" s="100">
        <v>56</v>
      </c>
      <c r="N459" s="100">
        <v>5</v>
      </c>
      <c r="O459" s="99">
        <v>0.54153935185185187</v>
      </c>
    </row>
    <row r="460" spans="1:15" x14ac:dyDescent="0.25">
      <c r="A460" s="96" t="s">
        <v>701</v>
      </c>
      <c r="C460" s="95" t="s">
        <v>57</v>
      </c>
      <c r="D460" s="97">
        <v>0.54202546296296295</v>
      </c>
      <c r="E460" s="96" t="s">
        <v>92</v>
      </c>
    </row>
    <row r="461" spans="1:15" x14ac:dyDescent="0.25">
      <c r="A461" s="100">
        <v>7681</v>
      </c>
      <c r="B461" s="29">
        <v>1</v>
      </c>
      <c r="C461" s="100">
        <v>35357</v>
      </c>
      <c r="D461" s="100">
        <v>9.02</v>
      </c>
      <c r="E461" s="100">
        <v>8.0399999999999991</v>
      </c>
      <c r="F461" s="100">
        <v>8.07</v>
      </c>
      <c r="G461" s="100">
        <v>6.8</v>
      </c>
      <c r="H461" s="100">
        <v>5.78</v>
      </c>
      <c r="I461" s="100">
        <v>4.8899999999999997</v>
      </c>
      <c r="J461" s="100">
        <v>4.12</v>
      </c>
      <c r="K461" s="100">
        <v>3.5</v>
      </c>
      <c r="L461" s="100">
        <v>67</v>
      </c>
      <c r="M461" s="100">
        <v>57</v>
      </c>
      <c r="N461" s="100">
        <v>6</v>
      </c>
      <c r="O461" s="99">
        <v>0.54234953703703703</v>
      </c>
    </row>
    <row r="462" spans="1:15" x14ac:dyDescent="0.25">
      <c r="A462" s="100">
        <v>7681</v>
      </c>
      <c r="B462" s="29">
        <v>2</v>
      </c>
      <c r="C462" s="100">
        <v>12252</v>
      </c>
      <c r="D462" s="100">
        <v>3.07</v>
      </c>
      <c r="E462" s="100">
        <v>2.76</v>
      </c>
      <c r="F462" s="100">
        <v>2.78</v>
      </c>
      <c r="G462" s="100">
        <v>2.35</v>
      </c>
      <c r="H462" s="100">
        <v>1.99</v>
      </c>
      <c r="I462" s="100">
        <v>1.7</v>
      </c>
      <c r="J462" s="100">
        <v>1.45</v>
      </c>
      <c r="K462" s="100">
        <v>1.24</v>
      </c>
      <c r="L462" s="100">
        <v>67</v>
      </c>
      <c r="M462" s="100">
        <v>57</v>
      </c>
      <c r="N462" s="100">
        <v>6</v>
      </c>
      <c r="O462" s="99">
        <v>0.54244212962962968</v>
      </c>
    </row>
    <row r="463" spans="1:15" x14ac:dyDescent="0.25">
      <c r="A463" s="100">
        <v>7681</v>
      </c>
      <c r="B463" s="29">
        <v>3</v>
      </c>
      <c r="C463" s="100">
        <v>23452</v>
      </c>
      <c r="D463" s="100">
        <v>6.04</v>
      </c>
      <c r="E463" s="100">
        <v>5.36</v>
      </c>
      <c r="F463" s="100">
        <v>5.45</v>
      </c>
      <c r="G463" s="100">
        <v>4.5599999999999996</v>
      </c>
      <c r="H463" s="100">
        <v>3.87</v>
      </c>
      <c r="I463" s="100">
        <v>3.3</v>
      </c>
      <c r="J463" s="100">
        <v>2.78</v>
      </c>
      <c r="K463" s="100">
        <v>2.39</v>
      </c>
      <c r="L463" s="100">
        <v>67</v>
      </c>
      <c r="M463" s="100">
        <v>57</v>
      </c>
      <c r="N463" s="100">
        <v>6</v>
      </c>
      <c r="O463" s="99">
        <v>0.54253472222222221</v>
      </c>
    </row>
    <row r="464" spans="1:15" x14ac:dyDescent="0.25">
      <c r="A464" s="100">
        <v>7681</v>
      </c>
      <c r="B464" s="29">
        <v>4</v>
      </c>
      <c r="C464" s="100">
        <v>35460</v>
      </c>
      <c r="D464" s="100">
        <v>9.08</v>
      </c>
      <c r="E464" s="100">
        <v>8.11</v>
      </c>
      <c r="F464" s="100">
        <v>8.14</v>
      </c>
      <c r="G464" s="100">
        <v>6.85</v>
      </c>
      <c r="H464" s="100">
        <v>5.82</v>
      </c>
      <c r="I464" s="100">
        <v>4.95</v>
      </c>
      <c r="J464" s="100">
        <v>4.17</v>
      </c>
      <c r="K464" s="100">
        <v>3.53</v>
      </c>
      <c r="L464" s="100">
        <v>67</v>
      </c>
      <c r="M464" s="100">
        <v>57</v>
      </c>
      <c r="N464" s="100">
        <v>6</v>
      </c>
      <c r="O464" s="99">
        <v>0.54262731481481474</v>
      </c>
    </row>
    <row r="465" spans="1:15" x14ac:dyDescent="0.25">
      <c r="A465" s="96" t="s">
        <v>702</v>
      </c>
      <c r="C465" s="95" t="s">
        <v>57</v>
      </c>
      <c r="D465" s="97">
        <v>0.54310185185185189</v>
      </c>
      <c r="E465" s="96" t="s">
        <v>90</v>
      </c>
    </row>
    <row r="466" spans="1:15" x14ac:dyDescent="0.25">
      <c r="A466" s="100">
        <v>7699</v>
      </c>
      <c r="B466" s="29">
        <v>1</v>
      </c>
      <c r="C466" s="100">
        <v>35693</v>
      </c>
      <c r="D466" s="100">
        <v>8.85</v>
      </c>
      <c r="E466" s="100">
        <v>7.9</v>
      </c>
      <c r="F466" s="100">
        <v>8.0399999999999991</v>
      </c>
      <c r="G466" s="100">
        <v>6.99</v>
      </c>
      <c r="H466" s="100">
        <v>6.06</v>
      </c>
      <c r="I466" s="100">
        <v>5.13</v>
      </c>
      <c r="J466" s="100">
        <v>4.26</v>
      </c>
      <c r="K466" s="100">
        <v>3.5</v>
      </c>
      <c r="L466" s="100">
        <v>67</v>
      </c>
      <c r="M466" s="100">
        <v>57</v>
      </c>
      <c r="N466" s="100">
        <v>7</v>
      </c>
      <c r="O466" s="99">
        <v>0.54347222222222225</v>
      </c>
    </row>
    <row r="467" spans="1:15" x14ac:dyDescent="0.25">
      <c r="A467" s="100">
        <v>7699</v>
      </c>
      <c r="B467" s="29">
        <v>2</v>
      </c>
      <c r="C467" s="100">
        <v>12263</v>
      </c>
      <c r="D467" s="100">
        <v>2.9</v>
      </c>
      <c r="E467" s="100">
        <v>2.58</v>
      </c>
      <c r="F467" s="100">
        <v>2.66</v>
      </c>
      <c r="G467" s="100">
        <v>2.29</v>
      </c>
      <c r="H467" s="100">
        <v>2.0299999999999998</v>
      </c>
      <c r="I467" s="100">
        <v>1.71</v>
      </c>
      <c r="J467" s="100">
        <v>1.45</v>
      </c>
      <c r="K467" s="100">
        <v>1.21</v>
      </c>
      <c r="L467" s="100">
        <v>67</v>
      </c>
      <c r="M467" s="100">
        <v>57</v>
      </c>
      <c r="N467" s="100">
        <v>7</v>
      </c>
      <c r="O467" s="99">
        <v>0.54356481481481478</v>
      </c>
    </row>
    <row r="468" spans="1:15" x14ac:dyDescent="0.25">
      <c r="A468" s="100">
        <v>7699</v>
      </c>
      <c r="B468" s="29">
        <v>3</v>
      </c>
      <c r="C468" s="100">
        <v>23557</v>
      </c>
      <c r="D468" s="100">
        <v>5.76</v>
      </c>
      <c r="E468" s="100">
        <v>5.12</v>
      </c>
      <c r="F468" s="100">
        <v>5.29</v>
      </c>
      <c r="G468" s="100">
        <v>4.5599999999999996</v>
      </c>
      <c r="H468" s="100">
        <v>3.97</v>
      </c>
      <c r="I468" s="100">
        <v>3.39</v>
      </c>
      <c r="J468" s="100">
        <v>2.83</v>
      </c>
      <c r="K468" s="100">
        <v>2.37</v>
      </c>
      <c r="L468" s="100">
        <v>67</v>
      </c>
      <c r="M468" s="100">
        <v>57</v>
      </c>
      <c r="N468" s="100">
        <v>7</v>
      </c>
      <c r="O468" s="99">
        <v>0.54364583333333327</v>
      </c>
    </row>
    <row r="469" spans="1:15" x14ac:dyDescent="0.25">
      <c r="A469" s="100">
        <v>7699</v>
      </c>
      <c r="B469" s="29">
        <v>4</v>
      </c>
      <c r="C469" s="100">
        <v>35665</v>
      </c>
      <c r="D469" s="100">
        <v>8.7100000000000009</v>
      </c>
      <c r="E469" s="100">
        <v>7.79</v>
      </c>
      <c r="F469" s="100">
        <v>7.96</v>
      </c>
      <c r="G469" s="100">
        <v>6.93</v>
      </c>
      <c r="H469" s="100">
        <v>6.01</v>
      </c>
      <c r="I469" s="100">
        <v>5.1100000000000003</v>
      </c>
      <c r="J469" s="100">
        <v>4.26</v>
      </c>
      <c r="K469" s="100">
        <v>3.53</v>
      </c>
      <c r="L469" s="100">
        <v>67</v>
      </c>
      <c r="M469" s="100">
        <v>57</v>
      </c>
      <c r="N469" s="100">
        <v>7</v>
      </c>
      <c r="O469" s="99">
        <v>0.54375000000000007</v>
      </c>
    </row>
    <row r="470" spans="1:15" x14ac:dyDescent="0.25">
      <c r="A470" s="96" t="s">
        <v>703</v>
      </c>
      <c r="C470" s="95" t="s">
        <v>57</v>
      </c>
      <c r="D470" s="97">
        <v>0.54402777777777778</v>
      </c>
      <c r="E470" s="96" t="s">
        <v>88</v>
      </c>
    </row>
    <row r="471" spans="1:15" x14ac:dyDescent="0.25">
      <c r="A471" s="100">
        <v>7716</v>
      </c>
      <c r="B471" s="29">
        <v>1</v>
      </c>
      <c r="C471" s="100">
        <v>35380</v>
      </c>
      <c r="D471" s="100">
        <v>9.35</v>
      </c>
      <c r="E471" s="100">
        <v>8.32</v>
      </c>
      <c r="F471" s="100">
        <v>8.26</v>
      </c>
      <c r="G471" s="100">
        <v>7.01</v>
      </c>
      <c r="H471" s="100">
        <v>6.01</v>
      </c>
      <c r="I471" s="100">
        <v>5.04</v>
      </c>
      <c r="J471" s="100">
        <v>4.1500000000000004</v>
      </c>
      <c r="K471" s="100">
        <v>3.5</v>
      </c>
      <c r="L471" s="100">
        <v>67</v>
      </c>
      <c r="M471" s="100">
        <v>56</v>
      </c>
      <c r="N471" s="100">
        <v>8</v>
      </c>
      <c r="O471" s="99">
        <v>0.54473379629629626</v>
      </c>
    </row>
    <row r="472" spans="1:15" x14ac:dyDescent="0.25">
      <c r="A472" s="100">
        <v>7716</v>
      </c>
      <c r="B472" s="29">
        <v>2</v>
      </c>
      <c r="C472" s="100">
        <v>12287</v>
      </c>
      <c r="D472" s="100">
        <v>3.12</v>
      </c>
      <c r="E472" s="100">
        <v>2.79</v>
      </c>
      <c r="F472" s="100">
        <v>2.77</v>
      </c>
      <c r="G472" s="100">
        <v>2.35</v>
      </c>
      <c r="H472" s="100">
        <v>2.0299999999999998</v>
      </c>
      <c r="I472" s="100">
        <v>1.71</v>
      </c>
      <c r="J472" s="100">
        <v>1.45</v>
      </c>
      <c r="K472" s="100">
        <v>1.26</v>
      </c>
      <c r="L472" s="100">
        <v>67</v>
      </c>
      <c r="M472" s="100">
        <v>56</v>
      </c>
      <c r="N472" s="100">
        <v>8</v>
      </c>
      <c r="O472" s="99">
        <v>0.54483796296296294</v>
      </c>
    </row>
    <row r="473" spans="1:15" x14ac:dyDescent="0.25">
      <c r="A473" s="100">
        <v>7716</v>
      </c>
      <c r="B473" s="29">
        <v>3</v>
      </c>
      <c r="C473" s="100">
        <v>23488</v>
      </c>
      <c r="D473" s="100">
        <v>6.13</v>
      </c>
      <c r="E473" s="100">
        <v>5.41</v>
      </c>
      <c r="F473" s="100">
        <v>5.48</v>
      </c>
      <c r="G473" s="100">
        <v>4.59</v>
      </c>
      <c r="H473" s="100">
        <v>3.97</v>
      </c>
      <c r="I473" s="100">
        <v>3.35</v>
      </c>
      <c r="J473" s="100">
        <v>2.8</v>
      </c>
      <c r="K473" s="100">
        <v>2.38</v>
      </c>
      <c r="L473" s="100">
        <v>67</v>
      </c>
      <c r="M473" s="100">
        <v>56</v>
      </c>
      <c r="N473" s="100">
        <v>8</v>
      </c>
      <c r="O473" s="99">
        <v>0.54491898148148155</v>
      </c>
    </row>
    <row r="474" spans="1:15" x14ac:dyDescent="0.25">
      <c r="A474" s="100">
        <v>7716</v>
      </c>
      <c r="B474" s="29">
        <v>4</v>
      </c>
      <c r="C474" s="100">
        <v>35636</v>
      </c>
      <c r="D474" s="100">
        <v>9.2799999999999994</v>
      </c>
      <c r="E474" s="100">
        <v>8.26</v>
      </c>
      <c r="F474" s="100">
        <v>8.1999999999999993</v>
      </c>
      <c r="G474" s="100">
        <v>6.96</v>
      </c>
      <c r="H474" s="100">
        <v>6</v>
      </c>
      <c r="I474" s="100">
        <v>5.03</v>
      </c>
      <c r="J474" s="100">
        <v>4.18</v>
      </c>
      <c r="K474" s="100">
        <v>3.57</v>
      </c>
      <c r="L474" s="100">
        <v>67</v>
      </c>
      <c r="M474" s="100">
        <v>56</v>
      </c>
      <c r="N474" s="100">
        <v>8</v>
      </c>
      <c r="O474" s="99">
        <v>0.54502314814814812</v>
      </c>
    </row>
    <row r="475" spans="1:15" x14ac:dyDescent="0.25">
      <c r="A475" s="96" t="s">
        <v>704</v>
      </c>
      <c r="C475" s="95" t="s">
        <v>57</v>
      </c>
      <c r="D475" s="97">
        <v>0.54535879629629636</v>
      </c>
      <c r="E475" s="96" t="s">
        <v>86</v>
      </c>
    </row>
    <row r="476" spans="1:15" x14ac:dyDescent="0.25">
      <c r="A476" s="100">
        <v>7719</v>
      </c>
      <c r="B476" s="29">
        <v>1</v>
      </c>
      <c r="C476" s="100">
        <v>35567</v>
      </c>
      <c r="D476" s="100">
        <v>9.14</v>
      </c>
      <c r="E476" s="100">
        <v>8.1300000000000008</v>
      </c>
      <c r="F476" s="100">
        <v>8.26</v>
      </c>
      <c r="G476" s="100">
        <v>7.05</v>
      </c>
      <c r="H476" s="100">
        <v>5.97</v>
      </c>
      <c r="I476" s="100">
        <v>5.0199999999999996</v>
      </c>
      <c r="J476" s="100">
        <v>4.18</v>
      </c>
      <c r="K476" s="100">
        <v>3.54</v>
      </c>
      <c r="L476" s="100">
        <v>67</v>
      </c>
      <c r="M476" s="100">
        <v>56</v>
      </c>
      <c r="N476" s="100">
        <v>9</v>
      </c>
      <c r="O476" s="99">
        <v>0.54567129629629629</v>
      </c>
    </row>
    <row r="477" spans="1:15" x14ac:dyDescent="0.25">
      <c r="A477" s="100">
        <v>7719</v>
      </c>
      <c r="B477" s="29">
        <v>2</v>
      </c>
      <c r="C477" s="100">
        <v>12261</v>
      </c>
      <c r="D477" s="100">
        <v>3.12</v>
      </c>
      <c r="E477" s="100">
        <v>2.75</v>
      </c>
      <c r="F477" s="100">
        <v>2.87</v>
      </c>
      <c r="G477" s="100">
        <v>2.39</v>
      </c>
      <c r="H477" s="100">
        <v>2.0499999999999998</v>
      </c>
      <c r="I477" s="100">
        <v>1.72</v>
      </c>
      <c r="J477" s="100">
        <v>1.46</v>
      </c>
      <c r="K477" s="100">
        <v>1.26</v>
      </c>
      <c r="L477" s="100">
        <v>67</v>
      </c>
      <c r="M477" s="100">
        <v>56</v>
      </c>
      <c r="N477" s="100">
        <v>9</v>
      </c>
      <c r="O477" s="99">
        <v>0.54576388888888883</v>
      </c>
    </row>
    <row r="478" spans="1:15" x14ac:dyDescent="0.25">
      <c r="A478" s="100">
        <v>7719</v>
      </c>
      <c r="B478" s="29">
        <v>3</v>
      </c>
      <c r="C478" s="100">
        <v>23580</v>
      </c>
      <c r="D478" s="100">
        <v>6.1</v>
      </c>
      <c r="E478" s="100">
        <v>5.28</v>
      </c>
      <c r="F478" s="100">
        <v>5.58</v>
      </c>
      <c r="G478" s="100">
        <v>4.68</v>
      </c>
      <c r="H478" s="100">
        <v>4</v>
      </c>
      <c r="I478" s="100">
        <v>3.36</v>
      </c>
      <c r="J478" s="100">
        <v>2.8</v>
      </c>
      <c r="K478" s="100">
        <v>2.39</v>
      </c>
      <c r="L478" s="100">
        <v>67</v>
      </c>
      <c r="M478" s="100">
        <v>56</v>
      </c>
      <c r="N478" s="100">
        <v>9</v>
      </c>
      <c r="O478" s="99">
        <v>0.54586805555555562</v>
      </c>
    </row>
    <row r="479" spans="1:15" x14ac:dyDescent="0.25">
      <c r="A479" s="100">
        <v>7719</v>
      </c>
      <c r="B479" s="29">
        <v>4</v>
      </c>
      <c r="C479" s="100">
        <v>35997</v>
      </c>
      <c r="D479" s="100">
        <v>9.25</v>
      </c>
      <c r="E479" s="101">
        <v>8.15</v>
      </c>
      <c r="F479" s="100">
        <v>8.4</v>
      </c>
      <c r="G479" s="100">
        <v>7.14</v>
      </c>
      <c r="H479" s="100">
        <v>6.05</v>
      </c>
      <c r="I479" s="100">
        <v>5.0999999999999996</v>
      </c>
      <c r="J479" s="100">
        <v>4.24</v>
      </c>
      <c r="K479" s="100">
        <v>3.59</v>
      </c>
      <c r="L479" s="100">
        <v>67</v>
      </c>
      <c r="M479" s="100">
        <v>56</v>
      </c>
      <c r="N479" s="100">
        <v>9</v>
      </c>
      <c r="O479" s="99">
        <v>0.54597222222222219</v>
      </c>
    </row>
    <row r="480" spans="1:15" x14ac:dyDescent="0.25">
      <c r="A480" s="96" t="s">
        <v>717</v>
      </c>
      <c r="C480" s="95" t="s">
        <v>57</v>
      </c>
      <c r="D480" s="97">
        <v>0.54648148148148146</v>
      </c>
      <c r="E480" s="96" t="s">
        <v>84</v>
      </c>
    </row>
    <row r="481" spans="1:15" x14ac:dyDescent="0.25">
      <c r="A481" s="100">
        <v>7736</v>
      </c>
      <c r="B481" s="29">
        <v>1</v>
      </c>
      <c r="C481" s="100">
        <v>35161</v>
      </c>
      <c r="D481" s="100">
        <v>8.9499999999999993</v>
      </c>
      <c r="E481" s="100">
        <v>8.17</v>
      </c>
      <c r="F481" s="100">
        <v>8.0299999999999994</v>
      </c>
      <c r="G481" s="100">
        <v>6.91</v>
      </c>
      <c r="H481" s="100">
        <v>5.96</v>
      </c>
      <c r="I481" s="100">
        <v>5</v>
      </c>
      <c r="J481" s="100">
        <v>4.13</v>
      </c>
      <c r="K481" s="100">
        <v>3.42</v>
      </c>
      <c r="L481" s="100">
        <v>67</v>
      </c>
      <c r="M481" s="100">
        <v>57</v>
      </c>
      <c r="N481" s="100">
        <v>10</v>
      </c>
      <c r="O481" s="99">
        <v>0.54716435185185186</v>
      </c>
    </row>
    <row r="482" spans="1:15" x14ac:dyDescent="0.25">
      <c r="A482" s="100">
        <v>7736</v>
      </c>
      <c r="B482" s="29">
        <v>2</v>
      </c>
      <c r="C482" s="100">
        <v>12368</v>
      </c>
      <c r="D482" s="100">
        <v>2.92</v>
      </c>
      <c r="E482" s="100">
        <v>2.66</v>
      </c>
      <c r="F482" s="100">
        <v>2.66</v>
      </c>
      <c r="G482" s="100">
        <v>2.27</v>
      </c>
      <c r="H482" s="100">
        <v>1.98</v>
      </c>
      <c r="I482" s="100">
        <v>1.69</v>
      </c>
      <c r="J482" s="100">
        <v>1.44</v>
      </c>
      <c r="K482" s="100">
        <v>1.22</v>
      </c>
      <c r="L482" s="100">
        <v>67</v>
      </c>
      <c r="M482" s="100">
        <v>57</v>
      </c>
      <c r="N482" s="100">
        <v>10</v>
      </c>
      <c r="O482" s="99">
        <v>0.54726851851851854</v>
      </c>
    </row>
    <row r="483" spans="1:15" x14ac:dyDescent="0.25">
      <c r="A483" s="100">
        <v>7736</v>
      </c>
      <c r="B483" s="29">
        <v>3</v>
      </c>
      <c r="C483" s="100">
        <v>23492</v>
      </c>
      <c r="D483" s="100">
        <v>5.78</v>
      </c>
      <c r="E483" s="100">
        <v>5.23</v>
      </c>
      <c r="F483" s="100">
        <v>5.23</v>
      </c>
      <c r="G483" s="100">
        <v>4.45</v>
      </c>
      <c r="H483" s="100">
        <v>3.87</v>
      </c>
      <c r="I483" s="100">
        <v>3.29</v>
      </c>
      <c r="J483" s="100">
        <v>2.76</v>
      </c>
      <c r="K483" s="100">
        <v>2.2999999999999998</v>
      </c>
      <c r="L483" s="100">
        <v>67</v>
      </c>
      <c r="M483" s="100">
        <v>57</v>
      </c>
      <c r="N483" s="100">
        <v>10</v>
      </c>
      <c r="O483" s="99">
        <v>0.54734953703703704</v>
      </c>
    </row>
    <row r="484" spans="1:15" x14ac:dyDescent="0.25">
      <c r="A484" s="100">
        <v>7736</v>
      </c>
      <c r="B484" s="29">
        <v>4</v>
      </c>
      <c r="C484" s="100">
        <v>35468</v>
      </c>
      <c r="D484" s="100">
        <v>8.77</v>
      </c>
      <c r="E484" s="100">
        <v>7.99</v>
      </c>
      <c r="F484" s="100">
        <v>7.85</v>
      </c>
      <c r="G484" s="100">
        <v>6.8</v>
      </c>
      <c r="H484" s="100">
        <v>5.86</v>
      </c>
      <c r="I484" s="100">
        <v>4.96</v>
      </c>
      <c r="J484" s="100">
        <v>4.13</v>
      </c>
      <c r="K484" s="100">
        <v>3.44</v>
      </c>
      <c r="L484" s="100">
        <v>67</v>
      </c>
      <c r="M484" s="100">
        <v>57</v>
      </c>
      <c r="N484" s="100">
        <v>10</v>
      </c>
      <c r="O484" s="99">
        <v>0.54745370370370372</v>
      </c>
    </row>
    <row r="485" spans="1:15" x14ac:dyDescent="0.25">
      <c r="A485" s="96" t="s">
        <v>706</v>
      </c>
      <c r="C485" s="95" t="s">
        <v>57</v>
      </c>
      <c r="D485" s="97">
        <v>0.54778935185185185</v>
      </c>
      <c r="E485" s="96" t="s">
        <v>82</v>
      </c>
    </row>
    <row r="486" spans="1:15" x14ac:dyDescent="0.25">
      <c r="A486" s="100">
        <v>8462</v>
      </c>
      <c r="B486" s="29">
        <v>1</v>
      </c>
      <c r="C486" s="100">
        <v>35052</v>
      </c>
      <c r="D486" s="100">
        <v>13.05</v>
      </c>
      <c r="E486" s="100">
        <v>7.04</v>
      </c>
      <c r="F486" s="100">
        <v>10.45</v>
      </c>
      <c r="G486" s="100">
        <v>8.24</v>
      </c>
      <c r="H486" s="100">
        <v>6.7</v>
      </c>
      <c r="I486" s="100">
        <v>5.35</v>
      </c>
      <c r="J486" s="100">
        <v>4.29</v>
      </c>
      <c r="K486" s="100">
        <v>3.53</v>
      </c>
      <c r="L486" s="100">
        <v>67</v>
      </c>
      <c r="M486" s="100">
        <v>56</v>
      </c>
      <c r="N486" s="100">
        <v>11</v>
      </c>
      <c r="O486" s="99">
        <v>0.55001157407407408</v>
      </c>
    </row>
    <row r="487" spans="1:15" x14ac:dyDescent="0.25">
      <c r="A487" s="100">
        <v>8462</v>
      </c>
      <c r="B487" s="29">
        <v>2</v>
      </c>
      <c r="C487" s="100">
        <v>12341</v>
      </c>
      <c r="D487" s="100">
        <v>4.9400000000000004</v>
      </c>
      <c r="E487" s="100">
        <v>2.2599999999999998</v>
      </c>
      <c r="F487" s="100">
        <v>3.88</v>
      </c>
      <c r="G487" s="100">
        <v>3.05</v>
      </c>
      <c r="H487" s="100">
        <v>2.4500000000000002</v>
      </c>
      <c r="I487" s="100">
        <v>1.97</v>
      </c>
      <c r="J487" s="100">
        <v>1.62</v>
      </c>
      <c r="K487" s="100">
        <v>1.33</v>
      </c>
      <c r="L487" s="100">
        <v>67</v>
      </c>
      <c r="M487" s="100">
        <v>56</v>
      </c>
      <c r="N487" s="100">
        <v>11</v>
      </c>
      <c r="O487" s="99">
        <v>0.55015046296296299</v>
      </c>
    </row>
    <row r="488" spans="1:15" x14ac:dyDescent="0.25">
      <c r="A488" s="100">
        <v>8462</v>
      </c>
      <c r="B488" s="29">
        <v>3</v>
      </c>
      <c r="C488" s="100">
        <v>23496</v>
      </c>
      <c r="D488" s="100">
        <v>9.2200000000000006</v>
      </c>
      <c r="E488" s="100">
        <v>4.38</v>
      </c>
      <c r="F488" s="100">
        <v>7.32</v>
      </c>
      <c r="G488" s="100">
        <v>5.7</v>
      </c>
      <c r="H488" s="100">
        <v>4.63</v>
      </c>
      <c r="I488" s="100">
        <v>3.72</v>
      </c>
      <c r="J488" s="100">
        <v>3.02</v>
      </c>
      <c r="K488" s="100">
        <v>2.4900000000000002</v>
      </c>
      <c r="L488" s="100">
        <v>67</v>
      </c>
      <c r="M488" s="100">
        <v>56</v>
      </c>
      <c r="N488" s="100">
        <v>11</v>
      </c>
      <c r="O488" s="99">
        <v>0.55028935185185179</v>
      </c>
    </row>
    <row r="489" spans="1:15" x14ac:dyDescent="0.25">
      <c r="A489" s="100">
        <v>8462</v>
      </c>
      <c r="B489" s="29">
        <v>4</v>
      </c>
      <c r="C489" s="100">
        <v>35413</v>
      </c>
      <c r="D489" s="100">
        <v>12.74</v>
      </c>
      <c r="E489" s="100">
        <v>7.04</v>
      </c>
      <c r="F489" s="100">
        <v>10.220000000000001</v>
      </c>
      <c r="G489" s="100">
        <v>8.08</v>
      </c>
      <c r="H489" s="100">
        <v>6.59</v>
      </c>
      <c r="I489" s="100">
        <v>5.3</v>
      </c>
      <c r="J489" s="100">
        <v>4.3</v>
      </c>
      <c r="K489" s="100">
        <v>3.57</v>
      </c>
      <c r="L489" s="100">
        <v>67</v>
      </c>
      <c r="M489" s="100">
        <v>56</v>
      </c>
      <c r="N489" s="100">
        <v>11</v>
      </c>
      <c r="O489" s="99">
        <v>0.55061342592592599</v>
      </c>
    </row>
    <row r="490" spans="1:15" x14ac:dyDescent="0.25">
      <c r="A490" s="96" t="s">
        <v>718</v>
      </c>
      <c r="C490" s="95" t="s">
        <v>57</v>
      </c>
      <c r="D490" s="97">
        <v>0.55094907407407401</v>
      </c>
      <c r="E490" s="96" t="s">
        <v>79</v>
      </c>
    </row>
    <row r="491" spans="1:15" x14ac:dyDescent="0.25">
      <c r="A491" s="100">
        <v>8464</v>
      </c>
      <c r="B491" s="29">
        <v>1</v>
      </c>
      <c r="C491" s="100">
        <v>35552</v>
      </c>
      <c r="D491" s="100">
        <v>10.93</v>
      </c>
      <c r="E491" s="100">
        <v>8.89</v>
      </c>
      <c r="F491" s="100">
        <v>8.9600000000000009</v>
      </c>
      <c r="G491" s="100">
        <v>7.09</v>
      </c>
      <c r="H491" s="100">
        <v>5.78</v>
      </c>
      <c r="I491" s="100">
        <v>4.7300000000000004</v>
      </c>
      <c r="J491" s="100">
        <v>3.95</v>
      </c>
      <c r="K491" s="100">
        <v>3.33</v>
      </c>
      <c r="L491" s="100">
        <v>67</v>
      </c>
      <c r="M491" s="100">
        <v>56</v>
      </c>
      <c r="N491" s="100">
        <v>12</v>
      </c>
      <c r="O491" s="99">
        <v>0.55128472222222225</v>
      </c>
    </row>
    <row r="492" spans="1:15" x14ac:dyDescent="0.25">
      <c r="A492" s="100">
        <v>8464</v>
      </c>
      <c r="B492" s="29">
        <v>2</v>
      </c>
      <c r="C492" s="100">
        <v>12347</v>
      </c>
      <c r="D492" s="100">
        <v>3.91</v>
      </c>
      <c r="E492" s="100">
        <v>3.19</v>
      </c>
      <c r="F492" s="100">
        <v>2.92</v>
      </c>
      <c r="G492" s="100">
        <v>2.33</v>
      </c>
      <c r="H492" s="100">
        <v>1.96</v>
      </c>
      <c r="I492" s="100">
        <v>1.63</v>
      </c>
      <c r="J492" s="100">
        <v>1.4</v>
      </c>
      <c r="K492" s="100">
        <v>1.17</v>
      </c>
      <c r="L492" s="100">
        <v>67</v>
      </c>
      <c r="M492" s="100">
        <v>56</v>
      </c>
      <c r="N492" s="100">
        <v>12</v>
      </c>
      <c r="O492" s="99">
        <v>0.55137731481481478</v>
      </c>
    </row>
    <row r="493" spans="1:15" x14ac:dyDescent="0.25">
      <c r="A493" s="100">
        <v>8464</v>
      </c>
      <c r="B493" s="29">
        <v>3</v>
      </c>
      <c r="C493" s="100">
        <v>23481</v>
      </c>
      <c r="D493" s="100">
        <v>7.33</v>
      </c>
      <c r="E493" s="100">
        <v>5.9</v>
      </c>
      <c r="F493" s="100">
        <v>5.94</v>
      </c>
      <c r="G493" s="100">
        <v>4.67</v>
      </c>
      <c r="H493" s="100">
        <v>3.83</v>
      </c>
      <c r="I493" s="100">
        <v>3.19</v>
      </c>
      <c r="J493" s="100">
        <v>2.67</v>
      </c>
      <c r="K493" s="100">
        <v>2.25</v>
      </c>
      <c r="L493" s="100">
        <v>67</v>
      </c>
      <c r="M493" s="100">
        <v>56</v>
      </c>
      <c r="N493" s="100">
        <v>12</v>
      </c>
      <c r="O493" s="99">
        <v>0.55145833333333327</v>
      </c>
    </row>
    <row r="494" spans="1:15" x14ac:dyDescent="0.25">
      <c r="A494" s="100">
        <v>8464</v>
      </c>
      <c r="B494" s="29">
        <v>4</v>
      </c>
      <c r="C494" s="100">
        <v>35460</v>
      </c>
      <c r="D494" s="100">
        <v>10.71</v>
      </c>
      <c r="E494" s="100">
        <v>8.7200000000000006</v>
      </c>
      <c r="F494" s="100">
        <v>9.0299999999999994</v>
      </c>
      <c r="G494" s="100">
        <v>7.14</v>
      </c>
      <c r="H494" s="100">
        <v>5.79</v>
      </c>
      <c r="I494" s="100">
        <v>4.78</v>
      </c>
      <c r="J494" s="100">
        <v>3.95</v>
      </c>
      <c r="K494" s="100">
        <v>3.33</v>
      </c>
      <c r="L494" s="100">
        <v>67</v>
      </c>
      <c r="M494" s="100">
        <v>56</v>
      </c>
      <c r="N494" s="100">
        <v>12</v>
      </c>
      <c r="O494" s="99">
        <v>0.55156250000000007</v>
      </c>
    </row>
    <row r="495" spans="1:15" x14ac:dyDescent="0.25">
      <c r="A495" s="96" t="s">
        <v>719</v>
      </c>
      <c r="C495" s="95" t="s">
        <v>57</v>
      </c>
      <c r="D495" s="97">
        <v>0.55199074074074073</v>
      </c>
      <c r="E495" s="96" t="s">
        <v>77</v>
      </c>
    </row>
    <row r="496" spans="1:15" x14ac:dyDescent="0.25">
      <c r="A496" s="100">
        <v>9001</v>
      </c>
      <c r="B496" s="29">
        <v>1</v>
      </c>
      <c r="C496" s="100">
        <v>35080</v>
      </c>
      <c r="D496" s="100">
        <v>16.07</v>
      </c>
      <c r="E496" s="100">
        <v>7.19</v>
      </c>
      <c r="F496" s="100">
        <v>12.8</v>
      </c>
      <c r="G496" s="100">
        <v>10.06</v>
      </c>
      <c r="H496" s="100">
        <v>8.06</v>
      </c>
      <c r="I496" s="100">
        <v>6.48</v>
      </c>
      <c r="J496" s="100">
        <v>5.15</v>
      </c>
      <c r="K496" s="100">
        <v>4.0599999999999996</v>
      </c>
      <c r="L496" s="100">
        <v>67</v>
      </c>
      <c r="M496" s="100">
        <v>57</v>
      </c>
      <c r="N496" s="100">
        <v>13</v>
      </c>
      <c r="O496" s="99">
        <v>0.55343750000000003</v>
      </c>
    </row>
    <row r="497" spans="1:15" x14ac:dyDescent="0.25">
      <c r="A497" s="100">
        <v>9001</v>
      </c>
      <c r="B497" s="29">
        <v>2</v>
      </c>
      <c r="C497" s="100">
        <v>12204</v>
      </c>
      <c r="D497" s="100">
        <v>6.27</v>
      </c>
      <c r="E497" s="100">
        <v>2.2000000000000002</v>
      </c>
      <c r="F497" s="100">
        <v>4.96</v>
      </c>
      <c r="G497" s="100">
        <v>3.92</v>
      </c>
      <c r="H497" s="100">
        <v>3.09</v>
      </c>
      <c r="I497" s="100">
        <v>2.5</v>
      </c>
      <c r="J497" s="100">
        <v>2.0099999999999998</v>
      </c>
      <c r="K497" s="100">
        <v>1.6</v>
      </c>
      <c r="L497" s="100">
        <v>67</v>
      </c>
      <c r="M497" s="100">
        <v>57</v>
      </c>
      <c r="N497" s="100">
        <v>13</v>
      </c>
      <c r="O497" s="99">
        <v>0.55358796296296298</v>
      </c>
    </row>
    <row r="498" spans="1:15" x14ac:dyDescent="0.25">
      <c r="A498" s="100">
        <v>9001</v>
      </c>
      <c r="B498" s="29">
        <v>3</v>
      </c>
      <c r="C498" s="100">
        <v>23429</v>
      </c>
      <c r="D498" s="100">
        <v>11.5</v>
      </c>
      <c r="E498" s="100">
        <v>4.3600000000000003</v>
      </c>
      <c r="F498" s="100">
        <v>9.1300000000000008</v>
      </c>
      <c r="G498" s="100">
        <v>7.1</v>
      </c>
      <c r="H498" s="100">
        <v>5.69</v>
      </c>
      <c r="I498" s="100">
        <v>4.6100000000000003</v>
      </c>
      <c r="J498" s="100">
        <v>3.67</v>
      </c>
      <c r="K498" s="100">
        <v>2.91</v>
      </c>
      <c r="L498" s="100">
        <v>67</v>
      </c>
      <c r="M498" s="100">
        <v>57</v>
      </c>
      <c r="N498" s="100">
        <v>13</v>
      </c>
      <c r="O498" s="99">
        <v>0.55368055555555562</v>
      </c>
    </row>
    <row r="499" spans="1:15" x14ac:dyDescent="0.25">
      <c r="A499" s="100">
        <v>9001</v>
      </c>
      <c r="B499" s="29">
        <v>4</v>
      </c>
      <c r="C499" s="100">
        <v>35330</v>
      </c>
      <c r="D499" s="100">
        <v>15.48</v>
      </c>
      <c r="E499" s="100">
        <v>7.17</v>
      </c>
      <c r="F499" s="100">
        <v>12.36</v>
      </c>
      <c r="G499" s="100">
        <v>9.73</v>
      </c>
      <c r="H499" s="100">
        <v>7.83</v>
      </c>
      <c r="I499" s="100">
        <v>6.34</v>
      </c>
      <c r="J499" s="100">
        <v>5.07</v>
      </c>
      <c r="K499" s="100">
        <v>4.01</v>
      </c>
      <c r="L499" s="100">
        <v>67</v>
      </c>
      <c r="M499" s="100">
        <v>57</v>
      </c>
      <c r="N499" s="100">
        <v>13</v>
      </c>
      <c r="O499" s="99">
        <v>0.55380787037037038</v>
      </c>
    </row>
    <row r="500" spans="1:15" x14ac:dyDescent="0.25">
      <c r="A500" s="96" t="s">
        <v>720</v>
      </c>
      <c r="C500" s="95" t="s">
        <v>57</v>
      </c>
      <c r="D500" s="97">
        <v>0.55421296296296296</v>
      </c>
      <c r="E500" s="96" t="s">
        <v>75</v>
      </c>
    </row>
    <row r="501" spans="1:15" x14ac:dyDescent="0.25">
      <c r="A501" s="100">
        <v>9005</v>
      </c>
      <c r="B501" s="29">
        <v>1</v>
      </c>
      <c r="C501" s="100">
        <v>35369</v>
      </c>
      <c r="D501" s="100">
        <v>13.13</v>
      </c>
      <c r="E501" s="100">
        <v>10.63</v>
      </c>
      <c r="F501" s="100">
        <v>8.77</v>
      </c>
      <c r="G501" s="100">
        <v>7.09</v>
      </c>
      <c r="H501" s="100">
        <v>5.86</v>
      </c>
      <c r="I501" s="100">
        <v>4.95</v>
      </c>
      <c r="J501" s="100">
        <v>4.17</v>
      </c>
      <c r="K501" s="100">
        <v>3.54</v>
      </c>
      <c r="L501" s="100">
        <v>66</v>
      </c>
      <c r="M501" s="100">
        <v>56</v>
      </c>
      <c r="N501" s="100">
        <v>14</v>
      </c>
      <c r="O501" s="99">
        <v>0.55459490740740736</v>
      </c>
    </row>
    <row r="502" spans="1:15" x14ac:dyDescent="0.25">
      <c r="A502" s="100">
        <v>9005</v>
      </c>
      <c r="B502" s="29">
        <v>2</v>
      </c>
      <c r="C502" s="100">
        <v>12205</v>
      </c>
      <c r="D502" s="100">
        <v>5.0599999999999996</v>
      </c>
      <c r="E502" s="100">
        <v>4.04</v>
      </c>
      <c r="F502" s="100">
        <v>2.5299999999999998</v>
      </c>
      <c r="G502" s="100">
        <v>2.17</v>
      </c>
      <c r="H502" s="100">
        <v>1.89</v>
      </c>
      <c r="I502" s="100">
        <v>1.63</v>
      </c>
      <c r="J502" s="100">
        <v>1.42</v>
      </c>
      <c r="K502" s="100">
        <v>1.2</v>
      </c>
      <c r="L502" s="100">
        <v>66</v>
      </c>
      <c r="M502" s="100">
        <v>56</v>
      </c>
      <c r="N502" s="100">
        <v>14</v>
      </c>
      <c r="O502" s="99">
        <v>0.5546875</v>
      </c>
    </row>
    <row r="503" spans="1:15" x14ac:dyDescent="0.25">
      <c r="A503" s="100">
        <v>9005</v>
      </c>
      <c r="B503" s="29">
        <v>3</v>
      </c>
      <c r="C503" s="100">
        <v>23343</v>
      </c>
      <c r="D503" s="100">
        <v>9.07</v>
      </c>
      <c r="E503" s="100">
        <v>7.25</v>
      </c>
      <c r="F503" s="100">
        <v>5.63</v>
      </c>
      <c r="G503" s="100">
        <v>4.58</v>
      </c>
      <c r="H503" s="100">
        <v>3.88</v>
      </c>
      <c r="I503" s="100">
        <v>3.28</v>
      </c>
      <c r="J503" s="100">
        <v>2.82</v>
      </c>
      <c r="K503" s="100">
        <v>2.4</v>
      </c>
      <c r="L503" s="100">
        <v>66</v>
      </c>
      <c r="M503" s="100">
        <v>56</v>
      </c>
      <c r="N503" s="100">
        <v>14</v>
      </c>
      <c r="O503" s="99">
        <v>0.55478009259259264</v>
      </c>
    </row>
    <row r="504" spans="1:15" x14ac:dyDescent="0.25">
      <c r="A504" s="100">
        <v>9005</v>
      </c>
      <c r="B504" s="29">
        <v>4</v>
      </c>
      <c r="C504" s="100">
        <v>35582</v>
      </c>
      <c r="D504" s="100">
        <v>12.8</v>
      </c>
      <c r="E504" s="100">
        <v>10.39</v>
      </c>
      <c r="F504" s="100">
        <v>9.07</v>
      </c>
      <c r="G504" s="100">
        <v>7.31</v>
      </c>
      <c r="H504" s="100">
        <v>5.99</v>
      </c>
      <c r="I504" s="100">
        <v>5.05</v>
      </c>
      <c r="J504" s="100">
        <v>4.2300000000000004</v>
      </c>
      <c r="K504" s="100">
        <v>3.57</v>
      </c>
      <c r="L504" s="100">
        <v>66</v>
      </c>
      <c r="M504" s="100">
        <v>56</v>
      </c>
      <c r="N504" s="100">
        <v>14</v>
      </c>
      <c r="O504" s="99">
        <v>0.55488425925925922</v>
      </c>
    </row>
    <row r="505" spans="1:15" x14ac:dyDescent="0.25">
      <c r="A505" s="96" t="s">
        <v>297</v>
      </c>
      <c r="C505" s="95" t="s">
        <v>57</v>
      </c>
      <c r="D505" s="97">
        <v>0.55517361111111108</v>
      </c>
      <c r="E505" s="96" t="s">
        <v>73</v>
      </c>
    </row>
    <row r="506" spans="1:15" x14ac:dyDescent="0.25">
      <c r="A506" s="100">
        <v>9616</v>
      </c>
      <c r="B506" s="29">
        <v>1</v>
      </c>
      <c r="C506" s="100">
        <v>35330</v>
      </c>
      <c r="D506" s="100">
        <v>14.22</v>
      </c>
      <c r="E506" s="100">
        <v>8.33</v>
      </c>
      <c r="F506" s="100">
        <v>11.46</v>
      </c>
      <c r="G506" s="100">
        <v>9.1199999999999992</v>
      </c>
      <c r="H506" s="100">
        <v>7.42</v>
      </c>
      <c r="I506" s="100">
        <v>6.02</v>
      </c>
      <c r="J506" s="100">
        <v>4.9000000000000004</v>
      </c>
      <c r="K506" s="100">
        <v>3.99</v>
      </c>
      <c r="L506" s="100">
        <v>66</v>
      </c>
      <c r="M506" s="100">
        <v>57</v>
      </c>
      <c r="N506" s="100">
        <v>15</v>
      </c>
      <c r="O506" s="99">
        <v>0.55714120370370368</v>
      </c>
    </row>
    <row r="507" spans="1:15" x14ac:dyDescent="0.25">
      <c r="A507" s="100">
        <v>9616</v>
      </c>
      <c r="B507" s="29">
        <v>2</v>
      </c>
      <c r="C507" s="100">
        <v>12286</v>
      </c>
      <c r="D507" s="100">
        <v>5.55</v>
      </c>
      <c r="E507" s="100">
        <v>2.58</v>
      </c>
      <c r="F507" s="100">
        <v>4.4000000000000004</v>
      </c>
      <c r="G507" s="100">
        <v>3.51</v>
      </c>
      <c r="H507" s="100">
        <v>2.82</v>
      </c>
      <c r="I507" s="100">
        <v>2.31</v>
      </c>
      <c r="J507" s="100">
        <v>1.9</v>
      </c>
      <c r="K507" s="100">
        <v>1.55</v>
      </c>
      <c r="L507" s="100">
        <v>66</v>
      </c>
      <c r="M507" s="100">
        <v>57</v>
      </c>
      <c r="N507" s="100">
        <v>15</v>
      </c>
      <c r="O507" s="99">
        <v>0.55726851851851855</v>
      </c>
    </row>
    <row r="508" spans="1:15" x14ac:dyDescent="0.25">
      <c r="A508" s="100">
        <v>9616</v>
      </c>
      <c r="B508" s="29">
        <v>3</v>
      </c>
      <c r="C508" s="100">
        <v>23487</v>
      </c>
      <c r="D508" s="100">
        <v>9.9700000000000006</v>
      </c>
      <c r="E508" s="100">
        <v>5.21</v>
      </c>
      <c r="F508" s="100">
        <v>8.06</v>
      </c>
      <c r="G508" s="100">
        <v>6.31</v>
      </c>
      <c r="H508" s="100">
        <v>5.17</v>
      </c>
      <c r="I508" s="100">
        <v>4.2</v>
      </c>
      <c r="J508" s="100">
        <v>3.45</v>
      </c>
      <c r="K508" s="100">
        <v>2.81</v>
      </c>
      <c r="L508" s="100">
        <v>66</v>
      </c>
      <c r="M508" s="100">
        <v>57</v>
      </c>
      <c r="N508" s="100">
        <v>15</v>
      </c>
      <c r="O508" s="99">
        <v>0.55737268518518512</v>
      </c>
    </row>
    <row r="509" spans="1:15" x14ac:dyDescent="0.25">
      <c r="A509" s="100">
        <v>9616</v>
      </c>
      <c r="B509" s="29">
        <v>4</v>
      </c>
      <c r="C509" s="100">
        <v>35423</v>
      </c>
      <c r="D509" s="100">
        <v>13.93</v>
      </c>
      <c r="E509" s="100">
        <v>8.36</v>
      </c>
      <c r="F509" s="100">
        <v>11.29</v>
      </c>
      <c r="G509" s="100">
        <v>8.98</v>
      </c>
      <c r="H509" s="100">
        <v>7.33</v>
      </c>
      <c r="I509" s="100">
        <v>5.98</v>
      </c>
      <c r="J509" s="100">
        <v>4.9000000000000004</v>
      </c>
      <c r="K509" s="100">
        <v>4.0199999999999996</v>
      </c>
      <c r="L509" s="100">
        <v>66</v>
      </c>
      <c r="M509" s="100">
        <v>57</v>
      </c>
      <c r="N509" s="100">
        <v>15</v>
      </c>
      <c r="O509" s="99">
        <v>0.55755787037037041</v>
      </c>
    </row>
    <row r="510" spans="1:15" x14ac:dyDescent="0.25">
      <c r="A510" s="96" t="s">
        <v>721</v>
      </c>
      <c r="C510" s="95" t="s">
        <v>57</v>
      </c>
      <c r="D510" s="97">
        <v>0.55782407407407408</v>
      </c>
      <c r="E510" s="96" t="s">
        <v>71</v>
      </c>
    </row>
    <row r="511" spans="1:15" x14ac:dyDescent="0.25">
      <c r="A511" s="100">
        <v>9618</v>
      </c>
      <c r="B511" s="29">
        <v>1</v>
      </c>
      <c r="C511" s="100">
        <v>35449</v>
      </c>
      <c r="D511" s="100">
        <v>12.98</v>
      </c>
      <c r="E511" s="100">
        <v>10.48</v>
      </c>
      <c r="F511" s="100">
        <v>9.0299999999999994</v>
      </c>
      <c r="G511" s="100">
        <v>7.3</v>
      </c>
      <c r="H511" s="100">
        <v>6.03</v>
      </c>
      <c r="I511" s="100">
        <v>5.05</v>
      </c>
      <c r="J511" s="100">
        <v>4.25</v>
      </c>
      <c r="K511" s="100">
        <v>3.62</v>
      </c>
      <c r="L511" s="100">
        <v>67</v>
      </c>
      <c r="M511" s="100">
        <v>58</v>
      </c>
      <c r="N511" s="100">
        <v>16</v>
      </c>
      <c r="O511" s="99">
        <v>0.55813657407407413</v>
      </c>
    </row>
    <row r="512" spans="1:15" x14ac:dyDescent="0.25">
      <c r="A512" s="100">
        <v>9618</v>
      </c>
      <c r="B512" s="29">
        <v>2</v>
      </c>
      <c r="C512" s="100">
        <v>12256</v>
      </c>
      <c r="D512" s="100">
        <v>4.95</v>
      </c>
      <c r="E512" s="100">
        <v>4.01</v>
      </c>
      <c r="F512" s="100">
        <v>2.57</v>
      </c>
      <c r="G512" s="100">
        <v>2.2400000000000002</v>
      </c>
      <c r="H512" s="100">
        <v>1.97</v>
      </c>
      <c r="I512" s="100">
        <v>1.7</v>
      </c>
      <c r="J512" s="100">
        <v>1.46</v>
      </c>
      <c r="K512" s="100">
        <v>1.27</v>
      </c>
      <c r="L512" s="100">
        <v>67</v>
      </c>
      <c r="M512" s="100">
        <v>58</v>
      </c>
      <c r="N512" s="100">
        <v>16</v>
      </c>
      <c r="O512" s="99">
        <v>0.55821759259259263</v>
      </c>
    </row>
    <row r="513" spans="1:15" x14ac:dyDescent="0.25">
      <c r="A513" s="100">
        <v>9618</v>
      </c>
      <c r="B513" s="29">
        <v>3</v>
      </c>
      <c r="C513" s="100">
        <v>23376</v>
      </c>
      <c r="D513" s="100">
        <v>8.94</v>
      </c>
      <c r="E513" s="100">
        <v>7.19</v>
      </c>
      <c r="F513" s="100">
        <v>5.76</v>
      </c>
      <c r="G513" s="100">
        <v>4.66</v>
      </c>
      <c r="H513" s="100">
        <v>3.92</v>
      </c>
      <c r="I513" s="100">
        <v>3.35</v>
      </c>
      <c r="J513" s="100">
        <v>2.85</v>
      </c>
      <c r="K513" s="100">
        <v>2.4500000000000002</v>
      </c>
      <c r="L513" s="100">
        <v>67</v>
      </c>
      <c r="M513" s="100">
        <v>58</v>
      </c>
      <c r="N513" s="100">
        <v>16</v>
      </c>
      <c r="O513" s="99">
        <v>0.55831018518518516</v>
      </c>
    </row>
    <row r="514" spans="1:15" x14ac:dyDescent="0.25">
      <c r="A514" s="100">
        <v>9618</v>
      </c>
      <c r="B514" s="29">
        <v>4</v>
      </c>
      <c r="C514" s="100">
        <v>35568</v>
      </c>
      <c r="D514" s="100">
        <v>12.71</v>
      </c>
      <c r="E514" s="100">
        <v>10.28</v>
      </c>
      <c r="F514" s="100">
        <v>9.25</v>
      </c>
      <c r="G514" s="100">
        <v>7.48</v>
      </c>
      <c r="H514" s="100">
        <v>6.1</v>
      </c>
      <c r="I514" s="100">
        <v>5.12</v>
      </c>
      <c r="J514" s="100">
        <v>4.32</v>
      </c>
      <c r="K514" s="100">
        <v>3.68</v>
      </c>
      <c r="L514" s="100">
        <v>67</v>
      </c>
      <c r="M514" s="100">
        <v>58</v>
      </c>
      <c r="N514" s="100">
        <v>16</v>
      </c>
      <c r="O514" s="99">
        <v>0.55841435185185184</v>
      </c>
    </row>
    <row r="515" spans="1:15" x14ac:dyDescent="0.25">
      <c r="A515" s="96" t="s">
        <v>680</v>
      </c>
      <c r="C515" s="95" t="s">
        <v>57</v>
      </c>
      <c r="D515" s="97">
        <v>0.55874999999999997</v>
      </c>
      <c r="E515" s="96" t="s">
        <v>69</v>
      </c>
    </row>
    <row r="516" spans="1:15" x14ac:dyDescent="0.25">
      <c r="A516" s="100">
        <v>10192</v>
      </c>
      <c r="B516" s="29">
        <v>1</v>
      </c>
      <c r="C516" s="100">
        <v>35046</v>
      </c>
      <c r="D516" s="100">
        <v>13.81</v>
      </c>
      <c r="E516" s="100">
        <v>8.15</v>
      </c>
      <c r="F516" s="100">
        <v>11.02</v>
      </c>
      <c r="G516" s="100">
        <v>8.67</v>
      </c>
      <c r="H516" s="100">
        <v>6.94</v>
      </c>
      <c r="I516" s="100">
        <v>5.65</v>
      </c>
      <c r="J516" s="100">
        <v>4.54</v>
      </c>
      <c r="K516" s="100">
        <v>3.7</v>
      </c>
      <c r="L516" s="100">
        <v>66</v>
      </c>
      <c r="M516" s="100">
        <v>57</v>
      </c>
      <c r="N516" s="100">
        <v>17</v>
      </c>
      <c r="O516" s="99">
        <v>0.56099537037037039</v>
      </c>
    </row>
    <row r="517" spans="1:15" x14ac:dyDescent="0.25">
      <c r="A517" s="100">
        <v>10192</v>
      </c>
      <c r="B517" s="29">
        <v>2</v>
      </c>
      <c r="C517" s="100">
        <v>12303</v>
      </c>
      <c r="D517" s="100">
        <v>5.33</v>
      </c>
      <c r="E517" s="100">
        <v>2.4900000000000002</v>
      </c>
      <c r="F517" s="100">
        <v>4.1500000000000004</v>
      </c>
      <c r="G517" s="100">
        <v>3.27</v>
      </c>
      <c r="H517" s="100">
        <v>2.62</v>
      </c>
      <c r="I517" s="100">
        <v>2.12</v>
      </c>
      <c r="J517" s="100">
        <v>1.71</v>
      </c>
      <c r="K517" s="100">
        <v>1.43</v>
      </c>
      <c r="L517" s="100">
        <v>66</v>
      </c>
      <c r="M517" s="100">
        <v>57</v>
      </c>
      <c r="N517" s="100">
        <v>17</v>
      </c>
      <c r="O517" s="99">
        <v>0.56111111111111112</v>
      </c>
    </row>
    <row r="518" spans="1:15" x14ac:dyDescent="0.25">
      <c r="A518" s="100">
        <v>10192</v>
      </c>
      <c r="B518" s="29">
        <v>3</v>
      </c>
      <c r="C518" s="100">
        <v>23353</v>
      </c>
      <c r="D518" s="100">
        <v>9.6999999999999993</v>
      </c>
      <c r="E518" s="100">
        <v>4.96</v>
      </c>
      <c r="F518" s="100">
        <v>7.73</v>
      </c>
      <c r="G518" s="100">
        <v>5.96</v>
      </c>
      <c r="H518" s="100">
        <v>4.8099999999999996</v>
      </c>
      <c r="I518" s="100">
        <v>3.91</v>
      </c>
      <c r="J518" s="100">
        <v>3.14</v>
      </c>
      <c r="K518" s="100">
        <v>2.62</v>
      </c>
      <c r="L518" s="100">
        <v>66</v>
      </c>
      <c r="M518" s="100">
        <v>57</v>
      </c>
      <c r="N518" s="100">
        <v>17</v>
      </c>
      <c r="O518" s="99">
        <v>0.56126157407407407</v>
      </c>
    </row>
    <row r="519" spans="1:15" x14ac:dyDescent="0.25">
      <c r="A519" s="100">
        <v>10192</v>
      </c>
      <c r="B519" s="29">
        <v>4</v>
      </c>
      <c r="C519" s="100">
        <v>35368</v>
      </c>
      <c r="D519" s="100">
        <v>13.4</v>
      </c>
      <c r="E519" s="100">
        <v>8.15</v>
      </c>
      <c r="F519" s="100">
        <v>10.78</v>
      </c>
      <c r="G519" s="100">
        <v>8.4600000000000009</v>
      </c>
      <c r="H519" s="100">
        <v>6.82</v>
      </c>
      <c r="I519" s="100">
        <v>5.56</v>
      </c>
      <c r="J519" s="100">
        <v>4.5</v>
      </c>
      <c r="K519" s="100">
        <v>3.74</v>
      </c>
      <c r="L519" s="100">
        <v>66</v>
      </c>
      <c r="M519" s="100">
        <v>57</v>
      </c>
      <c r="N519" s="100">
        <v>17</v>
      </c>
      <c r="O519" s="99">
        <v>0.56136574074074075</v>
      </c>
    </row>
    <row r="520" spans="1:15" x14ac:dyDescent="0.25">
      <c r="A520" s="96" t="s">
        <v>681</v>
      </c>
      <c r="C520" s="95" t="s">
        <v>57</v>
      </c>
      <c r="D520" s="97">
        <v>0.56163194444444442</v>
      </c>
      <c r="E520" s="96" t="s">
        <v>67</v>
      </c>
    </row>
    <row r="521" spans="1:15" x14ac:dyDescent="0.25">
      <c r="A521" s="100">
        <v>10195</v>
      </c>
      <c r="B521" s="29">
        <v>1</v>
      </c>
      <c r="C521" s="100">
        <v>35439</v>
      </c>
      <c r="D521" s="100">
        <v>11.62</v>
      </c>
      <c r="E521" s="100">
        <v>9.4600000000000009</v>
      </c>
      <c r="F521" s="100">
        <v>8.7200000000000006</v>
      </c>
      <c r="G521" s="100">
        <v>7.01</v>
      </c>
      <c r="H521" s="100">
        <v>5.76</v>
      </c>
      <c r="I521" s="100">
        <v>4.8099999999999996</v>
      </c>
      <c r="J521" s="100">
        <v>4</v>
      </c>
      <c r="K521" s="100">
        <v>3.4</v>
      </c>
      <c r="L521" s="100">
        <v>66</v>
      </c>
      <c r="M521" s="100">
        <v>57</v>
      </c>
      <c r="N521" s="100">
        <v>18</v>
      </c>
      <c r="O521" s="99">
        <v>0.56195601851851851</v>
      </c>
    </row>
    <row r="522" spans="1:15" x14ac:dyDescent="0.25">
      <c r="A522" s="100">
        <v>10195</v>
      </c>
      <c r="B522" s="29">
        <v>2</v>
      </c>
      <c r="C522" s="100">
        <v>12291</v>
      </c>
      <c r="D522" s="100">
        <v>4.0999999999999996</v>
      </c>
      <c r="E522" s="100">
        <v>3.34</v>
      </c>
      <c r="F522" s="100">
        <v>2.7</v>
      </c>
      <c r="G522" s="100">
        <v>2.23</v>
      </c>
      <c r="H522" s="100">
        <v>1.9</v>
      </c>
      <c r="I522" s="100">
        <v>1.64</v>
      </c>
      <c r="J522" s="100">
        <v>1.39</v>
      </c>
      <c r="K522" s="100">
        <v>1.2</v>
      </c>
      <c r="L522" s="100">
        <v>66</v>
      </c>
      <c r="M522" s="100">
        <v>57</v>
      </c>
      <c r="N522" s="100">
        <v>18</v>
      </c>
      <c r="O522" s="99">
        <v>0.56204861111111104</v>
      </c>
    </row>
    <row r="523" spans="1:15" x14ac:dyDescent="0.25">
      <c r="A523" s="100">
        <v>10195</v>
      </c>
      <c r="B523" s="29">
        <v>3</v>
      </c>
      <c r="C523" s="100">
        <v>23452</v>
      </c>
      <c r="D523" s="100">
        <v>7.72</v>
      </c>
      <c r="E523" s="100">
        <v>6.21</v>
      </c>
      <c r="F523" s="100">
        <v>5.87</v>
      </c>
      <c r="G523" s="100">
        <v>4.6900000000000004</v>
      </c>
      <c r="H523" s="100">
        <v>3.89</v>
      </c>
      <c r="I523" s="100">
        <v>3.26</v>
      </c>
      <c r="J523" s="100">
        <v>2.76</v>
      </c>
      <c r="K523" s="100">
        <v>2.3199999999999998</v>
      </c>
      <c r="L523" s="100">
        <v>66</v>
      </c>
      <c r="M523" s="100">
        <v>57</v>
      </c>
      <c r="N523" s="100">
        <v>18</v>
      </c>
      <c r="O523" s="99">
        <v>0.56214120370370368</v>
      </c>
    </row>
    <row r="524" spans="1:15" x14ac:dyDescent="0.25">
      <c r="A524" s="100">
        <v>10195</v>
      </c>
      <c r="B524" s="29">
        <v>4</v>
      </c>
      <c r="C524" s="100">
        <v>35517</v>
      </c>
      <c r="D524" s="100">
        <v>11.35</v>
      </c>
      <c r="E524" s="100">
        <v>9.24</v>
      </c>
      <c r="F524" s="100">
        <v>9.1199999999999992</v>
      </c>
      <c r="G524" s="100">
        <v>7.32</v>
      </c>
      <c r="H524" s="100">
        <v>5.97</v>
      </c>
      <c r="I524" s="100">
        <v>4.95</v>
      </c>
      <c r="J524" s="100">
        <v>4.13</v>
      </c>
      <c r="K524" s="100">
        <v>3.48</v>
      </c>
      <c r="L524" s="100">
        <v>66</v>
      </c>
      <c r="M524" s="100">
        <v>57</v>
      </c>
      <c r="N524" s="100">
        <v>18</v>
      </c>
      <c r="O524" s="99">
        <v>0.56224537037037037</v>
      </c>
    </row>
    <row r="525" spans="1:15" x14ac:dyDescent="0.25">
      <c r="A525" s="96" t="s">
        <v>682</v>
      </c>
      <c r="C525" s="95" t="s">
        <v>57</v>
      </c>
      <c r="D525" s="97">
        <v>0.56259259259259264</v>
      </c>
      <c r="E525" s="96" t="s">
        <v>65</v>
      </c>
    </row>
    <row r="526" spans="1:15" x14ac:dyDescent="0.25">
      <c r="A526" s="100">
        <v>10725</v>
      </c>
      <c r="B526" s="29">
        <v>1</v>
      </c>
      <c r="C526" s="100">
        <v>35051</v>
      </c>
      <c r="D526" s="100">
        <v>15.02</v>
      </c>
      <c r="E526" s="100">
        <v>6.59</v>
      </c>
      <c r="F526" s="100">
        <v>11.91</v>
      </c>
      <c r="G526" s="100">
        <v>9.2200000000000006</v>
      </c>
      <c r="H526" s="100">
        <v>7.39</v>
      </c>
      <c r="I526" s="100">
        <v>5.97</v>
      </c>
      <c r="J526" s="100">
        <v>4.87</v>
      </c>
      <c r="K526" s="100">
        <v>3.94</v>
      </c>
      <c r="L526" s="100">
        <v>66</v>
      </c>
      <c r="M526" s="100">
        <v>58</v>
      </c>
      <c r="N526" s="100">
        <v>19</v>
      </c>
      <c r="O526" s="99">
        <v>0.5643055555555555</v>
      </c>
    </row>
    <row r="527" spans="1:15" x14ac:dyDescent="0.25">
      <c r="A527" s="100">
        <v>10725</v>
      </c>
      <c r="B527" s="29">
        <v>2</v>
      </c>
      <c r="C527" s="100">
        <v>12292</v>
      </c>
      <c r="D527" s="100">
        <v>5.7</v>
      </c>
      <c r="E527" s="100">
        <v>2.17</v>
      </c>
      <c r="F527" s="100">
        <v>4.43</v>
      </c>
      <c r="G527" s="100">
        <v>3.41</v>
      </c>
      <c r="H527" s="100">
        <v>2.69</v>
      </c>
      <c r="I527" s="100">
        <v>2.1800000000000002</v>
      </c>
      <c r="J527" s="100">
        <v>1.81</v>
      </c>
      <c r="K527" s="100">
        <v>1.47</v>
      </c>
      <c r="L527" s="100">
        <v>66</v>
      </c>
      <c r="M527" s="100">
        <v>58</v>
      </c>
      <c r="N527" s="100">
        <v>19</v>
      </c>
      <c r="O527" s="99">
        <v>0.56442129629629634</v>
      </c>
    </row>
    <row r="528" spans="1:15" x14ac:dyDescent="0.25">
      <c r="A528" s="100">
        <v>10725</v>
      </c>
      <c r="B528" s="29">
        <v>3</v>
      </c>
      <c r="C528" s="100">
        <v>23330</v>
      </c>
      <c r="D528" s="100">
        <v>10.46</v>
      </c>
      <c r="E528" s="100">
        <v>4.26</v>
      </c>
      <c r="F528" s="100">
        <v>8.2100000000000009</v>
      </c>
      <c r="G528" s="100">
        <v>6.26</v>
      </c>
      <c r="H528" s="100">
        <v>5.0199999999999996</v>
      </c>
      <c r="I528" s="100">
        <v>4.0599999999999996</v>
      </c>
      <c r="J528" s="100">
        <v>3.32</v>
      </c>
      <c r="K528" s="100">
        <v>2.73</v>
      </c>
      <c r="L528" s="100">
        <v>66</v>
      </c>
      <c r="M528" s="100">
        <v>58</v>
      </c>
      <c r="N528" s="100">
        <v>19</v>
      </c>
      <c r="O528" s="99">
        <v>0.5645486111111111</v>
      </c>
    </row>
    <row r="529" spans="1:15" x14ac:dyDescent="0.25">
      <c r="A529" s="100">
        <v>10725</v>
      </c>
      <c r="B529" s="29">
        <v>4</v>
      </c>
      <c r="C529" s="100">
        <v>35432</v>
      </c>
      <c r="D529" s="100">
        <v>14.7</v>
      </c>
      <c r="E529" s="100">
        <v>6.57</v>
      </c>
      <c r="F529" s="100">
        <v>11.68</v>
      </c>
      <c r="G529" s="100">
        <v>9.0399999999999991</v>
      </c>
      <c r="H529" s="100">
        <v>7.23</v>
      </c>
      <c r="I529" s="100">
        <v>5.86</v>
      </c>
      <c r="J529" s="100">
        <v>4.8099999999999996</v>
      </c>
      <c r="K529" s="100">
        <v>3.93</v>
      </c>
      <c r="L529" s="100">
        <v>66</v>
      </c>
      <c r="M529" s="100">
        <v>58</v>
      </c>
      <c r="N529" s="100">
        <v>19</v>
      </c>
      <c r="O529" s="99">
        <v>0.56467592592592586</v>
      </c>
    </row>
    <row r="530" spans="1:15" x14ac:dyDescent="0.25">
      <c r="A530" s="96" t="s">
        <v>683</v>
      </c>
      <c r="C530" s="95" t="s">
        <v>57</v>
      </c>
      <c r="D530" s="97">
        <v>0.56494212962962964</v>
      </c>
      <c r="E530" s="96" t="s">
        <v>63</v>
      </c>
    </row>
    <row r="531" spans="1:15" x14ac:dyDescent="0.25">
      <c r="A531" s="100">
        <v>10727</v>
      </c>
      <c r="B531" s="29">
        <v>1</v>
      </c>
      <c r="C531" s="100">
        <v>35485</v>
      </c>
      <c r="D531" s="100">
        <v>11.61</v>
      </c>
      <c r="E531" s="100">
        <v>9.39</v>
      </c>
      <c r="F531" s="100">
        <v>8.68</v>
      </c>
      <c r="G531" s="100">
        <v>6.92</v>
      </c>
      <c r="H531" s="100">
        <v>5.63</v>
      </c>
      <c r="I531" s="100">
        <v>4.6500000000000004</v>
      </c>
      <c r="J531" s="100">
        <v>3.87</v>
      </c>
      <c r="K531" s="100">
        <v>3.26</v>
      </c>
      <c r="L531" s="100">
        <v>67</v>
      </c>
      <c r="M531" s="100">
        <v>57</v>
      </c>
      <c r="N531" s="100">
        <v>20</v>
      </c>
      <c r="O531" s="99">
        <v>0.56526620370370373</v>
      </c>
    </row>
    <row r="532" spans="1:15" x14ac:dyDescent="0.25">
      <c r="A532" s="100">
        <v>10727</v>
      </c>
      <c r="B532" s="29">
        <v>2</v>
      </c>
      <c r="C532" s="100">
        <v>12267</v>
      </c>
      <c r="D532" s="100">
        <v>3.82</v>
      </c>
      <c r="E532" s="100">
        <v>3.13</v>
      </c>
      <c r="F532" s="100">
        <v>3.17</v>
      </c>
      <c r="G532" s="100">
        <v>2.5099999999999998</v>
      </c>
      <c r="H532" s="100">
        <v>2.04</v>
      </c>
      <c r="I532" s="100">
        <v>1.71</v>
      </c>
      <c r="J532" s="100">
        <v>1.41</v>
      </c>
      <c r="K532" s="100">
        <v>1.19</v>
      </c>
      <c r="L532" s="100">
        <v>67</v>
      </c>
      <c r="M532" s="100">
        <v>57</v>
      </c>
      <c r="N532" s="100">
        <v>20</v>
      </c>
      <c r="O532" s="99">
        <v>0.56537037037037041</v>
      </c>
    </row>
    <row r="533" spans="1:15" x14ac:dyDescent="0.25">
      <c r="A533" s="100">
        <v>10727</v>
      </c>
      <c r="B533" s="29">
        <v>3</v>
      </c>
      <c r="C533" s="100">
        <v>23482</v>
      </c>
      <c r="D533" s="100">
        <v>7.52</v>
      </c>
      <c r="E533" s="100">
        <v>6.07</v>
      </c>
      <c r="F533" s="100">
        <v>6.33</v>
      </c>
      <c r="G533" s="100">
        <v>4.9000000000000004</v>
      </c>
      <c r="H533" s="100">
        <v>3.95</v>
      </c>
      <c r="I533" s="100">
        <v>3.27</v>
      </c>
      <c r="J533" s="100">
        <v>2.71</v>
      </c>
      <c r="K533" s="100">
        <v>2.29</v>
      </c>
      <c r="L533" s="100">
        <v>67</v>
      </c>
      <c r="M533" s="100">
        <v>57</v>
      </c>
      <c r="N533" s="100">
        <v>20</v>
      </c>
      <c r="O533" s="99">
        <v>0.56546296296296295</v>
      </c>
    </row>
    <row r="534" spans="1:15" x14ac:dyDescent="0.25">
      <c r="A534" s="100">
        <v>10727</v>
      </c>
      <c r="B534" s="29">
        <v>4</v>
      </c>
      <c r="C534" s="100">
        <v>35535</v>
      </c>
      <c r="D534" s="100">
        <v>11.21</v>
      </c>
      <c r="E534" s="100">
        <v>9.1300000000000008</v>
      </c>
      <c r="F534" s="100">
        <v>9.41</v>
      </c>
      <c r="G534" s="100">
        <v>7.43</v>
      </c>
      <c r="H534" s="100">
        <v>5.96</v>
      </c>
      <c r="I534" s="100">
        <v>4.88</v>
      </c>
      <c r="J534" s="100">
        <v>4.03</v>
      </c>
      <c r="K534" s="100">
        <v>3.37</v>
      </c>
      <c r="L534" s="100">
        <v>67</v>
      </c>
      <c r="M534" s="100">
        <v>57</v>
      </c>
      <c r="N534" s="100">
        <v>20</v>
      </c>
      <c r="O534" s="99">
        <v>0.56556712962962963</v>
      </c>
    </row>
    <row r="535" spans="1:15" x14ac:dyDescent="0.25">
      <c r="A535" s="96" t="s">
        <v>684</v>
      </c>
      <c r="C535" s="95" t="s">
        <v>57</v>
      </c>
      <c r="D535" s="97">
        <v>0.56593749999999998</v>
      </c>
      <c r="E535" s="96" t="s">
        <v>61</v>
      </c>
    </row>
    <row r="536" spans="1:15" x14ac:dyDescent="0.25">
      <c r="A536" s="100">
        <v>11220</v>
      </c>
      <c r="B536" s="29">
        <v>1</v>
      </c>
      <c r="C536" s="100">
        <v>35143</v>
      </c>
      <c r="D536" s="100">
        <v>15.66</v>
      </c>
      <c r="E536" s="100">
        <v>8.02</v>
      </c>
      <c r="F536" s="100">
        <v>12.41</v>
      </c>
      <c r="G536" s="100">
        <v>9.73</v>
      </c>
      <c r="H536" s="100">
        <v>7.71</v>
      </c>
      <c r="I536" s="100">
        <v>6.21</v>
      </c>
      <c r="J536" s="100">
        <v>4.93</v>
      </c>
      <c r="K536" s="100">
        <v>3.93</v>
      </c>
      <c r="L536" s="100">
        <v>67</v>
      </c>
      <c r="M536" s="100">
        <v>57</v>
      </c>
      <c r="N536" s="100">
        <v>21</v>
      </c>
      <c r="O536" s="99">
        <v>0.56756944444444446</v>
      </c>
    </row>
    <row r="537" spans="1:15" x14ac:dyDescent="0.25">
      <c r="A537" s="100">
        <v>11220</v>
      </c>
      <c r="B537" s="29">
        <v>2</v>
      </c>
      <c r="C537" s="100">
        <v>12257</v>
      </c>
      <c r="D537" s="100">
        <v>5.98</v>
      </c>
      <c r="E537" s="100">
        <v>2.36</v>
      </c>
      <c r="F537" s="100">
        <v>4.66</v>
      </c>
      <c r="G537" s="100">
        <v>3.68</v>
      </c>
      <c r="H537" s="100">
        <v>2.9</v>
      </c>
      <c r="I537" s="100">
        <v>2.37</v>
      </c>
      <c r="J537" s="100">
        <v>1.9</v>
      </c>
      <c r="K537" s="100">
        <v>1.55</v>
      </c>
      <c r="L537" s="100">
        <v>67</v>
      </c>
      <c r="M537" s="100">
        <v>57</v>
      </c>
      <c r="N537" s="100">
        <v>21</v>
      </c>
      <c r="O537" s="99">
        <v>0.56769675925925933</v>
      </c>
    </row>
    <row r="538" spans="1:15" x14ac:dyDescent="0.25">
      <c r="A538" s="100">
        <v>11220</v>
      </c>
      <c r="B538" s="29">
        <v>3</v>
      </c>
      <c r="C538" s="100">
        <v>23460</v>
      </c>
      <c r="D538" s="100">
        <v>10.88</v>
      </c>
      <c r="E538" s="100">
        <v>4.92</v>
      </c>
      <c r="F538" s="100">
        <v>8.67</v>
      </c>
      <c r="G538" s="100">
        <v>6.68</v>
      </c>
      <c r="H538" s="100">
        <v>5.32</v>
      </c>
      <c r="I538" s="100">
        <v>4.3099999999999996</v>
      </c>
      <c r="J538" s="100">
        <v>3.45</v>
      </c>
      <c r="K538" s="100">
        <v>2.79</v>
      </c>
      <c r="L538" s="100">
        <v>67</v>
      </c>
      <c r="M538" s="100">
        <v>57</v>
      </c>
      <c r="N538" s="100">
        <v>21</v>
      </c>
      <c r="O538" s="99">
        <v>0.56792824074074078</v>
      </c>
    </row>
    <row r="539" spans="1:15" x14ac:dyDescent="0.25">
      <c r="A539" s="100">
        <v>11220</v>
      </c>
      <c r="B539" s="29">
        <v>4</v>
      </c>
      <c r="C539" s="100">
        <v>35465</v>
      </c>
      <c r="D539" s="100">
        <v>15.17</v>
      </c>
      <c r="E539" s="100">
        <v>8.02</v>
      </c>
      <c r="F539" s="100">
        <v>12.1</v>
      </c>
      <c r="G539" s="100">
        <v>9.48</v>
      </c>
      <c r="H539" s="100">
        <v>7.56</v>
      </c>
      <c r="I539" s="100">
        <v>6.12</v>
      </c>
      <c r="J539" s="100">
        <v>4.92</v>
      </c>
      <c r="K539" s="100">
        <v>3.97</v>
      </c>
      <c r="L539" s="100">
        <v>67</v>
      </c>
      <c r="M539" s="100">
        <v>57</v>
      </c>
      <c r="N539" s="100">
        <v>21</v>
      </c>
      <c r="O539" s="99">
        <v>0.56806712962962969</v>
      </c>
    </row>
    <row r="540" spans="1:15" x14ac:dyDescent="0.25">
      <c r="A540" s="96" t="s">
        <v>685</v>
      </c>
      <c r="C540" s="95" t="s">
        <v>57</v>
      </c>
      <c r="D540" s="97">
        <v>0.56835648148148155</v>
      </c>
      <c r="E540" s="96" t="s">
        <v>59</v>
      </c>
    </row>
    <row r="541" spans="1:15" x14ac:dyDescent="0.25">
      <c r="A541" s="100">
        <v>11224</v>
      </c>
      <c r="B541" s="29">
        <v>1</v>
      </c>
      <c r="C541" s="100">
        <v>35390</v>
      </c>
      <c r="D541" s="100">
        <v>13.72</v>
      </c>
      <c r="E541" s="100">
        <v>11.1</v>
      </c>
      <c r="F541" s="100">
        <v>8.26</v>
      </c>
      <c r="G541" s="100">
        <v>6.86</v>
      </c>
      <c r="H541" s="100">
        <v>5.68</v>
      </c>
      <c r="I541" s="100">
        <v>4.71</v>
      </c>
      <c r="J541" s="100">
        <v>3.98</v>
      </c>
      <c r="K541" s="100">
        <v>3.37</v>
      </c>
      <c r="L541" s="100">
        <v>67</v>
      </c>
      <c r="M541" s="100">
        <v>57</v>
      </c>
      <c r="N541" s="100">
        <v>22</v>
      </c>
      <c r="O541" s="99">
        <v>0.56869212962962956</v>
      </c>
    </row>
    <row r="542" spans="1:15" x14ac:dyDescent="0.25">
      <c r="A542" s="100">
        <v>11224</v>
      </c>
      <c r="B542" s="29">
        <v>2</v>
      </c>
      <c r="C542" s="100">
        <v>12238</v>
      </c>
      <c r="D542" s="100">
        <v>4.83</v>
      </c>
      <c r="E542" s="100">
        <v>3.89</v>
      </c>
      <c r="F542" s="100">
        <v>2.63</v>
      </c>
      <c r="G542" s="100">
        <v>2.2599999999999998</v>
      </c>
      <c r="H542" s="100">
        <v>1.91</v>
      </c>
      <c r="I542" s="100">
        <v>1.64</v>
      </c>
      <c r="J542" s="100">
        <v>1.4</v>
      </c>
      <c r="K542" s="100">
        <v>1.21</v>
      </c>
      <c r="L542" s="100">
        <v>67</v>
      </c>
      <c r="M542" s="100">
        <v>57</v>
      </c>
      <c r="N542" s="100">
        <v>22</v>
      </c>
      <c r="O542" s="99">
        <v>0.56879629629629636</v>
      </c>
    </row>
    <row r="543" spans="1:15" x14ac:dyDescent="0.25">
      <c r="A543" s="100">
        <v>11224</v>
      </c>
      <c r="B543" s="29">
        <v>3</v>
      </c>
      <c r="C543" s="100">
        <v>23365</v>
      </c>
      <c r="D543" s="100">
        <v>9.2100000000000009</v>
      </c>
      <c r="E543" s="100">
        <v>7.38</v>
      </c>
      <c r="F543" s="100">
        <v>5.31</v>
      </c>
      <c r="G543" s="100">
        <v>4.42</v>
      </c>
      <c r="H543" s="100">
        <v>3.74</v>
      </c>
      <c r="I543" s="100">
        <v>3.17</v>
      </c>
      <c r="J543" s="100">
        <v>2.69</v>
      </c>
      <c r="K543" s="100">
        <v>2.29</v>
      </c>
      <c r="L543" s="100">
        <v>67</v>
      </c>
      <c r="M543" s="100">
        <v>57</v>
      </c>
      <c r="N543" s="100">
        <v>22</v>
      </c>
      <c r="O543" s="99">
        <v>0.56887731481481485</v>
      </c>
    </row>
    <row r="544" spans="1:15" x14ac:dyDescent="0.25">
      <c r="A544" s="100">
        <v>11224</v>
      </c>
      <c r="B544" s="29">
        <v>4</v>
      </c>
      <c r="C544" s="100">
        <v>35437</v>
      </c>
      <c r="D544" s="100">
        <v>13.41</v>
      </c>
      <c r="E544" s="100">
        <v>10.84</v>
      </c>
      <c r="F544" s="100">
        <v>8.5500000000000007</v>
      </c>
      <c r="G544" s="100">
        <v>7.02</v>
      </c>
      <c r="H544" s="100">
        <v>5.79</v>
      </c>
      <c r="I544" s="100">
        <v>4.8</v>
      </c>
      <c r="J544" s="100">
        <v>4.0599999999999996</v>
      </c>
      <c r="K544" s="100">
        <v>3.43</v>
      </c>
      <c r="L544" s="100">
        <v>67</v>
      </c>
      <c r="M544" s="100">
        <v>57</v>
      </c>
      <c r="N544" s="100">
        <v>22</v>
      </c>
      <c r="O544" s="99">
        <v>0.56898148148148142</v>
      </c>
    </row>
    <row r="545" spans="1:5" x14ac:dyDescent="0.25">
      <c r="A545" s="96" t="s">
        <v>679</v>
      </c>
      <c r="C545" s="95" t="s">
        <v>57</v>
      </c>
      <c r="D545" s="97">
        <v>0.56931712962962966</v>
      </c>
      <c r="E545" s="96" t="s">
        <v>56</v>
      </c>
    </row>
  </sheetData>
  <mergeCells count="2">
    <mergeCell ref="B1:F1"/>
    <mergeCell ref="A435:E43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4"/>
  <sheetViews>
    <sheetView showGridLines="0" workbookViewId="0">
      <selection activeCell="O13" sqref="O13"/>
    </sheetView>
  </sheetViews>
  <sheetFormatPr defaultRowHeight="15" x14ac:dyDescent="0.25"/>
  <cols>
    <col min="1" max="1" width="19" style="95" customWidth="1"/>
    <col min="2" max="2" width="15.28515625" style="95" customWidth="1"/>
    <col min="3" max="3" width="8" style="95" customWidth="1"/>
    <col min="4" max="5" width="9.140625" style="95" customWidth="1"/>
    <col min="6" max="6" width="9.7109375" style="95" customWidth="1"/>
    <col min="7" max="9" width="9.140625" style="95" customWidth="1"/>
    <col min="10" max="10" width="6" style="95" customWidth="1"/>
    <col min="11" max="11" width="5" style="95" customWidth="1"/>
    <col min="12" max="12" width="3.7109375" style="95" customWidth="1"/>
    <col min="13" max="13" width="5.28515625" style="95" customWidth="1"/>
    <col min="14" max="14" width="6.7109375" style="95" customWidth="1"/>
    <col min="15" max="15" width="7.85546875" style="95" customWidth="1"/>
    <col min="16" max="16384" width="9.140625" style="95"/>
  </cols>
  <sheetData>
    <row r="1" spans="1:11" x14ac:dyDescent="0.25">
      <c r="A1" s="132" t="s">
        <v>278</v>
      </c>
      <c r="B1" s="327" t="s">
        <v>722</v>
      </c>
      <c r="C1" s="327"/>
      <c r="D1" s="327"/>
      <c r="E1" s="327"/>
      <c r="F1" s="327"/>
    </row>
    <row r="2" spans="1:11" x14ac:dyDescent="0.25">
      <c r="A2" s="132" t="s">
        <v>276</v>
      </c>
      <c r="B2" s="98" t="s">
        <v>275</v>
      </c>
    </row>
    <row r="3" spans="1:11" x14ac:dyDescent="0.25">
      <c r="A3" s="132" t="s">
        <v>274</v>
      </c>
      <c r="B3" s="98" t="s">
        <v>273</v>
      </c>
    </row>
    <row r="4" spans="1:11" x14ac:dyDescent="0.25">
      <c r="A4" s="132" t="s">
        <v>272</v>
      </c>
      <c r="B4" s="98"/>
    </row>
    <row r="5" spans="1:11" x14ac:dyDescent="0.25">
      <c r="A5" s="132"/>
      <c r="B5" s="98"/>
    </row>
    <row r="6" spans="1:11" x14ac:dyDescent="0.25">
      <c r="A6" s="132" t="s">
        <v>271</v>
      </c>
      <c r="B6" s="142">
        <v>43196</v>
      </c>
    </row>
    <row r="7" spans="1:11" x14ac:dyDescent="0.25">
      <c r="A7" s="132" t="s">
        <v>270</v>
      </c>
      <c r="B7" s="4" t="s">
        <v>269</v>
      </c>
      <c r="C7" s="4"/>
      <c r="D7" s="4"/>
      <c r="E7" s="4"/>
      <c r="F7" s="4"/>
      <c r="G7" s="4"/>
      <c r="H7" s="4"/>
      <c r="I7" s="4"/>
      <c r="J7" s="4"/>
      <c r="K7" s="98"/>
    </row>
    <row r="8" spans="1:11" x14ac:dyDescent="0.25">
      <c r="A8" s="132" t="s">
        <v>268</v>
      </c>
      <c r="B8" s="4" t="s">
        <v>267</v>
      </c>
      <c r="C8" s="4"/>
      <c r="D8" s="4"/>
      <c r="E8" s="4"/>
      <c r="F8" s="4"/>
      <c r="G8" s="4"/>
      <c r="H8" s="4"/>
      <c r="I8" s="4"/>
      <c r="J8" s="4"/>
      <c r="K8" s="98"/>
    </row>
    <row r="9" spans="1:11" x14ac:dyDescent="0.25">
      <c r="A9" s="132" t="s">
        <v>266</v>
      </c>
      <c r="B9" s="4" t="s">
        <v>265</v>
      </c>
      <c r="C9" s="4"/>
      <c r="D9" s="4"/>
      <c r="E9" s="4"/>
      <c r="F9" s="4"/>
      <c r="G9" s="4"/>
      <c r="H9" s="4"/>
      <c r="I9" s="4"/>
      <c r="J9" s="4"/>
      <c r="K9" s="98"/>
    </row>
    <row r="10" spans="1:11" x14ac:dyDescent="0.25">
      <c r="A10" s="132" t="s">
        <v>264</v>
      </c>
      <c r="B10" s="4" t="s">
        <v>263</v>
      </c>
      <c r="C10" s="4"/>
      <c r="D10" s="4"/>
      <c r="E10" s="4"/>
      <c r="F10" s="4"/>
      <c r="G10" s="4"/>
      <c r="H10" s="4"/>
      <c r="I10" s="4"/>
      <c r="J10" s="4"/>
      <c r="K10" s="98"/>
    </row>
    <row r="11" spans="1:11" x14ac:dyDescent="0.25">
      <c r="A11" s="132" t="s">
        <v>262</v>
      </c>
      <c r="B11" s="4">
        <v>3123</v>
      </c>
      <c r="C11" s="4"/>
      <c r="D11" s="4"/>
      <c r="E11" s="4"/>
      <c r="F11" s="4"/>
      <c r="G11" s="4"/>
      <c r="H11" s="4"/>
      <c r="I11" s="4"/>
      <c r="J11" s="4"/>
      <c r="K11" s="98"/>
    </row>
    <row r="12" spans="1:11" x14ac:dyDescent="0.25">
      <c r="A12" s="132" t="s">
        <v>261</v>
      </c>
      <c r="B12" s="4">
        <v>1111</v>
      </c>
      <c r="C12" s="4"/>
      <c r="D12" s="4"/>
      <c r="E12" s="4"/>
      <c r="F12" s="4"/>
      <c r="G12" s="4"/>
      <c r="H12" s="4"/>
      <c r="I12" s="4"/>
      <c r="J12" s="4"/>
      <c r="K12" s="98"/>
    </row>
    <row r="13" spans="1:11" x14ac:dyDescent="0.25">
      <c r="A13" s="132" t="s">
        <v>260</v>
      </c>
      <c r="B13" s="4" t="s">
        <v>259</v>
      </c>
      <c r="C13" s="4"/>
      <c r="D13" s="4"/>
      <c r="E13" s="4"/>
      <c r="F13" s="4"/>
      <c r="G13" s="4"/>
      <c r="H13" s="4"/>
      <c r="I13" s="4"/>
      <c r="J13" s="4"/>
      <c r="K13" s="98"/>
    </row>
    <row r="14" spans="1:11" x14ac:dyDescent="0.25">
      <c r="A14" s="132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  <c r="K14" s="98"/>
    </row>
    <row r="15" spans="1:11" x14ac:dyDescent="0.25">
      <c r="A15" s="132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  <c r="J15" s="4"/>
      <c r="K15" s="98"/>
    </row>
    <row r="16" spans="1:11" x14ac:dyDescent="0.25">
      <c r="A16" s="132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  <c r="K16" s="98"/>
    </row>
    <row r="17" spans="1:15" x14ac:dyDescent="0.25">
      <c r="A17" s="132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  <c r="K17" s="98"/>
    </row>
    <row r="18" spans="1:15" x14ac:dyDescent="0.25">
      <c r="A18" s="132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  <c r="J18" s="4"/>
      <c r="K18" s="98"/>
    </row>
    <row r="19" spans="1:15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98"/>
    </row>
    <row r="20" spans="1:15" x14ac:dyDescent="0.25">
      <c r="A20" s="1" t="s">
        <v>249</v>
      </c>
      <c r="B20" s="4" t="s">
        <v>247</v>
      </c>
      <c r="C20" s="4"/>
      <c r="D20" s="4"/>
      <c r="E20" s="4"/>
      <c r="F20" s="4"/>
      <c r="G20" s="4"/>
      <c r="H20" s="4"/>
      <c r="I20" s="4"/>
      <c r="J20" s="4"/>
      <c r="K20" s="98"/>
    </row>
    <row r="21" spans="1:15" x14ac:dyDescent="0.25">
      <c r="A21" s="1" t="s">
        <v>248</v>
      </c>
      <c r="B21" s="4" t="s">
        <v>247</v>
      </c>
      <c r="C21" s="4"/>
      <c r="D21" s="4"/>
      <c r="E21" s="4"/>
      <c r="F21" s="4"/>
      <c r="G21" s="4"/>
      <c r="H21" s="4"/>
      <c r="I21" s="4"/>
      <c r="J21" s="4"/>
      <c r="K21" s="98"/>
    </row>
    <row r="23" spans="1:15" x14ac:dyDescent="0.25">
      <c r="A23" s="105" t="s">
        <v>246</v>
      </c>
      <c r="B23" s="105" t="s">
        <v>245</v>
      </c>
      <c r="C23" s="105" t="s">
        <v>244</v>
      </c>
      <c r="D23" s="105" t="s">
        <v>243</v>
      </c>
      <c r="E23" s="105" t="s">
        <v>242</v>
      </c>
      <c r="F23" s="105" t="s">
        <v>241</v>
      </c>
      <c r="G23" s="105" t="s">
        <v>240</v>
      </c>
      <c r="H23" s="105" t="s">
        <v>239</v>
      </c>
      <c r="I23" s="105" t="s">
        <v>238</v>
      </c>
      <c r="J23" s="105" t="s">
        <v>237</v>
      </c>
      <c r="K23" s="105" t="s">
        <v>236</v>
      </c>
      <c r="L23" s="105" t="s">
        <v>235</v>
      </c>
      <c r="M23" s="105" t="s">
        <v>234</v>
      </c>
      <c r="N23" s="105" t="s">
        <v>233</v>
      </c>
      <c r="O23" s="105" t="s">
        <v>232</v>
      </c>
    </row>
    <row r="24" spans="1:15" x14ac:dyDescent="0.25">
      <c r="A24" s="118" t="s">
        <v>109</v>
      </c>
      <c r="B24" s="118" t="s">
        <v>231</v>
      </c>
      <c r="C24" s="118" t="s">
        <v>230</v>
      </c>
      <c r="D24" s="118" t="s">
        <v>229</v>
      </c>
      <c r="E24" s="118" t="s">
        <v>229</v>
      </c>
      <c r="F24" s="118" t="s">
        <v>229</v>
      </c>
      <c r="G24" s="118" t="s">
        <v>229</v>
      </c>
      <c r="H24" s="118" t="s">
        <v>229</v>
      </c>
      <c r="I24" s="118" t="s">
        <v>229</v>
      </c>
      <c r="J24" s="118" t="s">
        <v>229</v>
      </c>
      <c r="K24" s="118" t="s">
        <v>229</v>
      </c>
      <c r="L24" s="118" t="s">
        <v>228</v>
      </c>
      <c r="M24" s="118" t="s">
        <v>228</v>
      </c>
      <c r="N24" s="118"/>
      <c r="O24" s="118"/>
    </row>
    <row r="25" spans="1:15" x14ac:dyDescent="0.25">
      <c r="A25" s="100">
        <v>4841</v>
      </c>
      <c r="B25" s="29">
        <v>1</v>
      </c>
      <c r="C25" s="100">
        <v>35296</v>
      </c>
      <c r="D25" s="100">
        <v>8.1199999999999992</v>
      </c>
      <c r="E25" s="100">
        <v>7.56</v>
      </c>
      <c r="F25" s="100">
        <v>7.34</v>
      </c>
      <c r="G25" s="100">
        <v>6.42</v>
      </c>
      <c r="H25" s="100">
        <v>5.63</v>
      </c>
      <c r="I25" s="100">
        <v>4.8</v>
      </c>
      <c r="J25" s="100">
        <v>4.13</v>
      </c>
      <c r="K25" s="100">
        <v>3.51</v>
      </c>
      <c r="L25" s="100">
        <v>44</v>
      </c>
      <c r="M25" s="100">
        <v>46</v>
      </c>
      <c r="N25" s="100">
        <v>1</v>
      </c>
      <c r="O25" s="99">
        <v>0.36656249999999996</v>
      </c>
    </row>
    <row r="26" spans="1:15" x14ac:dyDescent="0.25">
      <c r="A26" s="100">
        <v>4841</v>
      </c>
      <c r="B26" s="29">
        <v>2</v>
      </c>
      <c r="C26" s="100">
        <v>12364</v>
      </c>
      <c r="D26" s="100">
        <v>2.7</v>
      </c>
      <c r="E26" s="100">
        <v>2.48</v>
      </c>
      <c r="F26" s="100">
        <v>2.4500000000000002</v>
      </c>
      <c r="G26" s="100">
        <v>2.12</v>
      </c>
      <c r="H26" s="100">
        <v>1.9</v>
      </c>
      <c r="I26" s="100">
        <v>1.68</v>
      </c>
      <c r="J26" s="100">
        <v>1.45</v>
      </c>
      <c r="K26" s="100">
        <v>1.27</v>
      </c>
      <c r="L26" s="100">
        <v>44</v>
      </c>
      <c r="M26" s="100">
        <v>46</v>
      </c>
      <c r="N26" s="100">
        <v>1</v>
      </c>
      <c r="O26" s="99">
        <v>0.36667824074074074</v>
      </c>
    </row>
    <row r="27" spans="1:15" x14ac:dyDescent="0.25">
      <c r="A27" s="100">
        <v>4841</v>
      </c>
      <c r="B27" s="29">
        <v>3</v>
      </c>
      <c r="C27" s="100">
        <v>23975</v>
      </c>
      <c r="D27" s="100">
        <v>5.38</v>
      </c>
      <c r="E27" s="100">
        <v>4.9000000000000004</v>
      </c>
      <c r="F27" s="100">
        <v>4.8899999999999997</v>
      </c>
      <c r="G27" s="100">
        <v>4.2</v>
      </c>
      <c r="H27" s="100">
        <v>3.73</v>
      </c>
      <c r="I27" s="100">
        <v>3.25</v>
      </c>
      <c r="J27" s="100">
        <v>2.82</v>
      </c>
      <c r="K27" s="100">
        <v>2.44</v>
      </c>
      <c r="L27" s="100">
        <v>44</v>
      </c>
      <c r="M27" s="100">
        <v>46</v>
      </c>
      <c r="N27" s="100">
        <v>1</v>
      </c>
      <c r="O27" s="99">
        <v>0.36679398148148151</v>
      </c>
    </row>
    <row r="28" spans="1:15" x14ac:dyDescent="0.25">
      <c r="A28" s="100">
        <v>4841</v>
      </c>
      <c r="B28" s="29">
        <v>4</v>
      </c>
      <c r="C28" s="100">
        <v>36413</v>
      </c>
      <c r="D28" s="100">
        <v>8.1</v>
      </c>
      <c r="E28" s="100">
        <v>7.49</v>
      </c>
      <c r="F28" s="100">
        <v>7.37</v>
      </c>
      <c r="G28" s="100">
        <v>6.4</v>
      </c>
      <c r="H28" s="100">
        <v>5.62</v>
      </c>
      <c r="I28" s="100">
        <v>4.8600000000000003</v>
      </c>
      <c r="J28" s="100">
        <v>4.2</v>
      </c>
      <c r="K28" s="100">
        <v>3.59</v>
      </c>
      <c r="L28" s="100">
        <v>44</v>
      </c>
      <c r="M28" s="100">
        <v>46</v>
      </c>
      <c r="N28" s="100">
        <v>1</v>
      </c>
      <c r="O28" s="99">
        <v>0.3669560185185185</v>
      </c>
    </row>
    <row r="29" spans="1:15" x14ac:dyDescent="0.25">
      <c r="A29" s="96" t="s">
        <v>723</v>
      </c>
      <c r="B29" s="98"/>
      <c r="C29" s="95" t="s">
        <v>57</v>
      </c>
      <c r="D29" s="97">
        <v>0.36780092592592589</v>
      </c>
      <c r="E29" s="96" t="s">
        <v>227</v>
      </c>
    </row>
    <row r="30" spans="1:15" x14ac:dyDescent="0.25">
      <c r="A30" s="100">
        <v>4859</v>
      </c>
      <c r="B30" s="29">
        <v>1</v>
      </c>
      <c r="C30" s="100">
        <v>35625</v>
      </c>
      <c r="D30" s="100">
        <v>15.28</v>
      </c>
      <c r="E30" s="100">
        <v>10.47</v>
      </c>
      <c r="F30" s="100">
        <v>12.38</v>
      </c>
      <c r="G30" s="100">
        <v>9.83</v>
      </c>
      <c r="H30" s="100">
        <v>7.86</v>
      </c>
      <c r="I30" s="100">
        <v>6.3</v>
      </c>
      <c r="J30" s="100">
        <v>4.99</v>
      </c>
      <c r="K30" s="100">
        <v>3.97</v>
      </c>
      <c r="L30" s="100">
        <v>44</v>
      </c>
      <c r="M30" s="100">
        <v>46</v>
      </c>
      <c r="N30" s="100">
        <v>2</v>
      </c>
      <c r="O30" s="99">
        <v>0.36873842592592593</v>
      </c>
    </row>
    <row r="31" spans="1:15" x14ac:dyDescent="0.25">
      <c r="A31" s="100">
        <v>4859</v>
      </c>
      <c r="B31" s="29">
        <v>2</v>
      </c>
      <c r="C31" s="100">
        <v>12124</v>
      </c>
      <c r="D31" s="100">
        <v>5.98</v>
      </c>
      <c r="E31" s="100">
        <v>2.95</v>
      </c>
      <c r="F31" s="100">
        <v>4.7300000000000004</v>
      </c>
      <c r="G31" s="100">
        <v>3.75</v>
      </c>
      <c r="H31" s="100">
        <v>2.96</v>
      </c>
      <c r="I31" s="100">
        <v>2.41</v>
      </c>
      <c r="J31" s="100">
        <v>1.94</v>
      </c>
      <c r="K31" s="100">
        <v>1.58</v>
      </c>
      <c r="L31" s="100">
        <v>44</v>
      </c>
      <c r="M31" s="100">
        <v>46</v>
      </c>
      <c r="N31" s="100">
        <v>2</v>
      </c>
      <c r="O31" s="99">
        <v>0.3689351851851852</v>
      </c>
    </row>
    <row r="32" spans="1:15" x14ac:dyDescent="0.25">
      <c r="A32" s="100">
        <v>4859</v>
      </c>
      <c r="B32" s="29">
        <v>3</v>
      </c>
      <c r="C32" s="100">
        <v>23775</v>
      </c>
      <c r="D32" s="100">
        <v>10.76</v>
      </c>
      <c r="E32" s="100">
        <v>6.59</v>
      </c>
      <c r="F32" s="100">
        <v>8.74</v>
      </c>
      <c r="G32" s="100">
        <v>6.78</v>
      </c>
      <c r="H32" s="100">
        <v>5.48</v>
      </c>
      <c r="I32" s="100">
        <v>4.4400000000000004</v>
      </c>
      <c r="J32" s="100">
        <v>3.57</v>
      </c>
      <c r="K32" s="100">
        <v>2.89</v>
      </c>
      <c r="L32" s="100">
        <v>44</v>
      </c>
      <c r="M32" s="100">
        <v>46</v>
      </c>
      <c r="N32" s="100">
        <v>2</v>
      </c>
      <c r="O32" s="99">
        <v>0.36905092592592598</v>
      </c>
    </row>
    <row r="33" spans="1:15" x14ac:dyDescent="0.25">
      <c r="A33" s="100">
        <v>4859</v>
      </c>
      <c r="B33" s="29">
        <v>4</v>
      </c>
      <c r="C33" s="100">
        <v>35996</v>
      </c>
      <c r="D33" s="100">
        <v>15.06</v>
      </c>
      <c r="E33" s="100">
        <v>10.4</v>
      </c>
      <c r="F33" s="100">
        <v>12.25</v>
      </c>
      <c r="G33" s="100">
        <v>9.68</v>
      </c>
      <c r="H33" s="100">
        <v>7.78</v>
      </c>
      <c r="I33" s="100">
        <v>6.3</v>
      </c>
      <c r="J33" s="100">
        <v>5.0599999999999996</v>
      </c>
      <c r="K33" s="100">
        <v>4.09</v>
      </c>
      <c r="L33" s="100">
        <v>44</v>
      </c>
      <c r="M33" s="100">
        <v>46</v>
      </c>
      <c r="N33" s="100">
        <v>2</v>
      </c>
      <c r="O33" s="99">
        <v>0.36921296296296297</v>
      </c>
    </row>
    <row r="34" spans="1:15" x14ac:dyDescent="0.25">
      <c r="A34" s="96" t="s">
        <v>724</v>
      </c>
      <c r="B34" s="98"/>
      <c r="C34" s="95" t="s">
        <v>57</v>
      </c>
      <c r="D34" s="97">
        <v>0.36997685185185186</v>
      </c>
      <c r="E34" s="96" t="s">
        <v>226</v>
      </c>
    </row>
    <row r="35" spans="1:15" x14ac:dyDescent="0.25">
      <c r="A35" s="100">
        <v>4861</v>
      </c>
      <c r="B35" s="29">
        <v>1</v>
      </c>
      <c r="C35" s="100">
        <v>35699</v>
      </c>
      <c r="D35" s="100">
        <v>14.85</v>
      </c>
      <c r="E35" s="100">
        <v>12.01</v>
      </c>
      <c r="F35" s="100">
        <v>11.25</v>
      </c>
      <c r="G35" s="100">
        <v>8.9600000000000009</v>
      </c>
      <c r="H35" s="100">
        <v>7.17</v>
      </c>
      <c r="I35" s="100">
        <v>5.73</v>
      </c>
      <c r="J35" s="100">
        <v>4.62</v>
      </c>
      <c r="K35" s="100">
        <v>3.79</v>
      </c>
      <c r="L35" s="100">
        <v>44</v>
      </c>
      <c r="M35" s="100">
        <v>46</v>
      </c>
      <c r="N35" s="100">
        <v>3</v>
      </c>
      <c r="O35" s="99">
        <v>0.3709837962962963</v>
      </c>
    </row>
    <row r="36" spans="1:15" x14ac:dyDescent="0.25">
      <c r="A36" s="100">
        <v>4861</v>
      </c>
      <c r="B36" s="29">
        <v>2</v>
      </c>
      <c r="C36" s="100">
        <v>12095</v>
      </c>
      <c r="D36" s="100">
        <v>5.55</v>
      </c>
      <c r="E36" s="100">
        <v>4.43</v>
      </c>
      <c r="F36" s="100">
        <v>3.51</v>
      </c>
      <c r="G36" s="100">
        <v>2.84</v>
      </c>
      <c r="H36" s="100">
        <v>2.33</v>
      </c>
      <c r="I36" s="100">
        <v>1.91</v>
      </c>
      <c r="J36" s="100">
        <v>1.58</v>
      </c>
      <c r="K36" s="100">
        <v>1.34</v>
      </c>
      <c r="L36" s="100">
        <v>44</v>
      </c>
      <c r="M36" s="100">
        <v>46</v>
      </c>
      <c r="N36" s="100">
        <v>3</v>
      </c>
      <c r="O36" s="99">
        <v>0.37111111111111111</v>
      </c>
    </row>
    <row r="37" spans="1:15" x14ac:dyDescent="0.25">
      <c r="A37" s="100">
        <v>4861</v>
      </c>
      <c r="B37" s="29">
        <v>3</v>
      </c>
      <c r="C37" s="100">
        <v>23714</v>
      </c>
      <c r="D37" s="100">
        <v>10.35</v>
      </c>
      <c r="E37" s="100">
        <v>8.2799999999999994</v>
      </c>
      <c r="F37" s="100">
        <v>7.57</v>
      </c>
      <c r="G37" s="100">
        <v>5.92</v>
      </c>
      <c r="H37" s="100">
        <v>4.8</v>
      </c>
      <c r="I37" s="100">
        <v>3.89</v>
      </c>
      <c r="J37" s="100">
        <v>3.15</v>
      </c>
      <c r="K37" s="100">
        <v>2.61</v>
      </c>
      <c r="L37" s="100">
        <v>44</v>
      </c>
      <c r="M37" s="100">
        <v>46</v>
      </c>
      <c r="N37" s="100">
        <v>3</v>
      </c>
      <c r="O37" s="99">
        <v>0.37122685185185184</v>
      </c>
    </row>
    <row r="38" spans="1:15" x14ac:dyDescent="0.25">
      <c r="A38" s="100">
        <v>4861</v>
      </c>
      <c r="B38" s="29">
        <v>4</v>
      </c>
      <c r="C38" s="100">
        <v>35842</v>
      </c>
      <c r="D38" s="100">
        <v>14.76</v>
      </c>
      <c r="E38" s="100">
        <v>11.93</v>
      </c>
      <c r="F38" s="100">
        <v>11.48</v>
      </c>
      <c r="G38" s="100">
        <v>9.06</v>
      </c>
      <c r="H38" s="100">
        <v>7.24</v>
      </c>
      <c r="I38" s="100">
        <v>5.8</v>
      </c>
      <c r="J38" s="100">
        <v>4.6900000000000004</v>
      </c>
      <c r="K38" s="100">
        <v>3.84</v>
      </c>
      <c r="L38" s="100">
        <v>44</v>
      </c>
      <c r="M38" s="100">
        <v>46</v>
      </c>
      <c r="N38" s="100">
        <v>3</v>
      </c>
      <c r="O38" s="99">
        <v>0.37138888888888894</v>
      </c>
    </row>
    <row r="39" spans="1:15" x14ac:dyDescent="0.25">
      <c r="A39" s="96" t="s">
        <v>725</v>
      </c>
      <c r="B39" s="98"/>
      <c r="C39" s="95" t="s">
        <v>57</v>
      </c>
      <c r="D39" s="97">
        <v>0.37202546296296296</v>
      </c>
      <c r="E39" s="96" t="s">
        <v>224</v>
      </c>
    </row>
    <row r="40" spans="1:15" x14ac:dyDescent="0.25">
      <c r="A40" s="100">
        <v>4879</v>
      </c>
      <c r="B40" s="29">
        <v>1</v>
      </c>
      <c r="C40" s="100">
        <v>35651</v>
      </c>
      <c r="D40" s="100">
        <v>8.68</v>
      </c>
      <c r="E40" s="100">
        <v>8.15</v>
      </c>
      <c r="F40" s="100">
        <v>7.87</v>
      </c>
      <c r="G40" s="100">
        <v>6.96</v>
      </c>
      <c r="H40" s="100">
        <v>6.21</v>
      </c>
      <c r="I40" s="100">
        <v>5.39</v>
      </c>
      <c r="J40" s="100">
        <v>4.6900000000000004</v>
      </c>
      <c r="K40" s="100">
        <v>4.12</v>
      </c>
      <c r="L40" s="100">
        <v>44</v>
      </c>
      <c r="M40" s="100">
        <v>46</v>
      </c>
      <c r="N40" s="100">
        <v>4</v>
      </c>
      <c r="O40" s="99">
        <v>0.37297453703703703</v>
      </c>
    </row>
    <row r="41" spans="1:15" x14ac:dyDescent="0.25">
      <c r="A41" s="100">
        <v>4879</v>
      </c>
      <c r="B41" s="29">
        <v>2</v>
      </c>
      <c r="C41" s="100">
        <v>12333</v>
      </c>
      <c r="D41" s="100">
        <v>2.82</v>
      </c>
      <c r="E41" s="100">
        <v>2.61</v>
      </c>
      <c r="F41" s="100">
        <v>2.57</v>
      </c>
      <c r="G41" s="100">
        <v>2.27</v>
      </c>
      <c r="H41" s="100">
        <v>2.06</v>
      </c>
      <c r="I41" s="100">
        <v>1.86</v>
      </c>
      <c r="J41" s="100">
        <v>1.67</v>
      </c>
      <c r="K41" s="100">
        <v>1.54</v>
      </c>
      <c r="L41" s="100">
        <v>44</v>
      </c>
      <c r="M41" s="100">
        <v>46</v>
      </c>
      <c r="N41" s="100">
        <v>4</v>
      </c>
      <c r="O41" s="99">
        <v>0.37309027777777781</v>
      </c>
    </row>
    <row r="42" spans="1:15" x14ac:dyDescent="0.25">
      <c r="A42" s="100">
        <v>4879</v>
      </c>
      <c r="B42" s="29">
        <v>3</v>
      </c>
      <c r="C42" s="100">
        <v>23826</v>
      </c>
      <c r="D42" s="100">
        <v>5.64</v>
      </c>
      <c r="E42" s="100">
        <v>5.17</v>
      </c>
      <c r="F42" s="100">
        <v>5.16</v>
      </c>
      <c r="G42" s="100">
        <v>4.4800000000000004</v>
      </c>
      <c r="H42" s="100">
        <v>4.0599999999999996</v>
      </c>
      <c r="I42" s="100">
        <v>3.61</v>
      </c>
      <c r="J42" s="100">
        <v>3.24</v>
      </c>
      <c r="K42" s="100">
        <v>2.95</v>
      </c>
      <c r="L42" s="100">
        <v>44</v>
      </c>
      <c r="M42" s="100">
        <v>46</v>
      </c>
      <c r="N42" s="100">
        <v>4</v>
      </c>
      <c r="O42" s="99">
        <v>0.37319444444444444</v>
      </c>
    </row>
    <row r="43" spans="1:15" x14ac:dyDescent="0.25">
      <c r="A43" s="100">
        <v>4879</v>
      </c>
      <c r="B43" s="29">
        <v>4</v>
      </c>
      <c r="C43" s="100">
        <v>36176</v>
      </c>
      <c r="D43" s="100">
        <v>8.51</v>
      </c>
      <c r="E43" s="100">
        <v>7.87</v>
      </c>
      <c r="F43" s="100">
        <v>7.73</v>
      </c>
      <c r="G43" s="100">
        <v>6.8</v>
      </c>
      <c r="H43" s="100">
        <v>6.08</v>
      </c>
      <c r="I43" s="100">
        <v>5.39</v>
      </c>
      <c r="J43" s="100">
        <v>4.79</v>
      </c>
      <c r="K43" s="100">
        <v>4.28</v>
      </c>
      <c r="L43" s="100">
        <v>44</v>
      </c>
      <c r="M43" s="100">
        <v>46</v>
      </c>
      <c r="N43" s="100">
        <v>4</v>
      </c>
      <c r="O43" s="99">
        <v>0.37334490740740739</v>
      </c>
    </row>
    <row r="44" spans="1:15" x14ac:dyDescent="0.25">
      <c r="A44" s="96" t="s">
        <v>726</v>
      </c>
      <c r="B44" s="98"/>
      <c r="C44" s="95" t="s">
        <v>57</v>
      </c>
      <c r="D44" s="97">
        <v>0.37396990740740743</v>
      </c>
      <c r="E44" s="96" t="s">
        <v>222</v>
      </c>
    </row>
    <row r="45" spans="1:15" x14ac:dyDescent="0.25">
      <c r="A45" s="100">
        <v>4897</v>
      </c>
      <c r="B45" s="29">
        <v>1</v>
      </c>
      <c r="C45" s="100">
        <v>35222</v>
      </c>
      <c r="D45" s="100">
        <v>21.63</v>
      </c>
      <c r="E45" s="100">
        <v>6.52</v>
      </c>
      <c r="F45" s="100">
        <v>17.52</v>
      </c>
      <c r="G45" s="100">
        <v>13.78</v>
      </c>
      <c r="H45" s="100">
        <v>10.74</v>
      </c>
      <c r="I45" s="100">
        <v>8.42</v>
      </c>
      <c r="J45" s="100">
        <v>6.54</v>
      </c>
      <c r="K45" s="100">
        <v>5.01</v>
      </c>
      <c r="L45" s="100">
        <v>44</v>
      </c>
      <c r="M45" s="100">
        <v>46</v>
      </c>
      <c r="N45" s="100">
        <v>5</v>
      </c>
      <c r="O45" s="99">
        <v>0.37486111111111109</v>
      </c>
    </row>
    <row r="46" spans="1:15" x14ac:dyDescent="0.25">
      <c r="A46" s="100">
        <v>4897</v>
      </c>
      <c r="B46" s="29">
        <v>2</v>
      </c>
      <c r="C46" s="100">
        <v>12024</v>
      </c>
      <c r="D46" s="100">
        <v>8.01</v>
      </c>
      <c r="E46" s="100">
        <v>2.04</v>
      </c>
      <c r="F46" s="100">
        <v>6.41</v>
      </c>
      <c r="G46" s="100">
        <v>5.07</v>
      </c>
      <c r="H46" s="100">
        <v>3.9</v>
      </c>
      <c r="I46" s="100">
        <v>3.09</v>
      </c>
      <c r="J46" s="100">
        <v>2.44</v>
      </c>
      <c r="K46" s="100">
        <v>1.96</v>
      </c>
      <c r="L46" s="100">
        <v>44</v>
      </c>
      <c r="M46" s="100">
        <v>46</v>
      </c>
      <c r="N46" s="100">
        <v>5</v>
      </c>
      <c r="O46" s="99">
        <v>0.375</v>
      </c>
    </row>
    <row r="47" spans="1:15" x14ac:dyDescent="0.25">
      <c r="A47" s="100">
        <v>4897</v>
      </c>
      <c r="B47" s="29">
        <v>3</v>
      </c>
      <c r="C47" s="100">
        <v>23422</v>
      </c>
      <c r="D47" s="100">
        <v>15.06</v>
      </c>
      <c r="E47" s="100">
        <v>4.16</v>
      </c>
      <c r="F47" s="100">
        <v>12.2</v>
      </c>
      <c r="G47" s="100">
        <v>9.48</v>
      </c>
      <c r="H47" s="100">
        <v>7.43</v>
      </c>
      <c r="I47" s="100">
        <v>5.9</v>
      </c>
      <c r="J47" s="100">
        <v>4.62</v>
      </c>
      <c r="K47" s="100">
        <v>3.63</v>
      </c>
      <c r="L47" s="100">
        <v>44</v>
      </c>
      <c r="M47" s="100">
        <v>46</v>
      </c>
      <c r="N47" s="100">
        <v>5</v>
      </c>
      <c r="O47" s="99">
        <v>0.37513888888888891</v>
      </c>
    </row>
    <row r="48" spans="1:15" x14ac:dyDescent="0.25">
      <c r="A48" s="100">
        <v>4897</v>
      </c>
      <c r="B48" s="29">
        <v>4</v>
      </c>
      <c r="C48" s="100">
        <v>35353</v>
      </c>
      <c r="D48" s="100">
        <v>21.02</v>
      </c>
      <c r="E48" s="100">
        <v>6.53</v>
      </c>
      <c r="F48" s="100">
        <v>17.03</v>
      </c>
      <c r="G48" s="100">
        <v>13.38</v>
      </c>
      <c r="H48" s="100">
        <v>10.46</v>
      </c>
      <c r="I48" s="100">
        <v>8.2799999999999994</v>
      </c>
      <c r="J48" s="100">
        <v>6.52</v>
      </c>
      <c r="K48" s="100">
        <v>5.09</v>
      </c>
      <c r="L48" s="100">
        <v>44</v>
      </c>
      <c r="M48" s="100">
        <v>46</v>
      </c>
      <c r="N48" s="100">
        <v>5</v>
      </c>
      <c r="O48" s="99">
        <v>0.37531249999999999</v>
      </c>
    </row>
    <row r="49" spans="1:15" x14ac:dyDescent="0.25">
      <c r="A49" s="96" t="s">
        <v>727</v>
      </c>
      <c r="B49" s="98"/>
      <c r="C49" s="95" t="s">
        <v>57</v>
      </c>
      <c r="D49" s="97">
        <v>0.37620370370370365</v>
      </c>
      <c r="E49" s="96" t="s">
        <v>205</v>
      </c>
    </row>
    <row r="50" spans="1:15" x14ac:dyDescent="0.25">
      <c r="A50" s="100">
        <v>4899</v>
      </c>
      <c r="B50" s="29">
        <v>1</v>
      </c>
      <c r="C50" s="100">
        <v>34913</v>
      </c>
      <c r="D50" s="100">
        <v>24.09</v>
      </c>
      <c r="E50" s="100">
        <v>18.95</v>
      </c>
      <c r="F50" s="100">
        <v>5.7</v>
      </c>
      <c r="G50" s="100">
        <v>4.93</v>
      </c>
      <c r="H50" s="100">
        <v>4.42</v>
      </c>
      <c r="I50" s="100">
        <v>3.85</v>
      </c>
      <c r="J50" s="100">
        <v>3.4</v>
      </c>
      <c r="K50" s="100">
        <v>2.96</v>
      </c>
      <c r="L50" s="100">
        <v>44</v>
      </c>
      <c r="M50" s="100">
        <v>46</v>
      </c>
      <c r="N50" s="100">
        <v>6</v>
      </c>
      <c r="O50" s="99">
        <v>0.37717592592592591</v>
      </c>
    </row>
    <row r="51" spans="1:15" x14ac:dyDescent="0.25">
      <c r="A51" s="100">
        <v>4899</v>
      </c>
      <c r="B51" s="29">
        <v>2</v>
      </c>
      <c r="C51" s="100">
        <v>12068</v>
      </c>
      <c r="D51" s="100">
        <v>9.6999999999999993</v>
      </c>
      <c r="E51" s="100">
        <v>7.5</v>
      </c>
      <c r="F51" s="100">
        <v>1.98</v>
      </c>
      <c r="G51" s="100">
        <v>1.71</v>
      </c>
      <c r="H51" s="100">
        <v>1.52</v>
      </c>
      <c r="I51" s="100">
        <v>1.36</v>
      </c>
      <c r="J51" s="100">
        <v>1.18</v>
      </c>
      <c r="K51" s="100">
        <v>1.06</v>
      </c>
      <c r="L51" s="100">
        <v>44</v>
      </c>
      <c r="M51" s="100">
        <v>46</v>
      </c>
      <c r="N51" s="100">
        <v>6</v>
      </c>
      <c r="O51" s="99">
        <v>0.37729166666666664</v>
      </c>
    </row>
    <row r="52" spans="1:15" x14ac:dyDescent="0.25">
      <c r="A52" s="100">
        <v>4899</v>
      </c>
      <c r="B52" s="29">
        <v>3</v>
      </c>
      <c r="C52" s="100">
        <v>23364</v>
      </c>
      <c r="D52" s="100">
        <v>17.260000000000002</v>
      </c>
      <c r="E52" s="100">
        <v>13.41</v>
      </c>
      <c r="F52" s="100">
        <v>3.86</v>
      </c>
      <c r="G52" s="100">
        <v>3.27</v>
      </c>
      <c r="H52" s="100">
        <v>2.95</v>
      </c>
      <c r="I52" s="100">
        <v>2.63</v>
      </c>
      <c r="J52" s="100">
        <v>2.2999999999999998</v>
      </c>
      <c r="K52" s="100">
        <v>2.0499999999999998</v>
      </c>
      <c r="L52" s="100">
        <v>44</v>
      </c>
      <c r="M52" s="100">
        <v>46</v>
      </c>
      <c r="N52" s="100">
        <v>6</v>
      </c>
      <c r="O52" s="99">
        <v>0.37740740740740741</v>
      </c>
    </row>
    <row r="53" spans="1:15" x14ac:dyDescent="0.25">
      <c r="A53" s="100">
        <v>4899</v>
      </c>
      <c r="B53" s="29">
        <v>4</v>
      </c>
      <c r="C53" s="100">
        <v>35287</v>
      </c>
      <c r="D53" s="100">
        <v>23.52</v>
      </c>
      <c r="E53" s="100">
        <v>18.45</v>
      </c>
      <c r="F53" s="100">
        <v>5.9</v>
      </c>
      <c r="G53" s="100">
        <v>5.08</v>
      </c>
      <c r="H53" s="100">
        <v>4.54</v>
      </c>
      <c r="I53" s="100">
        <v>3.99</v>
      </c>
      <c r="J53" s="100">
        <v>3.52</v>
      </c>
      <c r="K53" s="100">
        <v>3.08</v>
      </c>
      <c r="L53" s="100">
        <v>44</v>
      </c>
      <c r="M53" s="100">
        <v>46</v>
      </c>
      <c r="N53" s="100">
        <v>6</v>
      </c>
      <c r="O53" s="99">
        <v>0.37755787037037036</v>
      </c>
    </row>
    <row r="54" spans="1:15" x14ac:dyDescent="0.25">
      <c r="A54" s="96" t="s">
        <v>728</v>
      </c>
      <c r="B54" s="98"/>
      <c r="C54" s="95" t="s">
        <v>57</v>
      </c>
      <c r="D54" s="97">
        <v>0.37814814814814812</v>
      </c>
      <c r="E54" s="96" t="s">
        <v>204</v>
      </c>
    </row>
    <row r="55" spans="1:15" x14ac:dyDescent="0.25">
      <c r="A55" s="100">
        <v>4917</v>
      </c>
      <c r="B55" s="29">
        <v>1</v>
      </c>
      <c r="C55" s="100">
        <v>35801</v>
      </c>
      <c r="D55" s="100">
        <v>9.0500000000000007</v>
      </c>
      <c r="E55" s="100">
        <v>8.06</v>
      </c>
      <c r="F55" s="100">
        <v>8.4700000000000006</v>
      </c>
      <c r="G55" s="100">
        <v>7.74</v>
      </c>
      <c r="H55" s="100">
        <v>7.08</v>
      </c>
      <c r="I55" s="100">
        <v>6.46</v>
      </c>
      <c r="J55" s="100">
        <v>5.99</v>
      </c>
      <c r="K55" s="100">
        <v>5.67</v>
      </c>
      <c r="L55" s="100">
        <v>45</v>
      </c>
      <c r="M55" s="100">
        <v>47</v>
      </c>
      <c r="N55" s="100">
        <v>7</v>
      </c>
      <c r="O55" s="99">
        <v>0.38216435185185182</v>
      </c>
    </row>
    <row r="56" spans="1:15" x14ac:dyDescent="0.25">
      <c r="A56" s="100">
        <v>4917</v>
      </c>
      <c r="B56" s="29">
        <v>2</v>
      </c>
      <c r="C56" s="100">
        <v>12236</v>
      </c>
      <c r="D56" s="100">
        <v>2.95</v>
      </c>
      <c r="E56" s="100">
        <v>2.62</v>
      </c>
      <c r="F56" s="100">
        <v>2.8</v>
      </c>
      <c r="G56" s="100">
        <v>2.57</v>
      </c>
      <c r="H56" s="100">
        <v>2.4</v>
      </c>
      <c r="I56" s="100">
        <v>2.2599999999999998</v>
      </c>
      <c r="J56" s="100">
        <v>2.14</v>
      </c>
      <c r="K56" s="100">
        <v>2.0699999999999998</v>
      </c>
      <c r="L56" s="100">
        <v>45</v>
      </c>
      <c r="M56" s="100">
        <v>47</v>
      </c>
      <c r="N56" s="100">
        <v>7</v>
      </c>
      <c r="O56" s="99">
        <v>0.3822800925925926</v>
      </c>
    </row>
    <row r="57" spans="1:15" x14ac:dyDescent="0.25">
      <c r="A57" s="100">
        <v>4917</v>
      </c>
      <c r="B57" s="29">
        <v>3</v>
      </c>
      <c r="C57" s="100">
        <v>23883</v>
      </c>
      <c r="D57" s="100">
        <v>5.97</v>
      </c>
      <c r="E57" s="100">
        <v>5.28</v>
      </c>
      <c r="F57" s="100">
        <v>5.69</v>
      </c>
      <c r="G57" s="100">
        <v>5.13</v>
      </c>
      <c r="H57" s="100">
        <v>4.79</v>
      </c>
      <c r="I57" s="100">
        <v>4.43</v>
      </c>
      <c r="J57" s="100">
        <v>4.2</v>
      </c>
      <c r="K57" s="100">
        <v>4.05</v>
      </c>
      <c r="L57" s="100">
        <v>45</v>
      </c>
      <c r="M57" s="100">
        <v>47</v>
      </c>
      <c r="N57" s="100">
        <v>7</v>
      </c>
      <c r="O57" s="99">
        <v>0.38238425925925923</v>
      </c>
    </row>
    <row r="58" spans="1:15" x14ac:dyDescent="0.25">
      <c r="A58" s="100">
        <v>4917</v>
      </c>
      <c r="B58" s="29">
        <v>4</v>
      </c>
      <c r="C58" s="100">
        <v>36115</v>
      </c>
      <c r="D58" s="100">
        <v>9.01</v>
      </c>
      <c r="E58" s="100">
        <v>8.01</v>
      </c>
      <c r="F58" s="100">
        <v>8.4499999999999993</v>
      </c>
      <c r="G58" s="100">
        <v>7.7</v>
      </c>
      <c r="H58" s="100">
        <v>7.09</v>
      </c>
      <c r="I58" s="100">
        <v>6.52</v>
      </c>
      <c r="J58" s="100">
        <v>6.12</v>
      </c>
      <c r="K58" s="100">
        <v>5.86</v>
      </c>
      <c r="L58" s="100">
        <v>45</v>
      </c>
      <c r="M58" s="100">
        <v>47</v>
      </c>
      <c r="N58" s="100">
        <v>7</v>
      </c>
      <c r="O58" s="99">
        <v>0.38253472222222223</v>
      </c>
    </row>
    <row r="59" spans="1:15" x14ac:dyDescent="0.25">
      <c r="A59" s="96" t="s">
        <v>729</v>
      </c>
      <c r="B59" s="98"/>
      <c r="C59" s="95" t="s">
        <v>57</v>
      </c>
      <c r="D59" s="97">
        <v>0.38322916666666668</v>
      </c>
      <c r="E59" s="96" t="s">
        <v>219</v>
      </c>
    </row>
    <row r="60" spans="1:15" x14ac:dyDescent="0.25">
      <c r="A60" s="100">
        <v>4934</v>
      </c>
      <c r="B60" s="29">
        <v>1</v>
      </c>
      <c r="C60" s="100">
        <v>35865</v>
      </c>
      <c r="D60" s="100">
        <v>11.17</v>
      </c>
      <c r="E60" s="100">
        <v>10.36</v>
      </c>
      <c r="F60" s="100">
        <v>9.4499999999999993</v>
      </c>
      <c r="G60" s="100">
        <v>7.78</v>
      </c>
      <c r="H60" s="100">
        <v>6.44</v>
      </c>
      <c r="I60" s="100">
        <v>5.28</v>
      </c>
      <c r="J60" s="100">
        <v>4.25</v>
      </c>
      <c r="K60" s="100">
        <v>3.36</v>
      </c>
      <c r="L60" s="100">
        <v>45</v>
      </c>
      <c r="M60" s="100">
        <v>47</v>
      </c>
      <c r="N60" s="100">
        <v>8</v>
      </c>
      <c r="O60" s="99">
        <v>0.38407407407407407</v>
      </c>
    </row>
    <row r="61" spans="1:15" x14ac:dyDescent="0.25">
      <c r="A61" s="100">
        <v>4934</v>
      </c>
      <c r="B61" s="29">
        <v>2</v>
      </c>
      <c r="C61" s="100">
        <v>12265</v>
      </c>
      <c r="D61" s="100">
        <v>3.82</v>
      </c>
      <c r="E61" s="100">
        <v>3.52</v>
      </c>
      <c r="F61" s="100">
        <v>3.23</v>
      </c>
      <c r="G61" s="100">
        <v>2.63</v>
      </c>
      <c r="H61" s="100">
        <v>2.1800000000000002</v>
      </c>
      <c r="I61" s="100">
        <v>1.84</v>
      </c>
      <c r="J61" s="100">
        <v>1.52</v>
      </c>
      <c r="K61" s="100">
        <v>1.26</v>
      </c>
      <c r="L61" s="100">
        <v>45</v>
      </c>
      <c r="M61" s="100">
        <v>47</v>
      </c>
      <c r="N61" s="100">
        <v>8</v>
      </c>
      <c r="O61" s="99">
        <v>0.38417824074074075</v>
      </c>
    </row>
    <row r="62" spans="1:15" x14ac:dyDescent="0.25">
      <c r="A62" s="100">
        <v>4934</v>
      </c>
      <c r="B62" s="29">
        <v>3</v>
      </c>
      <c r="C62" s="100">
        <v>23861</v>
      </c>
      <c r="D62" s="100">
        <v>7.53</v>
      </c>
      <c r="E62" s="100">
        <v>6.88</v>
      </c>
      <c r="F62" s="100">
        <v>6.4</v>
      </c>
      <c r="G62" s="100">
        <v>5.16</v>
      </c>
      <c r="H62" s="100">
        <v>4.3</v>
      </c>
      <c r="I62" s="100">
        <v>3.6</v>
      </c>
      <c r="J62" s="100">
        <v>2.93</v>
      </c>
      <c r="K62" s="100">
        <v>2.37</v>
      </c>
      <c r="L62" s="100">
        <v>45</v>
      </c>
      <c r="M62" s="100">
        <v>47</v>
      </c>
      <c r="N62" s="100">
        <v>8</v>
      </c>
      <c r="O62" s="99">
        <v>0.38428240740740738</v>
      </c>
    </row>
    <row r="63" spans="1:15" x14ac:dyDescent="0.25">
      <c r="A63" s="100">
        <v>4934</v>
      </c>
      <c r="B63" s="29">
        <v>4</v>
      </c>
      <c r="C63" s="100">
        <v>35936</v>
      </c>
      <c r="D63" s="100">
        <v>11.01</v>
      </c>
      <c r="E63" s="100">
        <v>10.14</v>
      </c>
      <c r="F63" s="100">
        <v>9.3000000000000007</v>
      </c>
      <c r="G63" s="100">
        <v>7.65</v>
      </c>
      <c r="H63" s="100">
        <v>6.34</v>
      </c>
      <c r="I63" s="100">
        <v>5.28</v>
      </c>
      <c r="J63" s="100">
        <v>4.3</v>
      </c>
      <c r="K63" s="100">
        <v>3.43</v>
      </c>
      <c r="L63" s="100">
        <v>45</v>
      </c>
      <c r="M63" s="100">
        <v>47</v>
      </c>
      <c r="N63" s="100">
        <v>8</v>
      </c>
      <c r="O63" s="99">
        <v>0.38442129629629629</v>
      </c>
    </row>
    <row r="64" spans="1:15" x14ac:dyDescent="0.25">
      <c r="A64" s="96" t="s">
        <v>730</v>
      </c>
      <c r="B64" s="98"/>
      <c r="C64" s="95" t="s">
        <v>57</v>
      </c>
      <c r="D64" s="97">
        <v>0.38538194444444446</v>
      </c>
      <c r="E64" s="96" t="s">
        <v>218</v>
      </c>
    </row>
    <row r="65" spans="1:15" x14ac:dyDescent="0.25">
      <c r="A65" s="100">
        <v>4936</v>
      </c>
      <c r="B65" s="29">
        <v>1</v>
      </c>
      <c r="C65" s="100">
        <v>35651</v>
      </c>
      <c r="D65" s="100">
        <v>10.99</v>
      </c>
      <c r="E65" s="100">
        <v>9.23</v>
      </c>
      <c r="F65" s="100">
        <v>10.14</v>
      </c>
      <c r="G65" s="100">
        <v>8.18</v>
      </c>
      <c r="H65" s="100">
        <v>6.73</v>
      </c>
      <c r="I65" s="100">
        <v>5.46</v>
      </c>
      <c r="J65" s="100">
        <v>4.46</v>
      </c>
      <c r="K65" s="100">
        <v>3.66</v>
      </c>
      <c r="L65" s="100">
        <v>45</v>
      </c>
      <c r="M65" s="100">
        <v>46</v>
      </c>
      <c r="N65" s="100">
        <v>9</v>
      </c>
      <c r="O65" s="99">
        <v>0.38608796296296299</v>
      </c>
    </row>
    <row r="66" spans="1:15" x14ac:dyDescent="0.25">
      <c r="A66" s="100">
        <v>4936</v>
      </c>
      <c r="B66" s="29">
        <v>2</v>
      </c>
      <c r="C66" s="100">
        <v>12229</v>
      </c>
      <c r="D66" s="100">
        <v>3.86</v>
      </c>
      <c r="E66" s="100">
        <v>3.2</v>
      </c>
      <c r="F66" s="100">
        <v>3.56</v>
      </c>
      <c r="G66" s="100">
        <v>2.84</v>
      </c>
      <c r="H66" s="100">
        <v>2.3199999999999998</v>
      </c>
      <c r="I66" s="100">
        <v>1.93</v>
      </c>
      <c r="J66" s="100">
        <v>1.6</v>
      </c>
      <c r="K66" s="100">
        <v>1.34</v>
      </c>
      <c r="L66" s="100">
        <v>45</v>
      </c>
      <c r="M66" s="100">
        <v>46</v>
      </c>
      <c r="N66" s="100">
        <v>9</v>
      </c>
      <c r="O66" s="99">
        <v>0.38619212962962962</v>
      </c>
    </row>
    <row r="67" spans="1:15" x14ac:dyDescent="0.25">
      <c r="A67" s="100">
        <v>4936</v>
      </c>
      <c r="B67" s="29">
        <v>3</v>
      </c>
      <c r="C67" s="100">
        <v>23775</v>
      </c>
      <c r="D67" s="100">
        <v>7.55</v>
      </c>
      <c r="E67" s="100">
        <v>6.23</v>
      </c>
      <c r="F67" s="100">
        <v>7.02</v>
      </c>
      <c r="G67" s="100">
        <v>5.58</v>
      </c>
      <c r="H67" s="100">
        <v>4.59</v>
      </c>
      <c r="I67" s="100">
        <v>3.78</v>
      </c>
      <c r="J67" s="100">
        <v>3.09</v>
      </c>
      <c r="K67" s="100">
        <v>2.56</v>
      </c>
      <c r="L67" s="100">
        <v>45</v>
      </c>
      <c r="M67" s="100">
        <v>46</v>
      </c>
      <c r="N67" s="100">
        <v>9</v>
      </c>
      <c r="O67" s="99">
        <v>0.3862962962962963</v>
      </c>
    </row>
    <row r="68" spans="1:15" x14ac:dyDescent="0.25">
      <c r="A68" s="100">
        <v>4936</v>
      </c>
      <c r="B68" s="29">
        <v>4</v>
      </c>
      <c r="C68" s="100">
        <v>36118</v>
      </c>
      <c r="D68" s="100">
        <v>11.15</v>
      </c>
      <c r="E68" s="100">
        <v>9.3000000000000007</v>
      </c>
      <c r="F68" s="100">
        <v>10.3</v>
      </c>
      <c r="G68" s="100">
        <v>8.26</v>
      </c>
      <c r="H68" s="100">
        <v>6.79</v>
      </c>
      <c r="I68" s="100">
        <v>5.55</v>
      </c>
      <c r="J68" s="100">
        <v>4.53</v>
      </c>
      <c r="K68" s="100">
        <v>3.71</v>
      </c>
      <c r="L68" s="100">
        <v>45</v>
      </c>
      <c r="M68" s="100">
        <v>46</v>
      </c>
      <c r="N68" s="100">
        <v>9</v>
      </c>
      <c r="O68" s="99">
        <v>0.38643518518518521</v>
      </c>
    </row>
    <row r="69" spans="1:15" x14ac:dyDescent="0.25">
      <c r="A69" s="96" t="s">
        <v>731</v>
      </c>
      <c r="B69" s="98"/>
      <c r="C69" s="95" t="s">
        <v>57</v>
      </c>
      <c r="D69" s="97">
        <v>0.38717592592592592</v>
      </c>
      <c r="E69" s="96" t="s">
        <v>216</v>
      </c>
    </row>
    <row r="70" spans="1:15" x14ac:dyDescent="0.25">
      <c r="A70" s="100">
        <v>4954</v>
      </c>
      <c r="B70" s="29">
        <v>1</v>
      </c>
      <c r="C70" s="100">
        <v>35942</v>
      </c>
      <c r="D70" s="100">
        <v>8.15</v>
      </c>
      <c r="E70" s="100">
        <v>7.47</v>
      </c>
      <c r="F70" s="100">
        <v>7.44</v>
      </c>
      <c r="G70" s="100">
        <v>6.55</v>
      </c>
      <c r="H70" s="100">
        <v>5.79</v>
      </c>
      <c r="I70" s="100">
        <v>4.8600000000000003</v>
      </c>
      <c r="J70" s="100">
        <v>4.1100000000000003</v>
      </c>
      <c r="K70" s="100">
        <v>3.4</v>
      </c>
      <c r="L70" s="100">
        <v>45</v>
      </c>
      <c r="M70" s="100">
        <v>47</v>
      </c>
      <c r="N70" s="100">
        <v>10</v>
      </c>
      <c r="O70" s="99">
        <v>0.38799768518518518</v>
      </c>
    </row>
    <row r="71" spans="1:15" x14ac:dyDescent="0.25">
      <c r="A71" s="100">
        <v>4954</v>
      </c>
      <c r="B71" s="29">
        <v>2</v>
      </c>
      <c r="C71" s="100">
        <v>12299</v>
      </c>
      <c r="D71" s="100">
        <v>2.64</v>
      </c>
      <c r="E71" s="100">
        <v>2.42</v>
      </c>
      <c r="F71" s="100">
        <v>2.42</v>
      </c>
      <c r="G71" s="100">
        <v>2.12</v>
      </c>
      <c r="H71" s="100">
        <v>1.89</v>
      </c>
      <c r="I71" s="100">
        <v>1.64</v>
      </c>
      <c r="J71" s="100">
        <v>1.45</v>
      </c>
      <c r="K71" s="100">
        <v>1.26</v>
      </c>
      <c r="L71" s="100">
        <v>45</v>
      </c>
      <c r="M71" s="100">
        <v>47</v>
      </c>
      <c r="N71" s="100">
        <v>10</v>
      </c>
      <c r="O71" s="99">
        <v>0.38810185185185181</v>
      </c>
    </row>
    <row r="72" spans="1:15" x14ac:dyDescent="0.25">
      <c r="A72" s="100">
        <v>4954</v>
      </c>
      <c r="B72" s="29">
        <v>3</v>
      </c>
      <c r="C72" s="100">
        <v>23989</v>
      </c>
      <c r="D72" s="100">
        <v>5.31</v>
      </c>
      <c r="E72" s="100">
        <v>4.8</v>
      </c>
      <c r="F72" s="100">
        <v>4.8899999999999997</v>
      </c>
      <c r="G72" s="100">
        <v>4.2300000000000004</v>
      </c>
      <c r="H72" s="100">
        <v>3.79</v>
      </c>
      <c r="I72" s="100">
        <v>3.26</v>
      </c>
      <c r="J72" s="100">
        <v>2.82</v>
      </c>
      <c r="K72" s="100">
        <v>2.4</v>
      </c>
      <c r="L72" s="100">
        <v>45</v>
      </c>
      <c r="M72" s="100">
        <v>47</v>
      </c>
      <c r="N72" s="100">
        <v>10</v>
      </c>
      <c r="O72" s="99">
        <v>0.38819444444444445</v>
      </c>
    </row>
    <row r="73" spans="1:15" x14ac:dyDescent="0.25">
      <c r="A73" s="100">
        <v>4954</v>
      </c>
      <c r="B73" s="29">
        <v>4</v>
      </c>
      <c r="C73" s="100">
        <v>36269</v>
      </c>
      <c r="D73" s="100">
        <v>8.02</v>
      </c>
      <c r="E73" s="100">
        <v>7.34</v>
      </c>
      <c r="F73" s="100">
        <v>7.36</v>
      </c>
      <c r="G73" s="100">
        <v>6.43</v>
      </c>
      <c r="H73" s="100">
        <v>5.71</v>
      </c>
      <c r="I73" s="100">
        <v>4.88</v>
      </c>
      <c r="J73" s="100">
        <v>4.18</v>
      </c>
      <c r="K73" s="100">
        <v>3.5</v>
      </c>
      <c r="L73" s="100">
        <v>45</v>
      </c>
      <c r="M73" s="100">
        <v>47</v>
      </c>
      <c r="N73" s="100">
        <v>10</v>
      </c>
      <c r="O73" s="99">
        <v>0.38833333333333336</v>
      </c>
    </row>
    <row r="74" spans="1:15" x14ac:dyDescent="0.25">
      <c r="A74" s="96" t="s">
        <v>732</v>
      </c>
      <c r="B74" s="98"/>
      <c r="C74" s="95" t="s">
        <v>57</v>
      </c>
      <c r="D74" s="97">
        <v>0.38886574074074076</v>
      </c>
      <c r="E74" s="96" t="s">
        <v>214</v>
      </c>
    </row>
    <row r="75" spans="1:15" x14ac:dyDescent="0.25">
      <c r="A75" s="100">
        <v>4972</v>
      </c>
      <c r="B75" s="29">
        <v>1</v>
      </c>
      <c r="C75" s="100">
        <v>35536</v>
      </c>
      <c r="D75" s="100">
        <v>13.25</v>
      </c>
      <c r="E75" s="100">
        <v>11.24</v>
      </c>
      <c r="F75" s="100">
        <v>10.76</v>
      </c>
      <c r="G75" s="100">
        <v>8.56</v>
      </c>
      <c r="H75" s="100">
        <v>6.93</v>
      </c>
      <c r="I75" s="100">
        <v>5.56</v>
      </c>
      <c r="J75" s="100">
        <v>4.43</v>
      </c>
      <c r="K75" s="100">
        <v>3.57</v>
      </c>
      <c r="L75" s="100">
        <v>45</v>
      </c>
      <c r="M75" s="100">
        <v>47</v>
      </c>
      <c r="N75" s="100">
        <v>11</v>
      </c>
      <c r="O75" s="99">
        <v>0.38976851851851851</v>
      </c>
    </row>
    <row r="76" spans="1:15" x14ac:dyDescent="0.25">
      <c r="A76" s="100">
        <v>4972</v>
      </c>
      <c r="B76" s="29">
        <v>2</v>
      </c>
      <c r="C76" s="100">
        <v>12217</v>
      </c>
      <c r="D76" s="100">
        <v>4.76</v>
      </c>
      <c r="E76" s="100">
        <v>3.74</v>
      </c>
      <c r="F76" s="100">
        <v>3.86</v>
      </c>
      <c r="G76" s="100">
        <v>3.02</v>
      </c>
      <c r="H76" s="100">
        <v>2.44</v>
      </c>
      <c r="I76" s="100">
        <v>2.02</v>
      </c>
      <c r="J76" s="100">
        <v>1.64</v>
      </c>
      <c r="K76" s="100">
        <v>1.37</v>
      </c>
      <c r="L76" s="100">
        <v>45</v>
      </c>
      <c r="M76" s="100">
        <v>47</v>
      </c>
      <c r="N76" s="100">
        <v>11</v>
      </c>
      <c r="O76" s="99">
        <v>0.3898726851851852</v>
      </c>
    </row>
    <row r="77" spans="1:15" x14ac:dyDescent="0.25">
      <c r="A77" s="100">
        <v>4972</v>
      </c>
      <c r="B77" s="29">
        <v>3</v>
      </c>
      <c r="C77" s="100">
        <v>23725</v>
      </c>
      <c r="D77" s="100">
        <v>9.01</v>
      </c>
      <c r="E77" s="100">
        <v>7.46</v>
      </c>
      <c r="F77" s="100">
        <v>7.38</v>
      </c>
      <c r="G77" s="100">
        <v>5.76</v>
      </c>
      <c r="H77" s="100">
        <v>4.71</v>
      </c>
      <c r="I77" s="100">
        <v>3.85</v>
      </c>
      <c r="J77" s="100">
        <v>3.12</v>
      </c>
      <c r="K77" s="100">
        <v>2.5499999999999998</v>
      </c>
      <c r="L77" s="100">
        <v>45</v>
      </c>
      <c r="M77" s="100">
        <v>47</v>
      </c>
      <c r="N77" s="100">
        <v>11</v>
      </c>
      <c r="O77" s="99">
        <v>0.38997685185185182</v>
      </c>
    </row>
    <row r="78" spans="1:15" x14ac:dyDescent="0.25">
      <c r="A78" s="100">
        <v>4972</v>
      </c>
      <c r="B78" s="29">
        <v>4</v>
      </c>
      <c r="C78" s="100">
        <v>35916</v>
      </c>
      <c r="D78" s="100">
        <v>13</v>
      </c>
      <c r="E78" s="100">
        <v>11.07</v>
      </c>
      <c r="F78" s="100">
        <v>10.57</v>
      </c>
      <c r="G78" s="100">
        <v>8.42</v>
      </c>
      <c r="H78" s="100">
        <v>6.85</v>
      </c>
      <c r="I78" s="100">
        <v>5.57</v>
      </c>
      <c r="J78" s="100">
        <v>4.5</v>
      </c>
      <c r="K78" s="100">
        <v>3.67</v>
      </c>
      <c r="L78" s="100">
        <v>45</v>
      </c>
      <c r="M78" s="100">
        <v>47</v>
      </c>
      <c r="N78" s="100">
        <v>11</v>
      </c>
      <c r="O78" s="99">
        <v>0.39011574074074074</v>
      </c>
    </row>
    <row r="79" spans="1:15" x14ac:dyDescent="0.25">
      <c r="A79" s="96" t="s">
        <v>733</v>
      </c>
      <c r="B79" s="98"/>
      <c r="C79" s="95" t="s">
        <v>57</v>
      </c>
      <c r="D79" s="97">
        <v>0.39093749999999999</v>
      </c>
      <c r="E79" s="96" t="s">
        <v>203</v>
      </c>
    </row>
    <row r="80" spans="1:15" x14ac:dyDescent="0.25">
      <c r="A80" s="100">
        <v>4974</v>
      </c>
      <c r="B80" s="29">
        <v>1</v>
      </c>
      <c r="C80" s="100">
        <v>35603</v>
      </c>
      <c r="D80" s="100">
        <v>13.45</v>
      </c>
      <c r="E80" s="100">
        <v>10.73</v>
      </c>
      <c r="F80" s="100">
        <v>10.83</v>
      </c>
      <c r="G80" s="100">
        <v>8.57</v>
      </c>
      <c r="H80" s="100">
        <v>6.87</v>
      </c>
      <c r="I80" s="100">
        <v>5.42</v>
      </c>
      <c r="J80" s="100">
        <v>4.3899999999999997</v>
      </c>
      <c r="K80" s="100">
        <v>3.6</v>
      </c>
      <c r="L80" s="100">
        <v>45</v>
      </c>
      <c r="M80" s="100">
        <v>47</v>
      </c>
      <c r="N80" s="100">
        <v>12</v>
      </c>
      <c r="O80" s="99">
        <v>0.3916782407407407</v>
      </c>
    </row>
    <row r="81" spans="1:15" x14ac:dyDescent="0.25">
      <c r="A81" s="100">
        <v>4974</v>
      </c>
      <c r="B81" s="29">
        <v>2</v>
      </c>
      <c r="C81" s="100">
        <v>12246</v>
      </c>
      <c r="D81" s="100">
        <v>5.05</v>
      </c>
      <c r="E81" s="100">
        <v>4.01</v>
      </c>
      <c r="F81" s="100">
        <v>3.47</v>
      </c>
      <c r="G81" s="100">
        <v>2.74</v>
      </c>
      <c r="H81" s="100">
        <v>2.25</v>
      </c>
      <c r="I81" s="100">
        <v>1.81</v>
      </c>
      <c r="J81" s="100">
        <v>1.51</v>
      </c>
      <c r="K81" s="100">
        <v>1.28</v>
      </c>
      <c r="L81" s="100">
        <v>45</v>
      </c>
      <c r="M81" s="100">
        <v>47</v>
      </c>
      <c r="N81" s="100">
        <v>12</v>
      </c>
      <c r="O81" s="99">
        <v>0.39179398148148148</v>
      </c>
    </row>
    <row r="82" spans="1:15" x14ac:dyDescent="0.25">
      <c r="A82" s="100">
        <v>4974</v>
      </c>
      <c r="B82" s="29">
        <v>3</v>
      </c>
      <c r="C82" s="100">
        <v>23708</v>
      </c>
      <c r="D82" s="100">
        <v>9.39</v>
      </c>
      <c r="E82" s="100">
        <v>7.42</v>
      </c>
      <c r="F82" s="100">
        <v>7.31</v>
      </c>
      <c r="G82" s="100">
        <v>5.7</v>
      </c>
      <c r="H82" s="100">
        <v>4.63</v>
      </c>
      <c r="I82" s="100">
        <v>3.68</v>
      </c>
      <c r="J82" s="100">
        <v>3</v>
      </c>
      <c r="K82" s="100">
        <v>2.4900000000000002</v>
      </c>
      <c r="L82" s="100">
        <v>45</v>
      </c>
      <c r="M82" s="100">
        <v>47</v>
      </c>
      <c r="N82" s="100">
        <v>12</v>
      </c>
      <c r="O82" s="99">
        <v>0.39188657407407407</v>
      </c>
    </row>
    <row r="83" spans="1:15" x14ac:dyDescent="0.25">
      <c r="A83" s="100">
        <v>4974</v>
      </c>
      <c r="B83" s="29">
        <v>4</v>
      </c>
      <c r="C83" s="100">
        <v>35875</v>
      </c>
      <c r="D83" s="100">
        <v>13.43</v>
      </c>
      <c r="E83" s="100">
        <v>10.71</v>
      </c>
      <c r="F83" s="100">
        <v>11.01</v>
      </c>
      <c r="G83" s="100">
        <v>8.65</v>
      </c>
      <c r="H83" s="100">
        <v>6.94</v>
      </c>
      <c r="I83" s="100">
        <v>5.49</v>
      </c>
      <c r="J83" s="100">
        <v>4.45</v>
      </c>
      <c r="K83" s="100">
        <v>3.65</v>
      </c>
      <c r="L83" s="100">
        <v>45</v>
      </c>
      <c r="M83" s="100">
        <v>47</v>
      </c>
      <c r="N83" s="100">
        <v>12</v>
      </c>
      <c r="O83" s="99">
        <v>0.39202546296296298</v>
      </c>
    </row>
    <row r="84" spans="1:15" x14ac:dyDescent="0.25">
      <c r="A84" s="96" t="s">
        <v>734</v>
      </c>
      <c r="B84" s="98"/>
      <c r="C84" s="95" t="s">
        <v>57</v>
      </c>
      <c r="D84" s="97">
        <v>0.3926736111111111</v>
      </c>
      <c r="E84" s="96" t="s">
        <v>202</v>
      </c>
    </row>
    <row r="85" spans="1:15" x14ac:dyDescent="0.25">
      <c r="A85" s="100">
        <v>4992</v>
      </c>
      <c r="B85" s="29">
        <v>1</v>
      </c>
      <c r="C85" s="100">
        <v>35869</v>
      </c>
      <c r="D85" s="100">
        <v>8.09</v>
      </c>
      <c r="E85" s="100">
        <v>7.24</v>
      </c>
      <c r="F85" s="100">
        <v>7.39</v>
      </c>
      <c r="G85" s="100">
        <v>6.64</v>
      </c>
      <c r="H85" s="100">
        <v>5.92</v>
      </c>
      <c r="I85" s="100">
        <v>5.22</v>
      </c>
      <c r="J85" s="100">
        <v>4.58</v>
      </c>
      <c r="K85" s="100">
        <v>4.03</v>
      </c>
      <c r="L85" s="100">
        <v>45</v>
      </c>
      <c r="M85" s="100">
        <v>47</v>
      </c>
      <c r="N85" s="100">
        <v>13</v>
      </c>
      <c r="O85" s="99">
        <v>0.39498842592592592</v>
      </c>
    </row>
    <row r="86" spans="1:15" x14ac:dyDescent="0.25">
      <c r="A86" s="100">
        <v>4992</v>
      </c>
      <c r="B86" s="29">
        <v>2</v>
      </c>
      <c r="C86" s="100">
        <v>12311</v>
      </c>
      <c r="D86" s="100">
        <v>2.66</v>
      </c>
      <c r="E86" s="100">
        <v>2.37</v>
      </c>
      <c r="F86" s="100">
        <v>2.46</v>
      </c>
      <c r="G86" s="100">
        <v>2.21</v>
      </c>
      <c r="H86" s="100">
        <v>1.99</v>
      </c>
      <c r="I86" s="100">
        <v>1.8</v>
      </c>
      <c r="J86" s="100">
        <v>1.62</v>
      </c>
      <c r="K86" s="100">
        <v>1.46</v>
      </c>
      <c r="L86" s="100">
        <v>45</v>
      </c>
      <c r="M86" s="100">
        <v>47</v>
      </c>
      <c r="N86" s="100">
        <v>13</v>
      </c>
      <c r="O86" s="99">
        <v>0.39509259259259261</v>
      </c>
    </row>
    <row r="87" spans="1:15" x14ac:dyDescent="0.25">
      <c r="A87" s="100">
        <v>4992</v>
      </c>
      <c r="B87" s="29">
        <v>3</v>
      </c>
      <c r="C87" s="100">
        <v>23898</v>
      </c>
      <c r="D87" s="100">
        <v>5.27</v>
      </c>
      <c r="E87" s="100">
        <v>4.68</v>
      </c>
      <c r="F87" s="100">
        <v>4.92</v>
      </c>
      <c r="G87" s="100">
        <v>4.32</v>
      </c>
      <c r="H87" s="100">
        <v>3.94</v>
      </c>
      <c r="I87" s="100">
        <v>3.53</v>
      </c>
      <c r="J87" s="100">
        <v>3.13</v>
      </c>
      <c r="K87" s="100">
        <v>2.82</v>
      </c>
      <c r="L87" s="100">
        <v>45</v>
      </c>
      <c r="M87" s="100">
        <v>47</v>
      </c>
      <c r="N87" s="100">
        <v>13</v>
      </c>
      <c r="O87" s="99">
        <v>0.39518518518518514</v>
      </c>
    </row>
    <row r="88" spans="1:15" x14ac:dyDescent="0.25">
      <c r="A88" s="100">
        <v>4992</v>
      </c>
      <c r="B88" s="29">
        <v>4</v>
      </c>
      <c r="C88" s="100">
        <v>36049</v>
      </c>
      <c r="D88" s="100">
        <v>7.94</v>
      </c>
      <c r="E88" s="100">
        <v>7.12</v>
      </c>
      <c r="F88" s="100">
        <v>7.3</v>
      </c>
      <c r="G88" s="100">
        <v>6.51</v>
      </c>
      <c r="H88" s="100">
        <v>5.87</v>
      </c>
      <c r="I88" s="100">
        <v>5.23</v>
      </c>
      <c r="J88" s="100">
        <v>4.6399999999999997</v>
      </c>
      <c r="K88" s="100">
        <v>4.13</v>
      </c>
      <c r="L88" s="100">
        <v>45</v>
      </c>
      <c r="M88" s="100">
        <v>47</v>
      </c>
      <c r="N88" s="100">
        <v>13</v>
      </c>
      <c r="O88" s="99">
        <v>0.39532407407407405</v>
      </c>
    </row>
    <row r="89" spans="1:15" x14ac:dyDescent="0.25">
      <c r="A89" s="96" t="s">
        <v>735</v>
      </c>
      <c r="B89" s="98"/>
      <c r="C89" s="95" t="s">
        <v>57</v>
      </c>
      <c r="D89" s="97">
        <v>0.39594907407407409</v>
      </c>
      <c r="E89" s="96" t="s">
        <v>211</v>
      </c>
    </row>
    <row r="90" spans="1:15" x14ac:dyDescent="0.25">
      <c r="A90" s="100">
        <v>5010</v>
      </c>
      <c r="B90" s="29">
        <v>1</v>
      </c>
      <c r="C90" s="100">
        <v>35370</v>
      </c>
      <c r="D90" s="100">
        <v>12.38</v>
      </c>
      <c r="E90" s="100">
        <v>11.37</v>
      </c>
      <c r="F90" s="100">
        <v>10.210000000000001</v>
      </c>
      <c r="G90" s="100">
        <v>8.17</v>
      </c>
      <c r="H90" s="100">
        <v>6.66</v>
      </c>
      <c r="I90" s="100">
        <v>5.37</v>
      </c>
      <c r="J90" s="100">
        <v>4.34</v>
      </c>
      <c r="K90" s="100">
        <v>3.53</v>
      </c>
      <c r="L90" s="100">
        <v>45</v>
      </c>
      <c r="M90" s="100">
        <v>47</v>
      </c>
      <c r="N90" s="100">
        <v>14</v>
      </c>
      <c r="O90" s="99">
        <v>0.39756944444444442</v>
      </c>
    </row>
    <row r="91" spans="1:15" x14ac:dyDescent="0.25">
      <c r="A91" s="100">
        <v>5010</v>
      </c>
      <c r="B91" s="29">
        <v>2</v>
      </c>
      <c r="C91" s="100">
        <v>12222</v>
      </c>
      <c r="D91" s="100">
        <v>4.3099999999999996</v>
      </c>
      <c r="E91" s="100">
        <v>3.93</v>
      </c>
      <c r="F91" s="100">
        <v>3.56</v>
      </c>
      <c r="G91" s="100">
        <v>2.82</v>
      </c>
      <c r="H91" s="100">
        <v>2.31</v>
      </c>
      <c r="I91" s="100">
        <v>1.92</v>
      </c>
      <c r="J91" s="100">
        <v>1.59</v>
      </c>
      <c r="K91" s="100">
        <v>1.32</v>
      </c>
      <c r="L91" s="100">
        <v>45</v>
      </c>
      <c r="M91" s="100">
        <v>47</v>
      </c>
      <c r="N91" s="100">
        <v>14</v>
      </c>
      <c r="O91" s="99">
        <v>0.3976851851851852</v>
      </c>
    </row>
    <row r="92" spans="1:15" x14ac:dyDescent="0.25">
      <c r="A92" s="100">
        <v>5010</v>
      </c>
      <c r="B92" s="29">
        <v>3</v>
      </c>
      <c r="C92" s="100">
        <v>23603</v>
      </c>
      <c r="D92" s="100">
        <v>8.3699999999999992</v>
      </c>
      <c r="E92" s="100">
        <v>7.61</v>
      </c>
      <c r="F92" s="100">
        <v>6.94</v>
      </c>
      <c r="G92" s="100">
        <v>5.45</v>
      </c>
      <c r="H92" s="100">
        <v>4.4800000000000004</v>
      </c>
      <c r="I92" s="100">
        <v>3.69</v>
      </c>
      <c r="J92" s="100">
        <v>3.01</v>
      </c>
      <c r="K92" s="100">
        <v>2.5</v>
      </c>
      <c r="L92" s="100">
        <v>45</v>
      </c>
      <c r="M92" s="100">
        <v>47</v>
      </c>
      <c r="N92" s="100">
        <v>14</v>
      </c>
      <c r="O92" s="99">
        <v>0.39777777777777779</v>
      </c>
    </row>
    <row r="93" spans="1:15" x14ac:dyDescent="0.25">
      <c r="A93" s="100">
        <v>5010</v>
      </c>
      <c r="B93" s="29">
        <v>4</v>
      </c>
      <c r="C93" s="100">
        <v>35831</v>
      </c>
      <c r="D93" s="100">
        <v>12.3</v>
      </c>
      <c r="E93" s="100">
        <v>11.25</v>
      </c>
      <c r="F93" s="100">
        <v>10.16</v>
      </c>
      <c r="G93" s="100">
        <v>8.11</v>
      </c>
      <c r="H93" s="100">
        <v>6.61</v>
      </c>
      <c r="I93" s="100">
        <v>5.37</v>
      </c>
      <c r="J93" s="100">
        <v>4.41</v>
      </c>
      <c r="K93" s="100">
        <v>3.62</v>
      </c>
      <c r="L93" s="100">
        <v>45</v>
      </c>
      <c r="M93" s="100">
        <v>47</v>
      </c>
      <c r="N93" s="100">
        <v>14</v>
      </c>
      <c r="O93" s="99">
        <v>0.3979166666666667</v>
      </c>
    </row>
    <row r="94" spans="1:15" x14ac:dyDescent="0.25">
      <c r="A94" s="96" t="s">
        <v>736</v>
      </c>
      <c r="B94" s="98"/>
      <c r="C94" s="95" t="s">
        <v>57</v>
      </c>
      <c r="D94" s="97">
        <v>0.3984375</v>
      </c>
      <c r="E94" s="96" t="s">
        <v>210</v>
      </c>
    </row>
    <row r="95" spans="1:15" x14ac:dyDescent="0.25">
      <c r="A95" s="100">
        <v>5012</v>
      </c>
      <c r="B95" s="29">
        <v>1</v>
      </c>
      <c r="C95" s="100">
        <v>35607</v>
      </c>
      <c r="D95" s="100">
        <v>12.21</v>
      </c>
      <c r="E95" s="100">
        <v>10.029999999999999</v>
      </c>
      <c r="F95" s="100">
        <v>11.42</v>
      </c>
      <c r="G95" s="100">
        <v>8.99</v>
      </c>
      <c r="H95" s="100">
        <v>7.14</v>
      </c>
      <c r="I95" s="100">
        <v>5.79</v>
      </c>
      <c r="J95" s="100">
        <v>4.66</v>
      </c>
      <c r="K95" s="100">
        <v>3.82</v>
      </c>
      <c r="L95" s="100">
        <v>45</v>
      </c>
      <c r="M95" s="100">
        <v>47</v>
      </c>
      <c r="N95" s="100">
        <v>15</v>
      </c>
      <c r="O95" s="99">
        <v>0.40057870370370369</v>
      </c>
    </row>
    <row r="96" spans="1:15" x14ac:dyDescent="0.25">
      <c r="A96" s="100">
        <v>5012</v>
      </c>
      <c r="B96" s="29">
        <v>2</v>
      </c>
      <c r="C96" s="100">
        <v>12285</v>
      </c>
      <c r="D96" s="100">
        <v>4.26</v>
      </c>
      <c r="E96" s="100">
        <v>3.5</v>
      </c>
      <c r="F96" s="100">
        <v>3.99</v>
      </c>
      <c r="G96" s="100">
        <v>3.16</v>
      </c>
      <c r="H96" s="100">
        <v>2.5099999999999998</v>
      </c>
      <c r="I96" s="100">
        <v>2.08</v>
      </c>
      <c r="J96" s="100">
        <v>1.68</v>
      </c>
      <c r="K96" s="100">
        <v>1.42</v>
      </c>
      <c r="L96" s="100">
        <v>45</v>
      </c>
      <c r="M96" s="100">
        <v>47</v>
      </c>
      <c r="N96" s="100">
        <v>15</v>
      </c>
      <c r="O96" s="99">
        <v>0.40069444444444446</v>
      </c>
    </row>
    <row r="97" spans="1:15" x14ac:dyDescent="0.25">
      <c r="A97" s="100">
        <v>5012</v>
      </c>
      <c r="B97" s="29">
        <v>3</v>
      </c>
      <c r="C97" s="100">
        <v>23691</v>
      </c>
      <c r="D97" s="100">
        <v>8.31</v>
      </c>
      <c r="E97" s="100">
        <v>6.78</v>
      </c>
      <c r="F97" s="100">
        <v>7.85</v>
      </c>
      <c r="G97" s="100">
        <v>6.09</v>
      </c>
      <c r="H97" s="100">
        <v>4.87</v>
      </c>
      <c r="I97" s="100">
        <v>3.97</v>
      </c>
      <c r="J97" s="100">
        <v>3.21</v>
      </c>
      <c r="K97" s="100">
        <v>2.64</v>
      </c>
      <c r="L97" s="100">
        <v>45</v>
      </c>
      <c r="M97" s="100">
        <v>47</v>
      </c>
      <c r="N97" s="100">
        <v>15</v>
      </c>
      <c r="O97" s="99">
        <v>0.40078703703703705</v>
      </c>
    </row>
    <row r="98" spans="1:15" x14ac:dyDescent="0.25">
      <c r="A98" s="100">
        <v>5012</v>
      </c>
      <c r="B98" s="29">
        <v>4</v>
      </c>
      <c r="C98" s="100">
        <v>35884</v>
      </c>
      <c r="D98" s="100">
        <v>12.28</v>
      </c>
      <c r="E98" s="100">
        <v>10.08</v>
      </c>
      <c r="F98" s="100">
        <v>11.51</v>
      </c>
      <c r="G98" s="100">
        <v>9.0500000000000007</v>
      </c>
      <c r="H98" s="100">
        <v>7.18</v>
      </c>
      <c r="I98" s="100">
        <v>5.84</v>
      </c>
      <c r="J98" s="100">
        <v>4.71</v>
      </c>
      <c r="K98" s="100">
        <v>3.86</v>
      </c>
      <c r="L98" s="100">
        <v>45</v>
      </c>
      <c r="M98" s="100">
        <v>47</v>
      </c>
      <c r="N98" s="100">
        <v>15</v>
      </c>
      <c r="O98" s="99">
        <v>0.40092592592592591</v>
      </c>
    </row>
    <row r="99" spans="1:15" x14ac:dyDescent="0.25">
      <c r="A99" s="96" t="s">
        <v>737</v>
      </c>
      <c r="B99" s="98"/>
      <c r="C99" s="95" t="s">
        <v>57</v>
      </c>
      <c r="D99" s="97">
        <v>0.40155092592592595</v>
      </c>
      <c r="E99" s="96" t="s">
        <v>208</v>
      </c>
    </row>
    <row r="100" spans="1:15" x14ac:dyDescent="0.25">
      <c r="A100" s="100">
        <v>5030</v>
      </c>
      <c r="B100" s="29">
        <v>1</v>
      </c>
      <c r="C100" s="100">
        <v>35869</v>
      </c>
      <c r="D100" s="100">
        <v>8.15</v>
      </c>
      <c r="E100" s="100">
        <v>7.46</v>
      </c>
      <c r="F100" s="100">
        <v>7.42</v>
      </c>
      <c r="G100" s="100">
        <v>6.49</v>
      </c>
      <c r="H100" s="100">
        <v>5.66</v>
      </c>
      <c r="I100" s="100">
        <v>4.83</v>
      </c>
      <c r="J100" s="100">
        <v>4.07</v>
      </c>
      <c r="K100" s="100">
        <v>3.4</v>
      </c>
      <c r="L100" s="100">
        <v>45</v>
      </c>
      <c r="M100" s="100">
        <v>47</v>
      </c>
      <c r="N100" s="100">
        <v>16</v>
      </c>
      <c r="O100" s="99">
        <v>0.40237268518518521</v>
      </c>
    </row>
    <row r="101" spans="1:15" x14ac:dyDescent="0.25">
      <c r="A101" s="100">
        <v>5030</v>
      </c>
      <c r="B101" s="29">
        <v>2</v>
      </c>
      <c r="C101" s="100">
        <v>12385</v>
      </c>
      <c r="D101" s="100">
        <v>2.71</v>
      </c>
      <c r="E101" s="100">
        <v>2.44</v>
      </c>
      <c r="F101" s="100">
        <v>2.46</v>
      </c>
      <c r="G101" s="100">
        <v>2.14</v>
      </c>
      <c r="H101" s="100">
        <v>1.91</v>
      </c>
      <c r="I101" s="100">
        <v>1.66</v>
      </c>
      <c r="J101" s="100">
        <v>1.45</v>
      </c>
      <c r="K101" s="100">
        <v>1.25</v>
      </c>
      <c r="L101" s="100">
        <v>45</v>
      </c>
      <c r="M101" s="100">
        <v>47</v>
      </c>
      <c r="N101" s="100">
        <v>16</v>
      </c>
      <c r="O101" s="99">
        <v>0.40247685185185184</v>
      </c>
    </row>
    <row r="102" spans="1:15" x14ac:dyDescent="0.25">
      <c r="A102" s="100">
        <v>5030</v>
      </c>
      <c r="B102" s="29">
        <v>3</v>
      </c>
      <c r="C102" s="100">
        <v>23848</v>
      </c>
      <c r="D102" s="100">
        <v>5.3</v>
      </c>
      <c r="E102" s="100">
        <v>4.75</v>
      </c>
      <c r="F102" s="100">
        <v>4.8600000000000003</v>
      </c>
      <c r="G102" s="100">
        <v>4.18</v>
      </c>
      <c r="H102" s="100">
        <v>3.72</v>
      </c>
      <c r="I102" s="100">
        <v>3.23</v>
      </c>
      <c r="J102" s="100">
        <v>2.77</v>
      </c>
      <c r="K102" s="100">
        <v>2.39</v>
      </c>
      <c r="L102" s="100">
        <v>45</v>
      </c>
      <c r="M102" s="100">
        <v>47</v>
      </c>
      <c r="N102" s="100">
        <v>16</v>
      </c>
      <c r="O102" s="99">
        <v>0.40256944444444448</v>
      </c>
    </row>
    <row r="103" spans="1:15" x14ac:dyDescent="0.25">
      <c r="A103" s="100">
        <v>5030</v>
      </c>
      <c r="B103" s="29">
        <v>4</v>
      </c>
      <c r="C103" s="100">
        <v>36130</v>
      </c>
      <c r="D103" s="100">
        <v>7.98</v>
      </c>
      <c r="E103" s="100">
        <v>7.32</v>
      </c>
      <c r="F103" s="100">
        <v>7.3</v>
      </c>
      <c r="G103" s="100">
        <v>6.36</v>
      </c>
      <c r="H103" s="100">
        <v>5.58</v>
      </c>
      <c r="I103" s="100">
        <v>4.82</v>
      </c>
      <c r="J103" s="100">
        <v>4.12</v>
      </c>
      <c r="K103" s="100">
        <v>3.49</v>
      </c>
      <c r="L103" s="100">
        <v>45</v>
      </c>
      <c r="M103" s="100">
        <v>47</v>
      </c>
      <c r="N103" s="100">
        <v>16</v>
      </c>
      <c r="O103" s="99">
        <v>0.40270833333333328</v>
      </c>
    </row>
    <row r="104" spans="1:15" x14ac:dyDescent="0.25">
      <c r="A104" s="96" t="s">
        <v>738</v>
      </c>
      <c r="B104" s="98"/>
      <c r="C104" s="95" t="s">
        <v>57</v>
      </c>
      <c r="D104" s="97">
        <v>0.40317129629629633</v>
      </c>
      <c r="E104" s="96" t="s">
        <v>206</v>
      </c>
    </row>
    <row r="105" spans="1:15" x14ac:dyDescent="0.25">
      <c r="A105" s="100">
        <v>4894</v>
      </c>
      <c r="B105" s="29">
        <v>1</v>
      </c>
      <c r="C105" s="100">
        <v>34105</v>
      </c>
      <c r="D105" s="100">
        <v>45.46</v>
      </c>
      <c r="E105" s="100">
        <v>30.38</v>
      </c>
      <c r="F105" s="100">
        <v>31.69</v>
      </c>
      <c r="G105" s="100">
        <v>17.86</v>
      </c>
      <c r="H105" s="100">
        <v>6.25</v>
      </c>
      <c r="I105" s="100">
        <v>4.8099999999999996</v>
      </c>
      <c r="J105" s="100">
        <v>4.4000000000000004</v>
      </c>
      <c r="K105" s="100">
        <v>4.03</v>
      </c>
      <c r="L105" s="100">
        <v>45</v>
      </c>
      <c r="M105" s="100">
        <v>47</v>
      </c>
      <c r="N105" s="100">
        <v>17</v>
      </c>
      <c r="O105" s="99">
        <v>0.40641203703703704</v>
      </c>
    </row>
    <row r="106" spans="1:15" x14ac:dyDescent="0.25">
      <c r="A106" s="100">
        <v>4894</v>
      </c>
      <c r="B106" s="29">
        <v>2</v>
      </c>
      <c r="C106" s="100">
        <v>11764</v>
      </c>
      <c r="D106" s="100">
        <v>17.14</v>
      </c>
      <c r="E106" s="100">
        <v>9.2799999999999994</v>
      </c>
      <c r="F106" s="100">
        <v>11.84</v>
      </c>
      <c r="G106" s="100">
        <v>6.53</v>
      </c>
      <c r="H106" s="100">
        <v>2.17</v>
      </c>
      <c r="I106" s="100">
        <v>1.73</v>
      </c>
      <c r="J106" s="100">
        <v>1.55</v>
      </c>
      <c r="K106" s="100">
        <v>1.44</v>
      </c>
      <c r="L106" s="100">
        <v>45</v>
      </c>
      <c r="M106" s="100">
        <v>47</v>
      </c>
      <c r="N106" s="100">
        <v>17</v>
      </c>
      <c r="O106" s="99">
        <v>0.40651620370370373</v>
      </c>
    </row>
    <row r="107" spans="1:15" x14ac:dyDescent="0.25">
      <c r="A107" s="100">
        <v>4894</v>
      </c>
      <c r="B107" s="29">
        <v>3</v>
      </c>
      <c r="C107" s="100">
        <v>22812</v>
      </c>
      <c r="D107" s="100">
        <v>30.02</v>
      </c>
      <c r="E107" s="100">
        <v>19.649999999999999</v>
      </c>
      <c r="F107" s="100">
        <v>21.29</v>
      </c>
      <c r="G107" s="100">
        <v>12.31</v>
      </c>
      <c r="H107" s="100">
        <v>4.33</v>
      </c>
      <c r="I107" s="100">
        <v>3.37</v>
      </c>
      <c r="J107" s="100">
        <v>3.05</v>
      </c>
      <c r="K107" s="100">
        <v>2.8</v>
      </c>
      <c r="L107" s="100">
        <v>45</v>
      </c>
      <c r="M107" s="100">
        <v>47</v>
      </c>
      <c r="N107" s="100">
        <v>17</v>
      </c>
      <c r="O107" s="99">
        <v>0.40662037037037035</v>
      </c>
    </row>
    <row r="108" spans="1:15" x14ac:dyDescent="0.25">
      <c r="A108" s="100">
        <v>4894</v>
      </c>
      <c r="B108" s="29">
        <v>4</v>
      </c>
      <c r="C108" s="100">
        <v>34612</v>
      </c>
      <c r="D108" s="100">
        <v>41.14</v>
      </c>
      <c r="E108" s="100">
        <v>29.91</v>
      </c>
      <c r="F108" s="100">
        <v>29.34</v>
      </c>
      <c r="G108" s="100">
        <v>17.46</v>
      </c>
      <c r="H108" s="100">
        <v>6.53</v>
      </c>
      <c r="I108" s="100">
        <v>4.97</v>
      </c>
      <c r="J108" s="100">
        <v>4.53</v>
      </c>
      <c r="K108" s="100">
        <v>4.16</v>
      </c>
      <c r="L108" s="100">
        <v>45</v>
      </c>
      <c r="M108" s="100">
        <v>47</v>
      </c>
      <c r="N108" s="100">
        <v>17</v>
      </c>
      <c r="O108" s="99">
        <v>0.40675925925925926</v>
      </c>
    </row>
    <row r="109" spans="1:15" x14ac:dyDescent="0.25">
      <c r="A109" s="96" t="s">
        <v>739</v>
      </c>
      <c r="B109" s="98"/>
      <c r="C109" s="95" t="s">
        <v>57</v>
      </c>
      <c r="D109" s="97">
        <v>0.40749999999999997</v>
      </c>
      <c r="E109" s="96" t="s">
        <v>205</v>
      </c>
      <c r="F109" s="96" t="s">
        <v>115</v>
      </c>
    </row>
    <row r="110" spans="1:15" x14ac:dyDescent="0.25">
      <c r="A110" s="100">
        <v>4897</v>
      </c>
      <c r="B110" s="29">
        <v>1</v>
      </c>
      <c r="C110" s="100">
        <v>33940</v>
      </c>
      <c r="D110" s="100">
        <v>45.13</v>
      </c>
      <c r="E110" s="100">
        <v>32.78</v>
      </c>
      <c r="F110" s="100">
        <v>30.36</v>
      </c>
      <c r="G110" s="100">
        <v>20.56</v>
      </c>
      <c r="H110" s="100">
        <v>10.73</v>
      </c>
      <c r="I110" s="100">
        <v>4.8099999999999996</v>
      </c>
      <c r="J110" s="100">
        <v>4.0199999999999996</v>
      </c>
      <c r="K110" s="100">
        <v>3.79</v>
      </c>
      <c r="L110" s="100">
        <v>46</v>
      </c>
      <c r="M110" s="100">
        <v>47</v>
      </c>
      <c r="N110" s="100">
        <v>18</v>
      </c>
      <c r="O110" s="99">
        <v>0.40810185185185183</v>
      </c>
    </row>
    <row r="111" spans="1:15" x14ac:dyDescent="0.25">
      <c r="A111" s="100">
        <v>4897</v>
      </c>
      <c r="B111" s="29">
        <v>2</v>
      </c>
      <c r="C111" s="100">
        <v>11845</v>
      </c>
      <c r="D111" s="100">
        <v>15.86</v>
      </c>
      <c r="E111" s="100">
        <v>11.53</v>
      </c>
      <c r="F111" s="100">
        <v>9.24</v>
      </c>
      <c r="G111" s="100">
        <v>6.37</v>
      </c>
      <c r="H111" s="100">
        <v>3.5</v>
      </c>
      <c r="I111" s="100">
        <v>1.63</v>
      </c>
      <c r="J111" s="100">
        <v>1.46</v>
      </c>
      <c r="K111" s="100">
        <v>1.36</v>
      </c>
      <c r="L111" s="100">
        <v>46</v>
      </c>
      <c r="M111" s="100">
        <v>47</v>
      </c>
      <c r="N111" s="100">
        <v>18</v>
      </c>
      <c r="O111" s="99">
        <v>0.40820601851851851</v>
      </c>
    </row>
    <row r="112" spans="1:15" x14ac:dyDescent="0.25">
      <c r="A112" s="100">
        <v>4897</v>
      </c>
      <c r="B112" s="29">
        <v>3</v>
      </c>
      <c r="C112" s="100">
        <v>22672</v>
      </c>
      <c r="D112" s="100">
        <v>29.45</v>
      </c>
      <c r="E112" s="100">
        <v>21.52</v>
      </c>
      <c r="F112" s="100">
        <v>20.36</v>
      </c>
      <c r="G112" s="100">
        <v>13.63</v>
      </c>
      <c r="H112" s="100">
        <v>7.16</v>
      </c>
      <c r="I112" s="100">
        <v>2.95</v>
      </c>
      <c r="J112" s="100">
        <v>2.78</v>
      </c>
      <c r="K112" s="100">
        <v>2.61</v>
      </c>
      <c r="L112" s="100">
        <v>46</v>
      </c>
      <c r="M112" s="100">
        <v>47</v>
      </c>
      <c r="N112" s="100">
        <v>18</v>
      </c>
      <c r="O112" s="99">
        <v>0.40831018518518519</v>
      </c>
    </row>
    <row r="113" spans="1:15" x14ac:dyDescent="0.25">
      <c r="A113" s="100">
        <v>4897</v>
      </c>
      <c r="B113" s="29">
        <v>4</v>
      </c>
      <c r="C113" s="100">
        <v>34162</v>
      </c>
      <c r="D113" s="100">
        <v>41.52</v>
      </c>
      <c r="E113" s="100">
        <v>30.74</v>
      </c>
      <c r="F113" s="100">
        <v>31.56</v>
      </c>
      <c r="G113" s="100">
        <v>20.91</v>
      </c>
      <c r="H113" s="100">
        <v>10.74</v>
      </c>
      <c r="I113" s="100">
        <v>4.41</v>
      </c>
      <c r="J113" s="100">
        <v>4.2</v>
      </c>
      <c r="K113" s="100">
        <v>3.93</v>
      </c>
      <c r="L113" s="100">
        <v>46</v>
      </c>
      <c r="M113" s="100">
        <v>47</v>
      </c>
      <c r="N113" s="100">
        <v>18</v>
      </c>
      <c r="O113" s="99">
        <v>0.40844907407407405</v>
      </c>
    </row>
    <row r="114" spans="1:15" x14ac:dyDescent="0.25">
      <c r="A114" s="96" t="s">
        <v>727</v>
      </c>
      <c r="B114" s="98"/>
      <c r="C114" s="95" t="s">
        <v>57</v>
      </c>
      <c r="D114" s="97">
        <v>0.4089930555555556</v>
      </c>
      <c r="E114" s="96" t="s">
        <v>204</v>
      </c>
      <c r="F114" s="96" t="s">
        <v>115</v>
      </c>
    </row>
    <row r="115" spans="1:15" x14ac:dyDescent="0.25">
      <c r="A115" s="100">
        <v>4970</v>
      </c>
      <c r="B115" s="29">
        <v>1</v>
      </c>
      <c r="C115" s="100">
        <v>35133</v>
      </c>
      <c r="D115" s="100">
        <v>24.72</v>
      </c>
      <c r="E115" s="100">
        <v>13.2</v>
      </c>
      <c r="F115" s="100">
        <v>20.02</v>
      </c>
      <c r="G115" s="100">
        <v>16.03</v>
      </c>
      <c r="H115" s="100">
        <v>12.8</v>
      </c>
      <c r="I115" s="100">
        <v>10.050000000000001</v>
      </c>
      <c r="J115" s="100">
        <v>7.99</v>
      </c>
      <c r="K115" s="100">
        <v>6.46</v>
      </c>
      <c r="L115" s="100">
        <v>46</v>
      </c>
      <c r="M115" s="100">
        <v>48</v>
      </c>
      <c r="N115" s="100">
        <v>19</v>
      </c>
      <c r="O115" s="99">
        <v>0.41518518518518516</v>
      </c>
    </row>
    <row r="116" spans="1:15" x14ac:dyDescent="0.25">
      <c r="A116" s="100">
        <v>4970</v>
      </c>
      <c r="B116" s="29">
        <v>2</v>
      </c>
      <c r="C116" s="100">
        <v>12100</v>
      </c>
      <c r="D116" s="100">
        <v>10.43</v>
      </c>
      <c r="E116" s="100">
        <v>4</v>
      </c>
      <c r="F116" s="100">
        <v>8.36</v>
      </c>
      <c r="G116" s="100">
        <v>6.57</v>
      </c>
      <c r="H116" s="100">
        <v>5.18</v>
      </c>
      <c r="I116" s="100">
        <v>3.99</v>
      </c>
      <c r="J116" s="100">
        <v>3.12</v>
      </c>
      <c r="K116" s="100">
        <v>2.5099999999999998</v>
      </c>
      <c r="L116" s="100">
        <v>46</v>
      </c>
      <c r="M116" s="100">
        <v>48</v>
      </c>
      <c r="N116" s="100">
        <v>19</v>
      </c>
      <c r="O116" s="99">
        <v>0.41531249999999997</v>
      </c>
    </row>
    <row r="117" spans="1:15" x14ac:dyDescent="0.25">
      <c r="A117" s="100">
        <v>4970</v>
      </c>
      <c r="B117" s="29">
        <v>3</v>
      </c>
      <c r="C117" s="100">
        <v>23458</v>
      </c>
      <c r="D117" s="100">
        <v>17.93</v>
      </c>
      <c r="E117" s="100">
        <v>8.32</v>
      </c>
      <c r="F117" s="100">
        <v>14.45</v>
      </c>
      <c r="G117" s="100">
        <v>11.37</v>
      </c>
      <c r="H117" s="100">
        <v>9.06</v>
      </c>
      <c r="I117" s="100">
        <v>7.07</v>
      </c>
      <c r="J117" s="100">
        <v>5.59</v>
      </c>
      <c r="K117" s="100">
        <v>4.53</v>
      </c>
      <c r="L117" s="100">
        <v>46</v>
      </c>
      <c r="M117" s="100">
        <v>48</v>
      </c>
      <c r="N117" s="100">
        <v>19</v>
      </c>
      <c r="O117" s="99">
        <v>0.41545138888888888</v>
      </c>
    </row>
    <row r="118" spans="1:15" x14ac:dyDescent="0.25">
      <c r="A118" s="100">
        <v>4970</v>
      </c>
      <c r="B118" s="29">
        <v>4</v>
      </c>
      <c r="C118" s="100">
        <v>35580</v>
      </c>
      <c r="D118" s="100">
        <v>24.12</v>
      </c>
      <c r="E118" s="100">
        <v>13.45</v>
      </c>
      <c r="F118" s="100">
        <v>19.559999999999999</v>
      </c>
      <c r="G118" s="100">
        <v>15.65</v>
      </c>
      <c r="H118" s="100">
        <v>12.5</v>
      </c>
      <c r="I118" s="100">
        <v>9.83</v>
      </c>
      <c r="J118" s="100">
        <v>7.85</v>
      </c>
      <c r="K118" s="100">
        <v>6.38</v>
      </c>
      <c r="L118" s="100">
        <v>46</v>
      </c>
      <c r="M118" s="100">
        <v>48</v>
      </c>
      <c r="N118" s="100">
        <v>19</v>
      </c>
      <c r="O118" s="99">
        <v>0.41565972222222225</v>
      </c>
    </row>
    <row r="119" spans="1:15" x14ac:dyDescent="0.25">
      <c r="A119" s="96" t="s">
        <v>740</v>
      </c>
      <c r="B119" s="98"/>
      <c r="C119" s="95" t="s">
        <v>57</v>
      </c>
      <c r="D119" s="97">
        <v>0.41630787037037037</v>
      </c>
      <c r="E119" s="96" t="s">
        <v>203</v>
      </c>
      <c r="F119" s="96" t="s">
        <v>115</v>
      </c>
    </row>
    <row r="120" spans="1:15" x14ac:dyDescent="0.25">
      <c r="A120" s="100">
        <v>4972</v>
      </c>
      <c r="B120" s="29">
        <v>1</v>
      </c>
      <c r="C120" s="100">
        <v>35239</v>
      </c>
      <c r="D120" s="100">
        <v>25.78</v>
      </c>
      <c r="E120" s="100">
        <v>20.56</v>
      </c>
      <c r="F120" s="100">
        <v>13.21</v>
      </c>
      <c r="G120" s="100">
        <v>10.67</v>
      </c>
      <c r="H120" s="100">
        <v>8.52</v>
      </c>
      <c r="I120" s="100">
        <v>6.75</v>
      </c>
      <c r="J120" s="100">
        <v>5.38</v>
      </c>
      <c r="K120" s="100">
        <v>4.47</v>
      </c>
      <c r="L120" s="100">
        <v>46</v>
      </c>
      <c r="M120" s="100">
        <v>48</v>
      </c>
      <c r="N120" s="100">
        <v>20</v>
      </c>
      <c r="O120" s="99">
        <v>0.41684027777777777</v>
      </c>
    </row>
    <row r="121" spans="1:15" x14ac:dyDescent="0.25">
      <c r="A121" s="100">
        <v>4972</v>
      </c>
      <c r="B121" s="29">
        <v>2</v>
      </c>
      <c r="C121" s="100">
        <v>12086</v>
      </c>
      <c r="D121" s="100">
        <v>11.3</v>
      </c>
      <c r="E121" s="100">
        <v>8.85</v>
      </c>
      <c r="F121" s="100">
        <v>3.85</v>
      </c>
      <c r="G121" s="100">
        <v>3.19</v>
      </c>
      <c r="H121" s="100">
        <v>2.61</v>
      </c>
      <c r="I121" s="100">
        <v>2.14</v>
      </c>
      <c r="J121" s="100">
        <v>1.76</v>
      </c>
      <c r="K121" s="100">
        <v>1.5</v>
      </c>
      <c r="L121" s="100">
        <v>46</v>
      </c>
      <c r="M121" s="100">
        <v>48</v>
      </c>
      <c r="N121" s="100">
        <v>20</v>
      </c>
      <c r="O121" s="99">
        <v>0.4169444444444444</v>
      </c>
    </row>
    <row r="122" spans="1:15" x14ac:dyDescent="0.25">
      <c r="A122" s="100">
        <v>4972</v>
      </c>
      <c r="B122" s="29">
        <v>3</v>
      </c>
      <c r="C122" s="100">
        <v>23463</v>
      </c>
      <c r="D122" s="100">
        <v>18.93</v>
      </c>
      <c r="E122" s="100">
        <v>14.87</v>
      </c>
      <c r="F122" s="100">
        <v>8.4</v>
      </c>
      <c r="G122" s="100">
        <v>6.85</v>
      </c>
      <c r="H122" s="100">
        <v>5.54</v>
      </c>
      <c r="I122" s="100">
        <v>4.5</v>
      </c>
      <c r="J122" s="100">
        <v>3.65</v>
      </c>
      <c r="K122" s="100">
        <v>3.05</v>
      </c>
      <c r="L122" s="100">
        <v>46</v>
      </c>
      <c r="M122" s="100">
        <v>48</v>
      </c>
      <c r="N122" s="100">
        <v>20</v>
      </c>
      <c r="O122" s="99">
        <v>0.41704861111111113</v>
      </c>
    </row>
    <row r="123" spans="1:15" x14ac:dyDescent="0.25">
      <c r="A123" s="100">
        <v>4972</v>
      </c>
      <c r="B123" s="29">
        <v>4</v>
      </c>
      <c r="C123" s="100">
        <v>35492</v>
      </c>
      <c r="D123" s="100">
        <v>25.19</v>
      </c>
      <c r="E123" s="100">
        <v>20.059999999999999</v>
      </c>
      <c r="F123" s="100">
        <v>13.66</v>
      </c>
      <c r="G123" s="100">
        <v>11.06</v>
      </c>
      <c r="H123" s="100">
        <v>8.82</v>
      </c>
      <c r="I123" s="100">
        <v>6.98</v>
      </c>
      <c r="J123" s="100">
        <v>5.57</v>
      </c>
      <c r="K123" s="100">
        <v>4.62</v>
      </c>
      <c r="L123" s="100">
        <v>46</v>
      </c>
      <c r="M123" s="100">
        <v>48</v>
      </c>
      <c r="N123" s="100">
        <v>20</v>
      </c>
      <c r="O123" s="99">
        <v>0.41717592592592595</v>
      </c>
    </row>
    <row r="124" spans="1:15" x14ac:dyDescent="0.25">
      <c r="A124" s="96" t="s">
        <v>733</v>
      </c>
      <c r="B124" s="98"/>
      <c r="C124" s="95" t="s">
        <v>57</v>
      </c>
      <c r="D124" s="97">
        <v>0.41774305555555552</v>
      </c>
      <c r="E124" s="96" t="s">
        <v>202</v>
      </c>
      <c r="F124" s="96" t="s">
        <v>115</v>
      </c>
    </row>
    <row r="125" spans="1:15" x14ac:dyDescent="0.25">
      <c r="A125" s="100">
        <v>4894</v>
      </c>
      <c r="B125" s="29">
        <v>1</v>
      </c>
      <c r="C125" s="100">
        <v>34063</v>
      </c>
      <c r="D125" s="100">
        <v>43.46</v>
      </c>
      <c r="E125" s="100">
        <v>34.659999999999997</v>
      </c>
      <c r="F125" s="100">
        <v>33.119999999999997</v>
      </c>
      <c r="G125" s="100">
        <v>21.44</v>
      </c>
      <c r="H125" s="100">
        <v>7.32</v>
      </c>
      <c r="I125" s="100">
        <v>6.06</v>
      </c>
      <c r="J125" s="100">
        <v>5.08</v>
      </c>
      <c r="K125" s="100">
        <v>4.32</v>
      </c>
      <c r="L125" s="100">
        <v>46</v>
      </c>
      <c r="M125" s="100">
        <v>47</v>
      </c>
      <c r="N125" s="100">
        <v>21</v>
      </c>
      <c r="O125" s="99">
        <v>0.41996527777777781</v>
      </c>
    </row>
    <row r="126" spans="1:15" x14ac:dyDescent="0.25">
      <c r="A126" s="100">
        <v>4894</v>
      </c>
      <c r="B126" s="29">
        <v>2</v>
      </c>
      <c r="C126" s="100">
        <v>11788</v>
      </c>
      <c r="D126" s="100">
        <v>16.559999999999999</v>
      </c>
      <c r="E126" s="100">
        <v>12.14</v>
      </c>
      <c r="F126" s="100">
        <v>12.83</v>
      </c>
      <c r="G126" s="100">
        <v>8.32</v>
      </c>
      <c r="H126" s="100">
        <v>2.21</v>
      </c>
      <c r="I126" s="100">
        <v>1.93</v>
      </c>
      <c r="J126" s="100">
        <v>1.71</v>
      </c>
      <c r="K126" s="100">
        <v>1.51</v>
      </c>
      <c r="L126" s="100">
        <v>46</v>
      </c>
      <c r="M126" s="100">
        <v>47</v>
      </c>
      <c r="N126" s="100">
        <v>21</v>
      </c>
      <c r="O126" s="99">
        <v>0.42008101851851848</v>
      </c>
    </row>
    <row r="127" spans="1:15" x14ac:dyDescent="0.25">
      <c r="A127" s="100">
        <v>4894</v>
      </c>
      <c r="B127" s="29">
        <v>3</v>
      </c>
      <c r="C127" s="100">
        <v>22759</v>
      </c>
      <c r="D127" s="100">
        <v>28.96</v>
      </c>
      <c r="E127" s="100">
        <v>23.07</v>
      </c>
      <c r="F127" s="100">
        <v>22.42</v>
      </c>
      <c r="G127" s="100">
        <v>14.83</v>
      </c>
      <c r="H127" s="100">
        <v>4.55</v>
      </c>
      <c r="I127" s="100">
        <v>3.87</v>
      </c>
      <c r="J127" s="100">
        <v>3.39</v>
      </c>
      <c r="K127" s="100">
        <v>2.97</v>
      </c>
      <c r="L127" s="100">
        <v>46</v>
      </c>
      <c r="M127" s="100">
        <v>47</v>
      </c>
      <c r="N127" s="100">
        <v>21</v>
      </c>
      <c r="O127" s="99">
        <v>0.42018518518518522</v>
      </c>
    </row>
    <row r="128" spans="1:15" x14ac:dyDescent="0.25">
      <c r="A128" s="100">
        <v>4894</v>
      </c>
      <c r="B128" s="29">
        <v>4</v>
      </c>
      <c r="C128" s="100">
        <v>34469</v>
      </c>
      <c r="D128" s="100">
        <v>39.65</v>
      </c>
      <c r="E128" s="100">
        <v>32.83</v>
      </c>
      <c r="F128" s="100">
        <v>30.65</v>
      </c>
      <c r="G128" s="100">
        <v>20.46</v>
      </c>
      <c r="H128" s="100">
        <v>7.38</v>
      </c>
      <c r="I128" s="100">
        <v>6.16</v>
      </c>
      <c r="J128" s="100">
        <v>5.19</v>
      </c>
      <c r="K128" s="100">
        <v>4.46</v>
      </c>
      <c r="L128" s="100">
        <v>46</v>
      </c>
      <c r="M128" s="100">
        <v>47</v>
      </c>
      <c r="N128" s="100">
        <v>21</v>
      </c>
      <c r="O128" s="99">
        <v>0.42032407407407407</v>
      </c>
    </row>
    <row r="129" spans="1:15" x14ac:dyDescent="0.25">
      <c r="A129" s="96" t="s">
        <v>642</v>
      </c>
      <c r="B129" s="98"/>
      <c r="C129" s="95" t="s">
        <v>57</v>
      </c>
      <c r="D129" s="97">
        <v>0.42103009259259255</v>
      </c>
      <c r="E129" s="96" t="s">
        <v>192</v>
      </c>
      <c r="F129" s="96" t="s">
        <v>115</v>
      </c>
    </row>
    <row r="130" spans="1:15" x14ac:dyDescent="0.25">
      <c r="A130" s="100">
        <v>4897</v>
      </c>
      <c r="B130" s="29">
        <v>1</v>
      </c>
      <c r="C130" s="100">
        <v>34051</v>
      </c>
      <c r="D130" s="100">
        <v>46.03</v>
      </c>
      <c r="E130" s="100">
        <v>36.520000000000003</v>
      </c>
      <c r="F130" s="100">
        <v>34</v>
      </c>
      <c r="G130" s="100">
        <v>21.68</v>
      </c>
      <c r="H130" s="100">
        <v>10.36</v>
      </c>
      <c r="I130" s="100">
        <v>5.01</v>
      </c>
      <c r="J130" s="100">
        <v>4.43</v>
      </c>
      <c r="K130" s="100">
        <v>3.92</v>
      </c>
      <c r="L130" s="100">
        <v>46</v>
      </c>
      <c r="M130" s="100">
        <v>47</v>
      </c>
      <c r="N130" s="100">
        <v>22</v>
      </c>
      <c r="O130" s="99">
        <v>0.4215740740740741</v>
      </c>
    </row>
    <row r="131" spans="1:15" x14ac:dyDescent="0.25">
      <c r="A131" s="100">
        <v>4897</v>
      </c>
      <c r="B131" s="29">
        <v>2</v>
      </c>
      <c r="C131" s="100">
        <v>11657</v>
      </c>
      <c r="D131" s="100">
        <v>18.37</v>
      </c>
      <c r="E131" s="100">
        <v>14.13</v>
      </c>
      <c r="F131" s="100">
        <v>12.31</v>
      </c>
      <c r="G131" s="100">
        <v>7.85</v>
      </c>
      <c r="H131" s="100">
        <v>3.57</v>
      </c>
      <c r="I131" s="100">
        <v>1.72</v>
      </c>
      <c r="J131" s="100">
        <v>1.56</v>
      </c>
      <c r="K131" s="100">
        <v>1.42</v>
      </c>
      <c r="L131" s="100">
        <v>46</v>
      </c>
      <c r="M131" s="100">
        <v>47</v>
      </c>
      <c r="N131" s="100">
        <v>22</v>
      </c>
      <c r="O131" s="99">
        <v>0.42168981481481477</v>
      </c>
    </row>
    <row r="132" spans="1:15" x14ac:dyDescent="0.25">
      <c r="A132" s="100">
        <v>4897</v>
      </c>
      <c r="B132" s="29">
        <v>3</v>
      </c>
      <c r="C132" s="100">
        <v>22675</v>
      </c>
      <c r="D132" s="100">
        <v>31.96</v>
      </c>
      <c r="E132" s="100">
        <v>25.2</v>
      </c>
      <c r="F132" s="100">
        <v>24.05</v>
      </c>
      <c r="G132" s="100">
        <v>15.01</v>
      </c>
      <c r="H132" s="100">
        <v>6.99</v>
      </c>
      <c r="I132" s="100">
        <v>3.33</v>
      </c>
      <c r="J132" s="100">
        <v>2.99</v>
      </c>
      <c r="K132" s="100">
        <v>2.66</v>
      </c>
      <c r="L132" s="100">
        <v>46</v>
      </c>
      <c r="M132" s="100">
        <v>47</v>
      </c>
      <c r="N132" s="100">
        <v>22</v>
      </c>
      <c r="O132" s="99">
        <v>0.42178240740740741</v>
      </c>
    </row>
    <row r="133" spans="1:15" x14ac:dyDescent="0.25">
      <c r="A133" s="100">
        <v>4897</v>
      </c>
      <c r="B133" s="29">
        <v>4</v>
      </c>
      <c r="C133" s="100">
        <v>34286</v>
      </c>
      <c r="D133" s="100">
        <v>43.03</v>
      </c>
      <c r="E133" s="100">
        <v>34.31</v>
      </c>
      <c r="F133" s="100">
        <v>34.03</v>
      </c>
      <c r="G133" s="100">
        <v>21.48</v>
      </c>
      <c r="H133" s="100">
        <v>10.11</v>
      </c>
      <c r="I133" s="100">
        <v>5.0199999999999996</v>
      </c>
      <c r="J133" s="100">
        <v>4.41</v>
      </c>
      <c r="K133" s="100">
        <v>3.91</v>
      </c>
      <c r="L133" s="100">
        <v>46</v>
      </c>
      <c r="M133" s="100">
        <v>47</v>
      </c>
      <c r="N133" s="100">
        <v>22</v>
      </c>
      <c r="O133" s="99">
        <v>0.42192129629629632</v>
      </c>
    </row>
    <row r="134" spans="1:15" x14ac:dyDescent="0.25">
      <c r="A134" s="96" t="s">
        <v>727</v>
      </c>
      <c r="B134" s="98"/>
      <c r="C134" s="95" t="s">
        <v>57</v>
      </c>
      <c r="D134" s="97">
        <v>0.42283564814814811</v>
      </c>
      <c r="E134" s="96" t="s">
        <v>190</v>
      </c>
      <c r="F134" s="96" t="s">
        <v>115</v>
      </c>
    </row>
    <row r="135" spans="1:15" x14ac:dyDescent="0.25">
      <c r="A135" s="100">
        <v>4970</v>
      </c>
      <c r="B135" s="29">
        <v>1</v>
      </c>
      <c r="C135" s="100">
        <v>35372</v>
      </c>
      <c r="D135" s="100">
        <v>26.48</v>
      </c>
      <c r="E135" s="100">
        <v>15.3</v>
      </c>
      <c r="F135" s="100">
        <v>20.78</v>
      </c>
      <c r="G135" s="100">
        <v>15.66</v>
      </c>
      <c r="H135" s="100">
        <v>11.99</v>
      </c>
      <c r="I135" s="100">
        <v>9.3000000000000007</v>
      </c>
      <c r="J135" s="100">
        <v>7.27</v>
      </c>
      <c r="K135" s="100">
        <v>5.82</v>
      </c>
      <c r="L135" s="100">
        <v>46</v>
      </c>
      <c r="M135" s="100">
        <v>48</v>
      </c>
      <c r="N135" s="100">
        <v>23</v>
      </c>
      <c r="O135" s="99">
        <v>0.42383101851851851</v>
      </c>
    </row>
    <row r="136" spans="1:15" x14ac:dyDescent="0.25">
      <c r="A136" s="100">
        <v>4970</v>
      </c>
      <c r="B136" s="29">
        <v>2</v>
      </c>
      <c r="C136" s="100">
        <v>11992</v>
      </c>
      <c r="D136" s="100">
        <v>11.44</v>
      </c>
      <c r="E136" s="100">
        <v>3.56</v>
      </c>
      <c r="F136" s="100">
        <v>8.76</v>
      </c>
      <c r="G136" s="100">
        <v>6.4</v>
      </c>
      <c r="H136" s="100">
        <v>4.76</v>
      </c>
      <c r="I136" s="100">
        <v>3.7</v>
      </c>
      <c r="J136" s="100">
        <v>2.83</v>
      </c>
      <c r="K136" s="100">
        <v>2.2599999999999998</v>
      </c>
      <c r="L136" s="100">
        <v>46</v>
      </c>
      <c r="M136" s="100">
        <v>48</v>
      </c>
      <c r="N136" s="100">
        <v>23</v>
      </c>
      <c r="O136" s="99">
        <v>0.42398148148148151</v>
      </c>
    </row>
    <row r="137" spans="1:15" x14ac:dyDescent="0.25">
      <c r="A137" s="100">
        <v>4970</v>
      </c>
      <c r="B137" s="29">
        <v>3</v>
      </c>
      <c r="C137" s="100">
        <v>23404</v>
      </c>
      <c r="D137" s="100">
        <v>19.05</v>
      </c>
      <c r="E137" s="100">
        <v>9.5500000000000007</v>
      </c>
      <c r="F137" s="100">
        <v>14.85</v>
      </c>
      <c r="G137" s="100">
        <v>10.94</v>
      </c>
      <c r="H137" s="100">
        <v>8.32</v>
      </c>
      <c r="I137" s="100">
        <v>6.49</v>
      </c>
      <c r="J137" s="100">
        <v>5.04</v>
      </c>
      <c r="K137" s="100">
        <v>4.04</v>
      </c>
      <c r="L137" s="100">
        <v>46</v>
      </c>
      <c r="M137" s="100">
        <v>48</v>
      </c>
      <c r="N137" s="100">
        <v>23</v>
      </c>
      <c r="O137" s="99">
        <v>0.42412037037037037</v>
      </c>
    </row>
    <row r="138" spans="1:15" x14ac:dyDescent="0.25">
      <c r="A138" s="100">
        <v>4970</v>
      </c>
      <c r="B138" s="29">
        <v>4</v>
      </c>
      <c r="C138" s="100">
        <v>35365</v>
      </c>
      <c r="D138" s="100">
        <v>25.51</v>
      </c>
      <c r="E138" s="100">
        <v>15.26</v>
      </c>
      <c r="F138" s="100">
        <v>20.05</v>
      </c>
      <c r="G138" s="100">
        <v>15.14</v>
      </c>
      <c r="H138" s="100">
        <v>11.63</v>
      </c>
      <c r="I138" s="100">
        <v>9.0500000000000007</v>
      </c>
      <c r="J138" s="100">
        <v>7.12</v>
      </c>
      <c r="K138" s="100">
        <v>5.74</v>
      </c>
      <c r="L138" s="100">
        <v>46</v>
      </c>
      <c r="M138" s="100">
        <v>48</v>
      </c>
      <c r="N138" s="100">
        <v>23</v>
      </c>
      <c r="O138" s="99">
        <v>0.42425925925925928</v>
      </c>
    </row>
    <row r="139" spans="1:15" x14ac:dyDescent="0.25">
      <c r="A139" s="96" t="s">
        <v>740</v>
      </c>
      <c r="B139" s="98"/>
      <c r="C139" s="95" t="s">
        <v>57</v>
      </c>
      <c r="D139" s="97">
        <v>0.42487268518518517</v>
      </c>
      <c r="E139" s="96" t="s">
        <v>180</v>
      </c>
      <c r="F139" s="96" t="s">
        <v>115</v>
      </c>
    </row>
    <row r="140" spans="1:15" x14ac:dyDescent="0.25">
      <c r="A140" s="100">
        <v>4972</v>
      </c>
      <c r="B140" s="29">
        <v>1</v>
      </c>
      <c r="C140" s="100">
        <v>35149</v>
      </c>
      <c r="D140" s="100">
        <v>26.59</v>
      </c>
      <c r="E140" s="100">
        <v>20.69</v>
      </c>
      <c r="F140" s="100">
        <v>12.54</v>
      </c>
      <c r="G140" s="100">
        <v>9.77</v>
      </c>
      <c r="H140" s="100">
        <v>7.63</v>
      </c>
      <c r="I140" s="100">
        <v>5.89</v>
      </c>
      <c r="J140" s="100">
        <v>4.7699999999999996</v>
      </c>
      <c r="K140" s="100">
        <v>3.98</v>
      </c>
      <c r="L140" s="100">
        <v>46</v>
      </c>
      <c r="M140" s="100">
        <v>48</v>
      </c>
      <c r="N140" s="100">
        <v>24</v>
      </c>
      <c r="O140" s="99">
        <v>0.42546296296296293</v>
      </c>
    </row>
    <row r="141" spans="1:15" x14ac:dyDescent="0.25">
      <c r="A141" s="100">
        <v>4972</v>
      </c>
      <c r="B141" s="29">
        <v>2</v>
      </c>
      <c r="C141" s="100">
        <v>11978</v>
      </c>
      <c r="D141" s="100">
        <v>11.54</v>
      </c>
      <c r="E141" s="100">
        <v>8.73</v>
      </c>
      <c r="F141" s="100">
        <v>2.67</v>
      </c>
      <c r="G141" s="100">
        <v>2.23</v>
      </c>
      <c r="H141" s="100">
        <v>1.92</v>
      </c>
      <c r="I141" s="100">
        <v>1.64</v>
      </c>
      <c r="J141" s="100">
        <v>1.43</v>
      </c>
      <c r="K141" s="100">
        <v>1.26</v>
      </c>
      <c r="L141" s="100">
        <v>46</v>
      </c>
      <c r="M141" s="100">
        <v>48</v>
      </c>
      <c r="N141" s="100">
        <v>24</v>
      </c>
      <c r="O141" s="99">
        <v>0.42556712962962967</v>
      </c>
    </row>
    <row r="142" spans="1:15" x14ac:dyDescent="0.25">
      <c r="A142" s="100">
        <v>4972</v>
      </c>
      <c r="B142" s="29">
        <v>3</v>
      </c>
      <c r="C142" s="100">
        <v>23355</v>
      </c>
      <c r="D142" s="100">
        <v>19.59</v>
      </c>
      <c r="E142" s="100">
        <v>14.93</v>
      </c>
      <c r="F142" s="100">
        <v>7.36</v>
      </c>
      <c r="G142" s="100">
        <v>5.74</v>
      </c>
      <c r="H142" s="100">
        <v>4.59</v>
      </c>
      <c r="I142" s="100">
        <v>3.67</v>
      </c>
      <c r="J142" s="100">
        <v>3.04</v>
      </c>
      <c r="K142" s="100">
        <v>2.59</v>
      </c>
      <c r="L142" s="100">
        <v>46</v>
      </c>
      <c r="M142" s="100">
        <v>48</v>
      </c>
      <c r="N142" s="100">
        <v>24</v>
      </c>
      <c r="O142" s="99">
        <v>0.4256712962962963</v>
      </c>
    </row>
    <row r="143" spans="1:15" x14ac:dyDescent="0.25">
      <c r="A143" s="100">
        <v>4972</v>
      </c>
      <c r="B143" s="29">
        <v>4</v>
      </c>
      <c r="C143" s="100">
        <v>35508</v>
      </c>
      <c r="D143" s="100">
        <v>26.04</v>
      </c>
      <c r="E143" s="100">
        <v>20.2</v>
      </c>
      <c r="F143" s="100">
        <v>12.99</v>
      </c>
      <c r="G143" s="100">
        <v>10.11</v>
      </c>
      <c r="H143" s="100">
        <v>7.9</v>
      </c>
      <c r="I143" s="100">
        <v>6.08</v>
      </c>
      <c r="J143" s="100">
        <v>4.91</v>
      </c>
      <c r="K143" s="100">
        <v>4.09</v>
      </c>
      <c r="L143" s="100">
        <v>46</v>
      </c>
      <c r="M143" s="100">
        <v>48</v>
      </c>
      <c r="N143" s="100">
        <v>24</v>
      </c>
      <c r="O143" s="99">
        <v>0.42581018518518521</v>
      </c>
    </row>
    <row r="144" spans="1:15" x14ac:dyDescent="0.25">
      <c r="A144" s="96" t="s">
        <v>733</v>
      </c>
      <c r="B144" s="98"/>
      <c r="C144" s="95" t="s">
        <v>57</v>
      </c>
      <c r="D144" s="97">
        <v>0.42635416666666665</v>
      </c>
      <c r="E144" s="96" t="s">
        <v>178</v>
      </c>
      <c r="F144" s="96" t="s">
        <v>115</v>
      </c>
    </row>
    <row r="145" spans="1:15" x14ac:dyDescent="0.25">
      <c r="A145" s="100">
        <v>4837</v>
      </c>
      <c r="B145" s="29">
        <v>1</v>
      </c>
      <c r="C145" s="100">
        <v>35893</v>
      </c>
      <c r="D145" s="100">
        <v>8.57</v>
      </c>
      <c r="E145" s="100">
        <v>7.89</v>
      </c>
      <c r="F145" s="100">
        <v>7.68</v>
      </c>
      <c r="G145" s="100">
        <v>6.64</v>
      </c>
      <c r="H145" s="100">
        <v>5.76</v>
      </c>
      <c r="I145" s="100">
        <v>4.8499999999999996</v>
      </c>
      <c r="J145" s="100">
        <v>4.12</v>
      </c>
      <c r="K145" s="100">
        <v>3.42</v>
      </c>
      <c r="L145" s="100">
        <v>46</v>
      </c>
      <c r="M145" s="100">
        <v>47</v>
      </c>
      <c r="N145" s="100">
        <v>25</v>
      </c>
      <c r="O145" s="99">
        <v>0.42858796296296298</v>
      </c>
    </row>
    <row r="146" spans="1:15" x14ac:dyDescent="0.25">
      <c r="A146" s="100">
        <v>4837</v>
      </c>
      <c r="B146" s="29">
        <v>2</v>
      </c>
      <c r="C146" s="100">
        <v>12424</v>
      </c>
      <c r="D146" s="100">
        <v>2.78</v>
      </c>
      <c r="E146" s="100">
        <v>2.5499999999999998</v>
      </c>
      <c r="F146" s="100">
        <v>2.5</v>
      </c>
      <c r="G146" s="100">
        <v>2.14</v>
      </c>
      <c r="H146" s="100">
        <v>1.89</v>
      </c>
      <c r="I146" s="100">
        <v>1.63</v>
      </c>
      <c r="J146" s="100">
        <v>1.42</v>
      </c>
      <c r="K146" s="100">
        <v>1.22</v>
      </c>
      <c r="L146" s="100">
        <v>46</v>
      </c>
      <c r="M146" s="100">
        <v>47</v>
      </c>
      <c r="N146" s="100">
        <v>25</v>
      </c>
      <c r="O146" s="99">
        <v>0.4286921296296296</v>
      </c>
    </row>
    <row r="147" spans="1:15" x14ac:dyDescent="0.25">
      <c r="A147" s="100">
        <v>4837</v>
      </c>
      <c r="B147" s="29">
        <v>3</v>
      </c>
      <c r="C147" s="100">
        <v>23785</v>
      </c>
      <c r="D147" s="100">
        <v>5.56</v>
      </c>
      <c r="E147" s="100">
        <v>5.03</v>
      </c>
      <c r="F147" s="100">
        <v>5.03</v>
      </c>
      <c r="G147" s="100">
        <v>4.25</v>
      </c>
      <c r="H147" s="100">
        <v>3.73</v>
      </c>
      <c r="I147" s="100">
        <v>3.2</v>
      </c>
      <c r="J147" s="100">
        <v>2.74</v>
      </c>
      <c r="K147" s="100">
        <v>2.31</v>
      </c>
      <c r="L147" s="100">
        <v>46</v>
      </c>
      <c r="M147" s="100">
        <v>47</v>
      </c>
      <c r="N147" s="100">
        <v>25</v>
      </c>
      <c r="O147" s="99">
        <v>0.42879629629629629</v>
      </c>
    </row>
    <row r="148" spans="1:15" x14ac:dyDescent="0.25">
      <c r="A148" s="100">
        <v>4837</v>
      </c>
      <c r="B148" s="29">
        <v>4</v>
      </c>
      <c r="C148" s="100">
        <v>36066</v>
      </c>
      <c r="D148" s="100">
        <v>8.4600000000000009</v>
      </c>
      <c r="E148" s="100">
        <v>7.76</v>
      </c>
      <c r="F148" s="100">
        <v>7.61</v>
      </c>
      <c r="G148" s="100">
        <v>6.54</v>
      </c>
      <c r="H148" s="100">
        <v>5.68</v>
      </c>
      <c r="I148" s="100">
        <v>4.84</v>
      </c>
      <c r="J148" s="100">
        <v>4.0999999999999996</v>
      </c>
      <c r="K148" s="100">
        <v>3.43</v>
      </c>
      <c r="L148" s="100">
        <v>46</v>
      </c>
      <c r="M148" s="100">
        <v>47</v>
      </c>
      <c r="N148" s="100">
        <v>25</v>
      </c>
      <c r="O148" s="99">
        <v>0.42892361111111116</v>
      </c>
    </row>
    <row r="149" spans="1:15" x14ac:dyDescent="0.25">
      <c r="A149" s="96" t="s">
        <v>741</v>
      </c>
      <c r="B149" s="98"/>
      <c r="C149" s="95" t="s">
        <v>57</v>
      </c>
      <c r="D149" s="97">
        <v>0.42944444444444446</v>
      </c>
      <c r="E149" s="96" t="s">
        <v>200</v>
      </c>
    </row>
    <row r="150" spans="1:15" x14ac:dyDescent="0.25">
      <c r="A150" s="100">
        <v>4854</v>
      </c>
      <c r="B150" s="29">
        <v>1</v>
      </c>
      <c r="C150" s="100">
        <v>35174</v>
      </c>
      <c r="D150" s="100">
        <v>25.01</v>
      </c>
      <c r="E150" s="100">
        <v>5.32</v>
      </c>
      <c r="F150" s="100">
        <v>19.45</v>
      </c>
      <c r="G150" s="100">
        <v>14.59</v>
      </c>
      <c r="H150" s="100">
        <v>11.05</v>
      </c>
      <c r="I150" s="100">
        <v>8.49</v>
      </c>
      <c r="J150" s="100">
        <v>6.43</v>
      </c>
      <c r="K150" s="100">
        <v>4.96</v>
      </c>
      <c r="L150" s="100">
        <v>46</v>
      </c>
      <c r="M150" s="100">
        <v>47</v>
      </c>
      <c r="N150" s="100">
        <v>26</v>
      </c>
      <c r="O150" s="99">
        <v>0.43023148148148144</v>
      </c>
    </row>
    <row r="151" spans="1:15" x14ac:dyDescent="0.25">
      <c r="A151" s="100">
        <v>4854</v>
      </c>
      <c r="B151" s="29">
        <v>2</v>
      </c>
      <c r="C151" s="100">
        <v>12076</v>
      </c>
      <c r="D151" s="100">
        <v>9.48</v>
      </c>
      <c r="E151" s="100">
        <v>1.58</v>
      </c>
      <c r="F151" s="100">
        <v>7.3</v>
      </c>
      <c r="G151" s="100">
        <v>5.42</v>
      </c>
      <c r="H151" s="100">
        <v>4.0599999999999996</v>
      </c>
      <c r="I151" s="100">
        <v>3.14</v>
      </c>
      <c r="J151" s="100">
        <v>2.4</v>
      </c>
      <c r="K151" s="100">
        <v>1.91</v>
      </c>
      <c r="L151" s="100">
        <v>46</v>
      </c>
      <c r="M151" s="100">
        <v>47</v>
      </c>
      <c r="N151" s="100">
        <v>26</v>
      </c>
      <c r="O151" s="99">
        <v>0.4303819444444445</v>
      </c>
    </row>
    <row r="152" spans="1:15" x14ac:dyDescent="0.25">
      <c r="A152" s="100">
        <v>4854</v>
      </c>
      <c r="B152" s="29">
        <v>3</v>
      </c>
      <c r="C152" s="100">
        <v>23277</v>
      </c>
      <c r="D152" s="100">
        <v>17.5</v>
      </c>
      <c r="E152" s="100">
        <v>3.25</v>
      </c>
      <c r="F152" s="100">
        <v>13.6</v>
      </c>
      <c r="G152" s="100">
        <v>10.02</v>
      </c>
      <c r="H152" s="100">
        <v>7.63</v>
      </c>
      <c r="I152" s="100">
        <v>5.85</v>
      </c>
      <c r="J152" s="100">
        <v>4.51</v>
      </c>
      <c r="K152" s="100">
        <v>3.54</v>
      </c>
      <c r="L152" s="100">
        <v>46</v>
      </c>
      <c r="M152" s="100">
        <v>47</v>
      </c>
      <c r="N152" s="100">
        <v>26</v>
      </c>
      <c r="O152" s="99">
        <v>0.43053240740740745</v>
      </c>
    </row>
    <row r="153" spans="1:15" x14ac:dyDescent="0.25">
      <c r="A153" s="100">
        <v>4854</v>
      </c>
      <c r="B153" s="29">
        <v>4</v>
      </c>
      <c r="C153" s="100">
        <v>35301</v>
      </c>
      <c r="D153" s="100">
        <v>24.1</v>
      </c>
      <c r="E153" s="100">
        <v>5.37</v>
      </c>
      <c r="F153" s="100">
        <v>18.809999999999999</v>
      </c>
      <c r="G153" s="100">
        <v>14.07</v>
      </c>
      <c r="H153" s="100">
        <v>10.71</v>
      </c>
      <c r="I153" s="100">
        <v>8.27</v>
      </c>
      <c r="J153" s="100">
        <v>6.39</v>
      </c>
      <c r="K153" s="100">
        <v>5.01</v>
      </c>
      <c r="L153" s="100">
        <v>46</v>
      </c>
      <c r="M153" s="100">
        <v>47</v>
      </c>
      <c r="N153" s="100">
        <v>26</v>
      </c>
      <c r="O153" s="99">
        <v>0.43071759259259257</v>
      </c>
    </row>
    <row r="154" spans="1:15" x14ac:dyDescent="0.25">
      <c r="A154" s="96" t="s">
        <v>742</v>
      </c>
      <c r="B154" s="98"/>
      <c r="C154" s="95" t="s">
        <v>57</v>
      </c>
      <c r="D154" s="97">
        <v>0.43130787037037038</v>
      </c>
      <c r="E154" s="96" t="s">
        <v>198</v>
      </c>
    </row>
    <row r="155" spans="1:15" x14ac:dyDescent="0.25">
      <c r="A155" s="100">
        <v>4857</v>
      </c>
      <c r="B155" s="29">
        <v>1</v>
      </c>
      <c r="C155" s="100">
        <v>35044</v>
      </c>
      <c r="D155" s="100">
        <v>22.83</v>
      </c>
      <c r="E155" s="100">
        <v>17.75</v>
      </c>
      <c r="F155" s="100">
        <v>5.56</v>
      </c>
      <c r="G155" s="100">
        <v>4.79</v>
      </c>
      <c r="H155" s="100">
        <v>4.17</v>
      </c>
      <c r="I155" s="100">
        <v>3.64</v>
      </c>
      <c r="J155" s="100">
        <v>3.21</v>
      </c>
      <c r="K155" s="100">
        <v>2.8</v>
      </c>
      <c r="L155" s="100">
        <v>46</v>
      </c>
      <c r="M155" s="100">
        <v>47</v>
      </c>
      <c r="N155" s="100">
        <v>27</v>
      </c>
      <c r="O155" s="99">
        <v>0.43186342592592591</v>
      </c>
    </row>
    <row r="156" spans="1:15" x14ac:dyDescent="0.25">
      <c r="A156" s="100">
        <v>4857</v>
      </c>
      <c r="B156" s="29">
        <v>2</v>
      </c>
      <c r="C156" s="100">
        <v>12086</v>
      </c>
      <c r="D156" s="100">
        <v>8.2799999999999994</v>
      </c>
      <c r="E156" s="100">
        <v>6.38</v>
      </c>
      <c r="F156" s="100">
        <v>1.75</v>
      </c>
      <c r="G156" s="100">
        <v>1.49</v>
      </c>
      <c r="H156" s="100">
        <v>1.34</v>
      </c>
      <c r="I156" s="100">
        <v>1.19</v>
      </c>
      <c r="J156" s="100">
        <v>1.07</v>
      </c>
      <c r="K156" s="100">
        <v>0.96</v>
      </c>
      <c r="L156" s="100">
        <v>46</v>
      </c>
      <c r="M156" s="100">
        <v>47</v>
      </c>
      <c r="N156" s="100">
        <v>27</v>
      </c>
      <c r="O156" s="99">
        <v>0.4319675925925926</v>
      </c>
    </row>
    <row r="157" spans="1:15" x14ac:dyDescent="0.25">
      <c r="A157" s="100">
        <v>4857</v>
      </c>
      <c r="B157" s="29">
        <v>3</v>
      </c>
      <c r="C157" s="100">
        <v>23485</v>
      </c>
      <c r="D157" s="100">
        <v>15.7</v>
      </c>
      <c r="E157" s="100">
        <v>12.05</v>
      </c>
      <c r="F157" s="100">
        <v>3.7</v>
      </c>
      <c r="G157" s="100">
        <v>3.11</v>
      </c>
      <c r="H157" s="100">
        <v>2.76</v>
      </c>
      <c r="I157" s="100">
        <v>2.46</v>
      </c>
      <c r="J157" s="100">
        <v>2.15</v>
      </c>
      <c r="K157" s="100">
        <v>1.9</v>
      </c>
      <c r="L157" s="100">
        <v>46</v>
      </c>
      <c r="M157" s="100">
        <v>47</v>
      </c>
      <c r="N157" s="100">
        <v>27</v>
      </c>
      <c r="O157" s="99">
        <v>0.43207175925925928</v>
      </c>
    </row>
    <row r="158" spans="1:15" x14ac:dyDescent="0.25">
      <c r="A158" s="100">
        <v>4857</v>
      </c>
      <c r="B158" s="29">
        <v>4</v>
      </c>
      <c r="C158" s="100">
        <v>35500</v>
      </c>
      <c r="D158" s="100">
        <v>22.03</v>
      </c>
      <c r="E158" s="100">
        <v>17.09</v>
      </c>
      <c r="F158" s="100">
        <v>5.81</v>
      </c>
      <c r="G158" s="100">
        <v>5</v>
      </c>
      <c r="H158" s="100">
        <v>4.32</v>
      </c>
      <c r="I158" s="100">
        <v>3.77</v>
      </c>
      <c r="J158" s="100">
        <v>3.31</v>
      </c>
      <c r="K158" s="100">
        <v>2.89</v>
      </c>
      <c r="L158" s="100">
        <v>46</v>
      </c>
      <c r="M158" s="100">
        <v>47</v>
      </c>
      <c r="N158" s="100">
        <v>27</v>
      </c>
      <c r="O158" s="99">
        <v>0.43219907407407404</v>
      </c>
    </row>
    <row r="159" spans="1:15" x14ac:dyDescent="0.25">
      <c r="A159" s="96" t="s">
        <v>743</v>
      </c>
      <c r="B159" s="98"/>
      <c r="C159" s="95" t="s">
        <v>57</v>
      </c>
      <c r="D159" s="97">
        <v>0.43269675925925927</v>
      </c>
      <c r="E159" s="96" t="s">
        <v>196</v>
      </c>
    </row>
    <row r="160" spans="1:15" x14ac:dyDescent="0.25">
      <c r="A160" s="100">
        <v>4874</v>
      </c>
      <c r="B160" s="29">
        <v>1</v>
      </c>
      <c r="C160" s="100">
        <v>35826</v>
      </c>
      <c r="D160" s="100">
        <v>10.91</v>
      </c>
      <c r="E160" s="100">
        <v>10.14</v>
      </c>
      <c r="F160" s="100">
        <v>9.9499999999999993</v>
      </c>
      <c r="G160" s="100">
        <v>8.61</v>
      </c>
      <c r="H160" s="100">
        <v>7.27</v>
      </c>
      <c r="I160" s="100">
        <v>6.04</v>
      </c>
      <c r="J160" s="100">
        <v>5.07</v>
      </c>
      <c r="K160" s="100">
        <v>4.37</v>
      </c>
      <c r="L160" s="100">
        <v>46</v>
      </c>
      <c r="M160" s="100">
        <v>47</v>
      </c>
      <c r="N160" s="100">
        <v>28</v>
      </c>
      <c r="O160" s="99">
        <v>0.43329861111111106</v>
      </c>
    </row>
    <row r="161" spans="1:15" x14ac:dyDescent="0.25">
      <c r="A161" s="100">
        <v>4874</v>
      </c>
      <c r="B161" s="29">
        <v>2</v>
      </c>
      <c r="C161" s="100">
        <v>12325</v>
      </c>
      <c r="D161" s="100">
        <v>3.48</v>
      </c>
      <c r="E161" s="100">
        <v>3.19</v>
      </c>
      <c r="F161" s="100">
        <v>3.17</v>
      </c>
      <c r="G161" s="100">
        <v>2.72</v>
      </c>
      <c r="H161" s="100">
        <v>2.34</v>
      </c>
      <c r="I161" s="100">
        <v>2</v>
      </c>
      <c r="J161" s="100">
        <v>1.74</v>
      </c>
      <c r="K161" s="100">
        <v>1.52</v>
      </c>
      <c r="L161" s="100">
        <v>46</v>
      </c>
      <c r="M161" s="100">
        <v>47</v>
      </c>
      <c r="N161" s="100">
        <v>28</v>
      </c>
      <c r="O161" s="99">
        <v>0.4334027777777778</v>
      </c>
    </row>
    <row r="162" spans="1:15" x14ac:dyDescent="0.25">
      <c r="A162" s="100">
        <v>4874</v>
      </c>
      <c r="B162" s="29">
        <v>3</v>
      </c>
      <c r="C162" s="100">
        <v>23775</v>
      </c>
      <c r="D162" s="100">
        <v>7.07</v>
      </c>
      <c r="E162" s="100">
        <v>6.46</v>
      </c>
      <c r="F162" s="100">
        <v>6.47</v>
      </c>
      <c r="G162" s="100">
        <v>5.49</v>
      </c>
      <c r="H162" s="100">
        <v>4.7</v>
      </c>
      <c r="I162" s="100">
        <v>4.0199999999999996</v>
      </c>
      <c r="J162" s="100">
        <v>3.43</v>
      </c>
      <c r="K162" s="100">
        <v>3.01</v>
      </c>
      <c r="L162" s="100">
        <v>46</v>
      </c>
      <c r="M162" s="100">
        <v>47</v>
      </c>
      <c r="N162" s="100">
        <v>28</v>
      </c>
      <c r="O162" s="99">
        <v>0.43350694444444443</v>
      </c>
    </row>
    <row r="163" spans="1:15" x14ac:dyDescent="0.25">
      <c r="A163" s="100">
        <v>4874</v>
      </c>
      <c r="B163" s="29">
        <v>4</v>
      </c>
      <c r="C163" s="100">
        <v>35823</v>
      </c>
      <c r="D163" s="100">
        <v>10.71</v>
      </c>
      <c r="E163" s="100">
        <v>9.91</v>
      </c>
      <c r="F163" s="100">
        <v>9.74</v>
      </c>
      <c r="G163" s="100">
        <v>8.43</v>
      </c>
      <c r="H163" s="100">
        <v>7.15</v>
      </c>
      <c r="I163" s="100">
        <v>6.05</v>
      </c>
      <c r="J163" s="100">
        <v>5.15</v>
      </c>
      <c r="K163" s="100">
        <v>4.53</v>
      </c>
      <c r="L163" s="100">
        <v>46</v>
      </c>
      <c r="M163" s="100">
        <v>47</v>
      </c>
      <c r="N163" s="100">
        <v>28</v>
      </c>
      <c r="O163" s="99">
        <v>0.43363425925925925</v>
      </c>
    </row>
    <row r="164" spans="1:15" x14ac:dyDescent="0.25">
      <c r="A164" s="96" t="s">
        <v>744</v>
      </c>
      <c r="B164" s="98"/>
      <c r="C164" s="95" t="s">
        <v>57</v>
      </c>
      <c r="D164" s="97">
        <v>0.43480324074074073</v>
      </c>
      <c r="E164" s="96" t="s">
        <v>194</v>
      </c>
    </row>
    <row r="165" spans="1:15" x14ac:dyDescent="0.25">
      <c r="A165" s="100">
        <v>4892</v>
      </c>
      <c r="B165" s="29">
        <v>1</v>
      </c>
      <c r="C165" s="100">
        <v>34711</v>
      </c>
      <c r="D165" s="100">
        <v>27.66</v>
      </c>
      <c r="E165" s="100">
        <v>4.7</v>
      </c>
      <c r="F165" s="100">
        <v>21.61</v>
      </c>
      <c r="G165" s="100">
        <v>16.079999999999998</v>
      </c>
      <c r="H165" s="100">
        <v>12.19</v>
      </c>
      <c r="I165" s="100">
        <v>9.32</v>
      </c>
      <c r="J165" s="100">
        <v>7.17</v>
      </c>
      <c r="K165" s="100">
        <v>5.43</v>
      </c>
      <c r="L165" s="100">
        <v>46</v>
      </c>
      <c r="M165" s="100">
        <v>47</v>
      </c>
      <c r="N165" s="100">
        <v>29</v>
      </c>
      <c r="O165" s="99">
        <v>0.43564814814814817</v>
      </c>
    </row>
    <row r="166" spans="1:15" x14ac:dyDescent="0.25">
      <c r="A166" s="100">
        <v>4892</v>
      </c>
      <c r="B166" s="29">
        <v>2</v>
      </c>
      <c r="C166" s="100">
        <v>12062</v>
      </c>
      <c r="D166" s="100">
        <v>10.220000000000001</v>
      </c>
      <c r="E166" s="100">
        <v>1.63</v>
      </c>
      <c r="F166" s="100">
        <v>7.85</v>
      </c>
      <c r="G166" s="100">
        <v>5.77</v>
      </c>
      <c r="H166" s="100">
        <v>4.32</v>
      </c>
      <c r="I166" s="100">
        <v>3.35</v>
      </c>
      <c r="J166" s="100">
        <v>2.58</v>
      </c>
      <c r="K166" s="100">
        <v>1.99</v>
      </c>
      <c r="L166" s="100">
        <v>46</v>
      </c>
      <c r="M166" s="100">
        <v>47</v>
      </c>
      <c r="N166" s="100">
        <v>29</v>
      </c>
      <c r="O166" s="99">
        <v>0.43578703703703708</v>
      </c>
    </row>
    <row r="167" spans="1:15" x14ac:dyDescent="0.25">
      <c r="A167" s="100">
        <v>4892</v>
      </c>
      <c r="B167" s="29">
        <v>3</v>
      </c>
      <c r="C167" s="100">
        <v>23283</v>
      </c>
      <c r="D167" s="100">
        <v>19.12</v>
      </c>
      <c r="E167" s="100">
        <v>3.13</v>
      </c>
      <c r="F167" s="100">
        <v>14.85</v>
      </c>
      <c r="G167" s="100">
        <v>10.85</v>
      </c>
      <c r="H167" s="100">
        <v>8.2799999999999994</v>
      </c>
      <c r="I167" s="100">
        <v>6.37</v>
      </c>
      <c r="J167" s="100">
        <v>4.93</v>
      </c>
      <c r="K167" s="100">
        <v>3.78</v>
      </c>
      <c r="L167" s="100">
        <v>46</v>
      </c>
      <c r="M167" s="100">
        <v>47</v>
      </c>
      <c r="N167" s="100">
        <v>29</v>
      </c>
      <c r="O167" s="99">
        <v>0.43599537037037034</v>
      </c>
    </row>
    <row r="168" spans="1:15" x14ac:dyDescent="0.25">
      <c r="A168" s="100">
        <v>4892</v>
      </c>
      <c r="B168" s="29">
        <v>4</v>
      </c>
      <c r="C168" s="100">
        <v>35152</v>
      </c>
      <c r="D168" s="100">
        <v>26.6</v>
      </c>
      <c r="E168" s="100">
        <v>4.8499999999999996</v>
      </c>
      <c r="F168" s="100">
        <v>20.81</v>
      </c>
      <c r="G168" s="100">
        <v>15.48</v>
      </c>
      <c r="H168" s="100">
        <v>11.81</v>
      </c>
      <c r="I168" s="100">
        <v>9.1199999999999992</v>
      </c>
      <c r="J168" s="100">
        <v>7.09</v>
      </c>
      <c r="K168" s="100">
        <v>5.47</v>
      </c>
      <c r="L168" s="100">
        <v>46</v>
      </c>
      <c r="M168" s="100">
        <v>47</v>
      </c>
      <c r="N168" s="100">
        <v>29</v>
      </c>
      <c r="O168" s="99">
        <v>0.43641203703703701</v>
      </c>
    </row>
    <row r="169" spans="1:15" x14ac:dyDescent="0.25">
      <c r="A169" s="96" t="s">
        <v>745</v>
      </c>
      <c r="B169" s="98"/>
      <c r="C169" s="95" t="s">
        <v>57</v>
      </c>
      <c r="D169" s="97">
        <v>0.43686342592592592</v>
      </c>
      <c r="E169" s="96" t="s">
        <v>192</v>
      </c>
    </row>
    <row r="170" spans="1:15" x14ac:dyDescent="0.25">
      <c r="A170" s="100">
        <v>4897</v>
      </c>
      <c r="B170" s="29">
        <v>1</v>
      </c>
      <c r="C170" s="100">
        <v>34796</v>
      </c>
      <c r="D170" s="100">
        <v>30.13</v>
      </c>
      <c r="E170" s="100">
        <v>22.93</v>
      </c>
      <c r="F170" s="100">
        <v>5.56</v>
      </c>
      <c r="G170" s="100">
        <v>4.75</v>
      </c>
      <c r="H170" s="100">
        <v>4.16</v>
      </c>
      <c r="I170" s="100">
        <v>3.64</v>
      </c>
      <c r="J170" s="100">
        <v>3.21</v>
      </c>
      <c r="K170" s="100">
        <v>2.83</v>
      </c>
      <c r="L170" s="100">
        <v>46</v>
      </c>
      <c r="M170" s="100">
        <v>48</v>
      </c>
      <c r="N170" s="100">
        <v>30</v>
      </c>
      <c r="O170" s="99">
        <v>0.43745370370370368</v>
      </c>
    </row>
    <row r="171" spans="1:15" x14ac:dyDescent="0.25">
      <c r="A171" s="100">
        <v>4897</v>
      </c>
      <c r="B171" s="29">
        <v>2</v>
      </c>
      <c r="C171" s="100">
        <v>11920</v>
      </c>
      <c r="D171" s="100">
        <v>10.94</v>
      </c>
      <c r="E171" s="100">
        <v>8.2200000000000006</v>
      </c>
      <c r="F171" s="100">
        <v>1.84</v>
      </c>
      <c r="G171" s="100">
        <v>1.6</v>
      </c>
      <c r="H171" s="100">
        <v>1.42</v>
      </c>
      <c r="I171" s="100">
        <v>1.25</v>
      </c>
      <c r="J171" s="100">
        <v>1.1200000000000001</v>
      </c>
      <c r="K171" s="100">
        <v>0.99</v>
      </c>
      <c r="L171" s="100">
        <v>46</v>
      </c>
      <c r="M171" s="100">
        <v>48</v>
      </c>
      <c r="N171" s="100">
        <v>30</v>
      </c>
      <c r="O171" s="99">
        <v>0.43755787037037036</v>
      </c>
    </row>
    <row r="172" spans="1:15" x14ac:dyDescent="0.25">
      <c r="A172" s="100">
        <v>4897</v>
      </c>
      <c r="B172" s="29">
        <v>3</v>
      </c>
      <c r="C172" s="100">
        <v>23266</v>
      </c>
      <c r="D172" s="100">
        <v>20.34</v>
      </c>
      <c r="E172" s="100">
        <v>15.4</v>
      </c>
      <c r="F172" s="100">
        <v>3.88</v>
      </c>
      <c r="G172" s="100">
        <v>3.21</v>
      </c>
      <c r="H172" s="100">
        <v>2.87</v>
      </c>
      <c r="I172" s="100">
        <v>2.5099999999999998</v>
      </c>
      <c r="J172" s="100">
        <v>2.2200000000000002</v>
      </c>
      <c r="K172" s="100">
        <v>1.96</v>
      </c>
      <c r="L172" s="100">
        <v>46</v>
      </c>
      <c r="M172" s="100">
        <v>48</v>
      </c>
      <c r="N172" s="100">
        <v>30</v>
      </c>
      <c r="O172" s="99">
        <v>0.43765046296296295</v>
      </c>
    </row>
    <row r="173" spans="1:15" x14ac:dyDescent="0.25">
      <c r="A173" s="100">
        <v>4897</v>
      </c>
      <c r="B173" s="29">
        <v>4</v>
      </c>
      <c r="C173" s="100">
        <v>35454</v>
      </c>
      <c r="D173" s="100">
        <v>28.29</v>
      </c>
      <c r="E173" s="100">
        <v>21.54</v>
      </c>
      <c r="F173" s="100">
        <v>6</v>
      </c>
      <c r="G173" s="100">
        <v>5.12</v>
      </c>
      <c r="H173" s="100">
        <v>4.43</v>
      </c>
      <c r="I173" s="100">
        <v>3.88</v>
      </c>
      <c r="J173" s="100">
        <v>3.38</v>
      </c>
      <c r="K173" s="100">
        <v>2.98</v>
      </c>
      <c r="L173" s="100">
        <v>46</v>
      </c>
      <c r="M173" s="100">
        <v>48</v>
      </c>
      <c r="N173" s="100">
        <v>30</v>
      </c>
      <c r="O173" s="99">
        <v>0.43778935185185186</v>
      </c>
    </row>
    <row r="174" spans="1:15" x14ac:dyDescent="0.25">
      <c r="A174" s="96" t="s">
        <v>727</v>
      </c>
      <c r="B174" s="98"/>
      <c r="C174" s="95" t="s">
        <v>57</v>
      </c>
      <c r="D174" s="97">
        <v>0.4384143518518519</v>
      </c>
      <c r="E174" s="96" t="s">
        <v>190</v>
      </c>
    </row>
    <row r="175" spans="1:15" x14ac:dyDescent="0.25">
      <c r="A175" s="100">
        <v>4914</v>
      </c>
      <c r="B175" s="29">
        <v>1</v>
      </c>
      <c r="C175" s="100">
        <v>35814</v>
      </c>
      <c r="D175" s="100">
        <v>9.74</v>
      </c>
      <c r="E175" s="100">
        <v>8.61</v>
      </c>
      <c r="F175" s="100">
        <v>9.15</v>
      </c>
      <c r="G175" s="100">
        <v>8.1</v>
      </c>
      <c r="H175" s="100">
        <v>7.23</v>
      </c>
      <c r="I175" s="100">
        <v>6.34</v>
      </c>
      <c r="J175" s="100">
        <v>5.68</v>
      </c>
      <c r="K175" s="100">
        <v>5.18</v>
      </c>
      <c r="L175" s="100">
        <v>46</v>
      </c>
      <c r="M175" s="100">
        <v>48</v>
      </c>
      <c r="N175" s="100">
        <v>31</v>
      </c>
      <c r="O175" s="99">
        <v>0.43932870370370369</v>
      </c>
    </row>
    <row r="176" spans="1:15" x14ac:dyDescent="0.25">
      <c r="A176" s="100">
        <v>4914</v>
      </c>
      <c r="B176" s="29">
        <v>2</v>
      </c>
      <c r="C176" s="100">
        <v>12325</v>
      </c>
      <c r="D176" s="100">
        <v>3.04</v>
      </c>
      <c r="E176" s="100">
        <v>2.68</v>
      </c>
      <c r="F176" s="100">
        <v>2.86</v>
      </c>
      <c r="G176" s="100">
        <v>2.57</v>
      </c>
      <c r="H176" s="100">
        <v>2.36</v>
      </c>
      <c r="I176" s="100">
        <v>2.1</v>
      </c>
      <c r="J176" s="100">
        <v>1.97</v>
      </c>
      <c r="K176" s="100">
        <v>1.83</v>
      </c>
      <c r="L176" s="100">
        <v>46</v>
      </c>
      <c r="M176" s="100">
        <v>48</v>
      </c>
      <c r="N176" s="100">
        <v>31</v>
      </c>
      <c r="O176" s="99">
        <v>0.43943287037037032</v>
      </c>
    </row>
    <row r="177" spans="1:15" x14ac:dyDescent="0.25">
      <c r="A177" s="100">
        <v>4914</v>
      </c>
      <c r="B177" s="29">
        <v>3</v>
      </c>
      <c r="C177" s="100">
        <v>23801</v>
      </c>
      <c r="D177" s="100">
        <v>6.19</v>
      </c>
      <c r="E177" s="100">
        <v>5.4</v>
      </c>
      <c r="F177" s="100">
        <v>5.86</v>
      </c>
      <c r="G177" s="100">
        <v>5.14</v>
      </c>
      <c r="H177" s="100">
        <v>4.71</v>
      </c>
      <c r="I177" s="100">
        <v>4.21</v>
      </c>
      <c r="J177" s="100">
        <v>3.84</v>
      </c>
      <c r="K177" s="100">
        <v>3.55</v>
      </c>
      <c r="L177" s="100">
        <v>46</v>
      </c>
      <c r="M177" s="100">
        <v>48</v>
      </c>
      <c r="N177" s="100">
        <v>31</v>
      </c>
      <c r="O177" s="99">
        <v>0.43952546296296297</v>
      </c>
    </row>
    <row r="178" spans="1:15" x14ac:dyDescent="0.25">
      <c r="A178" s="100">
        <v>4914</v>
      </c>
      <c r="B178" s="29">
        <v>4</v>
      </c>
      <c r="C178" s="100">
        <v>35852</v>
      </c>
      <c r="D178" s="100">
        <v>9.5399999999999991</v>
      </c>
      <c r="E178" s="100">
        <v>8.3800000000000008</v>
      </c>
      <c r="F178" s="100">
        <v>9.0299999999999994</v>
      </c>
      <c r="G178" s="100">
        <v>7.96</v>
      </c>
      <c r="H178" s="100">
        <v>7.17</v>
      </c>
      <c r="I178" s="100">
        <v>6.36</v>
      </c>
      <c r="J178" s="100">
        <v>5.78</v>
      </c>
      <c r="K178" s="100">
        <v>5.36</v>
      </c>
      <c r="L178" s="100">
        <v>46</v>
      </c>
      <c r="M178" s="100">
        <v>48</v>
      </c>
      <c r="N178" s="100">
        <v>31</v>
      </c>
      <c r="O178" s="99">
        <v>0.43965277777777773</v>
      </c>
    </row>
    <row r="179" spans="1:15" x14ac:dyDescent="0.25">
      <c r="A179" s="96" t="s">
        <v>746</v>
      </c>
      <c r="B179" s="98"/>
      <c r="C179" s="95" t="s">
        <v>57</v>
      </c>
      <c r="D179" s="97">
        <v>0.44026620370370373</v>
      </c>
      <c r="E179" s="96" t="s">
        <v>188</v>
      </c>
    </row>
    <row r="180" spans="1:15" x14ac:dyDescent="0.25">
      <c r="A180" s="100">
        <v>4930</v>
      </c>
      <c r="B180" s="29">
        <v>1</v>
      </c>
      <c r="C180" s="100">
        <v>35357</v>
      </c>
      <c r="D180" s="100">
        <v>20.36</v>
      </c>
      <c r="E180" s="100">
        <v>7.38</v>
      </c>
      <c r="F180" s="100">
        <v>16</v>
      </c>
      <c r="G180" s="100">
        <v>12.1</v>
      </c>
      <c r="H180" s="100">
        <v>9.34</v>
      </c>
      <c r="I180" s="100">
        <v>7.24</v>
      </c>
      <c r="J180" s="100">
        <v>5.51</v>
      </c>
      <c r="K180" s="100">
        <v>4.1399999999999997</v>
      </c>
      <c r="L180" s="100">
        <v>46</v>
      </c>
      <c r="M180" s="100">
        <v>48</v>
      </c>
      <c r="N180" s="100">
        <v>32</v>
      </c>
      <c r="O180" s="99">
        <v>0.44087962962962962</v>
      </c>
    </row>
    <row r="181" spans="1:15" x14ac:dyDescent="0.25">
      <c r="A181" s="100">
        <v>4930</v>
      </c>
      <c r="B181" s="29">
        <v>2</v>
      </c>
      <c r="C181" s="100">
        <v>12041</v>
      </c>
      <c r="D181" s="100">
        <v>7.89</v>
      </c>
      <c r="E181" s="100">
        <v>2.0699999999999998</v>
      </c>
      <c r="F181" s="100">
        <v>6.1</v>
      </c>
      <c r="G181" s="100">
        <v>4.5999999999999996</v>
      </c>
      <c r="H181" s="100">
        <v>3.5</v>
      </c>
      <c r="I181" s="100">
        <v>2.76</v>
      </c>
      <c r="J181" s="100">
        <v>2.1</v>
      </c>
      <c r="K181" s="100">
        <v>1.6</v>
      </c>
      <c r="L181" s="100">
        <v>46</v>
      </c>
      <c r="M181" s="100">
        <v>48</v>
      </c>
      <c r="N181" s="100">
        <v>32</v>
      </c>
      <c r="O181" s="99">
        <v>0.44101851851851853</v>
      </c>
    </row>
    <row r="182" spans="1:15" x14ac:dyDescent="0.25">
      <c r="A182" s="100">
        <v>4930</v>
      </c>
      <c r="B182" s="29">
        <v>3</v>
      </c>
      <c r="C182" s="100">
        <v>23404</v>
      </c>
      <c r="D182" s="100">
        <v>14.6</v>
      </c>
      <c r="E182" s="100">
        <v>4.3499999999999996</v>
      </c>
      <c r="F182" s="100">
        <v>11.44</v>
      </c>
      <c r="G182" s="100">
        <v>8.52</v>
      </c>
      <c r="H182" s="100">
        <v>6.6</v>
      </c>
      <c r="I182" s="100">
        <v>5.15</v>
      </c>
      <c r="J182" s="100">
        <v>3.94</v>
      </c>
      <c r="K182" s="100">
        <v>2.99</v>
      </c>
      <c r="L182" s="100">
        <v>46</v>
      </c>
      <c r="M182" s="100">
        <v>48</v>
      </c>
      <c r="N182" s="100">
        <v>32</v>
      </c>
      <c r="O182" s="99">
        <v>0.44113425925925925</v>
      </c>
    </row>
    <row r="183" spans="1:15" x14ac:dyDescent="0.25">
      <c r="A183" s="100">
        <v>4930</v>
      </c>
      <c r="B183" s="29">
        <v>4</v>
      </c>
      <c r="C183" s="100">
        <v>35441</v>
      </c>
      <c r="D183" s="100">
        <v>19.84</v>
      </c>
      <c r="E183" s="100">
        <v>7.46</v>
      </c>
      <c r="F183" s="100">
        <v>15.61</v>
      </c>
      <c r="G183" s="100">
        <v>11.83</v>
      </c>
      <c r="H183" s="100">
        <v>9.14</v>
      </c>
      <c r="I183" s="100">
        <v>7.15</v>
      </c>
      <c r="J183" s="100">
        <v>5.51</v>
      </c>
      <c r="K183" s="100">
        <v>4.2</v>
      </c>
      <c r="L183" s="100">
        <v>46</v>
      </c>
      <c r="M183" s="100">
        <v>48</v>
      </c>
      <c r="N183" s="100">
        <v>32</v>
      </c>
      <c r="O183" s="99">
        <v>0.4412962962962963</v>
      </c>
    </row>
    <row r="184" spans="1:15" x14ac:dyDescent="0.25">
      <c r="A184" s="96" t="s">
        <v>687</v>
      </c>
      <c r="B184" s="98"/>
      <c r="C184" s="95" t="s">
        <v>57</v>
      </c>
      <c r="D184" s="97">
        <v>0.44185185185185188</v>
      </c>
      <c r="E184" s="96" t="s">
        <v>186</v>
      </c>
    </row>
    <row r="185" spans="1:15" x14ac:dyDescent="0.25">
      <c r="A185" s="100">
        <v>4934</v>
      </c>
      <c r="B185" s="29">
        <v>1</v>
      </c>
      <c r="C185" s="100">
        <v>35492</v>
      </c>
      <c r="D185" s="100">
        <v>17.88</v>
      </c>
      <c r="E185" s="100">
        <v>14.07</v>
      </c>
      <c r="F185" s="100">
        <v>8.4700000000000006</v>
      </c>
      <c r="G185" s="100">
        <v>6.91</v>
      </c>
      <c r="H185" s="100">
        <v>5.59</v>
      </c>
      <c r="I185" s="100">
        <v>4.6100000000000003</v>
      </c>
      <c r="J185" s="100">
        <v>3.81</v>
      </c>
      <c r="K185" s="100">
        <v>3.14</v>
      </c>
      <c r="L185" s="100">
        <v>46</v>
      </c>
      <c r="M185" s="100">
        <v>48</v>
      </c>
      <c r="N185" s="100">
        <v>33</v>
      </c>
      <c r="O185" s="99">
        <v>0.44240740740740742</v>
      </c>
    </row>
    <row r="186" spans="1:15" x14ac:dyDescent="0.25">
      <c r="A186" s="100">
        <v>4934</v>
      </c>
      <c r="B186" s="29">
        <v>2</v>
      </c>
      <c r="C186" s="100">
        <v>12092</v>
      </c>
      <c r="D186" s="100">
        <v>7.14</v>
      </c>
      <c r="E186" s="100">
        <v>5.52</v>
      </c>
      <c r="F186" s="100">
        <v>1.95</v>
      </c>
      <c r="G186" s="100">
        <v>1.7</v>
      </c>
      <c r="H186" s="100">
        <v>1.5</v>
      </c>
      <c r="I186" s="100">
        <v>1.32</v>
      </c>
      <c r="J186" s="100">
        <v>1.1399999999999999</v>
      </c>
      <c r="K186" s="100">
        <v>0.99</v>
      </c>
      <c r="L186" s="100">
        <v>46</v>
      </c>
      <c r="M186" s="100">
        <v>48</v>
      </c>
      <c r="N186" s="100">
        <v>33</v>
      </c>
      <c r="O186" s="99">
        <v>0.4425115740740741</v>
      </c>
    </row>
    <row r="187" spans="1:15" x14ac:dyDescent="0.25">
      <c r="A187" s="100">
        <v>4934</v>
      </c>
      <c r="B187" s="29">
        <v>3</v>
      </c>
      <c r="C187" s="100">
        <v>23655</v>
      </c>
      <c r="D187" s="100">
        <v>12.98</v>
      </c>
      <c r="E187" s="100">
        <v>10.06</v>
      </c>
      <c r="F187" s="100">
        <v>4.8</v>
      </c>
      <c r="G187" s="100">
        <v>3.9</v>
      </c>
      <c r="H187" s="100">
        <v>3.32</v>
      </c>
      <c r="I187" s="100">
        <v>2.85</v>
      </c>
      <c r="J187" s="100">
        <v>2.41</v>
      </c>
      <c r="K187" s="100">
        <v>2.04</v>
      </c>
      <c r="L187" s="100">
        <v>46</v>
      </c>
      <c r="M187" s="100">
        <v>48</v>
      </c>
      <c r="N187" s="100">
        <v>33</v>
      </c>
      <c r="O187" s="99">
        <v>0.44260416666666669</v>
      </c>
    </row>
    <row r="188" spans="1:15" x14ac:dyDescent="0.25">
      <c r="A188" s="100">
        <v>4934</v>
      </c>
      <c r="B188" s="29">
        <v>4</v>
      </c>
      <c r="C188" s="100">
        <v>35892</v>
      </c>
      <c r="D188" s="100">
        <v>17.64</v>
      </c>
      <c r="E188" s="100">
        <v>13.88</v>
      </c>
      <c r="F188" s="100">
        <v>8.8699999999999992</v>
      </c>
      <c r="G188" s="100">
        <v>7.17</v>
      </c>
      <c r="H188" s="100">
        <v>5.8</v>
      </c>
      <c r="I188" s="100">
        <v>4.7699999999999996</v>
      </c>
      <c r="J188" s="100">
        <v>3.93</v>
      </c>
      <c r="K188" s="100">
        <v>3.25</v>
      </c>
      <c r="L188" s="100">
        <v>46</v>
      </c>
      <c r="M188" s="100">
        <v>48</v>
      </c>
      <c r="N188" s="100">
        <v>33</v>
      </c>
      <c r="O188" s="99">
        <v>0.44274305555555554</v>
      </c>
    </row>
    <row r="189" spans="1:15" x14ac:dyDescent="0.25">
      <c r="A189" s="96" t="s">
        <v>730</v>
      </c>
      <c r="B189" s="98"/>
      <c r="C189" s="95" t="s">
        <v>57</v>
      </c>
      <c r="D189" s="97">
        <v>0.44332175925925926</v>
      </c>
      <c r="E189" s="96" t="s">
        <v>184</v>
      </c>
    </row>
    <row r="190" spans="1:15" x14ac:dyDescent="0.25">
      <c r="A190" s="100">
        <v>4950</v>
      </c>
      <c r="B190" s="29">
        <v>1</v>
      </c>
      <c r="C190" s="100">
        <v>35839</v>
      </c>
      <c r="D190" s="100">
        <v>9.06</v>
      </c>
      <c r="E190" s="100">
        <v>8.2100000000000009</v>
      </c>
      <c r="F190" s="100">
        <v>8.2200000000000006</v>
      </c>
      <c r="G190" s="100">
        <v>7.22</v>
      </c>
      <c r="H190" s="100">
        <v>6.34</v>
      </c>
      <c r="I190" s="100">
        <v>5.45</v>
      </c>
      <c r="J190" s="100">
        <v>4.78</v>
      </c>
      <c r="K190" s="100">
        <v>4.21</v>
      </c>
      <c r="L190" s="100">
        <v>46</v>
      </c>
      <c r="M190" s="100">
        <v>48</v>
      </c>
      <c r="N190" s="100">
        <v>34</v>
      </c>
      <c r="O190" s="99">
        <v>0.44403935185185189</v>
      </c>
    </row>
    <row r="191" spans="1:15" x14ac:dyDescent="0.25">
      <c r="A191" s="100">
        <v>4950</v>
      </c>
      <c r="B191" s="29">
        <v>2</v>
      </c>
      <c r="C191" s="100">
        <v>12355</v>
      </c>
      <c r="D191" s="100">
        <v>2.98</v>
      </c>
      <c r="E191" s="100">
        <v>2.65</v>
      </c>
      <c r="F191" s="100">
        <v>2.7</v>
      </c>
      <c r="G191" s="100">
        <v>2.37</v>
      </c>
      <c r="H191" s="100">
        <v>2.13</v>
      </c>
      <c r="I191" s="100">
        <v>1.87</v>
      </c>
      <c r="J191" s="100">
        <v>1.68</v>
      </c>
      <c r="K191" s="100">
        <v>1.51</v>
      </c>
      <c r="L191" s="100">
        <v>46</v>
      </c>
      <c r="M191" s="100">
        <v>48</v>
      </c>
      <c r="N191" s="100">
        <v>34</v>
      </c>
      <c r="O191" s="99">
        <v>0.44415509259259256</v>
      </c>
    </row>
    <row r="192" spans="1:15" x14ac:dyDescent="0.25">
      <c r="A192" s="100">
        <v>4950</v>
      </c>
      <c r="B192" s="29">
        <v>3</v>
      </c>
      <c r="C192" s="100">
        <v>23837</v>
      </c>
      <c r="D192" s="100">
        <v>5.92</v>
      </c>
      <c r="E192" s="100">
        <v>5.29</v>
      </c>
      <c r="F192" s="100">
        <v>5.45</v>
      </c>
      <c r="G192" s="100">
        <v>4.71</v>
      </c>
      <c r="H192" s="100">
        <v>4.21</v>
      </c>
      <c r="I192" s="100">
        <v>3.69</v>
      </c>
      <c r="J192" s="100">
        <v>3.27</v>
      </c>
      <c r="K192" s="100">
        <v>2.93</v>
      </c>
      <c r="L192" s="100">
        <v>46</v>
      </c>
      <c r="M192" s="100">
        <v>48</v>
      </c>
      <c r="N192" s="100">
        <v>34</v>
      </c>
      <c r="O192" s="99">
        <v>0.44424768518518515</v>
      </c>
    </row>
    <row r="193" spans="1:15" x14ac:dyDescent="0.25">
      <c r="A193" s="100">
        <v>4950</v>
      </c>
      <c r="B193" s="29">
        <v>4</v>
      </c>
      <c r="C193" s="100">
        <v>36035</v>
      </c>
      <c r="D193" s="100">
        <v>8.99</v>
      </c>
      <c r="E193" s="100">
        <v>8.14</v>
      </c>
      <c r="F193" s="100">
        <v>8.2200000000000006</v>
      </c>
      <c r="G193" s="100">
        <v>7.23</v>
      </c>
      <c r="H193" s="100">
        <v>6.37</v>
      </c>
      <c r="I193" s="100">
        <v>5.53</v>
      </c>
      <c r="J193" s="100">
        <v>4.9000000000000004</v>
      </c>
      <c r="K193" s="100">
        <v>4.3600000000000003</v>
      </c>
      <c r="L193" s="100">
        <v>46</v>
      </c>
      <c r="M193" s="100">
        <v>48</v>
      </c>
      <c r="N193" s="100">
        <v>34</v>
      </c>
      <c r="O193" s="99">
        <v>0.44437499999999996</v>
      </c>
    </row>
    <row r="194" spans="1:15" x14ac:dyDescent="0.25">
      <c r="A194" s="96" t="s">
        <v>747</v>
      </c>
      <c r="B194" s="98"/>
      <c r="C194" s="95" t="s">
        <v>57</v>
      </c>
      <c r="D194" s="97">
        <v>0.44481481481481483</v>
      </c>
      <c r="E194" s="96" t="s">
        <v>182</v>
      </c>
    </row>
    <row r="195" spans="1:15" x14ac:dyDescent="0.25">
      <c r="A195" s="100">
        <v>4968</v>
      </c>
      <c r="B195" s="29">
        <v>1</v>
      </c>
      <c r="C195" s="100">
        <v>35544</v>
      </c>
      <c r="D195" s="100">
        <v>17.13</v>
      </c>
      <c r="E195" s="100">
        <v>9.31</v>
      </c>
      <c r="F195" s="100">
        <v>13.47</v>
      </c>
      <c r="G195" s="100">
        <v>10.38</v>
      </c>
      <c r="H195" s="100">
        <v>8.1199999999999992</v>
      </c>
      <c r="I195" s="100">
        <v>6.33</v>
      </c>
      <c r="J195" s="100">
        <v>4.8899999999999997</v>
      </c>
      <c r="K195" s="100">
        <v>3.86</v>
      </c>
      <c r="L195" s="100">
        <v>46</v>
      </c>
      <c r="M195" s="100">
        <v>48</v>
      </c>
      <c r="N195" s="100">
        <v>35</v>
      </c>
      <c r="O195" s="99">
        <v>0.44556712962962958</v>
      </c>
    </row>
    <row r="196" spans="1:15" x14ac:dyDescent="0.25">
      <c r="A196" s="100">
        <v>4968</v>
      </c>
      <c r="B196" s="29">
        <v>2</v>
      </c>
      <c r="C196" s="100">
        <v>12121</v>
      </c>
      <c r="D196" s="100">
        <v>6.48</v>
      </c>
      <c r="E196" s="100">
        <v>2.4300000000000002</v>
      </c>
      <c r="F196" s="100">
        <v>5.03</v>
      </c>
      <c r="G196" s="100">
        <v>3.83</v>
      </c>
      <c r="H196" s="100">
        <v>2.97</v>
      </c>
      <c r="I196" s="100">
        <v>2.37</v>
      </c>
      <c r="J196" s="100">
        <v>1.84</v>
      </c>
      <c r="K196" s="100">
        <v>1.47</v>
      </c>
      <c r="L196" s="100">
        <v>46</v>
      </c>
      <c r="M196" s="100">
        <v>48</v>
      </c>
      <c r="N196" s="100">
        <v>35</v>
      </c>
      <c r="O196" s="99">
        <v>0.44578703703703698</v>
      </c>
    </row>
    <row r="197" spans="1:15" x14ac:dyDescent="0.25">
      <c r="A197" s="100">
        <v>4968</v>
      </c>
      <c r="B197" s="29">
        <v>3</v>
      </c>
      <c r="C197" s="100">
        <v>23641</v>
      </c>
      <c r="D197" s="100">
        <v>11.84</v>
      </c>
      <c r="E197" s="100">
        <v>5.64</v>
      </c>
      <c r="F197" s="100">
        <v>9.34</v>
      </c>
      <c r="G197" s="100">
        <v>7.07</v>
      </c>
      <c r="H197" s="100">
        <v>5.56</v>
      </c>
      <c r="I197" s="100">
        <v>4.41</v>
      </c>
      <c r="J197" s="100">
        <v>3.42</v>
      </c>
      <c r="K197" s="100">
        <v>2.72</v>
      </c>
      <c r="L197" s="100">
        <v>46</v>
      </c>
      <c r="M197" s="100">
        <v>48</v>
      </c>
      <c r="N197" s="100">
        <v>35</v>
      </c>
      <c r="O197" s="99">
        <v>0.44591435185185185</v>
      </c>
    </row>
    <row r="198" spans="1:15" x14ac:dyDescent="0.25">
      <c r="A198" s="100">
        <v>4968</v>
      </c>
      <c r="B198" s="29">
        <v>4</v>
      </c>
      <c r="C198" s="100">
        <v>35764</v>
      </c>
      <c r="D198" s="100">
        <v>16.739999999999998</v>
      </c>
      <c r="E198" s="100">
        <v>9.3800000000000008</v>
      </c>
      <c r="F198" s="100">
        <v>13.19</v>
      </c>
      <c r="G198" s="100">
        <v>10.16</v>
      </c>
      <c r="H198" s="100">
        <v>8</v>
      </c>
      <c r="I198" s="100">
        <v>6.27</v>
      </c>
      <c r="J198" s="100">
        <v>4.91</v>
      </c>
      <c r="K198" s="100">
        <v>3.92</v>
      </c>
      <c r="L198" s="100">
        <v>46</v>
      </c>
      <c r="M198" s="100">
        <v>48</v>
      </c>
      <c r="N198" s="100">
        <v>35</v>
      </c>
      <c r="O198" s="99">
        <v>0.44611111111111112</v>
      </c>
    </row>
    <row r="199" spans="1:15" x14ac:dyDescent="0.25">
      <c r="A199" s="96" t="s">
        <v>748</v>
      </c>
      <c r="B199" s="98"/>
      <c r="C199" s="95" t="s">
        <v>57</v>
      </c>
      <c r="D199" s="97">
        <v>0.44668981481481485</v>
      </c>
      <c r="E199" s="96" t="s">
        <v>180</v>
      </c>
    </row>
    <row r="200" spans="1:15" x14ac:dyDescent="0.25">
      <c r="A200" s="100">
        <v>4972</v>
      </c>
      <c r="B200" s="29">
        <v>1</v>
      </c>
      <c r="C200" s="100">
        <v>35426</v>
      </c>
      <c r="D200" s="100">
        <v>17.64</v>
      </c>
      <c r="E200" s="100">
        <v>13.81</v>
      </c>
      <c r="F200" s="100">
        <v>8.4499999999999993</v>
      </c>
      <c r="G200" s="100">
        <v>6.84</v>
      </c>
      <c r="H200" s="100">
        <v>5.61</v>
      </c>
      <c r="I200" s="100">
        <v>4.5599999999999996</v>
      </c>
      <c r="J200" s="100">
        <v>3.76</v>
      </c>
      <c r="K200" s="100">
        <v>3.19</v>
      </c>
      <c r="L200" s="100">
        <v>46</v>
      </c>
      <c r="M200" s="100">
        <v>48</v>
      </c>
      <c r="N200" s="100">
        <v>36</v>
      </c>
      <c r="O200" s="99">
        <v>0.44732638888888893</v>
      </c>
    </row>
    <row r="201" spans="1:15" x14ac:dyDescent="0.25">
      <c r="A201" s="100">
        <v>4972</v>
      </c>
      <c r="B201" s="29">
        <v>2</v>
      </c>
      <c r="C201" s="100">
        <v>12068</v>
      </c>
      <c r="D201" s="100">
        <v>7.2</v>
      </c>
      <c r="E201" s="100">
        <v>5.53</v>
      </c>
      <c r="F201" s="100">
        <v>2.11</v>
      </c>
      <c r="G201" s="100">
        <v>1.8</v>
      </c>
      <c r="H201" s="100">
        <v>1.59</v>
      </c>
      <c r="I201" s="100">
        <v>1.36</v>
      </c>
      <c r="J201" s="100">
        <v>1.17</v>
      </c>
      <c r="K201" s="100">
        <v>1.03</v>
      </c>
      <c r="L201" s="100">
        <v>46</v>
      </c>
      <c r="M201" s="100">
        <v>48</v>
      </c>
      <c r="N201" s="100">
        <v>36</v>
      </c>
      <c r="O201" s="99">
        <v>0.44743055555555555</v>
      </c>
    </row>
    <row r="202" spans="1:15" x14ac:dyDescent="0.25">
      <c r="A202" s="100">
        <v>4972</v>
      </c>
      <c r="B202" s="29">
        <v>3</v>
      </c>
      <c r="C202" s="100">
        <v>23465</v>
      </c>
      <c r="D202" s="100">
        <v>12.65</v>
      </c>
      <c r="E202" s="100">
        <v>9.77</v>
      </c>
      <c r="F202" s="100">
        <v>5.14</v>
      </c>
      <c r="G202" s="100">
        <v>4.1399999999999997</v>
      </c>
      <c r="H202" s="100">
        <v>3.47</v>
      </c>
      <c r="I202" s="100">
        <v>2.9</v>
      </c>
      <c r="J202" s="100">
        <v>2.4300000000000002</v>
      </c>
      <c r="K202" s="100">
        <v>2.09</v>
      </c>
      <c r="L202" s="100">
        <v>46</v>
      </c>
      <c r="M202" s="100">
        <v>48</v>
      </c>
      <c r="N202" s="100">
        <v>36</v>
      </c>
      <c r="O202" s="99">
        <v>0.44753472222222218</v>
      </c>
    </row>
    <row r="203" spans="1:15" x14ac:dyDescent="0.25">
      <c r="A203" s="100">
        <v>4972</v>
      </c>
      <c r="B203" s="29">
        <v>4</v>
      </c>
      <c r="C203" s="100">
        <v>35740</v>
      </c>
      <c r="D203" s="100">
        <v>17.34</v>
      </c>
      <c r="E203" s="100">
        <v>13.56</v>
      </c>
      <c r="F203" s="100">
        <v>8.77</v>
      </c>
      <c r="G203" s="100">
        <v>7.07</v>
      </c>
      <c r="H203" s="100">
        <v>5.76</v>
      </c>
      <c r="I203" s="100">
        <v>4.67</v>
      </c>
      <c r="J203" s="100">
        <v>3.85</v>
      </c>
      <c r="K203" s="100">
        <v>3.27</v>
      </c>
      <c r="L203" s="100">
        <v>46</v>
      </c>
      <c r="M203" s="100">
        <v>48</v>
      </c>
      <c r="N203" s="100">
        <v>36</v>
      </c>
      <c r="O203" s="99">
        <v>0.44766203703703705</v>
      </c>
    </row>
    <row r="204" spans="1:15" x14ac:dyDescent="0.25">
      <c r="A204" s="96" t="s">
        <v>733</v>
      </c>
      <c r="B204" s="98"/>
      <c r="C204" s="95" t="s">
        <v>57</v>
      </c>
      <c r="D204" s="97">
        <v>0.4481944444444444</v>
      </c>
      <c r="E204" s="96" t="s">
        <v>178</v>
      </c>
    </row>
    <row r="205" spans="1:15" x14ac:dyDescent="0.25">
      <c r="A205" s="100">
        <v>4990</v>
      </c>
      <c r="B205" s="29">
        <v>1</v>
      </c>
      <c r="C205" s="100">
        <v>35824</v>
      </c>
      <c r="D205" s="100">
        <v>8.7100000000000009</v>
      </c>
      <c r="E205" s="100">
        <v>7.87</v>
      </c>
      <c r="F205" s="100">
        <v>8</v>
      </c>
      <c r="G205" s="100">
        <v>7.04</v>
      </c>
      <c r="H205" s="100">
        <v>6.27</v>
      </c>
      <c r="I205" s="100">
        <v>5.46</v>
      </c>
      <c r="J205" s="100">
        <v>4.7300000000000004</v>
      </c>
      <c r="K205" s="100">
        <v>4.2</v>
      </c>
      <c r="L205" s="100">
        <v>46</v>
      </c>
      <c r="M205" s="100">
        <v>48</v>
      </c>
      <c r="N205" s="100">
        <v>37</v>
      </c>
      <c r="O205" s="99">
        <v>0.44888888888888889</v>
      </c>
    </row>
    <row r="206" spans="1:15" x14ac:dyDescent="0.25">
      <c r="A206" s="100">
        <v>4990</v>
      </c>
      <c r="B206" s="29">
        <v>2</v>
      </c>
      <c r="C206" s="100">
        <v>12286</v>
      </c>
      <c r="D206" s="100">
        <v>2.81</v>
      </c>
      <c r="E206" s="100">
        <v>2.54</v>
      </c>
      <c r="F206" s="100">
        <v>2.56</v>
      </c>
      <c r="G206" s="100">
        <v>2.25</v>
      </c>
      <c r="H206" s="100">
        <v>2.02</v>
      </c>
      <c r="I206" s="100">
        <v>1.8</v>
      </c>
      <c r="J206" s="100">
        <v>1.59</v>
      </c>
      <c r="K206" s="100">
        <v>1.45</v>
      </c>
      <c r="L206" s="100">
        <v>46</v>
      </c>
      <c r="M206" s="100">
        <v>48</v>
      </c>
      <c r="N206" s="100">
        <v>37</v>
      </c>
      <c r="O206" s="99">
        <v>0.44899305555555552</v>
      </c>
    </row>
    <row r="207" spans="1:15" x14ac:dyDescent="0.25">
      <c r="A207" s="100">
        <v>4990</v>
      </c>
      <c r="B207" s="29">
        <v>3</v>
      </c>
      <c r="C207" s="100">
        <v>23777</v>
      </c>
      <c r="D207" s="100">
        <v>5.67</v>
      </c>
      <c r="E207" s="100">
        <v>5.05</v>
      </c>
      <c r="F207" s="100">
        <v>5.28</v>
      </c>
      <c r="G207" s="100">
        <v>4.5</v>
      </c>
      <c r="H207" s="100">
        <v>4.0599999999999996</v>
      </c>
      <c r="I207" s="100">
        <v>3.59</v>
      </c>
      <c r="J207" s="100">
        <v>3.16</v>
      </c>
      <c r="K207" s="100">
        <v>2.87</v>
      </c>
      <c r="L207" s="100">
        <v>46</v>
      </c>
      <c r="M207" s="100">
        <v>48</v>
      </c>
      <c r="N207" s="100">
        <v>37</v>
      </c>
      <c r="O207" s="99">
        <v>0.44909722222222226</v>
      </c>
    </row>
    <row r="208" spans="1:15" x14ac:dyDescent="0.25">
      <c r="A208" s="100">
        <v>4990</v>
      </c>
      <c r="B208" s="29">
        <v>4</v>
      </c>
      <c r="C208" s="100">
        <v>36050</v>
      </c>
      <c r="D208" s="100">
        <v>8.6</v>
      </c>
      <c r="E208" s="100">
        <v>7.75</v>
      </c>
      <c r="F208" s="100">
        <v>7.88</v>
      </c>
      <c r="G208" s="100">
        <v>6.93</v>
      </c>
      <c r="H208" s="100">
        <v>6.17</v>
      </c>
      <c r="I208" s="100">
        <v>5.44</v>
      </c>
      <c r="J208" s="100">
        <v>4.7699999999999996</v>
      </c>
      <c r="K208" s="100">
        <v>4.3</v>
      </c>
      <c r="L208" s="100">
        <v>46</v>
      </c>
      <c r="M208" s="100">
        <v>48</v>
      </c>
      <c r="N208" s="100">
        <v>37</v>
      </c>
      <c r="O208" s="99">
        <v>0.44922453703703707</v>
      </c>
    </row>
    <row r="209" spans="1:15" x14ac:dyDescent="0.25">
      <c r="A209" s="96" t="s">
        <v>749</v>
      </c>
      <c r="B209" s="98"/>
      <c r="C209" s="95" t="s">
        <v>57</v>
      </c>
      <c r="D209" s="102">
        <v>0.44971064814814815</v>
      </c>
      <c r="E209" s="96" t="s">
        <v>176</v>
      </c>
    </row>
    <row r="210" spans="1:15" x14ac:dyDescent="0.25">
      <c r="A210" s="100">
        <v>5007</v>
      </c>
      <c r="B210" s="29">
        <v>1</v>
      </c>
      <c r="C210" s="100">
        <v>35412</v>
      </c>
      <c r="D210" s="100">
        <v>16.18</v>
      </c>
      <c r="E210" s="100">
        <v>10.31</v>
      </c>
      <c r="F210" s="100">
        <v>12.8</v>
      </c>
      <c r="G210" s="100">
        <v>9.8699999999999992</v>
      </c>
      <c r="H210" s="100">
        <v>7.81</v>
      </c>
      <c r="I210" s="100">
        <v>6.11</v>
      </c>
      <c r="J210" s="100">
        <v>4.75</v>
      </c>
      <c r="K210" s="100">
        <v>3.8</v>
      </c>
      <c r="L210" s="100">
        <v>47</v>
      </c>
      <c r="M210" s="100">
        <v>48</v>
      </c>
      <c r="N210" s="100">
        <v>38</v>
      </c>
      <c r="O210" s="99">
        <v>0.45033564814814814</v>
      </c>
    </row>
    <row r="211" spans="1:15" x14ac:dyDescent="0.25">
      <c r="A211" s="100">
        <v>5007</v>
      </c>
      <c r="B211" s="29">
        <v>2</v>
      </c>
      <c r="C211" s="100">
        <v>12086</v>
      </c>
      <c r="D211" s="100">
        <v>6.3</v>
      </c>
      <c r="E211" s="100">
        <v>2.73</v>
      </c>
      <c r="F211" s="100">
        <v>4.8899999999999997</v>
      </c>
      <c r="G211" s="100">
        <v>3.74</v>
      </c>
      <c r="H211" s="100">
        <v>2.92</v>
      </c>
      <c r="I211" s="100">
        <v>2.31</v>
      </c>
      <c r="J211" s="100">
        <v>1.83</v>
      </c>
      <c r="K211" s="100">
        <v>1.47</v>
      </c>
      <c r="L211" s="100">
        <v>47</v>
      </c>
      <c r="M211" s="100">
        <v>48</v>
      </c>
      <c r="N211" s="100">
        <v>38</v>
      </c>
      <c r="O211" s="99">
        <v>0.45046296296296301</v>
      </c>
    </row>
    <row r="212" spans="1:15" x14ac:dyDescent="0.25">
      <c r="A212" s="100">
        <v>5007</v>
      </c>
      <c r="B212" s="29">
        <v>3</v>
      </c>
      <c r="C212" s="100">
        <v>23643</v>
      </c>
      <c r="D212" s="100">
        <v>11.24</v>
      </c>
      <c r="E212" s="100">
        <v>6.38</v>
      </c>
      <c r="F212" s="100">
        <v>8.89</v>
      </c>
      <c r="G212" s="100">
        <v>6.73</v>
      </c>
      <c r="H212" s="100">
        <v>5.38</v>
      </c>
      <c r="I212" s="100">
        <v>4.24</v>
      </c>
      <c r="J212" s="100">
        <v>3.33</v>
      </c>
      <c r="K212" s="100">
        <v>2.68</v>
      </c>
      <c r="L212" s="100">
        <v>47</v>
      </c>
      <c r="M212" s="100">
        <v>48</v>
      </c>
      <c r="N212" s="100">
        <v>38</v>
      </c>
      <c r="O212" s="99">
        <v>0.45072916666666668</v>
      </c>
    </row>
    <row r="213" spans="1:15" x14ac:dyDescent="0.25">
      <c r="A213" s="100">
        <v>5007</v>
      </c>
      <c r="B213" s="29">
        <v>4</v>
      </c>
      <c r="C213" s="100">
        <v>35885</v>
      </c>
      <c r="D213" s="100">
        <v>15.78</v>
      </c>
      <c r="E213" s="100">
        <v>10.33</v>
      </c>
      <c r="F213" s="100">
        <v>12.51</v>
      </c>
      <c r="G213" s="100">
        <v>9.67</v>
      </c>
      <c r="H213" s="100">
        <v>7.67</v>
      </c>
      <c r="I213" s="100">
        <v>6.09</v>
      </c>
      <c r="J213" s="100">
        <v>4.78</v>
      </c>
      <c r="K213" s="100">
        <v>3.85</v>
      </c>
      <c r="L213" s="100">
        <v>47</v>
      </c>
      <c r="M213" s="100">
        <v>48</v>
      </c>
      <c r="N213" s="100">
        <v>38</v>
      </c>
      <c r="O213" s="99">
        <v>0.4508564814814815</v>
      </c>
    </row>
    <row r="214" spans="1:15" x14ac:dyDescent="0.25">
      <c r="A214" s="96" t="s">
        <v>801</v>
      </c>
      <c r="B214" s="98"/>
      <c r="C214" s="95" t="s">
        <v>57</v>
      </c>
      <c r="D214" s="97">
        <v>0.45135416666666667</v>
      </c>
      <c r="E214" s="96" t="s">
        <v>174</v>
      </c>
    </row>
    <row r="215" spans="1:15" x14ac:dyDescent="0.25">
      <c r="A215" s="100">
        <v>5010</v>
      </c>
      <c r="B215" s="29">
        <v>1</v>
      </c>
      <c r="C215" s="100">
        <v>35688</v>
      </c>
      <c r="D215" s="100">
        <v>15.48</v>
      </c>
      <c r="E215" s="100">
        <v>12.28</v>
      </c>
      <c r="F215" s="100">
        <v>9.68</v>
      </c>
      <c r="G215" s="100">
        <v>7.73</v>
      </c>
      <c r="H215" s="100">
        <v>6.24</v>
      </c>
      <c r="I215" s="100">
        <v>5.05</v>
      </c>
      <c r="J215" s="100">
        <v>4.1100000000000003</v>
      </c>
      <c r="K215" s="100">
        <v>3.44</v>
      </c>
      <c r="L215" s="100">
        <v>47</v>
      </c>
      <c r="M215" s="100">
        <v>48</v>
      </c>
      <c r="N215" s="100">
        <v>39</v>
      </c>
      <c r="O215" s="99">
        <v>0.4519097222222222</v>
      </c>
    </row>
    <row r="216" spans="1:15" x14ac:dyDescent="0.25">
      <c r="A216" s="100">
        <v>5010</v>
      </c>
      <c r="B216" s="29">
        <v>2</v>
      </c>
      <c r="C216" s="100">
        <v>12107</v>
      </c>
      <c r="D216" s="100">
        <v>5.86</v>
      </c>
      <c r="E216" s="100">
        <v>4.55</v>
      </c>
      <c r="F216" s="100">
        <v>2.52</v>
      </c>
      <c r="G216" s="100">
        <v>2.13</v>
      </c>
      <c r="H216" s="100">
        <v>1.81</v>
      </c>
      <c r="I216" s="100">
        <v>1.52</v>
      </c>
      <c r="J216" s="100">
        <v>1.28</v>
      </c>
      <c r="K216" s="100">
        <v>1.1200000000000001</v>
      </c>
      <c r="L216" s="100">
        <v>47</v>
      </c>
      <c r="M216" s="100">
        <v>48</v>
      </c>
      <c r="N216" s="100">
        <v>39</v>
      </c>
      <c r="O216" s="99">
        <v>0.45201388888888888</v>
      </c>
    </row>
    <row r="217" spans="1:15" x14ac:dyDescent="0.25">
      <c r="A217" s="100">
        <v>5010</v>
      </c>
      <c r="B217" s="29">
        <v>3</v>
      </c>
      <c r="C217" s="100">
        <v>23584</v>
      </c>
      <c r="D217" s="100">
        <v>10.76</v>
      </c>
      <c r="E217" s="100">
        <v>8.39</v>
      </c>
      <c r="F217" s="100">
        <v>6.13</v>
      </c>
      <c r="G217" s="100">
        <v>4.8099999999999996</v>
      </c>
      <c r="H217" s="100">
        <v>3.97</v>
      </c>
      <c r="I217" s="100">
        <v>3.29</v>
      </c>
      <c r="J217" s="100">
        <v>2.71</v>
      </c>
      <c r="K217" s="100">
        <v>2.2799999999999998</v>
      </c>
      <c r="L217" s="100">
        <v>47</v>
      </c>
      <c r="M217" s="100">
        <v>48</v>
      </c>
      <c r="N217" s="100">
        <v>39</v>
      </c>
      <c r="O217" s="99">
        <v>0.45211805555555556</v>
      </c>
    </row>
    <row r="218" spans="1:15" x14ac:dyDescent="0.25">
      <c r="A218" s="100">
        <v>5010</v>
      </c>
      <c r="B218" s="29">
        <v>4</v>
      </c>
      <c r="C218" s="100">
        <v>35820</v>
      </c>
      <c r="D218" s="100">
        <v>15.14</v>
      </c>
      <c r="E218" s="100">
        <v>12</v>
      </c>
      <c r="F218" s="100">
        <v>9.9499999999999993</v>
      </c>
      <c r="G218" s="100">
        <v>7.91</v>
      </c>
      <c r="H218" s="100">
        <v>6.34</v>
      </c>
      <c r="I218" s="100">
        <v>5.15</v>
      </c>
      <c r="J218" s="100">
        <v>4.1900000000000004</v>
      </c>
      <c r="K218" s="100">
        <v>3.49</v>
      </c>
      <c r="L218" s="100">
        <v>47</v>
      </c>
      <c r="M218" s="100">
        <v>48</v>
      </c>
      <c r="N218" s="100">
        <v>39</v>
      </c>
      <c r="O218" s="99">
        <v>0.45224537037037038</v>
      </c>
    </row>
    <row r="219" spans="1:15" x14ac:dyDescent="0.25">
      <c r="A219" s="96" t="s">
        <v>736</v>
      </c>
      <c r="B219" s="98"/>
      <c r="C219" s="95" t="s">
        <v>57</v>
      </c>
      <c r="D219" s="97">
        <v>0.45306712962962964</v>
      </c>
      <c r="E219" s="96" t="s">
        <v>172</v>
      </c>
    </row>
    <row r="220" spans="1:15" x14ac:dyDescent="0.25">
      <c r="A220" s="100">
        <v>5027</v>
      </c>
      <c r="B220" s="29">
        <v>1</v>
      </c>
      <c r="C220" s="100">
        <v>35666</v>
      </c>
      <c r="D220" s="100">
        <v>8.84</v>
      </c>
      <c r="E220" s="100">
        <v>8.1300000000000008</v>
      </c>
      <c r="F220" s="100">
        <v>7.94</v>
      </c>
      <c r="G220" s="100">
        <v>6.87</v>
      </c>
      <c r="H220" s="100">
        <v>5.94</v>
      </c>
      <c r="I220" s="100">
        <v>5.05</v>
      </c>
      <c r="J220" s="100">
        <v>4.34</v>
      </c>
      <c r="K220" s="100">
        <v>3.74</v>
      </c>
      <c r="L220" s="100">
        <v>47</v>
      </c>
      <c r="M220" s="100">
        <v>48</v>
      </c>
      <c r="N220" s="100">
        <v>40</v>
      </c>
      <c r="O220" s="99">
        <v>0.45358796296296294</v>
      </c>
    </row>
    <row r="221" spans="1:15" x14ac:dyDescent="0.25">
      <c r="A221" s="100">
        <v>5027</v>
      </c>
      <c r="B221" s="29">
        <v>2</v>
      </c>
      <c r="C221" s="100">
        <v>12265</v>
      </c>
      <c r="D221" s="100">
        <v>2.81</v>
      </c>
      <c r="E221" s="100">
        <v>2.59</v>
      </c>
      <c r="F221" s="100">
        <v>2.5499999999999998</v>
      </c>
      <c r="G221" s="100">
        <v>2.23</v>
      </c>
      <c r="H221" s="100">
        <v>1.95</v>
      </c>
      <c r="I221" s="100">
        <v>1.72</v>
      </c>
      <c r="J221" s="100">
        <v>1.51</v>
      </c>
      <c r="K221" s="100">
        <v>1.34</v>
      </c>
      <c r="L221" s="100">
        <v>47</v>
      </c>
      <c r="M221" s="100">
        <v>48</v>
      </c>
      <c r="N221" s="100">
        <v>40</v>
      </c>
      <c r="O221" s="99">
        <v>0.45369212962962963</v>
      </c>
    </row>
    <row r="222" spans="1:15" x14ac:dyDescent="0.25">
      <c r="A222" s="100">
        <v>5027</v>
      </c>
      <c r="B222" s="29">
        <v>3</v>
      </c>
      <c r="C222" s="100">
        <v>23755</v>
      </c>
      <c r="D222" s="100">
        <v>5.72</v>
      </c>
      <c r="E222" s="100">
        <v>5.16</v>
      </c>
      <c r="F222" s="100">
        <v>5.17</v>
      </c>
      <c r="G222" s="100">
        <v>4.4400000000000004</v>
      </c>
      <c r="H222" s="100">
        <v>3.89</v>
      </c>
      <c r="I222" s="100">
        <v>3.4</v>
      </c>
      <c r="J222" s="100">
        <v>2.98</v>
      </c>
      <c r="K222" s="100">
        <v>2.61</v>
      </c>
      <c r="L222" s="100">
        <v>47</v>
      </c>
      <c r="M222" s="100">
        <v>48</v>
      </c>
      <c r="N222" s="100">
        <v>40</v>
      </c>
      <c r="O222" s="99">
        <v>0.45378472222222221</v>
      </c>
    </row>
    <row r="223" spans="1:15" x14ac:dyDescent="0.25">
      <c r="A223" s="100">
        <v>5027</v>
      </c>
      <c r="B223" s="29">
        <v>4</v>
      </c>
      <c r="C223" s="100">
        <v>36088</v>
      </c>
      <c r="D223" s="100">
        <v>8.7100000000000009</v>
      </c>
      <c r="E223" s="100">
        <v>7.94</v>
      </c>
      <c r="F223" s="100">
        <v>7.84</v>
      </c>
      <c r="G223" s="100">
        <v>6.78</v>
      </c>
      <c r="H223" s="100">
        <v>5.86</v>
      </c>
      <c r="I223" s="100">
        <v>5.09</v>
      </c>
      <c r="J223" s="100">
        <v>4.43</v>
      </c>
      <c r="K223" s="100">
        <v>3.89</v>
      </c>
      <c r="L223" s="100">
        <v>47</v>
      </c>
      <c r="M223" s="100">
        <v>48</v>
      </c>
      <c r="N223" s="100">
        <v>40</v>
      </c>
      <c r="O223" s="99">
        <v>0.45392361111111112</v>
      </c>
    </row>
    <row r="224" spans="1:15" x14ac:dyDescent="0.25">
      <c r="A224" s="96" t="s">
        <v>750</v>
      </c>
      <c r="B224" s="98"/>
      <c r="C224" s="95" t="s">
        <v>57</v>
      </c>
      <c r="D224" s="97">
        <v>0.4543402777777778</v>
      </c>
      <c r="E224" s="96" t="s">
        <v>170</v>
      </c>
    </row>
    <row r="225" spans="1:15" x14ac:dyDescent="0.25">
      <c r="A225" s="100">
        <v>5868</v>
      </c>
      <c r="B225" s="29">
        <v>1</v>
      </c>
      <c r="C225" s="100">
        <v>35437</v>
      </c>
      <c r="D225" s="100">
        <v>14.98</v>
      </c>
      <c r="E225" s="100">
        <v>9.41</v>
      </c>
      <c r="F225" s="100">
        <v>12.07</v>
      </c>
      <c r="G225" s="100">
        <v>9.56</v>
      </c>
      <c r="H225" s="100">
        <v>7.71</v>
      </c>
      <c r="I225" s="100">
        <v>6.12</v>
      </c>
      <c r="J225" s="100">
        <v>4.88</v>
      </c>
      <c r="K225" s="100">
        <v>3.93</v>
      </c>
      <c r="L225" s="100">
        <v>47</v>
      </c>
      <c r="M225" s="100">
        <v>47</v>
      </c>
      <c r="N225" s="100">
        <v>41</v>
      </c>
      <c r="O225" s="99">
        <v>0.46034722222222224</v>
      </c>
    </row>
    <row r="226" spans="1:15" x14ac:dyDescent="0.25">
      <c r="A226" s="100">
        <v>5868</v>
      </c>
      <c r="B226" s="29">
        <v>2</v>
      </c>
      <c r="C226" s="100">
        <v>12136</v>
      </c>
      <c r="D226" s="100">
        <v>5.44</v>
      </c>
      <c r="E226" s="100">
        <v>2.89</v>
      </c>
      <c r="F226" s="100">
        <v>4.3099999999999996</v>
      </c>
      <c r="G226" s="100">
        <v>3.43</v>
      </c>
      <c r="H226" s="100">
        <v>2.77</v>
      </c>
      <c r="I226" s="100">
        <v>2.2200000000000002</v>
      </c>
      <c r="J226" s="100">
        <v>1.78</v>
      </c>
      <c r="K226" s="100">
        <v>1.46</v>
      </c>
      <c r="L226" s="100">
        <v>47</v>
      </c>
      <c r="M226" s="100">
        <v>47</v>
      </c>
      <c r="N226" s="100">
        <v>41</v>
      </c>
      <c r="O226" s="99">
        <v>0.46053240740740736</v>
      </c>
    </row>
    <row r="227" spans="1:15" x14ac:dyDescent="0.25">
      <c r="A227" s="100">
        <v>5868</v>
      </c>
      <c r="B227" s="29">
        <v>3</v>
      </c>
      <c r="C227" s="100">
        <v>23592</v>
      </c>
      <c r="D227" s="100">
        <v>10.35</v>
      </c>
      <c r="E227" s="100">
        <v>5.96</v>
      </c>
      <c r="F227" s="100">
        <v>8.3000000000000007</v>
      </c>
      <c r="G227" s="100">
        <v>6.51</v>
      </c>
      <c r="H227" s="100">
        <v>5.3</v>
      </c>
      <c r="I227" s="100">
        <v>4.22</v>
      </c>
      <c r="J227" s="100">
        <v>3.4</v>
      </c>
      <c r="K227" s="100">
        <v>2.77</v>
      </c>
      <c r="L227" s="100">
        <v>47</v>
      </c>
      <c r="M227" s="100">
        <v>47</v>
      </c>
      <c r="N227" s="100">
        <v>41</v>
      </c>
      <c r="O227" s="99">
        <v>0.4607175925925926</v>
      </c>
    </row>
    <row r="228" spans="1:15" x14ac:dyDescent="0.25">
      <c r="A228" s="100">
        <v>5868</v>
      </c>
      <c r="B228" s="29">
        <v>4</v>
      </c>
      <c r="C228" s="100">
        <v>35494</v>
      </c>
      <c r="D228" s="100">
        <v>14.77</v>
      </c>
      <c r="E228" s="100">
        <v>9.36</v>
      </c>
      <c r="F228" s="100">
        <v>11.94</v>
      </c>
      <c r="G228" s="100">
        <v>9.43</v>
      </c>
      <c r="H228" s="100">
        <v>7.61</v>
      </c>
      <c r="I228" s="100">
        <v>6.11</v>
      </c>
      <c r="J228" s="100">
        <v>4.88</v>
      </c>
      <c r="K228" s="100">
        <v>3.95</v>
      </c>
      <c r="L228" s="100">
        <v>47</v>
      </c>
      <c r="M228" s="100">
        <v>47</v>
      </c>
      <c r="N228" s="100">
        <v>41</v>
      </c>
      <c r="O228" s="99">
        <v>0.46085648148148151</v>
      </c>
    </row>
    <row r="229" spans="1:15" x14ac:dyDescent="0.25">
      <c r="A229" s="96" t="s">
        <v>751</v>
      </c>
      <c r="B229" s="98"/>
      <c r="C229" s="95" t="s">
        <v>57</v>
      </c>
      <c r="D229" s="97">
        <v>0.46141203703703698</v>
      </c>
      <c r="E229" s="96" t="s">
        <v>168</v>
      </c>
    </row>
    <row r="230" spans="1:15" x14ac:dyDescent="0.25">
      <c r="A230" s="100">
        <v>5873</v>
      </c>
      <c r="B230" s="29">
        <v>1</v>
      </c>
      <c r="C230" s="100">
        <v>35529</v>
      </c>
      <c r="D230" s="100">
        <v>13.95</v>
      </c>
      <c r="E230" s="100">
        <v>11.19</v>
      </c>
      <c r="F230" s="100">
        <v>10.44</v>
      </c>
      <c r="G230" s="100">
        <v>8.4</v>
      </c>
      <c r="H230" s="100">
        <v>6.87</v>
      </c>
      <c r="I230" s="100">
        <v>5.54</v>
      </c>
      <c r="J230" s="100">
        <v>4.53</v>
      </c>
      <c r="K230" s="100">
        <v>3.75</v>
      </c>
      <c r="L230" s="100">
        <v>47</v>
      </c>
      <c r="M230" s="100">
        <v>48</v>
      </c>
      <c r="N230" s="100">
        <v>42</v>
      </c>
      <c r="O230" s="99">
        <v>0.46190972222222221</v>
      </c>
    </row>
    <row r="231" spans="1:15" x14ac:dyDescent="0.25">
      <c r="A231" s="100">
        <v>5873</v>
      </c>
      <c r="B231" s="29">
        <v>2</v>
      </c>
      <c r="C231" s="100">
        <v>12203</v>
      </c>
      <c r="D231" s="100">
        <v>4.6500000000000004</v>
      </c>
      <c r="E231" s="100">
        <v>3.73</v>
      </c>
      <c r="F231" s="100">
        <v>3.53</v>
      </c>
      <c r="G231" s="100">
        <v>2.83</v>
      </c>
      <c r="H231" s="100">
        <v>2.34</v>
      </c>
      <c r="I231" s="100">
        <v>1.92</v>
      </c>
      <c r="J231" s="100">
        <v>1.59</v>
      </c>
      <c r="K231" s="100">
        <v>1.33</v>
      </c>
      <c r="L231" s="100">
        <v>47</v>
      </c>
      <c r="M231" s="100">
        <v>48</v>
      </c>
      <c r="N231" s="100">
        <v>42</v>
      </c>
      <c r="O231" s="99">
        <v>0.46201388888888889</v>
      </c>
    </row>
    <row r="232" spans="1:15" x14ac:dyDescent="0.25">
      <c r="A232" s="100">
        <v>5873</v>
      </c>
      <c r="B232" s="29">
        <v>3</v>
      </c>
      <c r="C232" s="100">
        <v>23612</v>
      </c>
      <c r="D232" s="100">
        <v>9.36</v>
      </c>
      <c r="E232" s="100">
        <v>7.4</v>
      </c>
      <c r="F232" s="100">
        <v>7.1</v>
      </c>
      <c r="G232" s="100">
        <v>5.63</v>
      </c>
      <c r="H232" s="100">
        <v>4.67</v>
      </c>
      <c r="I232" s="100">
        <v>3.78</v>
      </c>
      <c r="J232" s="100">
        <v>3.1</v>
      </c>
      <c r="K232" s="100">
        <v>2.59</v>
      </c>
      <c r="L232" s="100">
        <v>47</v>
      </c>
      <c r="M232" s="100">
        <v>48</v>
      </c>
      <c r="N232" s="100">
        <v>42</v>
      </c>
      <c r="O232" s="99">
        <v>0.46210648148148148</v>
      </c>
    </row>
    <row r="233" spans="1:15" x14ac:dyDescent="0.25">
      <c r="A233" s="100">
        <v>5873</v>
      </c>
      <c r="B233" s="29">
        <v>4</v>
      </c>
      <c r="C233" s="100">
        <v>35754</v>
      </c>
      <c r="D233" s="100">
        <v>13.9</v>
      </c>
      <c r="E233" s="100">
        <v>11.12</v>
      </c>
      <c r="F233" s="100">
        <v>10.69</v>
      </c>
      <c r="G233" s="100">
        <v>8.5399999999999991</v>
      </c>
      <c r="H233" s="100">
        <v>6.98</v>
      </c>
      <c r="I233" s="100">
        <v>5.64</v>
      </c>
      <c r="J233" s="100">
        <v>4.5999999999999996</v>
      </c>
      <c r="K233" s="100">
        <v>3.8</v>
      </c>
      <c r="L233" s="100">
        <v>47</v>
      </c>
      <c r="M233" s="100">
        <v>48</v>
      </c>
      <c r="N233" s="100">
        <v>42</v>
      </c>
      <c r="O233" s="99">
        <v>0.46224537037037039</v>
      </c>
    </row>
    <row r="234" spans="1:15" x14ac:dyDescent="0.25">
      <c r="A234" s="96" t="s">
        <v>752</v>
      </c>
      <c r="B234" s="98"/>
      <c r="C234" s="95" t="s">
        <v>57</v>
      </c>
      <c r="D234" s="97">
        <v>0.4629050925925926</v>
      </c>
      <c r="E234" s="96" t="s">
        <v>166</v>
      </c>
    </row>
    <row r="235" spans="1:15" x14ac:dyDescent="0.25">
      <c r="A235" s="100">
        <v>6505</v>
      </c>
      <c r="B235" s="29">
        <v>1</v>
      </c>
      <c r="C235" s="100">
        <v>35327</v>
      </c>
      <c r="D235" s="100">
        <v>17.43</v>
      </c>
      <c r="E235" s="100">
        <v>11.96</v>
      </c>
      <c r="F235" s="100">
        <v>14.11</v>
      </c>
      <c r="G235" s="100">
        <v>11.12</v>
      </c>
      <c r="H235" s="100">
        <v>8.86</v>
      </c>
      <c r="I235" s="100">
        <v>7.07</v>
      </c>
      <c r="J235" s="100">
        <v>5.58</v>
      </c>
      <c r="K235" s="100">
        <v>4.4000000000000004</v>
      </c>
      <c r="L235" s="100">
        <v>47</v>
      </c>
      <c r="M235" s="100">
        <v>48</v>
      </c>
      <c r="N235" s="100">
        <v>43</v>
      </c>
      <c r="O235" s="99">
        <v>0.46702546296296293</v>
      </c>
    </row>
    <row r="236" spans="1:15" x14ac:dyDescent="0.25">
      <c r="A236" s="100">
        <v>6505</v>
      </c>
      <c r="B236" s="29">
        <v>2</v>
      </c>
      <c r="C236" s="100">
        <v>12148</v>
      </c>
      <c r="D236" s="100">
        <v>6.02</v>
      </c>
      <c r="E236" s="100">
        <v>3.7</v>
      </c>
      <c r="F236" s="100">
        <v>4.8</v>
      </c>
      <c r="G236" s="100">
        <v>3.83</v>
      </c>
      <c r="H236" s="100">
        <v>3.05</v>
      </c>
      <c r="I236" s="100">
        <v>2.5</v>
      </c>
      <c r="J236" s="100">
        <v>2.0099999999999998</v>
      </c>
      <c r="K236" s="100">
        <v>1.62</v>
      </c>
      <c r="L236" s="100">
        <v>47</v>
      </c>
      <c r="M236" s="100">
        <v>48</v>
      </c>
      <c r="N236" s="100">
        <v>43</v>
      </c>
      <c r="O236" s="99">
        <v>0.46714120370370371</v>
      </c>
    </row>
    <row r="237" spans="1:15" x14ac:dyDescent="0.25">
      <c r="A237" s="100">
        <v>6505</v>
      </c>
      <c r="B237" s="29">
        <v>3</v>
      </c>
      <c r="C237" s="100">
        <v>23505</v>
      </c>
      <c r="D237" s="100">
        <v>11.74</v>
      </c>
      <c r="E237" s="100">
        <v>7.65</v>
      </c>
      <c r="F237" s="100">
        <v>9.5</v>
      </c>
      <c r="G237" s="100">
        <v>7.4</v>
      </c>
      <c r="H237" s="100">
        <v>5.96</v>
      </c>
      <c r="I237" s="100">
        <v>4.8099999999999996</v>
      </c>
      <c r="J237" s="100">
        <v>3.85</v>
      </c>
      <c r="K237" s="100">
        <v>3.06</v>
      </c>
      <c r="L237" s="100">
        <v>47</v>
      </c>
      <c r="M237" s="100">
        <v>48</v>
      </c>
      <c r="N237" s="100">
        <v>43</v>
      </c>
      <c r="O237" s="99">
        <v>0.4672337962962963</v>
      </c>
    </row>
    <row r="238" spans="1:15" x14ac:dyDescent="0.25">
      <c r="A238" s="100">
        <v>6505</v>
      </c>
      <c r="B238" s="29">
        <v>4</v>
      </c>
      <c r="C238" s="100">
        <v>35671</v>
      </c>
      <c r="D238" s="100">
        <v>17.04</v>
      </c>
      <c r="E238" s="100">
        <v>11.83</v>
      </c>
      <c r="F238" s="100">
        <v>13.81</v>
      </c>
      <c r="G238" s="100">
        <v>10.89</v>
      </c>
      <c r="H238" s="100">
        <v>8.68</v>
      </c>
      <c r="I238" s="100">
        <v>6.99</v>
      </c>
      <c r="J238" s="100">
        <v>5.56</v>
      </c>
      <c r="K238" s="100">
        <v>4.43</v>
      </c>
      <c r="L238" s="100">
        <v>47</v>
      </c>
      <c r="M238" s="100">
        <v>48</v>
      </c>
      <c r="N238" s="100">
        <v>43</v>
      </c>
      <c r="O238" s="99">
        <v>0.46737268518518515</v>
      </c>
    </row>
    <row r="239" spans="1:15" x14ac:dyDescent="0.25">
      <c r="A239" s="96" t="s">
        <v>753</v>
      </c>
      <c r="B239" s="98"/>
      <c r="C239" s="95" t="s">
        <v>57</v>
      </c>
      <c r="D239" s="97">
        <v>0.4678356481481481</v>
      </c>
      <c r="E239" s="96" t="s">
        <v>163</v>
      </c>
    </row>
    <row r="240" spans="1:15" x14ac:dyDescent="0.25">
      <c r="A240" s="100">
        <v>6507</v>
      </c>
      <c r="B240" s="29">
        <v>1</v>
      </c>
      <c r="C240" s="100">
        <v>35424</v>
      </c>
      <c r="D240" s="100">
        <v>17.940000000000001</v>
      </c>
      <c r="E240" s="100">
        <v>14.44</v>
      </c>
      <c r="F240" s="100">
        <v>11.64</v>
      </c>
      <c r="G240" s="100">
        <v>9.4</v>
      </c>
      <c r="H240" s="100">
        <v>7.68</v>
      </c>
      <c r="I240" s="100">
        <v>6.19</v>
      </c>
      <c r="J240" s="100">
        <v>5.1100000000000003</v>
      </c>
      <c r="K240" s="100">
        <v>4.17</v>
      </c>
      <c r="L240" s="100">
        <v>47</v>
      </c>
      <c r="M240" s="100">
        <v>48</v>
      </c>
      <c r="N240" s="100">
        <v>44</v>
      </c>
      <c r="O240" s="99">
        <v>0.46832175925925923</v>
      </c>
    </row>
    <row r="241" spans="1:15" x14ac:dyDescent="0.25">
      <c r="A241" s="100">
        <v>6507</v>
      </c>
      <c r="B241" s="29">
        <v>2</v>
      </c>
      <c r="C241" s="100">
        <v>12097</v>
      </c>
      <c r="D241" s="100">
        <v>6.31</v>
      </c>
      <c r="E241" s="100">
        <v>5</v>
      </c>
      <c r="F241" s="100">
        <v>3.77</v>
      </c>
      <c r="G241" s="100">
        <v>3.04</v>
      </c>
      <c r="H241" s="100">
        <v>2.54</v>
      </c>
      <c r="I241" s="100">
        <v>2.1</v>
      </c>
      <c r="J241" s="100">
        <v>1.75</v>
      </c>
      <c r="K241" s="100">
        <v>1.46</v>
      </c>
      <c r="L241" s="100">
        <v>47</v>
      </c>
      <c r="M241" s="100">
        <v>48</v>
      </c>
      <c r="N241" s="100">
        <v>44</v>
      </c>
      <c r="O241" s="99">
        <v>0.46843750000000001</v>
      </c>
    </row>
    <row r="242" spans="1:15" x14ac:dyDescent="0.25">
      <c r="A242" s="100">
        <v>6507</v>
      </c>
      <c r="B242" s="29">
        <v>3</v>
      </c>
      <c r="C242" s="100">
        <v>23532</v>
      </c>
      <c r="D242" s="100">
        <v>12.14</v>
      </c>
      <c r="E242" s="100">
        <v>9.6199999999999992</v>
      </c>
      <c r="F242" s="100">
        <v>7.85</v>
      </c>
      <c r="G242" s="100">
        <v>6.24</v>
      </c>
      <c r="H242" s="100">
        <v>5.16</v>
      </c>
      <c r="I242" s="100">
        <v>4.21</v>
      </c>
      <c r="J242" s="100">
        <v>3.49</v>
      </c>
      <c r="K242" s="100">
        <v>2.87</v>
      </c>
      <c r="L242" s="100">
        <v>47</v>
      </c>
      <c r="M242" s="100">
        <v>48</v>
      </c>
      <c r="N242" s="100">
        <v>44</v>
      </c>
      <c r="O242" s="99">
        <v>0.46854166666666663</v>
      </c>
    </row>
    <row r="243" spans="1:15" x14ac:dyDescent="0.25">
      <c r="A243" s="100">
        <v>6507</v>
      </c>
      <c r="B243" s="29">
        <v>4</v>
      </c>
      <c r="C243" s="100">
        <v>35640</v>
      </c>
      <c r="D243" s="100">
        <v>17.559999999999999</v>
      </c>
      <c r="E243" s="100">
        <v>14.15</v>
      </c>
      <c r="F243" s="100">
        <v>11.99</v>
      </c>
      <c r="G243" s="100">
        <v>9.6300000000000008</v>
      </c>
      <c r="H243" s="100">
        <v>7.83</v>
      </c>
      <c r="I243" s="100">
        <v>6.34</v>
      </c>
      <c r="J243" s="100">
        <v>5.23</v>
      </c>
      <c r="K243" s="100">
        <v>4.2699999999999996</v>
      </c>
      <c r="L243" s="100">
        <v>47</v>
      </c>
      <c r="M243" s="100">
        <v>48</v>
      </c>
      <c r="N243" s="100">
        <v>44</v>
      </c>
      <c r="O243" s="99">
        <v>0.46866898148148151</v>
      </c>
    </row>
    <row r="244" spans="1:15" x14ac:dyDescent="0.25">
      <c r="A244" s="96" t="s">
        <v>754</v>
      </c>
      <c r="B244" s="98"/>
      <c r="C244" s="95" t="s">
        <v>57</v>
      </c>
      <c r="D244" s="97">
        <v>0.46917824074074077</v>
      </c>
      <c r="E244" s="96" t="s">
        <v>161</v>
      </c>
    </row>
    <row r="245" spans="1:15" x14ac:dyDescent="0.25">
      <c r="A245" s="100">
        <v>7339</v>
      </c>
      <c r="B245" s="29">
        <v>1</v>
      </c>
      <c r="C245" s="100">
        <v>35231</v>
      </c>
      <c r="D245" s="100">
        <v>17.12</v>
      </c>
      <c r="E245" s="100">
        <v>10.26</v>
      </c>
      <c r="F245" s="100">
        <v>13.68</v>
      </c>
      <c r="G245" s="100">
        <v>10.74</v>
      </c>
      <c r="H245" s="100">
        <v>8.61</v>
      </c>
      <c r="I245" s="100">
        <v>6.86</v>
      </c>
      <c r="J245" s="100">
        <v>5.46</v>
      </c>
      <c r="K245" s="100">
        <v>4.3600000000000003</v>
      </c>
      <c r="L245" s="100">
        <v>48</v>
      </c>
      <c r="M245" s="100">
        <v>48</v>
      </c>
      <c r="N245" s="100">
        <v>45</v>
      </c>
      <c r="O245" s="99">
        <v>0.47146990740740741</v>
      </c>
    </row>
    <row r="246" spans="1:15" x14ac:dyDescent="0.25">
      <c r="A246" s="100">
        <v>7339</v>
      </c>
      <c r="B246" s="29">
        <v>2</v>
      </c>
      <c r="C246" s="100">
        <v>12180</v>
      </c>
      <c r="D246" s="100">
        <v>6.16</v>
      </c>
      <c r="E246" s="100">
        <v>3.03</v>
      </c>
      <c r="F246" s="100">
        <v>4.84</v>
      </c>
      <c r="G246" s="100">
        <v>3.82</v>
      </c>
      <c r="H246" s="100">
        <v>3.05</v>
      </c>
      <c r="I246" s="100">
        <v>2.4700000000000002</v>
      </c>
      <c r="J246" s="100">
        <v>1.98</v>
      </c>
      <c r="K246" s="100">
        <v>1.61</v>
      </c>
      <c r="L246" s="100">
        <v>48</v>
      </c>
      <c r="M246" s="100">
        <v>48</v>
      </c>
      <c r="N246" s="100">
        <v>45</v>
      </c>
      <c r="O246" s="99">
        <v>0.47164351851851855</v>
      </c>
    </row>
    <row r="247" spans="1:15" x14ac:dyDescent="0.25">
      <c r="A247" s="100">
        <v>7339</v>
      </c>
      <c r="B247" s="29">
        <v>3</v>
      </c>
      <c r="C247" s="100">
        <v>23519</v>
      </c>
      <c r="D247" s="100">
        <v>11.59</v>
      </c>
      <c r="E247" s="100">
        <v>6.47</v>
      </c>
      <c r="F247" s="100">
        <v>9.2799999999999994</v>
      </c>
      <c r="G247" s="100">
        <v>7.21</v>
      </c>
      <c r="H247" s="100">
        <v>5.81</v>
      </c>
      <c r="I247" s="100">
        <v>4.67</v>
      </c>
      <c r="J247" s="100">
        <v>3.75</v>
      </c>
      <c r="K247" s="100">
        <v>3.01</v>
      </c>
      <c r="L247" s="100">
        <v>48</v>
      </c>
      <c r="M247" s="100">
        <v>48</v>
      </c>
      <c r="N247" s="100">
        <v>45</v>
      </c>
      <c r="O247" s="99">
        <v>0.47180555555555559</v>
      </c>
    </row>
    <row r="248" spans="1:15" x14ac:dyDescent="0.25">
      <c r="A248" s="100">
        <v>7339</v>
      </c>
      <c r="B248" s="29">
        <v>4</v>
      </c>
      <c r="C248" s="100">
        <v>35566</v>
      </c>
      <c r="D248" s="100">
        <v>16.62</v>
      </c>
      <c r="E248" s="100">
        <v>10.210000000000001</v>
      </c>
      <c r="F248" s="100">
        <v>13.32</v>
      </c>
      <c r="G248" s="100">
        <v>10.46</v>
      </c>
      <c r="H248" s="100">
        <v>8.3800000000000008</v>
      </c>
      <c r="I248" s="100">
        <v>6.73</v>
      </c>
      <c r="J248" s="100">
        <v>5.42</v>
      </c>
      <c r="K248" s="100">
        <v>4.3499999999999996</v>
      </c>
      <c r="L248" s="100">
        <v>48</v>
      </c>
      <c r="M248" s="100">
        <v>48</v>
      </c>
      <c r="N248" s="100">
        <v>45</v>
      </c>
      <c r="O248" s="99">
        <v>0.47194444444444444</v>
      </c>
    </row>
    <row r="249" spans="1:15" x14ac:dyDescent="0.25">
      <c r="A249" s="96" t="s">
        <v>755</v>
      </c>
      <c r="B249" s="98"/>
      <c r="C249" s="95" t="s">
        <v>57</v>
      </c>
      <c r="D249" s="97">
        <v>0.47271990740740738</v>
      </c>
      <c r="E249" s="96" t="s">
        <v>159</v>
      </c>
    </row>
    <row r="250" spans="1:15" x14ac:dyDescent="0.25">
      <c r="A250" s="100">
        <v>7341</v>
      </c>
      <c r="B250" s="29">
        <v>1</v>
      </c>
      <c r="C250" s="100">
        <v>35323</v>
      </c>
      <c r="D250" s="100">
        <v>18.510000000000002</v>
      </c>
      <c r="E250" s="100">
        <v>14.92</v>
      </c>
      <c r="F250" s="100">
        <v>8.81</v>
      </c>
      <c r="G250" s="100">
        <v>7.21</v>
      </c>
      <c r="H250" s="100">
        <v>5.97</v>
      </c>
      <c r="I250" s="100">
        <v>4.9800000000000004</v>
      </c>
      <c r="J250" s="100">
        <v>4.18</v>
      </c>
      <c r="K250" s="100">
        <v>3.57</v>
      </c>
      <c r="L250" s="100">
        <v>48</v>
      </c>
      <c r="M250" s="100">
        <v>48</v>
      </c>
      <c r="N250" s="100">
        <v>46</v>
      </c>
      <c r="O250" s="99">
        <v>0.47322916666666665</v>
      </c>
    </row>
    <row r="251" spans="1:15" x14ac:dyDescent="0.25">
      <c r="A251" s="100">
        <v>7341</v>
      </c>
      <c r="B251" s="29">
        <v>2</v>
      </c>
      <c r="C251" s="100">
        <v>12069</v>
      </c>
      <c r="D251" s="100">
        <v>7.02</v>
      </c>
      <c r="E251" s="100">
        <v>5.63</v>
      </c>
      <c r="F251" s="100">
        <v>2.4900000000000002</v>
      </c>
      <c r="G251" s="100">
        <v>2.08</v>
      </c>
      <c r="H251" s="100">
        <v>1.81</v>
      </c>
      <c r="I251" s="100">
        <v>1.57</v>
      </c>
      <c r="J251" s="100">
        <v>1.33</v>
      </c>
      <c r="K251" s="100">
        <v>1.1499999999999999</v>
      </c>
      <c r="L251" s="100">
        <v>48</v>
      </c>
      <c r="M251" s="100">
        <v>48</v>
      </c>
      <c r="N251" s="100">
        <v>46</v>
      </c>
      <c r="O251" s="99">
        <v>0.47335648148148146</v>
      </c>
    </row>
    <row r="252" spans="1:15" x14ac:dyDescent="0.25">
      <c r="A252" s="100">
        <v>7341</v>
      </c>
      <c r="B252" s="29">
        <v>3</v>
      </c>
      <c r="C252" s="100">
        <v>23491</v>
      </c>
      <c r="D252" s="100">
        <v>12.87</v>
      </c>
      <c r="E252" s="100">
        <v>10.26</v>
      </c>
      <c r="F252" s="100">
        <v>5.63</v>
      </c>
      <c r="G252" s="100">
        <v>4.57</v>
      </c>
      <c r="H252" s="100">
        <v>3.86</v>
      </c>
      <c r="I252" s="100">
        <v>3.27</v>
      </c>
      <c r="J252" s="100">
        <v>2.75</v>
      </c>
      <c r="K252" s="100">
        <v>2.37</v>
      </c>
      <c r="L252" s="100">
        <v>48</v>
      </c>
      <c r="M252" s="100">
        <v>48</v>
      </c>
      <c r="N252" s="100">
        <v>46</v>
      </c>
      <c r="O252" s="99">
        <v>0.47344907407407405</v>
      </c>
    </row>
    <row r="253" spans="1:15" x14ac:dyDescent="0.25">
      <c r="A253" s="100">
        <v>7341</v>
      </c>
      <c r="B253" s="29">
        <v>4</v>
      </c>
      <c r="C253" s="100">
        <v>35658</v>
      </c>
      <c r="D253" s="100">
        <v>18.03</v>
      </c>
      <c r="E253" s="100">
        <v>14.52</v>
      </c>
      <c r="F253" s="100">
        <v>9.19</v>
      </c>
      <c r="G253" s="100">
        <v>7.48</v>
      </c>
      <c r="H253" s="100">
        <v>6.16</v>
      </c>
      <c r="I253" s="100">
        <v>5.14</v>
      </c>
      <c r="J253" s="100">
        <v>4.3</v>
      </c>
      <c r="K253" s="100">
        <v>3.66</v>
      </c>
      <c r="L253" s="100">
        <v>48</v>
      </c>
      <c r="M253" s="100">
        <v>48</v>
      </c>
      <c r="N253" s="100">
        <v>46</v>
      </c>
      <c r="O253" s="99">
        <v>0.47358796296296296</v>
      </c>
    </row>
    <row r="254" spans="1:15" x14ac:dyDescent="0.25">
      <c r="A254" s="96" t="s">
        <v>756</v>
      </c>
      <c r="B254" s="98"/>
      <c r="C254" s="95" t="s">
        <v>57</v>
      </c>
      <c r="D254" s="97">
        <v>0.47409722222222223</v>
      </c>
      <c r="E254" s="96" t="s">
        <v>157</v>
      </c>
    </row>
    <row r="255" spans="1:15" x14ac:dyDescent="0.25">
      <c r="A255" s="100">
        <v>8040</v>
      </c>
      <c r="B255" s="29">
        <v>1</v>
      </c>
      <c r="C255" s="100">
        <v>35528</v>
      </c>
      <c r="D255" s="100">
        <v>15.73</v>
      </c>
      <c r="E255" s="100">
        <v>8.89</v>
      </c>
      <c r="F255" s="100">
        <v>12.58</v>
      </c>
      <c r="G255" s="100">
        <v>9.93</v>
      </c>
      <c r="H255" s="100">
        <v>7.92</v>
      </c>
      <c r="I255" s="100">
        <v>6.32</v>
      </c>
      <c r="J255" s="100">
        <v>5.1100000000000003</v>
      </c>
      <c r="K255" s="100">
        <v>4.1100000000000003</v>
      </c>
      <c r="L255" s="100">
        <v>48</v>
      </c>
      <c r="M255" s="100">
        <v>48</v>
      </c>
      <c r="N255" s="100">
        <v>47</v>
      </c>
      <c r="O255" s="99">
        <v>0.47628472222222223</v>
      </c>
    </row>
    <row r="256" spans="1:15" x14ac:dyDescent="0.25">
      <c r="A256" s="100">
        <v>8040</v>
      </c>
      <c r="B256" s="29">
        <v>2</v>
      </c>
      <c r="C256" s="100">
        <v>12214</v>
      </c>
      <c r="D256" s="100">
        <v>5.77</v>
      </c>
      <c r="E256" s="100">
        <v>2.66</v>
      </c>
      <c r="F256" s="100">
        <v>4.53</v>
      </c>
      <c r="G256" s="100">
        <v>3.56</v>
      </c>
      <c r="H256" s="100">
        <v>2.85</v>
      </c>
      <c r="I256" s="100">
        <v>2.29</v>
      </c>
      <c r="J256" s="100">
        <v>1.87</v>
      </c>
      <c r="K256" s="100">
        <v>1.53</v>
      </c>
      <c r="L256" s="100">
        <v>48</v>
      </c>
      <c r="M256" s="100">
        <v>48</v>
      </c>
      <c r="N256" s="100">
        <v>47</v>
      </c>
      <c r="O256" s="99">
        <v>0.47649305555555554</v>
      </c>
    </row>
    <row r="257" spans="1:15" x14ac:dyDescent="0.25">
      <c r="A257" s="100">
        <v>8040</v>
      </c>
      <c r="B257" s="29">
        <v>3</v>
      </c>
      <c r="C257" s="100">
        <v>23551</v>
      </c>
      <c r="D257" s="100">
        <v>10.78</v>
      </c>
      <c r="E257" s="100">
        <v>5.56</v>
      </c>
      <c r="F257" s="100">
        <v>8.68</v>
      </c>
      <c r="G257" s="100">
        <v>6.7</v>
      </c>
      <c r="H257" s="100">
        <v>5.4</v>
      </c>
      <c r="I257" s="100">
        <v>4.3499999999999996</v>
      </c>
      <c r="J257" s="100">
        <v>3.52</v>
      </c>
      <c r="K257" s="100">
        <v>2.86</v>
      </c>
      <c r="L257" s="100">
        <v>48</v>
      </c>
      <c r="M257" s="100">
        <v>48</v>
      </c>
      <c r="N257" s="100">
        <v>47</v>
      </c>
      <c r="O257" s="99">
        <v>0.47667824074074078</v>
      </c>
    </row>
    <row r="258" spans="1:15" x14ac:dyDescent="0.25">
      <c r="A258" s="100">
        <v>8040</v>
      </c>
      <c r="B258" s="29">
        <v>4</v>
      </c>
      <c r="C258" s="100">
        <v>35706</v>
      </c>
      <c r="D258" s="100">
        <v>15.37</v>
      </c>
      <c r="E258" s="100">
        <v>8.84</v>
      </c>
      <c r="F258" s="100">
        <v>12.37</v>
      </c>
      <c r="G258" s="100">
        <v>9.6999999999999993</v>
      </c>
      <c r="H258" s="100">
        <v>7.78</v>
      </c>
      <c r="I258" s="100">
        <v>6.27</v>
      </c>
      <c r="J258" s="100">
        <v>5.09</v>
      </c>
      <c r="K258" s="100">
        <v>4.12</v>
      </c>
      <c r="L258" s="100">
        <v>48</v>
      </c>
      <c r="M258" s="100">
        <v>48</v>
      </c>
      <c r="N258" s="100">
        <v>47</v>
      </c>
      <c r="O258" s="99">
        <v>0.47682870370370373</v>
      </c>
    </row>
    <row r="259" spans="1:15" x14ac:dyDescent="0.25">
      <c r="A259" s="96" t="s">
        <v>757</v>
      </c>
      <c r="B259" s="98"/>
      <c r="C259" s="95" t="s">
        <v>57</v>
      </c>
      <c r="D259" s="97">
        <v>0.47866898148148151</v>
      </c>
      <c r="E259" s="96" t="s">
        <v>155</v>
      </c>
      <c r="F259" s="103"/>
    </row>
    <row r="260" spans="1:15" x14ac:dyDescent="0.25">
      <c r="A260" s="100">
        <v>8043</v>
      </c>
      <c r="B260" s="29">
        <v>1</v>
      </c>
      <c r="C260" s="100">
        <v>35504</v>
      </c>
      <c r="D260" s="100">
        <v>15.06</v>
      </c>
      <c r="E260" s="100">
        <v>12</v>
      </c>
      <c r="F260" s="100">
        <v>9.2899999999999991</v>
      </c>
      <c r="G260" s="100">
        <v>7.56</v>
      </c>
      <c r="H260" s="100">
        <v>6.27</v>
      </c>
      <c r="I260" s="100">
        <v>5.0999999999999996</v>
      </c>
      <c r="J260" s="100">
        <v>4.26</v>
      </c>
      <c r="K260" s="100">
        <v>3.57</v>
      </c>
      <c r="L260" s="100">
        <v>48</v>
      </c>
      <c r="M260" s="100">
        <v>49</v>
      </c>
      <c r="N260" s="100">
        <v>48</v>
      </c>
      <c r="O260" s="99">
        <v>0.47797453703703702</v>
      </c>
    </row>
    <row r="261" spans="1:15" x14ac:dyDescent="0.25">
      <c r="A261" s="100">
        <v>8043</v>
      </c>
      <c r="B261" s="29">
        <v>2</v>
      </c>
      <c r="C261" s="100">
        <v>12167</v>
      </c>
      <c r="D261" s="100">
        <v>5.0999999999999996</v>
      </c>
      <c r="E261" s="100">
        <v>4.08</v>
      </c>
      <c r="F261" s="100">
        <v>3.01</v>
      </c>
      <c r="G261" s="100">
        <v>2.4900000000000002</v>
      </c>
      <c r="H261" s="100">
        <v>2.08</v>
      </c>
      <c r="I261" s="100">
        <v>1.75</v>
      </c>
      <c r="J261" s="100">
        <v>1.47</v>
      </c>
      <c r="K261" s="100">
        <v>1.25</v>
      </c>
      <c r="L261" s="100">
        <v>48</v>
      </c>
      <c r="M261" s="100">
        <v>49</v>
      </c>
      <c r="N261" s="100">
        <v>48</v>
      </c>
      <c r="O261" s="99">
        <v>0.4780787037037037</v>
      </c>
    </row>
    <row r="262" spans="1:15" x14ac:dyDescent="0.25">
      <c r="A262" s="100">
        <v>8043</v>
      </c>
      <c r="B262" s="29">
        <v>3</v>
      </c>
      <c r="C262" s="100">
        <v>23557</v>
      </c>
      <c r="D262" s="100">
        <v>10.09</v>
      </c>
      <c r="E262" s="100">
        <v>7.93</v>
      </c>
      <c r="F262" s="100">
        <v>6.23</v>
      </c>
      <c r="G262" s="100">
        <v>5.01</v>
      </c>
      <c r="H262" s="100">
        <v>4.2</v>
      </c>
      <c r="I262" s="100">
        <v>3.46</v>
      </c>
      <c r="J262" s="100">
        <v>2.9</v>
      </c>
      <c r="K262" s="100">
        <v>2.4500000000000002</v>
      </c>
      <c r="L262" s="100">
        <v>48</v>
      </c>
      <c r="M262" s="100">
        <v>49</v>
      </c>
      <c r="N262" s="100">
        <v>48</v>
      </c>
      <c r="O262" s="99">
        <v>0.47818287037037038</v>
      </c>
    </row>
    <row r="263" spans="1:15" x14ac:dyDescent="0.25">
      <c r="A263" s="100">
        <v>8043</v>
      </c>
      <c r="B263" s="29">
        <v>4</v>
      </c>
      <c r="C263" s="100">
        <v>35551</v>
      </c>
      <c r="D263" s="100">
        <v>14.77</v>
      </c>
      <c r="E263" s="100">
        <v>11.74</v>
      </c>
      <c r="F263" s="100">
        <v>9.4600000000000009</v>
      </c>
      <c r="G263" s="100">
        <v>7.67</v>
      </c>
      <c r="H263" s="100">
        <v>6.33</v>
      </c>
      <c r="I263" s="100">
        <v>5.17</v>
      </c>
      <c r="J263" s="100">
        <v>4.3099999999999996</v>
      </c>
      <c r="K263" s="100">
        <v>3.61</v>
      </c>
      <c r="L263" s="100">
        <v>48</v>
      </c>
      <c r="M263" s="100">
        <v>49</v>
      </c>
      <c r="N263" s="100">
        <v>48</v>
      </c>
      <c r="O263" s="99">
        <v>0.4783101851851852</v>
      </c>
    </row>
    <row r="264" spans="1:15" x14ac:dyDescent="0.25">
      <c r="A264" s="96" t="s">
        <v>757</v>
      </c>
      <c r="B264" s="98"/>
      <c r="C264" s="95" t="s">
        <v>57</v>
      </c>
      <c r="D264" s="97">
        <v>0.4788310185185185</v>
      </c>
      <c r="E264" s="96" t="s">
        <v>153</v>
      </c>
    </row>
    <row r="265" spans="1:15" x14ac:dyDescent="0.25">
      <c r="A265" s="100">
        <v>8768</v>
      </c>
      <c r="B265" s="29">
        <v>1</v>
      </c>
      <c r="C265" s="100">
        <v>35411</v>
      </c>
      <c r="D265" s="100">
        <v>14.04</v>
      </c>
      <c r="E265" s="100">
        <v>9.08</v>
      </c>
      <c r="F265" s="100">
        <v>11.41</v>
      </c>
      <c r="G265" s="100">
        <v>9.1</v>
      </c>
      <c r="H265" s="100">
        <v>7.41</v>
      </c>
      <c r="I265" s="100">
        <v>5.97</v>
      </c>
      <c r="J265" s="100">
        <v>4.84</v>
      </c>
      <c r="K265" s="100">
        <v>3.95</v>
      </c>
      <c r="L265" s="100">
        <v>49</v>
      </c>
      <c r="M265" s="100">
        <v>48</v>
      </c>
      <c r="N265" s="100">
        <v>49</v>
      </c>
      <c r="O265" s="99">
        <v>0.48107638888888887</v>
      </c>
    </row>
    <row r="266" spans="1:15" x14ac:dyDescent="0.25">
      <c r="A266" s="100">
        <v>8768</v>
      </c>
      <c r="B266" s="29">
        <v>2</v>
      </c>
      <c r="C266" s="100">
        <v>12175</v>
      </c>
      <c r="D266" s="100">
        <v>5</v>
      </c>
      <c r="E266" s="100">
        <v>2.79</v>
      </c>
      <c r="F266" s="100">
        <v>4.07</v>
      </c>
      <c r="G266" s="100">
        <v>3.2</v>
      </c>
      <c r="H266" s="100">
        <v>2.59</v>
      </c>
      <c r="I266" s="100">
        <v>2.11</v>
      </c>
      <c r="J266" s="100">
        <v>1.74</v>
      </c>
      <c r="K266" s="100">
        <v>1.4</v>
      </c>
      <c r="L266" s="100">
        <v>49</v>
      </c>
      <c r="M266" s="100">
        <v>48</v>
      </c>
      <c r="N266" s="100">
        <v>49</v>
      </c>
      <c r="O266" s="99">
        <v>0.48120370370370374</v>
      </c>
    </row>
    <row r="267" spans="1:15" x14ac:dyDescent="0.25">
      <c r="A267" s="100">
        <v>8768</v>
      </c>
      <c r="B267" s="29">
        <v>3</v>
      </c>
      <c r="C267" s="100">
        <v>23611</v>
      </c>
      <c r="D267" s="100">
        <v>9.61</v>
      </c>
      <c r="E267" s="100">
        <v>5.77</v>
      </c>
      <c r="F267" s="100">
        <v>7.76</v>
      </c>
      <c r="G267" s="100">
        <v>6.15</v>
      </c>
      <c r="H267" s="100">
        <v>5.05</v>
      </c>
      <c r="I267" s="100">
        <v>4.08</v>
      </c>
      <c r="J267" s="100">
        <v>3.33</v>
      </c>
      <c r="K267" s="100">
        <v>2.71</v>
      </c>
      <c r="L267" s="100">
        <v>49</v>
      </c>
      <c r="M267" s="100">
        <v>48</v>
      </c>
      <c r="N267" s="100">
        <v>49</v>
      </c>
      <c r="O267" s="99">
        <v>0.48134259259259254</v>
      </c>
    </row>
    <row r="268" spans="1:15" x14ac:dyDescent="0.25">
      <c r="A268" s="100">
        <v>8768</v>
      </c>
      <c r="B268" s="29">
        <v>4</v>
      </c>
      <c r="C268" s="100">
        <v>35611</v>
      </c>
      <c r="D268" s="100">
        <v>13.8</v>
      </c>
      <c r="E268" s="100">
        <v>9.06</v>
      </c>
      <c r="F268" s="100">
        <v>11.26</v>
      </c>
      <c r="G268" s="100">
        <v>8.9600000000000009</v>
      </c>
      <c r="H268" s="100">
        <v>7.29</v>
      </c>
      <c r="I268" s="100">
        <v>5.89</v>
      </c>
      <c r="J268" s="100">
        <v>4.82</v>
      </c>
      <c r="K268" s="100">
        <v>3.93</v>
      </c>
      <c r="L268" s="100">
        <v>49</v>
      </c>
      <c r="M268" s="100">
        <v>48</v>
      </c>
      <c r="N268" s="100">
        <v>49</v>
      </c>
      <c r="O268" s="99">
        <v>0.48148148148148145</v>
      </c>
    </row>
    <row r="269" spans="1:15" x14ac:dyDescent="0.25">
      <c r="A269" s="96" t="s">
        <v>758</v>
      </c>
      <c r="B269" s="98"/>
      <c r="C269" s="95" t="s">
        <v>57</v>
      </c>
      <c r="D269" s="97">
        <v>0.48195601851851855</v>
      </c>
      <c r="E269" s="96" t="s">
        <v>151</v>
      </c>
    </row>
    <row r="270" spans="1:15" x14ac:dyDescent="0.25">
      <c r="A270" s="100">
        <v>8770</v>
      </c>
      <c r="B270" s="29">
        <v>1</v>
      </c>
      <c r="C270" s="100">
        <v>35660</v>
      </c>
      <c r="D270" s="100">
        <v>14.9</v>
      </c>
      <c r="E270" s="100">
        <v>11.88</v>
      </c>
      <c r="F270" s="100">
        <v>8.93</v>
      </c>
      <c r="G270" s="100">
        <v>7.34</v>
      </c>
      <c r="H270" s="100">
        <v>6.15</v>
      </c>
      <c r="I270" s="100">
        <v>5.05</v>
      </c>
      <c r="J270" s="100">
        <v>4.25</v>
      </c>
      <c r="K270" s="100">
        <v>3.57</v>
      </c>
      <c r="L270" s="100">
        <v>49</v>
      </c>
      <c r="M270" s="100">
        <v>49</v>
      </c>
      <c r="N270" s="100">
        <v>50</v>
      </c>
      <c r="O270" s="99">
        <v>0.48248842592592589</v>
      </c>
    </row>
    <row r="271" spans="1:15" x14ac:dyDescent="0.25">
      <c r="A271" s="100">
        <v>8770</v>
      </c>
      <c r="B271" s="29">
        <v>2</v>
      </c>
      <c r="C271" s="100">
        <v>12161</v>
      </c>
      <c r="D271" s="100">
        <v>5.17</v>
      </c>
      <c r="E271" s="100">
        <v>4.0999999999999996</v>
      </c>
      <c r="F271" s="100">
        <v>2.82</v>
      </c>
      <c r="G271" s="100">
        <v>2.36</v>
      </c>
      <c r="H271" s="100">
        <v>2</v>
      </c>
      <c r="I271" s="100">
        <v>1.7</v>
      </c>
      <c r="J271" s="100">
        <v>1.43</v>
      </c>
      <c r="K271" s="100">
        <v>1.2</v>
      </c>
      <c r="L271" s="100">
        <v>49</v>
      </c>
      <c r="M271" s="100">
        <v>49</v>
      </c>
      <c r="N271" s="100">
        <v>50</v>
      </c>
      <c r="O271" s="99">
        <v>0.48259259259259263</v>
      </c>
    </row>
    <row r="272" spans="1:15" x14ac:dyDescent="0.25">
      <c r="A272" s="100">
        <v>8770</v>
      </c>
      <c r="B272" s="29">
        <v>3</v>
      </c>
      <c r="C272" s="100">
        <v>23615</v>
      </c>
      <c r="D272" s="100">
        <v>10.09</v>
      </c>
      <c r="E272" s="100">
        <v>7.95</v>
      </c>
      <c r="F272" s="100">
        <v>5.98</v>
      </c>
      <c r="G272" s="100">
        <v>4.8499999999999996</v>
      </c>
      <c r="H272" s="100">
        <v>4.09</v>
      </c>
      <c r="I272" s="100">
        <v>3.41</v>
      </c>
      <c r="J272" s="100">
        <v>2.89</v>
      </c>
      <c r="K272" s="100">
        <v>2.42</v>
      </c>
      <c r="L272" s="100">
        <v>49</v>
      </c>
      <c r="M272" s="100">
        <v>49</v>
      </c>
      <c r="N272" s="100">
        <v>50</v>
      </c>
      <c r="O272" s="99">
        <v>0.48269675925925926</v>
      </c>
    </row>
    <row r="273" spans="1:15" x14ac:dyDescent="0.25">
      <c r="A273" s="100">
        <v>8770</v>
      </c>
      <c r="B273" s="29">
        <v>4</v>
      </c>
      <c r="C273" s="100">
        <v>35731</v>
      </c>
      <c r="D273" s="100">
        <v>14.68</v>
      </c>
      <c r="E273" s="100">
        <v>11.67</v>
      </c>
      <c r="F273" s="100">
        <v>9.11</v>
      </c>
      <c r="G273" s="100">
        <v>7.45</v>
      </c>
      <c r="H273" s="100">
        <v>6.22</v>
      </c>
      <c r="I273" s="100">
        <v>5.15</v>
      </c>
      <c r="J273" s="100">
        <v>4.3099999999999996</v>
      </c>
      <c r="K273" s="100">
        <v>3.63</v>
      </c>
      <c r="L273" s="100">
        <v>49</v>
      </c>
      <c r="M273" s="100">
        <v>49</v>
      </c>
      <c r="N273" s="100">
        <v>50</v>
      </c>
      <c r="O273" s="99">
        <v>0.48282407407407407</v>
      </c>
    </row>
    <row r="274" spans="1:15" x14ac:dyDescent="0.25">
      <c r="A274" s="96" t="s">
        <v>759</v>
      </c>
      <c r="B274" s="98"/>
      <c r="C274" s="95" t="s">
        <v>57</v>
      </c>
      <c r="D274" s="97">
        <v>0.48340277777777779</v>
      </c>
      <c r="E274" s="96" t="s">
        <v>149</v>
      </c>
    </row>
    <row r="275" spans="1:15" x14ac:dyDescent="0.25">
      <c r="A275" s="100">
        <v>9447</v>
      </c>
      <c r="B275" s="29">
        <v>1</v>
      </c>
      <c r="C275" s="100">
        <v>35446</v>
      </c>
      <c r="D275" s="100">
        <v>15.15</v>
      </c>
      <c r="E275" s="100">
        <v>8.7200000000000006</v>
      </c>
      <c r="F275" s="100">
        <v>12.23</v>
      </c>
      <c r="G275" s="100">
        <v>9.68</v>
      </c>
      <c r="H275" s="100">
        <v>7.8</v>
      </c>
      <c r="I275" s="100">
        <v>6.28</v>
      </c>
      <c r="J275" s="100">
        <v>5.08</v>
      </c>
      <c r="K275" s="100">
        <v>4.0599999999999996</v>
      </c>
      <c r="L275" s="100">
        <v>49</v>
      </c>
      <c r="M275" s="100">
        <v>49</v>
      </c>
      <c r="N275" s="100">
        <v>51</v>
      </c>
      <c r="O275" s="99">
        <v>0.48584490740740738</v>
      </c>
    </row>
    <row r="276" spans="1:15" x14ac:dyDescent="0.25">
      <c r="A276" s="100">
        <v>9447</v>
      </c>
      <c r="B276" s="29">
        <v>2</v>
      </c>
      <c r="C276" s="100">
        <v>12224</v>
      </c>
      <c r="D276" s="100">
        <v>5.43</v>
      </c>
      <c r="E276" s="100">
        <v>2.79</v>
      </c>
      <c r="F276" s="100">
        <v>4.32</v>
      </c>
      <c r="G276" s="100">
        <v>3.44</v>
      </c>
      <c r="H276" s="100">
        <v>2.77</v>
      </c>
      <c r="I276" s="100">
        <v>2.2799999999999998</v>
      </c>
      <c r="J276" s="100">
        <v>1.85</v>
      </c>
      <c r="K276" s="100">
        <v>1.5</v>
      </c>
      <c r="L276" s="100">
        <v>49</v>
      </c>
      <c r="M276" s="100">
        <v>49</v>
      </c>
      <c r="N276" s="100">
        <v>51</v>
      </c>
      <c r="O276" s="99">
        <v>0.48604166666666665</v>
      </c>
    </row>
    <row r="277" spans="1:15" x14ac:dyDescent="0.25">
      <c r="A277" s="100">
        <v>9447</v>
      </c>
      <c r="B277" s="29">
        <v>3</v>
      </c>
      <c r="C277" s="100">
        <v>23630</v>
      </c>
      <c r="D277" s="100">
        <v>10.34</v>
      </c>
      <c r="E277" s="100">
        <v>5.68</v>
      </c>
      <c r="F277" s="100">
        <v>8.35</v>
      </c>
      <c r="G277" s="100">
        <v>6.54</v>
      </c>
      <c r="H277" s="100">
        <v>5.33</v>
      </c>
      <c r="I277" s="100">
        <v>4.32</v>
      </c>
      <c r="J277" s="100">
        <v>3.53</v>
      </c>
      <c r="K277" s="100">
        <v>2.85</v>
      </c>
      <c r="L277" s="100">
        <v>49</v>
      </c>
      <c r="M277" s="100">
        <v>49</v>
      </c>
      <c r="N277" s="100">
        <v>51</v>
      </c>
      <c r="O277" s="99">
        <v>0.48614583333333333</v>
      </c>
    </row>
    <row r="278" spans="1:15" x14ac:dyDescent="0.25">
      <c r="A278" s="100">
        <v>9447</v>
      </c>
      <c r="B278" s="29">
        <v>4</v>
      </c>
      <c r="C278" s="100">
        <v>35707</v>
      </c>
      <c r="D278" s="100">
        <v>14.87</v>
      </c>
      <c r="E278" s="100">
        <v>8.7200000000000006</v>
      </c>
      <c r="F278" s="100">
        <v>12.07</v>
      </c>
      <c r="G278" s="100">
        <v>9.5299999999999994</v>
      </c>
      <c r="H278" s="100">
        <v>7.7</v>
      </c>
      <c r="I278" s="100">
        <v>6.22</v>
      </c>
      <c r="J278" s="100">
        <v>5.08</v>
      </c>
      <c r="K278" s="100">
        <v>4.0599999999999996</v>
      </c>
      <c r="L278" s="100">
        <v>49</v>
      </c>
      <c r="M278" s="100">
        <v>49</v>
      </c>
      <c r="N278" s="100">
        <v>51</v>
      </c>
      <c r="O278" s="99">
        <v>0.48629629629629628</v>
      </c>
    </row>
    <row r="279" spans="1:15" x14ac:dyDescent="0.25">
      <c r="A279" s="96" t="s">
        <v>760</v>
      </c>
      <c r="B279" s="98"/>
      <c r="C279" s="95" t="s">
        <v>57</v>
      </c>
      <c r="D279" s="97">
        <v>0.48681712962962959</v>
      </c>
      <c r="E279" s="96" t="s">
        <v>147</v>
      </c>
    </row>
    <row r="280" spans="1:15" x14ac:dyDescent="0.25">
      <c r="A280" s="100">
        <v>9449</v>
      </c>
      <c r="B280" s="29">
        <v>1</v>
      </c>
      <c r="C280" s="100">
        <v>35563</v>
      </c>
      <c r="D280" s="100">
        <v>15.05</v>
      </c>
      <c r="E280" s="100">
        <v>12.21</v>
      </c>
      <c r="F280" s="100">
        <v>8.8800000000000008</v>
      </c>
      <c r="G280" s="100">
        <v>7.39</v>
      </c>
      <c r="H280" s="100">
        <v>6.15</v>
      </c>
      <c r="I280" s="100">
        <v>5.13</v>
      </c>
      <c r="J280" s="100">
        <v>4.28</v>
      </c>
      <c r="K280" s="100">
        <v>3.62</v>
      </c>
      <c r="L280" s="100">
        <v>49</v>
      </c>
      <c r="M280" s="100">
        <v>49</v>
      </c>
      <c r="N280" s="100">
        <v>52</v>
      </c>
      <c r="O280" s="99">
        <v>0.48728009259259258</v>
      </c>
    </row>
    <row r="281" spans="1:15" x14ac:dyDescent="0.25">
      <c r="A281" s="100">
        <v>9449</v>
      </c>
      <c r="B281" s="29">
        <v>2</v>
      </c>
      <c r="C281" s="100">
        <v>12185</v>
      </c>
      <c r="D281" s="100">
        <v>5.31</v>
      </c>
      <c r="E281" s="100">
        <v>4.26</v>
      </c>
      <c r="F281" s="100">
        <v>2.9</v>
      </c>
      <c r="G281" s="100">
        <v>2.4500000000000002</v>
      </c>
      <c r="H281" s="100">
        <v>2.0699999999999998</v>
      </c>
      <c r="I281" s="100">
        <v>1.76</v>
      </c>
      <c r="J281" s="100">
        <v>1.48</v>
      </c>
      <c r="K281" s="100">
        <v>1.27</v>
      </c>
      <c r="L281" s="100">
        <v>49</v>
      </c>
      <c r="M281" s="100">
        <v>49</v>
      </c>
      <c r="N281" s="100">
        <v>52</v>
      </c>
      <c r="O281" s="99">
        <v>0.48738425925925927</v>
      </c>
    </row>
    <row r="282" spans="1:15" x14ac:dyDescent="0.25">
      <c r="A282" s="100">
        <v>9449</v>
      </c>
      <c r="B282" s="29">
        <v>3</v>
      </c>
      <c r="C282" s="100">
        <v>23622</v>
      </c>
      <c r="D282" s="100">
        <v>10.25</v>
      </c>
      <c r="E282" s="100">
        <v>8.23</v>
      </c>
      <c r="F282" s="100">
        <v>5.96</v>
      </c>
      <c r="G282" s="100">
        <v>4.92</v>
      </c>
      <c r="H282" s="100">
        <v>4.0999999999999996</v>
      </c>
      <c r="I282" s="100">
        <v>3.49</v>
      </c>
      <c r="J282" s="100">
        <v>2.93</v>
      </c>
      <c r="K282" s="100">
        <v>2.48</v>
      </c>
      <c r="L282" s="100">
        <v>49</v>
      </c>
      <c r="M282" s="100">
        <v>49</v>
      </c>
      <c r="N282" s="100">
        <v>52</v>
      </c>
      <c r="O282" s="99">
        <v>0.48748842592592595</v>
      </c>
    </row>
    <row r="283" spans="1:15" x14ac:dyDescent="0.25">
      <c r="A283" s="100">
        <v>9449</v>
      </c>
      <c r="B283" s="29">
        <v>4</v>
      </c>
      <c r="C283" s="100">
        <v>35905</v>
      </c>
      <c r="D283" s="100">
        <v>14.92</v>
      </c>
      <c r="E283" s="100">
        <v>12.08</v>
      </c>
      <c r="F283" s="100">
        <v>9.23</v>
      </c>
      <c r="G283" s="100">
        <v>7.61</v>
      </c>
      <c r="H283" s="100">
        <v>6.32</v>
      </c>
      <c r="I283" s="100">
        <v>5.26</v>
      </c>
      <c r="J283" s="100">
        <v>4.3899999999999997</v>
      </c>
      <c r="K283" s="100">
        <v>3.69</v>
      </c>
      <c r="L283" s="100">
        <v>49</v>
      </c>
      <c r="M283" s="100">
        <v>49</v>
      </c>
      <c r="N283" s="100">
        <v>52</v>
      </c>
      <c r="O283" s="99">
        <v>0.48761574074074071</v>
      </c>
    </row>
    <row r="284" spans="1:15" x14ac:dyDescent="0.25">
      <c r="A284" s="96" t="s">
        <v>761</v>
      </c>
      <c r="B284" s="98"/>
      <c r="C284" s="95" t="s">
        <v>57</v>
      </c>
      <c r="D284" s="97">
        <v>0.48827546296296293</v>
      </c>
      <c r="E284" s="96" t="s">
        <v>145</v>
      </c>
    </row>
    <row r="285" spans="1:15" x14ac:dyDescent="0.25">
      <c r="A285" s="100">
        <v>10224</v>
      </c>
      <c r="B285" s="29">
        <v>1</v>
      </c>
      <c r="C285" s="100">
        <v>35997</v>
      </c>
      <c r="D285" s="100">
        <v>7.62</v>
      </c>
      <c r="E285" s="100">
        <v>7</v>
      </c>
      <c r="F285" s="100">
        <v>6.79</v>
      </c>
      <c r="G285" s="100">
        <v>5.95</v>
      </c>
      <c r="H285" s="100">
        <v>5.19</v>
      </c>
      <c r="I285" s="100">
        <v>4.46</v>
      </c>
      <c r="J285" s="100">
        <v>3.83</v>
      </c>
      <c r="K285" s="100">
        <v>3.31</v>
      </c>
      <c r="L285" s="100">
        <v>49</v>
      </c>
      <c r="M285" s="100">
        <v>49</v>
      </c>
      <c r="N285" s="100">
        <v>53</v>
      </c>
      <c r="O285" s="99">
        <v>0.48969907407407409</v>
      </c>
    </row>
    <row r="286" spans="1:15" x14ac:dyDescent="0.25">
      <c r="A286" s="100">
        <v>10224</v>
      </c>
      <c r="B286" s="29">
        <v>2</v>
      </c>
      <c r="C286" s="100">
        <v>12307</v>
      </c>
      <c r="D286" s="100">
        <v>2.4900000000000002</v>
      </c>
      <c r="E286" s="100">
        <v>2.3199999999999998</v>
      </c>
      <c r="F286" s="100">
        <v>2.25</v>
      </c>
      <c r="G286" s="100">
        <v>1.96</v>
      </c>
      <c r="H286" s="100">
        <v>1.75</v>
      </c>
      <c r="I286" s="100">
        <v>1.54</v>
      </c>
      <c r="J286" s="100">
        <v>1.34</v>
      </c>
      <c r="K286" s="100">
        <v>1.21</v>
      </c>
      <c r="L286" s="100">
        <v>49</v>
      </c>
      <c r="M286" s="100">
        <v>49</v>
      </c>
      <c r="N286" s="100">
        <v>53</v>
      </c>
      <c r="O286" s="99">
        <v>0.48981481481481487</v>
      </c>
    </row>
    <row r="287" spans="1:15" x14ac:dyDescent="0.25">
      <c r="A287" s="100">
        <v>10224</v>
      </c>
      <c r="B287" s="29">
        <v>3</v>
      </c>
      <c r="C287" s="100">
        <v>23953</v>
      </c>
      <c r="D287" s="100">
        <v>4.9800000000000004</v>
      </c>
      <c r="E287" s="100">
        <v>4.57</v>
      </c>
      <c r="F287" s="100">
        <v>4.5199999999999996</v>
      </c>
      <c r="G287" s="100">
        <v>3.86</v>
      </c>
      <c r="H287" s="100">
        <v>3.44</v>
      </c>
      <c r="I287" s="100">
        <v>3.02</v>
      </c>
      <c r="J287" s="100">
        <v>2.62</v>
      </c>
      <c r="K287" s="100">
        <v>2.31</v>
      </c>
      <c r="L287" s="100">
        <v>49</v>
      </c>
      <c r="M287" s="100">
        <v>49</v>
      </c>
      <c r="N287" s="100">
        <v>53</v>
      </c>
      <c r="O287" s="99">
        <v>0.4899074074074074</v>
      </c>
    </row>
    <row r="288" spans="1:15" x14ac:dyDescent="0.25">
      <c r="A288" s="100">
        <v>10224</v>
      </c>
      <c r="B288" s="29">
        <v>4</v>
      </c>
      <c r="C288" s="100">
        <v>36255</v>
      </c>
      <c r="D288" s="100">
        <v>7.49</v>
      </c>
      <c r="E288" s="100">
        <v>6.87</v>
      </c>
      <c r="F288" s="100">
        <v>6.74</v>
      </c>
      <c r="G288" s="100">
        <v>5.85</v>
      </c>
      <c r="H288" s="100">
        <v>5.14</v>
      </c>
      <c r="I288" s="100">
        <v>4.4800000000000004</v>
      </c>
      <c r="J288" s="100">
        <v>3.86</v>
      </c>
      <c r="K288" s="100">
        <v>3.37</v>
      </c>
      <c r="L288" s="100">
        <v>49</v>
      </c>
      <c r="M288" s="100">
        <v>49</v>
      </c>
      <c r="N288" s="100">
        <v>53</v>
      </c>
      <c r="O288" s="99">
        <v>0.49003472222222227</v>
      </c>
    </row>
    <row r="289" spans="1:15" x14ac:dyDescent="0.25">
      <c r="A289" s="96" t="s">
        <v>762</v>
      </c>
      <c r="B289" s="98"/>
      <c r="C289" s="95" t="s">
        <v>57</v>
      </c>
      <c r="D289" s="97">
        <v>0.49048611111111112</v>
      </c>
      <c r="E289" s="96" t="s">
        <v>143</v>
      </c>
    </row>
    <row r="290" spans="1:15" x14ac:dyDescent="0.25">
      <c r="A290" s="100">
        <v>10241</v>
      </c>
      <c r="B290" s="29">
        <v>1</v>
      </c>
      <c r="C290" s="100">
        <v>35627</v>
      </c>
      <c r="D290" s="100">
        <v>16.690000000000001</v>
      </c>
      <c r="E290" s="100">
        <v>7.77</v>
      </c>
      <c r="F290" s="100">
        <v>13.22</v>
      </c>
      <c r="G290" s="100">
        <v>10.23</v>
      </c>
      <c r="H290" s="100">
        <v>8.16</v>
      </c>
      <c r="I290" s="100">
        <v>6.42</v>
      </c>
      <c r="J290" s="100">
        <v>5.0199999999999996</v>
      </c>
      <c r="K290" s="100">
        <v>4</v>
      </c>
      <c r="L290" s="100">
        <v>49</v>
      </c>
      <c r="M290" s="100">
        <v>49</v>
      </c>
      <c r="N290" s="100">
        <v>54</v>
      </c>
      <c r="O290" s="99">
        <v>0.49114583333333334</v>
      </c>
    </row>
    <row r="291" spans="1:15" x14ac:dyDescent="0.25">
      <c r="A291" s="100">
        <v>10241</v>
      </c>
      <c r="B291" s="29">
        <v>2</v>
      </c>
      <c r="C291" s="100">
        <v>12087</v>
      </c>
      <c r="D291" s="100">
        <v>7.38</v>
      </c>
      <c r="E291" s="100">
        <v>2.0699999999999998</v>
      </c>
      <c r="F291" s="100">
        <v>5.68</v>
      </c>
      <c r="G291" s="100">
        <v>4.33</v>
      </c>
      <c r="H291" s="100">
        <v>3.37</v>
      </c>
      <c r="I291" s="100">
        <v>2.69</v>
      </c>
      <c r="J291" s="100">
        <v>2.11</v>
      </c>
      <c r="K291" s="100">
        <v>1.72</v>
      </c>
      <c r="L291" s="100">
        <v>49</v>
      </c>
      <c r="M291" s="100">
        <v>49</v>
      </c>
      <c r="N291" s="100">
        <v>54</v>
      </c>
      <c r="O291" s="99">
        <v>0.4912731481481481</v>
      </c>
    </row>
    <row r="292" spans="1:15" x14ac:dyDescent="0.25">
      <c r="A292" s="100">
        <v>10241</v>
      </c>
      <c r="B292" s="29">
        <v>3</v>
      </c>
      <c r="C292" s="100">
        <v>23586</v>
      </c>
      <c r="D292" s="100">
        <v>12.37</v>
      </c>
      <c r="E292" s="100">
        <v>4.53</v>
      </c>
      <c r="F292" s="100">
        <v>9.77</v>
      </c>
      <c r="G292" s="100">
        <v>7.39</v>
      </c>
      <c r="H292" s="100">
        <v>5.91</v>
      </c>
      <c r="I292" s="100">
        <v>4.71</v>
      </c>
      <c r="J292" s="100">
        <v>3.73</v>
      </c>
      <c r="K292" s="100">
        <v>3.01</v>
      </c>
      <c r="L292" s="100">
        <v>49</v>
      </c>
      <c r="M292" s="100">
        <v>49</v>
      </c>
      <c r="N292" s="100">
        <v>54</v>
      </c>
      <c r="O292" s="99">
        <v>0.49137731481481484</v>
      </c>
    </row>
    <row r="293" spans="1:15" x14ac:dyDescent="0.25">
      <c r="A293" s="100">
        <v>10241</v>
      </c>
      <c r="B293" s="29">
        <v>4</v>
      </c>
      <c r="C293" s="100">
        <v>35806</v>
      </c>
      <c r="D293" s="100">
        <v>16.309999999999999</v>
      </c>
      <c r="E293" s="100">
        <v>7.65</v>
      </c>
      <c r="F293" s="100">
        <v>12.95</v>
      </c>
      <c r="G293" s="100">
        <v>10</v>
      </c>
      <c r="H293" s="100">
        <v>7.98</v>
      </c>
      <c r="I293" s="100">
        <v>6.39</v>
      </c>
      <c r="J293" s="100">
        <v>5.08</v>
      </c>
      <c r="K293" s="100">
        <v>4.12</v>
      </c>
      <c r="L293" s="100">
        <v>49</v>
      </c>
      <c r="M293" s="100">
        <v>49</v>
      </c>
      <c r="N293" s="100">
        <v>54</v>
      </c>
      <c r="O293" s="99">
        <v>0.49155092592592592</v>
      </c>
    </row>
    <row r="294" spans="1:15" x14ac:dyDescent="0.25">
      <c r="A294" s="96" t="s">
        <v>763</v>
      </c>
      <c r="B294" s="98"/>
      <c r="C294" s="95" t="s">
        <v>57</v>
      </c>
      <c r="D294" s="97">
        <v>0.4924074074074074</v>
      </c>
      <c r="E294" s="96" t="s">
        <v>141</v>
      </c>
    </row>
    <row r="295" spans="1:15" x14ac:dyDescent="0.25">
      <c r="A295" s="100">
        <v>10246</v>
      </c>
      <c r="B295" s="29">
        <v>1</v>
      </c>
      <c r="C295" s="100">
        <v>35534</v>
      </c>
      <c r="D295" s="100">
        <v>12.5</v>
      </c>
      <c r="E295" s="100">
        <v>10.220000000000001</v>
      </c>
      <c r="F295" s="100">
        <v>10.56</v>
      </c>
      <c r="G295" s="100">
        <v>8.39</v>
      </c>
      <c r="H295" s="100">
        <v>6.78</v>
      </c>
      <c r="I295" s="100">
        <v>5.39</v>
      </c>
      <c r="J295" s="100">
        <v>4.4000000000000004</v>
      </c>
      <c r="K295" s="100">
        <v>3.64</v>
      </c>
      <c r="L295" s="100">
        <v>49</v>
      </c>
      <c r="M295" s="100">
        <v>49</v>
      </c>
      <c r="N295" s="100">
        <v>55</v>
      </c>
      <c r="O295" s="99">
        <v>0.49296296296296299</v>
      </c>
    </row>
    <row r="296" spans="1:15" x14ac:dyDescent="0.25">
      <c r="A296" s="100">
        <v>10246</v>
      </c>
      <c r="B296" s="29">
        <v>2</v>
      </c>
      <c r="C296" s="100">
        <v>12141</v>
      </c>
      <c r="D296" s="100">
        <v>4.5</v>
      </c>
      <c r="E296" s="100">
        <v>3.67</v>
      </c>
      <c r="F296" s="100">
        <v>3.59</v>
      </c>
      <c r="G296" s="100">
        <v>2.89</v>
      </c>
      <c r="H296" s="100">
        <v>2.33</v>
      </c>
      <c r="I296" s="100">
        <v>1.89</v>
      </c>
      <c r="J296" s="100">
        <v>1.55</v>
      </c>
      <c r="K296" s="100">
        <v>1.3</v>
      </c>
      <c r="L296" s="100">
        <v>49</v>
      </c>
      <c r="M296" s="100">
        <v>49</v>
      </c>
      <c r="N296" s="100">
        <v>55</v>
      </c>
      <c r="O296" s="99">
        <v>0.49306712962962962</v>
      </c>
    </row>
    <row r="297" spans="1:15" x14ac:dyDescent="0.25">
      <c r="A297" s="100">
        <v>10246</v>
      </c>
      <c r="B297" s="29">
        <v>3</v>
      </c>
      <c r="C297" s="100">
        <v>23619</v>
      </c>
      <c r="D297" s="100">
        <v>8.6199999999999992</v>
      </c>
      <c r="E297" s="100">
        <v>6.98</v>
      </c>
      <c r="F297" s="100">
        <v>7.17</v>
      </c>
      <c r="G297" s="100">
        <v>5.64</v>
      </c>
      <c r="H297" s="100">
        <v>4.59</v>
      </c>
      <c r="I297" s="100">
        <v>3.71</v>
      </c>
      <c r="J297" s="100">
        <v>3.02</v>
      </c>
      <c r="K297" s="100">
        <v>2.5099999999999998</v>
      </c>
      <c r="L297" s="100">
        <v>49</v>
      </c>
      <c r="M297" s="100">
        <v>49</v>
      </c>
      <c r="N297" s="100">
        <v>55</v>
      </c>
      <c r="O297" s="99">
        <v>0.49317129629629625</v>
      </c>
    </row>
    <row r="298" spans="1:15" x14ac:dyDescent="0.25">
      <c r="A298" s="100">
        <v>10246</v>
      </c>
      <c r="B298" s="29">
        <v>4</v>
      </c>
      <c r="C298" s="100">
        <v>35830</v>
      </c>
      <c r="D298" s="100">
        <v>12.43</v>
      </c>
      <c r="E298" s="100">
        <v>10.16</v>
      </c>
      <c r="F298" s="100">
        <v>10.63</v>
      </c>
      <c r="G298" s="100">
        <v>8.44</v>
      </c>
      <c r="H298" s="100">
        <v>6.81</v>
      </c>
      <c r="I298" s="100">
        <v>5.43</v>
      </c>
      <c r="J298" s="100">
        <v>4.43</v>
      </c>
      <c r="K298" s="100">
        <v>3.66</v>
      </c>
      <c r="L298" s="100">
        <v>49</v>
      </c>
      <c r="M298" s="100">
        <v>49</v>
      </c>
      <c r="N298" s="100">
        <v>55</v>
      </c>
      <c r="O298" s="99">
        <v>0.49329861111111112</v>
      </c>
    </row>
    <row r="299" spans="1:15" x14ac:dyDescent="0.25">
      <c r="A299" s="96" t="s">
        <v>764</v>
      </c>
      <c r="B299" s="98"/>
      <c r="C299" s="95" t="s">
        <v>57</v>
      </c>
      <c r="D299" s="97">
        <v>0.49385416666666665</v>
      </c>
      <c r="E299" s="96" t="s">
        <v>139</v>
      </c>
      <c r="F299" s="103"/>
    </row>
    <row r="300" spans="1:15" x14ac:dyDescent="0.25">
      <c r="A300" s="100">
        <v>10261</v>
      </c>
      <c r="B300" s="29">
        <v>1</v>
      </c>
      <c r="C300" s="100">
        <v>35796</v>
      </c>
      <c r="D300" s="100">
        <v>8.0399999999999991</v>
      </c>
      <c r="E300" s="100">
        <v>7.44</v>
      </c>
      <c r="F300" s="100">
        <v>7.29</v>
      </c>
      <c r="G300" s="100">
        <v>6.49</v>
      </c>
      <c r="H300" s="100">
        <v>5.68</v>
      </c>
      <c r="I300" s="100">
        <v>4.93</v>
      </c>
      <c r="J300" s="100">
        <v>4.25</v>
      </c>
      <c r="K300" s="100">
        <v>3.63</v>
      </c>
      <c r="L300" s="100">
        <v>50</v>
      </c>
      <c r="M300" s="100">
        <v>49</v>
      </c>
      <c r="N300" s="100">
        <v>56</v>
      </c>
      <c r="O300" s="99">
        <v>0.49439814814814814</v>
      </c>
    </row>
    <row r="301" spans="1:15" x14ac:dyDescent="0.25">
      <c r="A301" s="100">
        <v>10261</v>
      </c>
      <c r="B301" s="29">
        <v>2</v>
      </c>
      <c r="C301" s="100">
        <v>12212</v>
      </c>
      <c r="D301" s="100">
        <v>2.63</v>
      </c>
      <c r="E301" s="100">
        <v>2.44</v>
      </c>
      <c r="F301" s="100">
        <v>2.38</v>
      </c>
      <c r="G301" s="100">
        <v>2.11</v>
      </c>
      <c r="H301" s="100">
        <v>1.88</v>
      </c>
      <c r="I301" s="100">
        <v>1.67</v>
      </c>
      <c r="J301" s="100">
        <v>1.48</v>
      </c>
      <c r="K301" s="100">
        <v>1.33</v>
      </c>
      <c r="L301" s="100">
        <v>50</v>
      </c>
      <c r="M301" s="100">
        <v>49</v>
      </c>
      <c r="N301" s="100">
        <v>56</v>
      </c>
      <c r="O301" s="99">
        <v>0.49450231481481483</v>
      </c>
    </row>
    <row r="302" spans="1:15" x14ac:dyDescent="0.25">
      <c r="A302" s="100">
        <v>10261</v>
      </c>
      <c r="B302" s="29">
        <v>3</v>
      </c>
      <c r="C302" s="100">
        <v>23805</v>
      </c>
      <c r="D302" s="100">
        <v>5.23</v>
      </c>
      <c r="E302" s="100">
        <v>4.8</v>
      </c>
      <c r="F302" s="100">
        <v>4.78</v>
      </c>
      <c r="G302" s="100">
        <v>4.17</v>
      </c>
      <c r="H302" s="100">
        <v>3.71</v>
      </c>
      <c r="I302" s="100">
        <v>3.29</v>
      </c>
      <c r="J302" s="100">
        <v>2.91</v>
      </c>
      <c r="K302" s="100">
        <v>2.56</v>
      </c>
      <c r="L302" s="100">
        <v>50</v>
      </c>
      <c r="M302" s="100">
        <v>49</v>
      </c>
      <c r="N302" s="100">
        <v>56</v>
      </c>
      <c r="O302" s="99">
        <v>0.49460648148148145</v>
      </c>
    </row>
    <row r="303" spans="1:15" x14ac:dyDescent="0.25">
      <c r="A303" s="100">
        <v>10261</v>
      </c>
      <c r="B303" s="29">
        <v>4</v>
      </c>
      <c r="C303" s="100">
        <v>35991</v>
      </c>
      <c r="D303" s="100">
        <v>7.8</v>
      </c>
      <c r="E303" s="100">
        <v>7.21</v>
      </c>
      <c r="F303" s="100">
        <v>7.06</v>
      </c>
      <c r="G303" s="100">
        <v>6.24</v>
      </c>
      <c r="H303" s="100">
        <v>5.49</v>
      </c>
      <c r="I303" s="100">
        <v>4.82</v>
      </c>
      <c r="J303" s="100">
        <v>4.2300000000000004</v>
      </c>
      <c r="K303" s="100">
        <v>3.72</v>
      </c>
      <c r="L303" s="100">
        <v>50</v>
      </c>
      <c r="M303" s="100">
        <v>49</v>
      </c>
      <c r="N303" s="100">
        <v>56</v>
      </c>
      <c r="O303" s="99">
        <v>0.49472222222222223</v>
      </c>
    </row>
    <row r="304" spans="1:15" x14ac:dyDescent="0.25">
      <c r="A304" s="96" t="s">
        <v>765</v>
      </c>
      <c r="B304" s="98"/>
      <c r="C304" s="95" t="s">
        <v>57</v>
      </c>
      <c r="D304" s="97">
        <v>0.49518518518518517</v>
      </c>
      <c r="E304" s="96" t="s">
        <v>137</v>
      </c>
    </row>
    <row r="305" spans="1:15" x14ac:dyDescent="0.25">
      <c r="A305" s="100">
        <v>10279</v>
      </c>
      <c r="B305" s="29">
        <v>1</v>
      </c>
      <c r="C305" s="100">
        <v>35055</v>
      </c>
      <c r="D305" s="100">
        <v>23.46</v>
      </c>
      <c r="E305" s="100">
        <v>6.02</v>
      </c>
      <c r="F305" s="100">
        <v>18.53</v>
      </c>
      <c r="G305" s="100">
        <v>14.26</v>
      </c>
      <c r="H305" s="100">
        <v>11.16</v>
      </c>
      <c r="I305" s="100">
        <v>8.66</v>
      </c>
      <c r="J305" s="100">
        <v>6.68</v>
      </c>
      <c r="K305" s="100">
        <v>5.04</v>
      </c>
      <c r="L305" s="100">
        <v>50</v>
      </c>
      <c r="M305" s="100">
        <v>48</v>
      </c>
      <c r="N305" s="100">
        <v>57</v>
      </c>
      <c r="O305" s="99">
        <v>0.49614583333333334</v>
      </c>
    </row>
    <row r="306" spans="1:15" x14ac:dyDescent="0.25">
      <c r="A306" s="100">
        <v>10279</v>
      </c>
      <c r="B306" s="29">
        <v>2</v>
      </c>
      <c r="C306" s="100">
        <v>11944</v>
      </c>
      <c r="D306" s="100">
        <v>9.48</v>
      </c>
      <c r="E306" s="100">
        <v>1.98</v>
      </c>
      <c r="F306" s="100">
        <v>7.45</v>
      </c>
      <c r="G306" s="100">
        <v>5.73</v>
      </c>
      <c r="H306" s="100">
        <v>4.41</v>
      </c>
      <c r="I306" s="100">
        <v>3.47</v>
      </c>
      <c r="J306" s="100">
        <v>2.69</v>
      </c>
      <c r="K306" s="100">
        <v>2.0699999999999998</v>
      </c>
      <c r="L306" s="100">
        <v>50</v>
      </c>
      <c r="M306" s="100">
        <v>48</v>
      </c>
      <c r="N306" s="100">
        <v>57</v>
      </c>
      <c r="O306" s="99">
        <v>0.4962847222222222</v>
      </c>
    </row>
    <row r="307" spans="1:15" x14ac:dyDescent="0.25">
      <c r="A307" s="100">
        <v>10279</v>
      </c>
      <c r="B307" s="29">
        <v>3</v>
      </c>
      <c r="C307" s="100">
        <v>23311</v>
      </c>
      <c r="D307" s="100">
        <v>16.93</v>
      </c>
      <c r="E307" s="100">
        <v>3.9</v>
      </c>
      <c r="F307" s="100">
        <v>13.37</v>
      </c>
      <c r="G307" s="100">
        <v>10.16</v>
      </c>
      <c r="H307" s="100">
        <v>7.98</v>
      </c>
      <c r="I307" s="100">
        <v>6.27</v>
      </c>
      <c r="J307" s="100">
        <v>4.8899999999999997</v>
      </c>
      <c r="K307" s="100">
        <v>3.74</v>
      </c>
      <c r="L307" s="100">
        <v>50</v>
      </c>
      <c r="M307" s="100">
        <v>48</v>
      </c>
      <c r="N307" s="100">
        <v>57</v>
      </c>
      <c r="O307" s="99">
        <v>0.49641203703703707</v>
      </c>
    </row>
    <row r="308" spans="1:15" x14ac:dyDescent="0.25">
      <c r="A308" s="100">
        <v>10279</v>
      </c>
      <c r="B308" s="29">
        <v>4</v>
      </c>
      <c r="C308" s="100">
        <v>35566</v>
      </c>
      <c r="D308" s="100">
        <v>22.67</v>
      </c>
      <c r="E308" s="100">
        <v>6.06</v>
      </c>
      <c r="F308" s="100">
        <v>17.920000000000002</v>
      </c>
      <c r="G308" s="100">
        <v>13.82</v>
      </c>
      <c r="H308" s="100">
        <v>10.87</v>
      </c>
      <c r="I308" s="100">
        <v>8.5399999999999991</v>
      </c>
      <c r="J308" s="100">
        <v>6.7</v>
      </c>
      <c r="K308" s="100">
        <v>5.15</v>
      </c>
      <c r="L308" s="100">
        <v>50</v>
      </c>
      <c r="M308" s="100">
        <v>48</v>
      </c>
      <c r="N308" s="100">
        <v>57</v>
      </c>
      <c r="O308" s="99">
        <v>0.49662037037037038</v>
      </c>
    </row>
    <row r="309" spans="1:15" x14ac:dyDescent="0.25">
      <c r="A309" s="96" t="s">
        <v>766</v>
      </c>
      <c r="B309" s="98"/>
      <c r="C309" s="95" t="s">
        <v>57</v>
      </c>
      <c r="D309" s="97">
        <v>0.49712962962962964</v>
      </c>
      <c r="E309" s="96" t="s">
        <v>120</v>
      </c>
    </row>
    <row r="310" spans="1:15" x14ac:dyDescent="0.25">
      <c r="A310" s="100">
        <v>10283</v>
      </c>
      <c r="B310" s="29">
        <v>1</v>
      </c>
      <c r="C310" s="100">
        <v>35502</v>
      </c>
      <c r="D310" s="100">
        <v>15.66</v>
      </c>
      <c r="E310" s="100">
        <v>12.65</v>
      </c>
      <c r="F310" s="100">
        <v>6.78</v>
      </c>
      <c r="G310" s="100">
        <v>5.85</v>
      </c>
      <c r="H310" s="100">
        <v>5.21</v>
      </c>
      <c r="I310" s="100">
        <v>4.57</v>
      </c>
      <c r="J310" s="100">
        <v>4.03</v>
      </c>
      <c r="K310" s="100">
        <v>3.45</v>
      </c>
      <c r="L310" s="100">
        <v>50</v>
      </c>
      <c r="M310" s="100">
        <v>49</v>
      </c>
      <c r="N310" s="100">
        <v>58</v>
      </c>
      <c r="O310" s="99">
        <v>0.49762731481481487</v>
      </c>
    </row>
    <row r="311" spans="1:15" x14ac:dyDescent="0.25">
      <c r="A311" s="100">
        <v>10283</v>
      </c>
      <c r="B311" s="29">
        <v>2</v>
      </c>
      <c r="C311" s="100">
        <v>12036</v>
      </c>
      <c r="D311" s="100">
        <v>5.98</v>
      </c>
      <c r="E311" s="100">
        <v>4.8</v>
      </c>
      <c r="F311" s="100">
        <v>2.13</v>
      </c>
      <c r="G311" s="100">
        <v>1.89</v>
      </c>
      <c r="H311" s="100">
        <v>1.7</v>
      </c>
      <c r="I311" s="100">
        <v>1.49</v>
      </c>
      <c r="J311" s="100">
        <v>1.31</v>
      </c>
      <c r="K311" s="100">
        <v>1.1399999999999999</v>
      </c>
      <c r="L311" s="100">
        <v>50</v>
      </c>
      <c r="M311" s="100">
        <v>49</v>
      </c>
      <c r="N311" s="100">
        <v>58</v>
      </c>
      <c r="O311" s="99">
        <v>0.4977314814814815</v>
      </c>
    </row>
    <row r="312" spans="1:15" x14ac:dyDescent="0.25">
      <c r="A312" s="100">
        <v>10283</v>
      </c>
      <c r="B312" s="29">
        <v>3</v>
      </c>
      <c r="C312" s="100">
        <v>23505</v>
      </c>
      <c r="D312" s="100">
        <v>11.08</v>
      </c>
      <c r="E312" s="100">
        <v>8.86</v>
      </c>
      <c r="F312" s="100">
        <v>4.34</v>
      </c>
      <c r="G312" s="100">
        <v>3.77</v>
      </c>
      <c r="H312" s="100">
        <v>3.41</v>
      </c>
      <c r="I312" s="100">
        <v>3.01</v>
      </c>
      <c r="J312" s="100">
        <v>2.65</v>
      </c>
      <c r="K312" s="100">
        <v>2.2999999999999998</v>
      </c>
      <c r="L312" s="100">
        <v>50</v>
      </c>
      <c r="M312" s="100">
        <v>49</v>
      </c>
      <c r="N312" s="100">
        <v>58</v>
      </c>
      <c r="O312" s="99">
        <v>0.49782407407407409</v>
      </c>
    </row>
    <row r="313" spans="1:15" x14ac:dyDescent="0.25">
      <c r="A313" s="100">
        <v>10283</v>
      </c>
      <c r="B313" s="29">
        <v>4</v>
      </c>
      <c r="C313" s="100">
        <v>35709</v>
      </c>
      <c r="D313" s="100">
        <v>15.37</v>
      </c>
      <c r="E313" s="100">
        <v>12.44</v>
      </c>
      <c r="F313" s="100">
        <v>6.91</v>
      </c>
      <c r="G313" s="100">
        <v>5.97</v>
      </c>
      <c r="H313" s="100">
        <v>5.3</v>
      </c>
      <c r="I313" s="100">
        <v>4.66</v>
      </c>
      <c r="J313" s="100">
        <v>4.1100000000000003</v>
      </c>
      <c r="K313" s="100">
        <v>3.52</v>
      </c>
      <c r="L313" s="100">
        <v>50</v>
      </c>
      <c r="M313" s="100">
        <v>49</v>
      </c>
      <c r="N313" s="100">
        <v>58</v>
      </c>
      <c r="O313" s="99">
        <v>0.49796296296296294</v>
      </c>
    </row>
    <row r="314" spans="1:15" x14ac:dyDescent="0.25">
      <c r="A314" s="96" t="s">
        <v>767</v>
      </c>
      <c r="B314" s="98"/>
      <c r="C314" s="95" t="s">
        <v>57</v>
      </c>
      <c r="D314" s="97">
        <v>0.49847222222222221</v>
      </c>
      <c r="E314" s="96" t="s">
        <v>119</v>
      </c>
    </row>
    <row r="315" spans="1:15" x14ac:dyDescent="0.25">
      <c r="A315" s="100">
        <v>10299</v>
      </c>
      <c r="B315" s="29">
        <v>1</v>
      </c>
      <c r="C315" s="100">
        <v>35795</v>
      </c>
      <c r="D315" s="100">
        <v>8.4600000000000009</v>
      </c>
      <c r="E315" s="100">
        <v>7.69</v>
      </c>
      <c r="F315" s="100">
        <v>7.75</v>
      </c>
      <c r="G315" s="100">
        <v>6.92</v>
      </c>
      <c r="H315" s="100">
        <v>6.22</v>
      </c>
      <c r="I315" s="100">
        <v>5.5</v>
      </c>
      <c r="J315" s="100">
        <v>4.9000000000000004</v>
      </c>
      <c r="K315" s="100">
        <v>4.41</v>
      </c>
      <c r="L315" s="100">
        <v>50</v>
      </c>
      <c r="M315" s="100">
        <v>50</v>
      </c>
      <c r="N315" s="100">
        <v>59</v>
      </c>
      <c r="O315" s="99">
        <v>0.49903935185185189</v>
      </c>
    </row>
    <row r="316" spans="1:15" x14ac:dyDescent="0.25">
      <c r="A316" s="100">
        <v>10299</v>
      </c>
      <c r="B316" s="29">
        <v>2</v>
      </c>
      <c r="C316" s="100">
        <v>12103</v>
      </c>
      <c r="D316" s="100">
        <v>2.78</v>
      </c>
      <c r="E316" s="100">
        <v>2.52</v>
      </c>
      <c r="F316" s="100">
        <v>2.5499999999999998</v>
      </c>
      <c r="G316" s="100">
        <v>2.2799999999999998</v>
      </c>
      <c r="H316" s="100">
        <v>2.08</v>
      </c>
      <c r="I316" s="100">
        <v>1.88</v>
      </c>
      <c r="J316" s="100">
        <v>1.73</v>
      </c>
      <c r="K316" s="100">
        <v>1.6</v>
      </c>
      <c r="L316" s="100">
        <v>50</v>
      </c>
      <c r="M316" s="100">
        <v>50</v>
      </c>
      <c r="N316" s="100">
        <v>59</v>
      </c>
      <c r="O316" s="99">
        <v>0.49914351851851851</v>
      </c>
    </row>
    <row r="317" spans="1:15" x14ac:dyDescent="0.25">
      <c r="A317" s="100">
        <v>10299</v>
      </c>
      <c r="B317" s="29">
        <v>3</v>
      </c>
      <c r="C317" s="100">
        <v>23744</v>
      </c>
      <c r="D317" s="100">
        <v>5.51</v>
      </c>
      <c r="E317" s="100">
        <v>4.96</v>
      </c>
      <c r="F317" s="100">
        <v>5.07</v>
      </c>
      <c r="G317" s="100">
        <v>4.45</v>
      </c>
      <c r="H317" s="100">
        <v>4.0999999999999996</v>
      </c>
      <c r="I317" s="100">
        <v>3.69</v>
      </c>
      <c r="J317" s="100">
        <v>3.39</v>
      </c>
      <c r="K317" s="100">
        <v>3.1</v>
      </c>
      <c r="L317" s="100">
        <v>50</v>
      </c>
      <c r="M317" s="100">
        <v>50</v>
      </c>
      <c r="N317" s="100">
        <v>59</v>
      </c>
      <c r="O317" s="99">
        <v>0.4992476851851852</v>
      </c>
    </row>
    <row r="318" spans="1:15" x14ac:dyDescent="0.25">
      <c r="A318" s="100">
        <v>10299</v>
      </c>
      <c r="B318" s="29">
        <v>4</v>
      </c>
      <c r="C318" s="100">
        <v>36212</v>
      </c>
      <c r="D318" s="100">
        <v>8.27</v>
      </c>
      <c r="E318" s="100">
        <v>7.5</v>
      </c>
      <c r="F318" s="100">
        <v>7.6</v>
      </c>
      <c r="G318" s="100">
        <v>6.74</v>
      </c>
      <c r="H318" s="100">
        <v>6.12</v>
      </c>
      <c r="I318" s="100">
        <v>5.49</v>
      </c>
      <c r="J318" s="100">
        <v>4.9800000000000004</v>
      </c>
      <c r="K318" s="100">
        <v>4.58</v>
      </c>
      <c r="L318" s="100">
        <v>50</v>
      </c>
      <c r="M318" s="100">
        <v>50</v>
      </c>
      <c r="N318" s="100">
        <v>59</v>
      </c>
      <c r="O318" s="99">
        <v>0.49937499999999996</v>
      </c>
    </row>
    <row r="319" spans="1:15" x14ac:dyDescent="0.25">
      <c r="A319" s="96" t="s">
        <v>768</v>
      </c>
      <c r="B319" s="98"/>
      <c r="C319" s="95" t="s">
        <v>57</v>
      </c>
      <c r="D319" s="97">
        <v>0.50005787037037031</v>
      </c>
      <c r="E319" s="96" t="s">
        <v>134</v>
      </c>
    </row>
    <row r="320" spans="1:15" x14ac:dyDescent="0.25">
      <c r="A320" s="100">
        <v>10317</v>
      </c>
      <c r="B320" s="29">
        <v>1</v>
      </c>
      <c r="C320" s="100">
        <v>35255</v>
      </c>
      <c r="D320" s="100">
        <v>17.600000000000001</v>
      </c>
      <c r="E320" s="100">
        <v>7.09</v>
      </c>
      <c r="F320" s="100">
        <v>14.12</v>
      </c>
      <c r="G320" s="100">
        <v>11.14</v>
      </c>
      <c r="H320" s="100">
        <v>8.84</v>
      </c>
      <c r="I320" s="100">
        <v>7.15</v>
      </c>
      <c r="J320" s="100">
        <v>5.63</v>
      </c>
      <c r="K320" s="100">
        <v>4.3899999999999997</v>
      </c>
      <c r="L320" s="100">
        <v>50</v>
      </c>
      <c r="M320" s="100">
        <v>49</v>
      </c>
      <c r="N320" s="100">
        <v>60</v>
      </c>
      <c r="O320" s="99">
        <v>0.50067129629629636</v>
      </c>
    </row>
    <row r="321" spans="1:15" x14ac:dyDescent="0.25">
      <c r="A321" s="100">
        <v>10317</v>
      </c>
      <c r="B321" s="29">
        <v>2</v>
      </c>
      <c r="C321" s="100">
        <v>11995</v>
      </c>
      <c r="D321" s="100">
        <v>6.56</v>
      </c>
      <c r="E321" s="100">
        <v>2.17</v>
      </c>
      <c r="F321" s="100">
        <v>5.21</v>
      </c>
      <c r="G321" s="100">
        <v>4.1500000000000004</v>
      </c>
      <c r="H321" s="100">
        <v>3.3</v>
      </c>
      <c r="I321" s="100">
        <v>2.7</v>
      </c>
      <c r="J321" s="100">
        <v>2.15</v>
      </c>
      <c r="K321" s="100">
        <v>1.71</v>
      </c>
      <c r="L321" s="100">
        <v>50</v>
      </c>
      <c r="M321" s="100">
        <v>49</v>
      </c>
      <c r="N321" s="100">
        <v>60</v>
      </c>
      <c r="O321" s="99">
        <v>0.50079861111111112</v>
      </c>
    </row>
    <row r="322" spans="1:15" x14ac:dyDescent="0.25">
      <c r="A322" s="100">
        <v>10317</v>
      </c>
      <c r="B322" s="29">
        <v>3</v>
      </c>
      <c r="C322" s="100">
        <v>23476</v>
      </c>
      <c r="D322" s="100">
        <v>12.34</v>
      </c>
      <c r="E322" s="100">
        <v>4.29</v>
      </c>
      <c r="F322" s="100">
        <v>9.9499999999999993</v>
      </c>
      <c r="G322" s="100">
        <v>7.77</v>
      </c>
      <c r="H322" s="100">
        <v>6.25</v>
      </c>
      <c r="I322" s="100">
        <v>5.12</v>
      </c>
      <c r="J322" s="100">
        <v>4.08</v>
      </c>
      <c r="K322" s="100">
        <v>3.23</v>
      </c>
      <c r="L322" s="100">
        <v>50</v>
      </c>
      <c r="M322" s="100">
        <v>49</v>
      </c>
      <c r="N322" s="100">
        <v>60</v>
      </c>
      <c r="O322" s="99">
        <v>0.50091435185185185</v>
      </c>
    </row>
    <row r="323" spans="1:15" x14ac:dyDescent="0.25">
      <c r="A323" s="100">
        <v>10317</v>
      </c>
      <c r="B323" s="29">
        <v>4</v>
      </c>
      <c r="C323" s="100">
        <v>35667</v>
      </c>
      <c r="D323" s="100">
        <v>17.27</v>
      </c>
      <c r="E323" s="100">
        <v>7.05</v>
      </c>
      <c r="F323" s="100">
        <v>13.94</v>
      </c>
      <c r="G323" s="100">
        <v>11.02</v>
      </c>
      <c r="H323" s="100">
        <v>8.8000000000000007</v>
      </c>
      <c r="I323" s="100">
        <v>7.19</v>
      </c>
      <c r="J323" s="100">
        <v>5.74</v>
      </c>
      <c r="K323" s="100">
        <v>4.55</v>
      </c>
      <c r="L323" s="100">
        <v>50</v>
      </c>
      <c r="M323" s="100">
        <v>49</v>
      </c>
      <c r="N323" s="100">
        <v>60</v>
      </c>
      <c r="O323" s="99">
        <v>0.50107638888888884</v>
      </c>
    </row>
    <row r="324" spans="1:15" x14ac:dyDescent="0.25">
      <c r="A324" s="96" t="s">
        <v>769</v>
      </c>
      <c r="B324" s="98"/>
      <c r="C324" s="95" t="s">
        <v>57</v>
      </c>
      <c r="D324" s="97">
        <v>0.50155092592592598</v>
      </c>
      <c r="E324" s="96" t="s">
        <v>133</v>
      </c>
    </row>
    <row r="325" spans="1:15" x14ac:dyDescent="0.25">
      <c r="A325" s="100">
        <v>10321</v>
      </c>
      <c r="B325" s="29">
        <v>1</v>
      </c>
      <c r="C325" s="100">
        <v>35607</v>
      </c>
      <c r="D325" s="100">
        <v>17.13</v>
      </c>
      <c r="E325" s="100">
        <v>13.68</v>
      </c>
      <c r="F325" s="100">
        <v>7.25</v>
      </c>
      <c r="G325" s="100">
        <v>6.25</v>
      </c>
      <c r="H325" s="100">
        <v>5.47</v>
      </c>
      <c r="I325" s="100">
        <v>4.76</v>
      </c>
      <c r="J325" s="100">
        <v>4.09</v>
      </c>
      <c r="K325" s="100">
        <v>3.46</v>
      </c>
      <c r="L325" s="100">
        <v>50</v>
      </c>
      <c r="M325" s="100">
        <v>49</v>
      </c>
      <c r="N325" s="100">
        <v>61</v>
      </c>
      <c r="O325" s="99">
        <v>0.50201388888888887</v>
      </c>
    </row>
    <row r="326" spans="1:15" x14ac:dyDescent="0.25">
      <c r="A326" s="100">
        <v>10321</v>
      </c>
      <c r="B326" s="29">
        <v>2</v>
      </c>
      <c r="C326" s="100">
        <v>12010</v>
      </c>
      <c r="D326" s="100">
        <v>6.61</v>
      </c>
      <c r="E326" s="100">
        <v>5.18</v>
      </c>
      <c r="F326" s="100">
        <v>2.44</v>
      </c>
      <c r="G326" s="100">
        <v>2.09</v>
      </c>
      <c r="H326" s="100">
        <v>1.83</v>
      </c>
      <c r="I326" s="100">
        <v>1.6</v>
      </c>
      <c r="J326" s="100">
        <v>1.37</v>
      </c>
      <c r="K326" s="100">
        <v>1.18</v>
      </c>
      <c r="L326" s="100">
        <v>50</v>
      </c>
      <c r="M326" s="100">
        <v>49</v>
      </c>
      <c r="N326" s="100">
        <v>61</v>
      </c>
      <c r="O326" s="99">
        <v>0.50211805555555555</v>
      </c>
    </row>
    <row r="327" spans="1:15" x14ac:dyDescent="0.25">
      <c r="A327" s="100">
        <v>10321</v>
      </c>
      <c r="B327" s="29">
        <v>3</v>
      </c>
      <c r="C327" s="100">
        <v>23597</v>
      </c>
      <c r="D327" s="100">
        <v>12.21</v>
      </c>
      <c r="E327" s="100">
        <v>9.61</v>
      </c>
      <c r="F327" s="100">
        <v>4.8499999999999996</v>
      </c>
      <c r="G327" s="100">
        <v>4.12</v>
      </c>
      <c r="H327" s="100">
        <v>3.64</v>
      </c>
      <c r="I327" s="100">
        <v>3.18</v>
      </c>
      <c r="J327" s="100">
        <v>2.73</v>
      </c>
      <c r="K327" s="100">
        <v>2.33</v>
      </c>
      <c r="L327" s="100">
        <v>50</v>
      </c>
      <c r="M327" s="100">
        <v>49</v>
      </c>
      <c r="N327" s="100">
        <v>61</v>
      </c>
      <c r="O327" s="99">
        <v>0.50222222222222224</v>
      </c>
    </row>
    <row r="328" spans="1:15" x14ac:dyDescent="0.25">
      <c r="A328" s="100">
        <v>10321</v>
      </c>
      <c r="B328" s="29">
        <v>4</v>
      </c>
      <c r="C328" s="100">
        <v>35704</v>
      </c>
      <c r="D328" s="100">
        <v>16.809999999999999</v>
      </c>
      <c r="E328" s="100">
        <v>13.41</v>
      </c>
      <c r="F328" s="100">
        <v>7.3</v>
      </c>
      <c r="G328" s="100">
        <v>6.31</v>
      </c>
      <c r="H328" s="100">
        <v>5.51</v>
      </c>
      <c r="I328" s="100">
        <v>4.82</v>
      </c>
      <c r="J328" s="100">
        <v>4.1399999999999997</v>
      </c>
      <c r="K328" s="100">
        <v>3.5</v>
      </c>
      <c r="L328" s="100">
        <v>50</v>
      </c>
      <c r="M328" s="100">
        <v>49</v>
      </c>
      <c r="N328" s="100">
        <v>61</v>
      </c>
      <c r="O328" s="99">
        <v>0.50234953703703711</v>
      </c>
    </row>
    <row r="329" spans="1:15" x14ac:dyDescent="0.25">
      <c r="A329" s="96" t="s">
        <v>770</v>
      </c>
      <c r="B329" s="98"/>
      <c r="C329" s="95" t="s">
        <v>57</v>
      </c>
      <c r="D329" s="97">
        <v>0.50289351851851849</v>
      </c>
      <c r="E329" s="96" t="s">
        <v>131</v>
      </c>
    </row>
    <row r="330" spans="1:15" x14ac:dyDescent="0.25">
      <c r="A330" s="100">
        <v>10339</v>
      </c>
      <c r="B330" s="29">
        <v>1</v>
      </c>
      <c r="C330" s="100">
        <v>35910</v>
      </c>
      <c r="D330" s="100">
        <v>8.3000000000000007</v>
      </c>
      <c r="E330" s="100">
        <v>7.52</v>
      </c>
      <c r="F330" s="100">
        <v>7.67</v>
      </c>
      <c r="G330" s="100">
        <v>6.96</v>
      </c>
      <c r="H330" s="100">
        <v>6.3</v>
      </c>
      <c r="I330" s="100">
        <v>5.59</v>
      </c>
      <c r="J330" s="100">
        <v>5.0199999999999996</v>
      </c>
      <c r="K330" s="100">
        <v>4.58</v>
      </c>
      <c r="L330" s="100">
        <v>50</v>
      </c>
      <c r="M330" s="100">
        <v>50</v>
      </c>
      <c r="N330" s="100">
        <v>62</v>
      </c>
      <c r="O330" s="99">
        <v>0.50343749999999998</v>
      </c>
    </row>
    <row r="331" spans="1:15" x14ac:dyDescent="0.25">
      <c r="A331" s="100">
        <v>10339</v>
      </c>
      <c r="B331" s="29">
        <v>2</v>
      </c>
      <c r="C331" s="100">
        <v>12134</v>
      </c>
      <c r="D331" s="100">
        <v>2.68</v>
      </c>
      <c r="E331" s="100">
        <v>2.4</v>
      </c>
      <c r="F331" s="100">
        <v>2.48</v>
      </c>
      <c r="G331" s="100">
        <v>2.2599999999999998</v>
      </c>
      <c r="H331" s="100">
        <v>2.1</v>
      </c>
      <c r="I331" s="100">
        <v>1.92</v>
      </c>
      <c r="J331" s="100">
        <v>1.8</v>
      </c>
      <c r="K331" s="100">
        <v>1.7</v>
      </c>
      <c r="L331" s="100">
        <v>50</v>
      </c>
      <c r="M331" s="100">
        <v>50</v>
      </c>
      <c r="N331" s="100">
        <v>62</v>
      </c>
      <c r="O331" s="99">
        <v>0.5035532407407407</v>
      </c>
    </row>
    <row r="332" spans="1:15" x14ac:dyDescent="0.25">
      <c r="A332" s="100">
        <v>10339</v>
      </c>
      <c r="B332" s="29">
        <v>3</v>
      </c>
      <c r="C332" s="100">
        <v>23789</v>
      </c>
      <c r="D332" s="100">
        <v>5.3</v>
      </c>
      <c r="E332" s="100">
        <v>4.7300000000000004</v>
      </c>
      <c r="F332" s="100">
        <v>5</v>
      </c>
      <c r="G332" s="100">
        <v>4.4400000000000004</v>
      </c>
      <c r="H332" s="100">
        <v>4.13</v>
      </c>
      <c r="I332" s="100">
        <v>3.75</v>
      </c>
      <c r="J332" s="100">
        <v>3.49</v>
      </c>
      <c r="K332" s="100">
        <v>3.28</v>
      </c>
      <c r="L332" s="100">
        <v>50</v>
      </c>
      <c r="M332" s="100">
        <v>50</v>
      </c>
      <c r="N332" s="100">
        <v>62</v>
      </c>
      <c r="O332" s="99">
        <v>0.5036342592592592</v>
      </c>
    </row>
    <row r="333" spans="1:15" x14ac:dyDescent="0.25">
      <c r="A333" s="100">
        <v>10339</v>
      </c>
      <c r="B333" s="29">
        <v>4</v>
      </c>
      <c r="C333" s="100">
        <v>35856</v>
      </c>
      <c r="D333" s="100">
        <v>7.93</v>
      </c>
      <c r="E333" s="100">
        <v>7.17</v>
      </c>
      <c r="F333" s="100">
        <v>7.35</v>
      </c>
      <c r="G333" s="100">
        <v>6.71</v>
      </c>
      <c r="H333" s="100">
        <v>6.12</v>
      </c>
      <c r="I333" s="100">
        <v>5.57</v>
      </c>
      <c r="J333" s="100">
        <v>5.0999999999999996</v>
      </c>
      <c r="K333" s="100">
        <v>4.7699999999999996</v>
      </c>
      <c r="L333" s="100">
        <v>50</v>
      </c>
      <c r="M333" s="100">
        <v>50</v>
      </c>
      <c r="N333" s="100">
        <v>62</v>
      </c>
      <c r="O333" s="99">
        <v>0.50376157407407407</v>
      </c>
    </row>
    <row r="334" spans="1:15" x14ac:dyDescent="0.25">
      <c r="A334" s="96" t="s">
        <v>771</v>
      </c>
      <c r="B334" s="98"/>
      <c r="C334" s="95" t="s">
        <v>57</v>
      </c>
      <c r="D334" s="97">
        <v>0.50430555555555556</v>
      </c>
      <c r="E334" s="96" t="s">
        <v>129</v>
      </c>
    </row>
    <row r="335" spans="1:15" x14ac:dyDescent="0.25">
      <c r="A335" s="100">
        <v>10354</v>
      </c>
      <c r="B335" s="29">
        <v>1</v>
      </c>
      <c r="C335" s="100">
        <v>35906</v>
      </c>
      <c r="D335" s="100">
        <v>8.1199999999999992</v>
      </c>
      <c r="E335" s="100">
        <v>7.37</v>
      </c>
      <c r="F335" s="100">
        <v>7.32</v>
      </c>
      <c r="G335" s="100">
        <v>6.45</v>
      </c>
      <c r="H335" s="100">
        <v>5.59</v>
      </c>
      <c r="I335" s="100">
        <v>4.8499999999999996</v>
      </c>
      <c r="J335" s="100">
        <v>4.1399999999999997</v>
      </c>
      <c r="K335" s="100">
        <v>3.53</v>
      </c>
      <c r="L335" s="100">
        <v>50</v>
      </c>
      <c r="M335" s="100">
        <v>50</v>
      </c>
      <c r="N335" s="100">
        <v>63</v>
      </c>
      <c r="O335" s="99">
        <v>0.50523148148148145</v>
      </c>
    </row>
    <row r="336" spans="1:15" x14ac:dyDescent="0.25">
      <c r="A336" s="100">
        <v>10354</v>
      </c>
      <c r="B336" s="29">
        <v>2</v>
      </c>
      <c r="C336" s="100">
        <v>12154</v>
      </c>
      <c r="D336" s="100">
        <v>2.64</v>
      </c>
      <c r="E336" s="100">
        <v>2.4</v>
      </c>
      <c r="F336" s="100">
        <v>2.39</v>
      </c>
      <c r="G336" s="100">
        <v>2.09</v>
      </c>
      <c r="H336" s="100">
        <v>1.87</v>
      </c>
      <c r="I336" s="100">
        <v>1.64</v>
      </c>
      <c r="J336" s="100">
        <v>1.44</v>
      </c>
      <c r="K336" s="100">
        <v>1.26</v>
      </c>
      <c r="L336" s="100">
        <v>50</v>
      </c>
      <c r="M336" s="100">
        <v>50</v>
      </c>
      <c r="N336" s="100">
        <v>63</v>
      </c>
      <c r="O336" s="99">
        <v>0.50533564814814813</v>
      </c>
    </row>
    <row r="337" spans="1:15" x14ac:dyDescent="0.25">
      <c r="A337" s="100">
        <v>10354</v>
      </c>
      <c r="B337" s="29">
        <v>3</v>
      </c>
      <c r="C337" s="100">
        <v>23846</v>
      </c>
      <c r="D337" s="100">
        <v>5.3</v>
      </c>
      <c r="E337" s="100">
        <v>4.7699999999999996</v>
      </c>
      <c r="F337" s="100">
        <v>4.82</v>
      </c>
      <c r="G337" s="100">
        <v>4.16</v>
      </c>
      <c r="H337" s="100">
        <v>3.69</v>
      </c>
      <c r="I337" s="100">
        <v>3.25</v>
      </c>
      <c r="J337" s="100">
        <v>2.83</v>
      </c>
      <c r="K337" s="100">
        <v>2.44</v>
      </c>
      <c r="L337" s="100">
        <v>50</v>
      </c>
      <c r="M337" s="100">
        <v>50</v>
      </c>
      <c r="N337" s="100">
        <v>63</v>
      </c>
      <c r="O337" s="99">
        <v>0.50542824074074078</v>
      </c>
    </row>
    <row r="338" spans="1:15" x14ac:dyDescent="0.25">
      <c r="A338" s="100">
        <v>10354</v>
      </c>
      <c r="B338" s="29">
        <v>4</v>
      </c>
      <c r="C338" s="100">
        <v>35927</v>
      </c>
      <c r="D338" s="100">
        <v>7.88</v>
      </c>
      <c r="E338" s="100">
        <v>7.12</v>
      </c>
      <c r="F338" s="100">
        <v>7.1</v>
      </c>
      <c r="G338" s="100">
        <v>6.24</v>
      </c>
      <c r="H338" s="100">
        <v>5.47</v>
      </c>
      <c r="I338" s="100">
        <v>4.8099999999999996</v>
      </c>
      <c r="J338" s="100">
        <v>4.16</v>
      </c>
      <c r="K338" s="100">
        <v>3.59</v>
      </c>
      <c r="L338" s="100">
        <v>50</v>
      </c>
      <c r="M338" s="100">
        <v>50</v>
      </c>
      <c r="N338" s="100">
        <v>63</v>
      </c>
      <c r="O338" s="99">
        <v>0.50555555555555554</v>
      </c>
    </row>
    <row r="339" spans="1:15" x14ac:dyDescent="0.25">
      <c r="A339" s="96" t="s">
        <v>772</v>
      </c>
      <c r="B339" s="98"/>
      <c r="C339" s="95" t="s">
        <v>57</v>
      </c>
      <c r="D339" s="97">
        <v>0.50609953703703703</v>
      </c>
      <c r="E339" s="96" t="s">
        <v>118</v>
      </c>
    </row>
    <row r="340" spans="1:15" x14ac:dyDescent="0.25">
      <c r="A340" s="100">
        <v>10359</v>
      </c>
      <c r="B340" s="29">
        <v>1</v>
      </c>
      <c r="C340" s="100">
        <v>36089</v>
      </c>
      <c r="D340" s="100">
        <v>7.84</v>
      </c>
      <c r="E340" s="100">
        <v>7.08</v>
      </c>
      <c r="F340" s="100">
        <v>7.13</v>
      </c>
      <c r="G340" s="100">
        <v>6.25</v>
      </c>
      <c r="H340" s="100">
        <v>5.5</v>
      </c>
      <c r="I340" s="100">
        <v>4.79</v>
      </c>
      <c r="J340" s="100">
        <v>4.1399999999999997</v>
      </c>
      <c r="K340" s="100">
        <v>3.59</v>
      </c>
      <c r="L340" s="100">
        <v>50</v>
      </c>
      <c r="M340" s="100">
        <v>49</v>
      </c>
      <c r="N340" s="100">
        <v>64</v>
      </c>
      <c r="O340" s="99">
        <v>0.50655092592592588</v>
      </c>
    </row>
    <row r="341" spans="1:15" x14ac:dyDescent="0.25">
      <c r="A341" s="100">
        <v>10359</v>
      </c>
      <c r="B341" s="29">
        <v>2</v>
      </c>
      <c r="C341" s="100">
        <v>12188</v>
      </c>
      <c r="D341" s="100">
        <v>2.62</v>
      </c>
      <c r="E341" s="100">
        <v>2.39</v>
      </c>
      <c r="F341" s="100">
        <v>2.41</v>
      </c>
      <c r="G341" s="100">
        <v>2.13</v>
      </c>
      <c r="H341" s="100">
        <v>1.88</v>
      </c>
      <c r="I341" s="100">
        <v>1.65</v>
      </c>
      <c r="J341" s="100">
        <v>1.44</v>
      </c>
      <c r="K341" s="100">
        <v>1.27</v>
      </c>
      <c r="L341" s="100">
        <v>50</v>
      </c>
      <c r="M341" s="100">
        <v>49</v>
      </c>
      <c r="N341" s="100">
        <v>64</v>
      </c>
      <c r="O341" s="99">
        <v>0.50665509259259256</v>
      </c>
    </row>
    <row r="342" spans="1:15" x14ac:dyDescent="0.25">
      <c r="A342" s="100">
        <v>10359</v>
      </c>
      <c r="B342" s="29">
        <v>3</v>
      </c>
      <c r="C342" s="100">
        <v>23912</v>
      </c>
      <c r="D342" s="100">
        <v>5.27</v>
      </c>
      <c r="E342" s="100">
        <v>4.6900000000000004</v>
      </c>
      <c r="F342" s="100">
        <v>4.87</v>
      </c>
      <c r="G342" s="100">
        <v>4.18</v>
      </c>
      <c r="H342" s="100">
        <v>3.71</v>
      </c>
      <c r="I342" s="100">
        <v>3.25</v>
      </c>
      <c r="J342" s="100">
        <v>2.83</v>
      </c>
      <c r="K342" s="100">
        <v>2.4700000000000002</v>
      </c>
      <c r="L342" s="100">
        <v>50</v>
      </c>
      <c r="M342" s="100">
        <v>49</v>
      </c>
      <c r="N342" s="100">
        <v>64</v>
      </c>
      <c r="O342" s="99">
        <v>0.5067476851851852</v>
      </c>
    </row>
    <row r="343" spans="1:15" x14ac:dyDescent="0.25">
      <c r="A343" s="100">
        <v>10359</v>
      </c>
      <c r="B343" s="29">
        <v>4</v>
      </c>
      <c r="C343" s="100">
        <v>36179</v>
      </c>
      <c r="D343" s="100">
        <v>7.9</v>
      </c>
      <c r="E343" s="100">
        <v>7.11</v>
      </c>
      <c r="F343" s="100">
        <v>7.22</v>
      </c>
      <c r="G343" s="100">
        <v>6.29</v>
      </c>
      <c r="H343" s="100">
        <v>5.51</v>
      </c>
      <c r="I343" s="100">
        <v>4.8499999999999996</v>
      </c>
      <c r="J343" s="100">
        <v>4.18</v>
      </c>
      <c r="K343" s="100">
        <v>3.63</v>
      </c>
      <c r="L343" s="100">
        <v>50</v>
      </c>
      <c r="M343" s="100">
        <v>49</v>
      </c>
      <c r="N343" s="100">
        <v>64</v>
      </c>
      <c r="O343" s="99">
        <v>0.50687499999999996</v>
      </c>
    </row>
    <row r="344" spans="1:15" x14ac:dyDescent="0.25">
      <c r="A344" s="96" t="s">
        <v>773</v>
      </c>
      <c r="B344" s="98"/>
      <c r="C344" s="95" t="s">
        <v>57</v>
      </c>
      <c r="D344" s="97">
        <v>0.50744212962962965</v>
      </c>
      <c r="E344" s="96" t="s">
        <v>117</v>
      </c>
    </row>
    <row r="345" spans="1:15" x14ac:dyDescent="0.25">
      <c r="A345" s="100">
        <v>10377</v>
      </c>
      <c r="B345" s="29">
        <v>1</v>
      </c>
      <c r="C345" s="100">
        <v>35716</v>
      </c>
      <c r="D345" s="100">
        <v>7.83</v>
      </c>
      <c r="E345" s="100">
        <v>7.07</v>
      </c>
      <c r="F345" s="100">
        <v>7.11</v>
      </c>
      <c r="G345" s="100">
        <v>6.32</v>
      </c>
      <c r="H345" s="100">
        <v>5.6</v>
      </c>
      <c r="I345" s="100">
        <v>4.83</v>
      </c>
      <c r="J345" s="100">
        <v>4.1100000000000003</v>
      </c>
      <c r="K345" s="100">
        <v>3.51</v>
      </c>
      <c r="L345" s="100">
        <v>50</v>
      </c>
      <c r="M345" s="100">
        <v>50</v>
      </c>
      <c r="N345" s="100">
        <v>65</v>
      </c>
      <c r="O345" s="99">
        <v>0.50813657407407409</v>
      </c>
    </row>
    <row r="346" spans="1:15" x14ac:dyDescent="0.25">
      <c r="A346" s="100">
        <v>10377</v>
      </c>
      <c r="B346" s="29">
        <v>2</v>
      </c>
      <c r="C346" s="100">
        <v>12217</v>
      </c>
      <c r="D346" s="100">
        <v>2.63</v>
      </c>
      <c r="E346" s="100">
        <v>2.36</v>
      </c>
      <c r="F346" s="100">
        <v>2.39</v>
      </c>
      <c r="G346" s="100">
        <v>2.11</v>
      </c>
      <c r="H346" s="100">
        <v>1.88</v>
      </c>
      <c r="I346" s="100">
        <v>1.66</v>
      </c>
      <c r="J346" s="100">
        <v>1.44</v>
      </c>
      <c r="K346" s="100">
        <v>1.28</v>
      </c>
      <c r="L346" s="100">
        <v>50</v>
      </c>
      <c r="M346" s="100">
        <v>50</v>
      </c>
      <c r="N346" s="100">
        <v>65</v>
      </c>
      <c r="O346" s="99">
        <v>0.50824074074074077</v>
      </c>
    </row>
    <row r="347" spans="1:15" x14ac:dyDescent="0.25">
      <c r="A347" s="100">
        <v>10377</v>
      </c>
      <c r="B347" s="29">
        <v>3</v>
      </c>
      <c r="C347" s="100">
        <v>23886</v>
      </c>
      <c r="D347" s="100">
        <v>5.22</v>
      </c>
      <c r="E347" s="100">
        <v>4.6399999999999997</v>
      </c>
      <c r="F347" s="100">
        <v>4.76</v>
      </c>
      <c r="G347" s="100">
        <v>4.1399999999999997</v>
      </c>
      <c r="H347" s="100">
        <v>3.7</v>
      </c>
      <c r="I347" s="100">
        <v>3.23</v>
      </c>
      <c r="J347" s="100">
        <v>2.81</v>
      </c>
      <c r="K347" s="100">
        <v>2.46</v>
      </c>
      <c r="L347" s="100">
        <v>50</v>
      </c>
      <c r="M347" s="100">
        <v>50</v>
      </c>
      <c r="N347" s="100">
        <v>65</v>
      </c>
      <c r="O347" s="99">
        <v>0.5083333333333333</v>
      </c>
    </row>
    <row r="348" spans="1:15" x14ac:dyDescent="0.25">
      <c r="A348" s="100">
        <v>10377</v>
      </c>
      <c r="B348" s="29">
        <v>4</v>
      </c>
      <c r="C348" s="100">
        <v>36096</v>
      </c>
      <c r="D348" s="100">
        <v>7.78</v>
      </c>
      <c r="E348" s="100">
        <v>7.01</v>
      </c>
      <c r="F348" s="100">
        <v>7.1</v>
      </c>
      <c r="G348" s="100">
        <v>6.27</v>
      </c>
      <c r="H348" s="100">
        <v>5.54</v>
      </c>
      <c r="I348" s="100">
        <v>4.84</v>
      </c>
      <c r="J348" s="100">
        <v>4.16</v>
      </c>
      <c r="K348" s="100">
        <v>3.6</v>
      </c>
      <c r="L348" s="100">
        <v>50</v>
      </c>
      <c r="M348" s="100">
        <v>50</v>
      </c>
      <c r="N348" s="100">
        <v>65</v>
      </c>
      <c r="O348" s="99">
        <v>0.50846064814814818</v>
      </c>
    </row>
    <row r="349" spans="1:15" x14ac:dyDescent="0.25">
      <c r="A349" s="96" t="s">
        <v>774</v>
      </c>
      <c r="B349" s="98"/>
      <c r="C349" s="95" t="s">
        <v>57</v>
      </c>
      <c r="D349" s="97">
        <v>0.50914351851851858</v>
      </c>
      <c r="E349" s="96" t="s">
        <v>127</v>
      </c>
    </row>
    <row r="350" spans="1:15" x14ac:dyDescent="0.25">
      <c r="A350" s="100">
        <v>10392</v>
      </c>
      <c r="B350" s="29">
        <v>1</v>
      </c>
      <c r="C350" s="100">
        <v>35779</v>
      </c>
      <c r="D350" s="100">
        <v>8.15</v>
      </c>
      <c r="E350" s="100">
        <v>7.45</v>
      </c>
      <c r="F350" s="100">
        <v>7.34</v>
      </c>
      <c r="G350" s="100">
        <v>6.43</v>
      </c>
      <c r="H350" s="100">
        <v>5.6</v>
      </c>
      <c r="I350" s="100">
        <v>4.88</v>
      </c>
      <c r="J350" s="100">
        <v>4.1500000000000004</v>
      </c>
      <c r="K350" s="100">
        <v>3.6</v>
      </c>
      <c r="L350" s="100">
        <v>51</v>
      </c>
      <c r="M350" s="100">
        <v>50</v>
      </c>
      <c r="N350" s="100">
        <v>66</v>
      </c>
      <c r="O350" s="99">
        <v>0.51010416666666669</v>
      </c>
    </row>
    <row r="351" spans="1:15" x14ac:dyDescent="0.25">
      <c r="A351" s="100">
        <v>10392</v>
      </c>
      <c r="B351" s="29">
        <v>2</v>
      </c>
      <c r="C351" s="100">
        <v>12259</v>
      </c>
      <c r="D351" s="100">
        <v>2.71</v>
      </c>
      <c r="E351" s="100">
        <v>2.5</v>
      </c>
      <c r="F351" s="100">
        <v>2.46</v>
      </c>
      <c r="G351" s="100">
        <v>2.17</v>
      </c>
      <c r="H351" s="100">
        <v>1.91</v>
      </c>
      <c r="I351" s="100">
        <v>1.67</v>
      </c>
      <c r="J351" s="100">
        <v>1.47</v>
      </c>
      <c r="K351" s="100">
        <v>1.29</v>
      </c>
      <c r="L351" s="100">
        <v>51</v>
      </c>
      <c r="M351" s="100">
        <v>50</v>
      </c>
      <c r="N351" s="100">
        <v>66</v>
      </c>
      <c r="O351" s="99">
        <v>0.51020833333333326</v>
      </c>
    </row>
    <row r="352" spans="1:15" x14ac:dyDescent="0.25">
      <c r="A352" s="100">
        <v>10392</v>
      </c>
      <c r="B352" s="29">
        <v>3</v>
      </c>
      <c r="C352" s="100">
        <v>24012</v>
      </c>
      <c r="D352" s="100">
        <v>5.45</v>
      </c>
      <c r="E352" s="100">
        <v>4.93</v>
      </c>
      <c r="F352" s="100">
        <v>4.91</v>
      </c>
      <c r="G352" s="100">
        <v>4.26</v>
      </c>
      <c r="H352" s="100">
        <v>3.78</v>
      </c>
      <c r="I352" s="100">
        <v>3.3</v>
      </c>
      <c r="J352" s="100">
        <v>2.87</v>
      </c>
      <c r="K352" s="100">
        <v>2.5</v>
      </c>
      <c r="L352" s="100">
        <v>51</v>
      </c>
      <c r="M352" s="100">
        <v>50</v>
      </c>
      <c r="N352" s="100">
        <v>66</v>
      </c>
      <c r="O352" s="99">
        <v>0.51030092592592591</v>
      </c>
    </row>
    <row r="353" spans="1:15" x14ac:dyDescent="0.25">
      <c r="A353" s="100">
        <v>10392</v>
      </c>
      <c r="B353" s="29">
        <v>4</v>
      </c>
      <c r="C353" s="100">
        <v>36282</v>
      </c>
      <c r="D353" s="100">
        <v>8.11</v>
      </c>
      <c r="E353" s="100">
        <v>7.37</v>
      </c>
      <c r="F353" s="100">
        <v>7.33</v>
      </c>
      <c r="G353" s="100">
        <v>6.38</v>
      </c>
      <c r="H353" s="100">
        <v>5.59</v>
      </c>
      <c r="I353" s="100">
        <v>4.91</v>
      </c>
      <c r="J353" s="100">
        <v>4.21</v>
      </c>
      <c r="K353" s="100">
        <v>3.65</v>
      </c>
      <c r="L353" s="100">
        <v>51</v>
      </c>
      <c r="M353" s="100">
        <v>50</v>
      </c>
      <c r="N353" s="100">
        <v>66</v>
      </c>
      <c r="O353" s="99">
        <v>0.51042824074074067</v>
      </c>
    </row>
    <row r="354" spans="1:15" x14ac:dyDescent="0.25">
      <c r="A354" s="96" t="s">
        <v>775</v>
      </c>
      <c r="B354" s="98"/>
      <c r="C354" s="95" t="s">
        <v>57</v>
      </c>
      <c r="D354" s="97">
        <v>0.51097222222222227</v>
      </c>
      <c r="E354" s="96" t="s">
        <v>125</v>
      </c>
    </row>
    <row r="355" spans="1:15" x14ac:dyDescent="0.25">
      <c r="A355" s="100">
        <v>10397</v>
      </c>
      <c r="B355" s="29">
        <v>1</v>
      </c>
      <c r="C355" s="100">
        <v>35993</v>
      </c>
      <c r="D355" s="100">
        <v>8.16</v>
      </c>
      <c r="E355" s="100">
        <v>7.34</v>
      </c>
      <c r="F355" s="100">
        <v>7.38</v>
      </c>
      <c r="G355" s="100">
        <v>6.43</v>
      </c>
      <c r="H355" s="100">
        <v>5.63</v>
      </c>
      <c r="I355" s="100">
        <v>4.8899999999999997</v>
      </c>
      <c r="J355" s="100">
        <v>4.2</v>
      </c>
      <c r="K355" s="100">
        <v>3.63</v>
      </c>
      <c r="L355" s="100">
        <v>51</v>
      </c>
      <c r="M355" s="100">
        <v>50</v>
      </c>
      <c r="N355" s="100">
        <v>67</v>
      </c>
      <c r="O355" s="99">
        <v>0.51145833333333335</v>
      </c>
    </row>
    <row r="356" spans="1:15" x14ac:dyDescent="0.25">
      <c r="A356" s="100">
        <v>10397</v>
      </c>
      <c r="B356" s="29">
        <v>2</v>
      </c>
      <c r="C356" s="100">
        <v>12206</v>
      </c>
      <c r="D356" s="100">
        <v>2.77</v>
      </c>
      <c r="E356" s="100">
        <v>2.44</v>
      </c>
      <c r="F356" s="100">
        <v>2.4900000000000002</v>
      </c>
      <c r="G356" s="100">
        <v>2.15</v>
      </c>
      <c r="H356" s="100">
        <v>1.9</v>
      </c>
      <c r="I356" s="100">
        <v>1.66</v>
      </c>
      <c r="J356" s="100">
        <v>1.46</v>
      </c>
      <c r="K356" s="100">
        <v>1.27</v>
      </c>
      <c r="L356" s="100">
        <v>51</v>
      </c>
      <c r="M356" s="100">
        <v>50</v>
      </c>
      <c r="N356" s="100">
        <v>67</v>
      </c>
      <c r="O356" s="99">
        <v>0.51156250000000003</v>
      </c>
    </row>
    <row r="357" spans="1:15" x14ac:dyDescent="0.25">
      <c r="A357" s="100">
        <v>10397</v>
      </c>
      <c r="B357" s="29">
        <v>3</v>
      </c>
      <c r="C357" s="100">
        <v>23843</v>
      </c>
      <c r="D357" s="100">
        <v>5.51</v>
      </c>
      <c r="E357" s="100">
        <v>4.8600000000000003</v>
      </c>
      <c r="F357" s="100">
        <v>5.01</v>
      </c>
      <c r="G357" s="100">
        <v>4.3099999999999996</v>
      </c>
      <c r="H357" s="100">
        <v>3.79</v>
      </c>
      <c r="I357" s="100">
        <v>3.3</v>
      </c>
      <c r="J357" s="100">
        <v>2.86</v>
      </c>
      <c r="K357" s="100">
        <v>2.4900000000000002</v>
      </c>
      <c r="L357" s="100">
        <v>51</v>
      </c>
      <c r="M357" s="100">
        <v>50</v>
      </c>
      <c r="N357" s="100">
        <v>67</v>
      </c>
      <c r="O357" s="99">
        <v>0.51165509259259256</v>
      </c>
    </row>
    <row r="358" spans="1:15" x14ac:dyDescent="0.25">
      <c r="A358" s="100">
        <v>10397</v>
      </c>
      <c r="B358" s="29">
        <v>4</v>
      </c>
      <c r="C358" s="100">
        <v>36010</v>
      </c>
      <c r="D358" s="100">
        <v>8.2100000000000009</v>
      </c>
      <c r="E358" s="100">
        <v>7.33</v>
      </c>
      <c r="F358" s="100">
        <v>7.45</v>
      </c>
      <c r="G358" s="100">
        <v>6.48</v>
      </c>
      <c r="H358" s="100">
        <v>5.64</v>
      </c>
      <c r="I358" s="100">
        <v>4.92</v>
      </c>
      <c r="J358" s="100">
        <v>4.2300000000000004</v>
      </c>
      <c r="K358" s="100">
        <v>3.67</v>
      </c>
      <c r="L358" s="100">
        <v>51</v>
      </c>
      <c r="M358" s="100">
        <v>50</v>
      </c>
      <c r="N358" s="100">
        <v>67</v>
      </c>
      <c r="O358" s="99">
        <v>0.51178240740740744</v>
      </c>
    </row>
    <row r="359" spans="1:15" x14ac:dyDescent="0.25">
      <c r="A359" s="96" t="s">
        <v>776</v>
      </c>
      <c r="B359" s="98"/>
      <c r="C359" s="95" t="s">
        <v>57</v>
      </c>
      <c r="D359" s="97">
        <v>0.51223379629629628</v>
      </c>
      <c r="E359" s="96" t="s">
        <v>123</v>
      </c>
    </row>
    <row r="360" spans="1:15" x14ac:dyDescent="0.25">
      <c r="A360" s="100">
        <v>10414</v>
      </c>
      <c r="B360" s="29">
        <v>1</v>
      </c>
      <c r="C360" s="100">
        <v>35714</v>
      </c>
      <c r="D360" s="100">
        <v>8.4</v>
      </c>
      <c r="E360" s="100">
        <v>7.69</v>
      </c>
      <c r="F360" s="100">
        <v>7.58</v>
      </c>
      <c r="G360" s="100">
        <v>6.64</v>
      </c>
      <c r="H360" s="100">
        <v>5.75</v>
      </c>
      <c r="I360" s="100">
        <v>4.95</v>
      </c>
      <c r="J360" s="100">
        <v>4.22</v>
      </c>
      <c r="K360" s="100">
        <v>3.6</v>
      </c>
      <c r="L360" s="100">
        <v>51</v>
      </c>
      <c r="M360" s="100">
        <v>50</v>
      </c>
      <c r="N360" s="100">
        <v>68</v>
      </c>
      <c r="O360" s="99">
        <v>0.51283564814814808</v>
      </c>
    </row>
    <row r="361" spans="1:15" x14ac:dyDescent="0.25">
      <c r="A361" s="100">
        <v>10414</v>
      </c>
      <c r="B361" s="29">
        <v>2</v>
      </c>
      <c r="C361" s="100">
        <v>12222</v>
      </c>
      <c r="D361" s="100">
        <v>2.72</v>
      </c>
      <c r="E361" s="100">
        <v>2.4900000000000002</v>
      </c>
      <c r="F361" s="100">
        <v>2.4900000000000002</v>
      </c>
      <c r="G361" s="100">
        <v>2.1800000000000002</v>
      </c>
      <c r="H361" s="100">
        <v>1.92</v>
      </c>
      <c r="I361" s="100">
        <v>1.68</v>
      </c>
      <c r="J361" s="100">
        <v>1.46</v>
      </c>
      <c r="K361" s="100">
        <v>1.27</v>
      </c>
      <c r="L361" s="100">
        <v>51</v>
      </c>
      <c r="M361" s="100">
        <v>50</v>
      </c>
      <c r="N361" s="100">
        <v>68</v>
      </c>
      <c r="O361" s="99">
        <v>0.51292824074074073</v>
      </c>
    </row>
    <row r="362" spans="1:15" x14ac:dyDescent="0.25">
      <c r="A362" s="100">
        <v>10414</v>
      </c>
      <c r="B362" s="29">
        <v>3</v>
      </c>
      <c r="C362" s="100">
        <v>23733</v>
      </c>
      <c r="D362" s="100">
        <v>5.47</v>
      </c>
      <c r="E362" s="100">
        <v>4.95</v>
      </c>
      <c r="F362" s="100">
        <v>5.0199999999999996</v>
      </c>
      <c r="G362" s="100">
        <v>4.3</v>
      </c>
      <c r="H362" s="100">
        <v>3.8</v>
      </c>
      <c r="I362" s="100">
        <v>3.3</v>
      </c>
      <c r="J362" s="100">
        <v>2.86</v>
      </c>
      <c r="K362" s="100">
        <v>2.48</v>
      </c>
      <c r="L362" s="100">
        <v>51</v>
      </c>
      <c r="M362" s="100">
        <v>50</v>
      </c>
      <c r="N362" s="100">
        <v>68</v>
      </c>
      <c r="O362" s="99">
        <v>0.51302083333333337</v>
      </c>
    </row>
    <row r="363" spans="1:15" x14ac:dyDescent="0.25">
      <c r="A363" s="100">
        <v>10414</v>
      </c>
      <c r="B363" s="29">
        <v>4</v>
      </c>
      <c r="C363" s="100">
        <v>36135</v>
      </c>
      <c r="D363" s="100">
        <v>8.31</v>
      </c>
      <c r="E363" s="100">
        <v>7.58</v>
      </c>
      <c r="F363" s="100">
        <v>7.5</v>
      </c>
      <c r="G363" s="100">
        <v>6.58</v>
      </c>
      <c r="H363" s="100">
        <v>5.73</v>
      </c>
      <c r="I363" s="100">
        <v>4.97</v>
      </c>
      <c r="J363" s="100">
        <v>4.29</v>
      </c>
      <c r="K363" s="100">
        <v>3.68</v>
      </c>
      <c r="L363" s="100">
        <v>51</v>
      </c>
      <c r="M363" s="100">
        <v>50</v>
      </c>
      <c r="N363" s="100">
        <v>68</v>
      </c>
      <c r="O363" s="99">
        <v>0.51314814814814813</v>
      </c>
    </row>
    <row r="364" spans="1:15" x14ac:dyDescent="0.25">
      <c r="A364" s="96" t="s">
        <v>777</v>
      </c>
      <c r="B364" s="98"/>
      <c r="C364" s="95" t="s">
        <v>57</v>
      </c>
      <c r="D364" s="97">
        <v>0.51355324074074071</v>
      </c>
      <c r="E364" s="96" t="s">
        <v>121</v>
      </c>
    </row>
    <row r="365" spans="1:15" x14ac:dyDescent="0.25">
      <c r="A365" s="100">
        <v>10279</v>
      </c>
      <c r="B365" s="29">
        <v>1</v>
      </c>
      <c r="C365" s="100">
        <v>35039</v>
      </c>
      <c r="D365" s="100">
        <v>37.06</v>
      </c>
      <c r="E365" s="100">
        <v>4.51</v>
      </c>
      <c r="F365" s="100">
        <v>30.14</v>
      </c>
      <c r="G365" s="100">
        <v>23.2</v>
      </c>
      <c r="H365" s="100">
        <v>18.03</v>
      </c>
      <c r="I365" s="100">
        <v>13.92</v>
      </c>
      <c r="J365" s="100">
        <v>11.01</v>
      </c>
      <c r="K365" s="100">
        <v>8.69</v>
      </c>
      <c r="L365" s="100">
        <v>51</v>
      </c>
      <c r="M365" s="100">
        <v>50</v>
      </c>
      <c r="N365" s="100">
        <v>69</v>
      </c>
      <c r="O365" s="99">
        <v>0.51505787037037043</v>
      </c>
    </row>
    <row r="366" spans="1:15" x14ac:dyDescent="0.25">
      <c r="A366" s="100">
        <v>10279</v>
      </c>
      <c r="B366" s="29">
        <v>2</v>
      </c>
      <c r="C366" s="100">
        <v>11629</v>
      </c>
      <c r="D366" s="100">
        <v>19.14</v>
      </c>
      <c r="E366" s="100">
        <v>1.47</v>
      </c>
      <c r="F366" s="100">
        <v>15.35</v>
      </c>
      <c r="G366" s="100">
        <v>11.72</v>
      </c>
      <c r="H366" s="100">
        <v>8.77</v>
      </c>
      <c r="I366" s="100">
        <v>6.57</v>
      </c>
      <c r="J366" s="100">
        <v>5.0199999999999996</v>
      </c>
      <c r="K366" s="100">
        <v>3.87</v>
      </c>
      <c r="L366" s="100">
        <v>51</v>
      </c>
      <c r="M366" s="100">
        <v>50</v>
      </c>
      <c r="N366" s="100">
        <v>69</v>
      </c>
      <c r="O366" s="99">
        <v>0.51519675925925923</v>
      </c>
    </row>
    <row r="367" spans="1:15" x14ac:dyDescent="0.25">
      <c r="A367" s="100">
        <v>10279</v>
      </c>
      <c r="B367" s="29">
        <v>3</v>
      </c>
      <c r="C367" s="100">
        <v>23377</v>
      </c>
      <c r="D367" s="100">
        <v>28.5</v>
      </c>
      <c r="E367" s="100">
        <v>2.93</v>
      </c>
      <c r="F367" s="100">
        <v>22.99</v>
      </c>
      <c r="G367" s="100">
        <v>17.54</v>
      </c>
      <c r="H367" s="100">
        <v>13.43</v>
      </c>
      <c r="I367" s="100">
        <v>10.220000000000001</v>
      </c>
      <c r="J367" s="100">
        <v>8.02</v>
      </c>
      <c r="K367" s="100">
        <v>6.26</v>
      </c>
      <c r="L367" s="100">
        <v>51</v>
      </c>
      <c r="M367" s="100">
        <v>50</v>
      </c>
      <c r="N367" s="100">
        <v>69</v>
      </c>
      <c r="O367" s="99">
        <v>0.51537037037037037</v>
      </c>
    </row>
    <row r="368" spans="1:15" x14ac:dyDescent="0.25">
      <c r="A368" s="100">
        <v>10279</v>
      </c>
      <c r="B368" s="29">
        <v>4</v>
      </c>
      <c r="C368" s="100">
        <v>35357</v>
      </c>
      <c r="D368" s="100">
        <v>35.729999999999997</v>
      </c>
      <c r="E368" s="100">
        <v>4.66</v>
      </c>
      <c r="F368" s="100">
        <v>28.89</v>
      </c>
      <c r="G368" s="100">
        <v>22.17</v>
      </c>
      <c r="H368" s="100">
        <v>17.2</v>
      </c>
      <c r="I368" s="100">
        <v>13.29</v>
      </c>
      <c r="J368" s="100">
        <v>10.5</v>
      </c>
      <c r="K368" s="100">
        <v>8.3699999999999992</v>
      </c>
      <c r="L368" s="100">
        <v>51</v>
      </c>
      <c r="M368" s="100">
        <v>50</v>
      </c>
      <c r="N368" s="100">
        <v>69</v>
      </c>
      <c r="O368" s="99">
        <v>0.51550925925925928</v>
      </c>
    </row>
    <row r="369" spans="1:15" x14ac:dyDescent="0.25">
      <c r="A369" s="96" t="s">
        <v>766</v>
      </c>
      <c r="B369" s="98"/>
      <c r="C369" s="95" t="s">
        <v>57</v>
      </c>
      <c r="D369" s="97">
        <v>0.51612268518518511</v>
      </c>
      <c r="E369" s="96" t="s">
        <v>120</v>
      </c>
      <c r="F369" s="96" t="s">
        <v>115</v>
      </c>
    </row>
    <row r="370" spans="1:15" x14ac:dyDescent="0.25">
      <c r="A370" s="100">
        <v>10281</v>
      </c>
      <c r="B370" s="29">
        <v>1</v>
      </c>
      <c r="C370" s="100">
        <v>34997</v>
      </c>
      <c r="D370" s="100">
        <v>32.119999999999997</v>
      </c>
      <c r="E370" s="100">
        <v>26.38</v>
      </c>
      <c r="F370" s="100">
        <v>4.32</v>
      </c>
      <c r="G370" s="100">
        <v>3.89</v>
      </c>
      <c r="H370" s="100">
        <v>3.69</v>
      </c>
      <c r="I370" s="100">
        <v>3.48</v>
      </c>
      <c r="J370" s="100">
        <v>3.31</v>
      </c>
      <c r="K370" s="100">
        <v>3.1</v>
      </c>
      <c r="L370" s="100">
        <v>51</v>
      </c>
      <c r="M370" s="100">
        <v>50</v>
      </c>
      <c r="N370" s="100">
        <v>70</v>
      </c>
      <c r="O370" s="99">
        <v>0.51659722222222226</v>
      </c>
    </row>
    <row r="371" spans="1:15" x14ac:dyDescent="0.25">
      <c r="A371" s="100">
        <v>10281</v>
      </c>
      <c r="B371" s="29">
        <v>2</v>
      </c>
      <c r="C371" s="100">
        <v>11831</v>
      </c>
      <c r="D371" s="100">
        <v>15.03</v>
      </c>
      <c r="E371" s="100">
        <v>11.99</v>
      </c>
      <c r="F371" s="100">
        <v>1.42</v>
      </c>
      <c r="G371" s="100">
        <v>1.32</v>
      </c>
      <c r="H371" s="100">
        <v>1.26</v>
      </c>
      <c r="I371" s="100">
        <v>1.2</v>
      </c>
      <c r="J371" s="100">
        <v>1.1299999999999999</v>
      </c>
      <c r="K371" s="100">
        <v>1.07</v>
      </c>
      <c r="L371" s="100">
        <v>51</v>
      </c>
      <c r="M371" s="100">
        <v>50</v>
      </c>
      <c r="N371" s="100">
        <v>70</v>
      </c>
      <c r="O371" s="99">
        <v>0.51670138888888884</v>
      </c>
    </row>
    <row r="372" spans="1:15" x14ac:dyDescent="0.25">
      <c r="A372" s="100">
        <v>10281</v>
      </c>
      <c r="B372" s="29">
        <v>3</v>
      </c>
      <c r="C372" s="100">
        <v>23369</v>
      </c>
      <c r="D372" s="100">
        <v>23.9</v>
      </c>
      <c r="E372" s="100">
        <v>19.239999999999998</v>
      </c>
      <c r="F372" s="100">
        <v>2.97</v>
      </c>
      <c r="G372" s="100">
        <v>2.62</v>
      </c>
      <c r="H372" s="100">
        <v>2.52</v>
      </c>
      <c r="I372" s="100">
        <v>2.37</v>
      </c>
      <c r="J372" s="100">
        <v>2.2400000000000002</v>
      </c>
      <c r="K372" s="100">
        <v>2.1</v>
      </c>
      <c r="L372" s="100">
        <v>51</v>
      </c>
      <c r="M372" s="100">
        <v>50</v>
      </c>
      <c r="N372" s="100">
        <v>70</v>
      </c>
      <c r="O372" s="99">
        <v>0.51680555555555552</v>
      </c>
    </row>
    <row r="373" spans="1:15" x14ac:dyDescent="0.25">
      <c r="A373" s="100">
        <v>10281</v>
      </c>
      <c r="B373" s="29">
        <v>4</v>
      </c>
      <c r="C373" s="100">
        <v>35083</v>
      </c>
      <c r="D373" s="100">
        <v>30.97</v>
      </c>
      <c r="E373" s="100">
        <v>25.21</v>
      </c>
      <c r="F373" s="100">
        <v>4.5</v>
      </c>
      <c r="G373" s="100">
        <v>4.07</v>
      </c>
      <c r="H373" s="100">
        <v>3.83</v>
      </c>
      <c r="I373" s="100">
        <v>3.62</v>
      </c>
      <c r="J373" s="100">
        <v>3.43</v>
      </c>
      <c r="K373" s="100">
        <v>3.22</v>
      </c>
      <c r="L373" s="100">
        <v>51</v>
      </c>
      <c r="M373" s="100">
        <v>50</v>
      </c>
      <c r="N373" s="100">
        <v>70</v>
      </c>
      <c r="O373" s="99">
        <v>0.51693287037037039</v>
      </c>
    </row>
    <row r="374" spans="1:15" x14ac:dyDescent="0.25">
      <c r="A374" s="96" t="s">
        <v>778</v>
      </c>
      <c r="B374" s="98"/>
      <c r="C374" s="95" t="s">
        <v>57</v>
      </c>
      <c r="D374" s="97">
        <v>0.51748842592592592</v>
      </c>
      <c r="E374" s="96" t="s">
        <v>119</v>
      </c>
      <c r="F374" s="96" t="s">
        <v>115</v>
      </c>
    </row>
    <row r="375" spans="1:15" x14ac:dyDescent="0.25">
      <c r="A375" s="100">
        <v>10354</v>
      </c>
      <c r="B375" s="29">
        <v>1</v>
      </c>
      <c r="C375" s="100">
        <v>35368</v>
      </c>
      <c r="D375" s="100">
        <v>16.420000000000002</v>
      </c>
      <c r="E375" s="100">
        <v>15.13</v>
      </c>
      <c r="F375" s="100">
        <v>15.02</v>
      </c>
      <c r="G375" s="100">
        <v>12.81</v>
      </c>
      <c r="H375" s="100">
        <v>10.94</v>
      </c>
      <c r="I375" s="100">
        <v>9.35</v>
      </c>
      <c r="J375" s="100">
        <v>7.94</v>
      </c>
      <c r="K375" s="100">
        <v>6.75</v>
      </c>
      <c r="L375" s="100">
        <v>51</v>
      </c>
      <c r="M375" s="100">
        <v>51</v>
      </c>
      <c r="N375" s="100">
        <v>71</v>
      </c>
      <c r="O375" s="99">
        <v>0.5191782407407407</v>
      </c>
    </row>
    <row r="376" spans="1:15" x14ac:dyDescent="0.25">
      <c r="A376" s="100">
        <v>10354</v>
      </c>
      <c r="B376" s="29">
        <v>2</v>
      </c>
      <c r="C376" s="100">
        <v>12082</v>
      </c>
      <c r="D376" s="100">
        <v>6.3</v>
      </c>
      <c r="E376" s="100">
        <v>5.87</v>
      </c>
      <c r="F376" s="100">
        <v>5.8</v>
      </c>
      <c r="G376" s="100">
        <v>4.8899999999999997</v>
      </c>
      <c r="H376" s="100">
        <v>4.1900000000000004</v>
      </c>
      <c r="I376" s="100">
        <v>3.51</v>
      </c>
      <c r="J376" s="100">
        <v>2.96</v>
      </c>
      <c r="K376" s="100">
        <v>2.5099999999999998</v>
      </c>
      <c r="L376" s="100">
        <v>51</v>
      </c>
      <c r="M376" s="100">
        <v>51</v>
      </c>
      <c r="N376" s="100">
        <v>71</v>
      </c>
      <c r="O376" s="99">
        <v>0.51928240740740739</v>
      </c>
    </row>
    <row r="377" spans="1:15" x14ac:dyDescent="0.25">
      <c r="A377" s="100">
        <v>10354</v>
      </c>
      <c r="B377" s="29">
        <v>3</v>
      </c>
      <c r="C377" s="100">
        <v>23590</v>
      </c>
      <c r="D377" s="100">
        <v>11.7</v>
      </c>
      <c r="E377" s="100">
        <v>10.76</v>
      </c>
      <c r="F377" s="100">
        <v>10.81</v>
      </c>
      <c r="G377" s="100">
        <v>9.08</v>
      </c>
      <c r="H377" s="100">
        <v>7.74</v>
      </c>
      <c r="I377" s="100">
        <v>6.58</v>
      </c>
      <c r="J377" s="100">
        <v>5.55</v>
      </c>
      <c r="K377" s="100">
        <v>4.7300000000000004</v>
      </c>
      <c r="L377" s="100">
        <v>51</v>
      </c>
      <c r="M377" s="100">
        <v>51</v>
      </c>
      <c r="N377" s="100">
        <v>71</v>
      </c>
      <c r="O377" s="99">
        <v>0.51937500000000003</v>
      </c>
    </row>
    <row r="378" spans="1:15" x14ac:dyDescent="0.25">
      <c r="A378" s="100">
        <v>10354</v>
      </c>
      <c r="B378" s="29">
        <v>4</v>
      </c>
      <c r="C378" s="100">
        <v>35638</v>
      </c>
      <c r="D378" s="100">
        <v>16.079999999999998</v>
      </c>
      <c r="E378" s="100">
        <v>14.81</v>
      </c>
      <c r="F378" s="100">
        <v>14.72</v>
      </c>
      <c r="G378" s="100">
        <v>12.54</v>
      </c>
      <c r="H378" s="100">
        <v>10.72</v>
      </c>
      <c r="I378" s="100">
        <v>9.16</v>
      </c>
      <c r="J378" s="100">
        <v>7.83</v>
      </c>
      <c r="K378" s="100">
        <v>6.69</v>
      </c>
      <c r="L378" s="100">
        <v>51</v>
      </c>
      <c r="M378" s="100">
        <v>51</v>
      </c>
      <c r="N378" s="100">
        <v>71</v>
      </c>
      <c r="O378" s="99">
        <v>0.51950231481481479</v>
      </c>
    </row>
    <row r="379" spans="1:15" x14ac:dyDescent="0.25">
      <c r="A379" s="96" t="s">
        <v>772</v>
      </c>
      <c r="B379" s="98"/>
      <c r="C379" s="95" t="s">
        <v>57</v>
      </c>
      <c r="D379" s="97">
        <v>0.52002314814814821</v>
      </c>
      <c r="E379" s="96" t="s">
        <v>118</v>
      </c>
      <c r="F379" s="96" t="s">
        <v>115</v>
      </c>
    </row>
    <row r="380" spans="1:15" x14ac:dyDescent="0.25">
      <c r="A380" s="100">
        <v>10357</v>
      </c>
      <c r="B380" s="29">
        <v>1</v>
      </c>
      <c r="C380" s="100">
        <v>35522</v>
      </c>
      <c r="D380" s="100">
        <v>16.23</v>
      </c>
      <c r="E380" s="100">
        <v>14.85</v>
      </c>
      <c r="F380" s="100">
        <v>14.94</v>
      </c>
      <c r="G380" s="100">
        <v>12.71</v>
      </c>
      <c r="H380" s="100">
        <v>10.74</v>
      </c>
      <c r="I380" s="100">
        <v>9.16</v>
      </c>
      <c r="J380" s="100">
        <v>7.75</v>
      </c>
      <c r="K380" s="100">
        <v>6.59</v>
      </c>
      <c r="L380" s="100">
        <v>52</v>
      </c>
      <c r="M380" s="100">
        <v>50</v>
      </c>
      <c r="N380" s="100">
        <v>72</v>
      </c>
      <c r="O380" s="99">
        <v>0.52046296296296302</v>
      </c>
    </row>
    <row r="381" spans="1:15" x14ac:dyDescent="0.25">
      <c r="A381" s="100">
        <v>10357</v>
      </c>
      <c r="B381" s="29">
        <v>2</v>
      </c>
      <c r="C381" s="100">
        <v>11990</v>
      </c>
      <c r="D381" s="100">
        <v>6.42</v>
      </c>
      <c r="E381" s="100">
        <v>5.88</v>
      </c>
      <c r="F381" s="100">
        <v>5.88</v>
      </c>
      <c r="G381" s="100">
        <v>4.99</v>
      </c>
      <c r="H381" s="100">
        <v>4.18</v>
      </c>
      <c r="I381" s="100">
        <v>3.53</v>
      </c>
      <c r="J381" s="100">
        <v>2.94</v>
      </c>
      <c r="K381" s="100">
        <v>2.48</v>
      </c>
      <c r="L381" s="100">
        <v>52</v>
      </c>
      <c r="M381" s="100">
        <v>50</v>
      </c>
      <c r="N381" s="100">
        <v>72</v>
      </c>
      <c r="O381" s="99">
        <v>0.52056712962962959</v>
      </c>
    </row>
    <row r="382" spans="1:15" x14ac:dyDescent="0.25">
      <c r="A382" s="100">
        <v>10357</v>
      </c>
      <c r="B382" s="29">
        <v>3</v>
      </c>
      <c r="C382" s="100">
        <v>23602</v>
      </c>
      <c r="D382" s="100">
        <v>11.89</v>
      </c>
      <c r="E382" s="100">
        <v>10.85</v>
      </c>
      <c r="F382" s="100">
        <v>11.02</v>
      </c>
      <c r="G382" s="100">
        <v>9.23</v>
      </c>
      <c r="H382" s="100">
        <v>7.78</v>
      </c>
      <c r="I382" s="100">
        <v>6.57</v>
      </c>
      <c r="J382" s="100">
        <v>5.54</v>
      </c>
      <c r="K382" s="100">
        <v>4.6900000000000004</v>
      </c>
      <c r="L382" s="100">
        <v>52</v>
      </c>
      <c r="M382" s="100">
        <v>50</v>
      </c>
      <c r="N382" s="100">
        <v>72</v>
      </c>
      <c r="O382" s="99">
        <v>0.52065972222222223</v>
      </c>
    </row>
    <row r="383" spans="1:15" x14ac:dyDescent="0.25">
      <c r="A383" s="100">
        <v>10357</v>
      </c>
      <c r="B383" s="29">
        <v>4</v>
      </c>
      <c r="C383" s="100">
        <v>35805</v>
      </c>
      <c r="D383" s="100">
        <v>16.25</v>
      </c>
      <c r="E383" s="100">
        <v>14.86</v>
      </c>
      <c r="F383" s="100">
        <v>15.02</v>
      </c>
      <c r="G383" s="100">
        <v>12.74</v>
      </c>
      <c r="H383" s="100">
        <v>10.77</v>
      </c>
      <c r="I383" s="100">
        <v>9.1999999999999993</v>
      </c>
      <c r="J383" s="100">
        <v>7.78</v>
      </c>
      <c r="K383" s="100">
        <v>6.61</v>
      </c>
      <c r="L383" s="100">
        <v>52</v>
      </c>
      <c r="M383" s="100">
        <v>50</v>
      </c>
      <c r="N383" s="100">
        <v>72</v>
      </c>
      <c r="O383" s="99">
        <v>0.52079861111111114</v>
      </c>
    </row>
    <row r="384" spans="1:15" x14ac:dyDescent="0.25">
      <c r="A384" s="96" t="s">
        <v>779</v>
      </c>
      <c r="B384" s="98"/>
      <c r="C384" s="95" t="s">
        <v>57</v>
      </c>
      <c r="D384" s="97">
        <v>0.5213078703703703</v>
      </c>
      <c r="E384" s="96" t="s">
        <v>117</v>
      </c>
      <c r="F384" s="96" t="s">
        <v>115</v>
      </c>
    </row>
    <row r="385" spans="1:15" x14ac:dyDescent="0.25">
      <c r="A385" s="100">
        <v>10277</v>
      </c>
      <c r="B385" s="29">
        <v>1</v>
      </c>
      <c r="C385" s="100">
        <v>35026</v>
      </c>
      <c r="D385" s="100">
        <v>30.77</v>
      </c>
      <c r="E385" s="100">
        <v>3.77</v>
      </c>
      <c r="F385" s="100">
        <v>24.98</v>
      </c>
      <c r="G385" s="100">
        <v>19.71</v>
      </c>
      <c r="H385" s="100">
        <v>15.37</v>
      </c>
      <c r="I385" s="100">
        <v>12.01</v>
      </c>
      <c r="J385" s="100">
        <v>9.49</v>
      </c>
      <c r="K385" s="100">
        <v>7.57</v>
      </c>
      <c r="L385" s="100">
        <v>52</v>
      </c>
      <c r="M385" s="100">
        <v>50</v>
      </c>
      <c r="N385" s="100">
        <v>73</v>
      </c>
      <c r="O385" s="99">
        <v>0.52344907407407404</v>
      </c>
    </row>
    <row r="386" spans="1:15" x14ac:dyDescent="0.25">
      <c r="A386" s="100">
        <v>10277</v>
      </c>
      <c r="B386" s="29">
        <v>2</v>
      </c>
      <c r="C386" s="100">
        <v>11865</v>
      </c>
      <c r="D386" s="100">
        <v>13.11</v>
      </c>
      <c r="E386" s="100">
        <v>1.07</v>
      </c>
      <c r="F386" s="100">
        <v>10.44</v>
      </c>
      <c r="G386" s="100">
        <v>8.15</v>
      </c>
      <c r="H386" s="100">
        <v>6.17</v>
      </c>
      <c r="I386" s="100">
        <v>4.75</v>
      </c>
      <c r="J386" s="100">
        <v>3.71</v>
      </c>
      <c r="K386" s="100">
        <v>2.94</v>
      </c>
      <c r="L386" s="100">
        <v>52</v>
      </c>
      <c r="M386" s="100">
        <v>50</v>
      </c>
      <c r="N386" s="100">
        <v>73</v>
      </c>
      <c r="O386" s="99">
        <v>0.52357638888888891</v>
      </c>
    </row>
    <row r="387" spans="1:15" x14ac:dyDescent="0.25">
      <c r="A387" s="100">
        <v>10277</v>
      </c>
      <c r="B387" s="29">
        <v>3</v>
      </c>
      <c r="C387" s="100">
        <v>23168</v>
      </c>
      <c r="D387" s="100">
        <v>22.31</v>
      </c>
      <c r="E387" s="100">
        <v>2.35</v>
      </c>
      <c r="F387" s="100">
        <v>18</v>
      </c>
      <c r="G387" s="100">
        <v>14.01</v>
      </c>
      <c r="H387" s="100">
        <v>10.86</v>
      </c>
      <c r="I387" s="100">
        <v>8.43</v>
      </c>
      <c r="J387" s="100">
        <v>6.65</v>
      </c>
      <c r="K387" s="100">
        <v>5.29</v>
      </c>
      <c r="L387" s="100">
        <v>52</v>
      </c>
      <c r="M387" s="100">
        <v>50</v>
      </c>
      <c r="N387" s="100">
        <v>73</v>
      </c>
      <c r="O387" s="99">
        <v>0.52370370370370367</v>
      </c>
    </row>
    <row r="388" spans="1:15" x14ac:dyDescent="0.25">
      <c r="A388" s="100">
        <v>10277</v>
      </c>
      <c r="B388" s="29">
        <v>4</v>
      </c>
      <c r="C388" s="100">
        <v>35157</v>
      </c>
      <c r="D388" s="100">
        <v>29.58</v>
      </c>
      <c r="E388" s="100">
        <v>3.92</v>
      </c>
      <c r="F388" s="100">
        <v>24.01</v>
      </c>
      <c r="G388" s="100">
        <v>18.89</v>
      </c>
      <c r="H388" s="100">
        <v>14.69</v>
      </c>
      <c r="I388" s="100">
        <v>11.55</v>
      </c>
      <c r="J388" s="100">
        <v>9.16</v>
      </c>
      <c r="K388" s="100">
        <v>7.36</v>
      </c>
      <c r="L388" s="100">
        <v>52</v>
      </c>
      <c r="M388" s="100">
        <v>50</v>
      </c>
      <c r="N388" s="100">
        <v>73</v>
      </c>
      <c r="O388" s="99">
        <v>0.52384259259259258</v>
      </c>
    </row>
    <row r="389" spans="1:15" x14ac:dyDescent="0.25">
      <c r="A389" s="96" t="s">
        <v>780</v>
      </c>
      <c r="B389" s="98"/>
      <c r="C389" s="95" t="s">
        <v>57</v>
      </c>
      <c r="D389" s="97">
        <v>0.52436342592592589</v>
      </c>
      <c r="E389" s="96" t="s">
        <v>104</v>
      </c>
      <c r="F389" s="96" t="s">
        <v>115</v>
      </c>
    </row>
    <row r="390" spans="1:15" x14ac:dyDescent="0.25">
      <c r="A390" s="100">
        <v>10281</v>
      </c>
      <c r="B390" s="29">
        <v>1</v>
      </c>
      <c r="C390" s="100">
        <v>35037</v>
      </c>
      <c r="D390" s="100">
        <v>30.97</v>
      </c>
      <c r="E390" s="100">
        <v>25.23</v>
      </c>
      <c r="F390" s="100">
        <v>4.26</v>
      </c>
      <c r="G390" s="100">
        <v>3.79</v>
      </c>
      <c r="H390" s="100">
        <v>3.58</v>
      </c>
      <c r="I390" s="100">
        <v>3.32</v>
      </c>
      <c r="J390" s="100">
        <v>3.1</v>
      </c>
      <c r="K390" s="100">
        <v>2.89</v>
      </c>
      <c r="L390" s="100">
        <v>52</v>
      </c>
      <c r="M390" s="100">
        <v>50</v>
      </c>
      <c r="N390" s="100">
        <v>74</v>
      </c>
      <c r="O390" s="99">
        <v>0.52483796296296303</v>
      </c>
    </row>
    <row r="391" spans="1:15" x14ac:dyDescent="0.25">
      <c r="A391" s="100">
        <v>10281</v>
      </c>
      <c r="B391" s="29">
        <v>2</v>
      </c>
      <c r="C391" s="100">
        <v>11763</v>
      </c>
      <c r="D391" s="100">
        <v>13.9</v>
      </c>
      <c r="E391" s="100">
        <v>11.23</v>
      </c>
      <c r="F391" s="100">
        <v>1.53</v>
      </c>
      <c r="G391" s="100">
        <v>1.29</v>
      </c>
      <c r="H391" s="100">
        <v>1.22</v>
      </c>
      <c r="I391" s="100">
        <v>1.1299999999999999</v>
      </c>
      <c r="J391" s="100">
        <v>1.07</v>
      </c>
      <c r="K391" s="100">
        <v>1</v>
      </c>
      <c r="L391" s="100">
        <v>52</v>
      </c>
      <c r="M391" s="100">
        <v>50</v>
      </c>
      <c r="N391" s="100">
        <v>74</v>
      </c>
      <c r="O391" s="99">
        <v>0.52494212962962961</v>
      </c>
    </row>
    <row r="392" spans="1:15" x14ac:dyDescent="0.25">
      <c r="A392" s="100">
        <v>10281</v>
      </c>
      <c r="B392" s="29">
        <v>3</v>
      </c>
      <c r="C392" s="100">
        <v>23276</v>
      </c>
      <c r="D392" s="100">
        <v>22.74</v>
      </c>
      <c r="E392" s="100">
        <v>18.43</v>
      </c>
      <c r="F392" s="100">
        <v>3.08</v>
      </c>
      <c r="G392" s="100">
        <v>2.63</v>
      </c>
      <c r="H392" s="100">
        <v>2.4900000000000002</v>
      </c>
      <c r="I392" s="100">
        <v>2.2999999999999998</v>
      </c>
      <c r="J392" s="100">
        <v>2.13</v>
      </c>
      <c r="K392" s="100">
        <v>1.98</v>
      </c>
      <c r="L392" s="100">
        <v>52</v>
      </c>
      <c r="M392" s="100">
        <v>50</v>
      </c>
      <c r="N392" s="100">
        <v>74</v>
      </c>
      <c r="O392" s="99">
        <v>0.52504629629629629</v>
      </c>
    </row>
    <row r="393" spans="1:15" x14ac:dyDescent="0.25">
      <c r="A393" s="100">
        <v>10281</v>
      </c>
      <c r="B393" s="29">
        <v>4</v>
      </c>
      <c r="C393" s="100">
        <v>35060</v>
      </c>
      <c r="D393" s="100">
        <v>29.77</v>
      </c>
      <c r="E393" s="100">
        <v>24.27</v>
      </c>
      <c r="F393" s="100">
        <v>4.6500000000000004</v>
      </c>
      <c r="G393" s="100">
        <v>4.08</v>
      </c>
      <c r="H393" s="100">
        <v>3.85</v>
      </c>
      <c r="I393" s="100">
        <v>3.54</v>
      </c>
      <c r="J393" s="100">
        <v>3.28</v>
      </c>
      <c r="K393" s="100">
        <v>3.03</v>
      </c>
      <c r="L393" s="100">
        <v>52</v>
      </c>
      <c r="M393" s="100">
        <v>50</v>
      </c>
      <c r="N393" s="100">
        <v>74</v>
      </c>
      <c r="O393" s="99">
        <v>0.52517361111111105</v>
      </c>
    </row>
    <row r="394" spans="1:15" x14ac:dyDescent="0.25">
      <c r="A394" s="96" t="s">
        <v>778</v>
      </c>
      <c r="B394" s="98"/>
      <c r="C394" s="95" t="s">
        <v>57</v>
      </c>
      <c r="D394" s="97">
        <v>0.52569444444444446</v>
      </c>
      <c r="E394" s="96" t="s">
        <v>102</v>
      </c>
      <c r="F394" s="96" t="s">
        <v>115</v>
      </c>
    </row>
    <row r="395" spans="1:15" x14ac:dyDescent="0.25">
      <c r="A395" s="100">
        <v>10354</v>
      </c>
      <c r="B395" s="29">
        <v>1</v>
      </c>
      <c r="C395" s="100">
        <v>35644</v>
      </c>
      <c r="D395" s="100">
        <v>11.81</v>
      </c>
      <c r="E395" s="100">
        <v>10.8</v>
      </c>
      <c r="F395" s="100">
        <v>10.66</v>
      </c>
      <c r="G395" s="100">
        <v>9.3800000000000008</v>
      </c>
      <c r="H395" s="100">
        <v>8.06</v>
      </c>
      <c r="I395" s="100">
        <v>6.97</v>
      </c>
      <c r="J395" s="100">
        <v>5.97</v>
      </c>
      <c r="K395" s="100">
        <v>5.12</v>
      </c>
      <c r="L395" s="100">
        <v>52</v>
      </c>
      <c r="M395" s="100">
        <v>52</v>
      </c>
      <c r="N395" s="100">
        <v>75</v>
      </c>
      <c r="O395" s="99">
        <v>0.52644675925925932</v>
      </c>
    </row>
    <row r="396" spans="1:15" x14ac:dyDescent="0.25">
      <c r="A396" s="100">
        <v>10354</v>
      </c>
      <c r="B396" s="29">
        <v>2</v>
      </c>
      <c r="C396" s="100">
        <v>12188</v>
      </c>
      <c r="D396" s="100">
        <v>4.04</v>
      </c>
      <c r="E396" s="100">
        <v>3.65</v>
      </c>
      <c r="F396" s="100">
        <v>3.66</v>
      </c>
      <c r="G396" s="100">
        <v>3.17</v>
      </c>
      <c r="H396" s="100">
        <v>2.75</v>
      </c>
      <c r="I396" s="100">
        <v>2.36</v>
      </c>
      <c r="J396" s="100">
        <v>2.04</v>
      </c>
      <c r="K396" s="100">
        <v>1.78</v>
      </c>
      <c r="L396" s="100">
        <v>52</v>
      </c>
      <c r="M396" s="100">
        <v>52</v>
      </c>
      <c r="N396" s="100">
        <v>75</v>
      </c>
      <c r="O396" s="99">
        <v>0.52655092592592589</v>
      </c>
    </row>
    <row r="397" spans="1:15" x14ac:dyDescent="0.25">
      <c r="A397" s="100">
        <v>10354</v>
      </c>
      <c r="B397" s="29">
        <v>3</v>
      </c>
      <c r="C397" s="100">
        <v>23677</v>
      </c>
      <c r="D397" s="100">
        <v>7.82</v>
      </c>
      <c r="E397" s="100">
        <v>7.07</v>
      </c>
      <c r="F397" s="100">
        <v>7.12</v>
      </c>
      <c r="G397" s="100">
        <v>6.13</v>
      </c>
      <c r="H397" s="100">
        <v>5.35</v>
      </c>
      <c r="I397" s="100">
        <v>4.59</v>
      </c>
      <c r="J397" s="100">
        <v>3.99</v>
      </c>
      <c r="K397" s="100">
        <v>3.44</v>
      </c>
      <c r="L397" s="100">
        <v>52</v>
      </c>
      <c r="M397" s="100">
        <v>52</v>
      </c>
      <c r="N397" s="100">
        <v>75</v>
      </c>
      <c r="O397" s="99">
        <v>0.52665509259259258</v>
      </c>
    </row>
    <row r="398" spans="1:15" x14ac:dyDescent="0.25">
      <c r="A398" s="100">
        <v>10354</v>
      </c>
      <c r="B398" s="29">
        <v>4</v>
      </c>
      <c r="C398" s="100">
        <v>35938</v>
      </c>
      <c r="D398" s="100">
        <v>11.54</v>
      </c>
      <c r="E398" s="100">
        <v>10.55</v>
      </c>
      <c r="F398" s="100">
        <v>10.5</v>
      </c>
      <c r="G398" s="100">
        <v>9.17</v>
      </c>
      <c r="H398" s="100">
        <v>7.92</v>
      </c>
      <c r="I398" s="100">
        <v>6.89</v>
      </c>
      <c r="J398" s="100">
        <v>5.93</v>
      </c>
      <c r="K398" s="100">
        <v>5.09</v>
      </c>
      <c r="L398" s="100">
        <v>52</v>
      </c>
      <c r="M398" s="100">
        <v>52</v>
      </c>
      <c r="N398" s="100">
        <v>75</v>
      </c>
      <c r="O398" s="99">
        <v>0.52678240740740734</v>
      </c>
    </row>
    <row r="399" spans="1:15" x14ac:dyDescent="0.25">
      <c r="A399" s="96" t="s">
        <v>772</v>
      </c>
      <c r="B399" s="98"/>
      <c r="C399" s="95" t="s">
        <v>57</v>
      </c>
      <c r="D399" s="97">
        <v>0.52732638888888894</v>
      </c>
      <c r="E399" s="96" t="s">
        <v>92</v>
      </c>
      <c r="F399" s="96" t="s">
        <v>115</v>
      </c>
    </row>
    <row r="400" spans="1:15" x14ac:dyDescent="0.25">
      <c r="A400" s="100">
        <v>10357</v>
      </c>
      <c r="B400" s="29">
        <v>1</v>
      </c>
      <c r="C400" s="100">
        <v>35531</v>
      </c>
      <c r="D400" s="100">
        <v>11.57</v>
      </c>
      <c r="E400" s="100">
        <v>10.37</v>
      </c>
      <c r="F400" s="100">
        <v>10.47</v>
      </c>
      <c r="G400" s="100">
        <v>9.1199999999999992</v>
      </c>
      <c r="H400" s="100">
        <v>7.88</v>
      </c>
      <c r="I400" s="100">
        <v>6.7</v>
      </c>
      <c r="J400" s="100">
        <v>5.74</v>
      </c>
      <c r="K400" s="100">
        <v>4.95</v>
      </c>
      <c r="L400" s="100">
        <v>52</v>
      </c>
      <c r="M400" s="100">
        <v>51</v>
      </c>
      <c r="N400" s="100">
        <v>76</v>
      </c>
      <c r="O400" s="99">
        <v>0.52805555555555561</v>
      </c>
    </row>
    <row r="401" spans="1:15" x14ac:dyDescent="0.25">
      <c r="A401" s="100">
        <v>10357</v>
      </c>
      <c r="B401" s="29">
        <v>2</v>
      </c>
      <c r="C401" s="100">
        <v>12073</v>
      </c>
      <c r="D401" s="100">
        <v>4.03</v>
      </c>
      <c r="E401" s="100">
        <v>3.6</v>
      </c>
      <c r="F401" s="100">
        <v>3.71</v>
      </c>
      <c r="G401" s="100">
        <v>3.17</v>
      </c>
      <c r="H401" s="100">
        <v>2.72</v>
      </c>
      <c r="I401" s="100">
        <v>2.33</v>
      </c>
      <c r="J401" s="100">
        <v>1.99</v>
      </c>
      <c r="K401" s="100">
        <v>1.74</v>
      </c>
      <c r="L401" s="100">
        <v>52</v>
      </c>
      <c r="M401" s="100">
        <v>51</v>
      </c>
      <c r="N401" s="100">
        <v>76</v>
      </c>
      <c r="O401" s="99">
        <v>0.52817129629629633</v>
      </c>
    </row>
    <row r="402" spans="1:15" x14ac:dyDescent="0.25">
      <c r="A402" s="100">
        <v>10357</v>
      </c>
      <c r="B402" s="29">
        <v>3</v>
      </c>
      <c r="C402" s="100">
        <v>23642</v>
      </c>
      <c r="D402" s="100">
        <v>7.85</v>
      </c>
      <c r="E402" s="100">
        <v>6.98</v>
      </c>
      <c r="F402" s="100">
        <v>7.22</v>
      </c>
      <c r="G402" s="100">
        <v>6.16</v>
      </c>
      <c r="H402" s="100">
        <v>5.35</v>
      </c>
      <c r="I402" s="100">
        <v>4.54</v>
      </c>
      <c r="J402" s="100">
        <v>3.91</v>
      </c>
      <c r="K402" s="100">
        <v>3.4</v>
      </c>
      <c r="L402" s="100">
        <v>52</v>
      </c>
      <c r="M402" s="100">
        <v>51</v>
      </c>
      <c r="N402" s="100">
        <v>76</v>
      </c>
      <c r="O402" s="99">
        <v>0.52825231481481483</v>
      </c>
    </row>
    <row r="403" spans="1:15" x14ac:dyDescent="0.25">
      <c r="A403" s="100">
        <v>10357</v>
      </c>
      <c r="B403" s="29">
        <v>4</v>
      </c>
      <c r="C403" s="100">
        <v>36022</v>
      </c>
      <c r="D403" s="100">
        <v>11.65</v>
      </c>
      <c r="E403" s="100">
        <v>10.44</v>
      </c>
      <c r="F403" s="100">
        <v>10.67</v>
      </c>
      <c r="G403" s="100">
        <v>9.2200000000000006</v>
      </c>
      <c r="H403" s="100">
        <v>7.96</v>
      </c>
      <c r="I403" s="100">
        <v>6.79</v>
      </c>
      <c r="J403" s="100">
        <v>5.82</v>
      </c>
      <c r="K403" s="100">
        <v>5.0199999999999996</v>
      </c>
      <c r="L403" s="100">
        <v>52</v>
      </c>
      <c r="M403" s="100">
        <v>51</v>
      </c>
      <c r="N403" s="100">
        <v>76</v>
      </c>
      <c r="O403" s="99">
        <v>0.52837962962962959</v>
      </c>
    </row>
    <row r="404" spans="1:15" x14ac:dyDescent="0.25">
      <c r="A404" s="96" t="s">
        <v>779</v>
      </c>
      <c r="B404" s="98"/>
      <c r="C404" s="95" t="s">
        <v>57</v>
      </c>
      <c r="D404" s="97">
        <v>0.52886574074074078</v>
      </c>
      <c r="E404" s="96" t="s">
        <v>90</v>
      </c>
      <c r="F404" s="96" t="s">
        <v>115</v>
      </c>
    </row>
    <row r="405" spans="1:15" x14ac:dyDescent="0.25">
      <c r="A405" s="100">
        <v>10221</v>
      </c>
      <c r="B405" s="29">
        <v>1</v>
      </c>
      <c r="C405" s="100">
        <v>35600</v>
      </c>
      <c r="D405" s="100">
        <v>7.99</v>
      </c>
      <c r="E405" s="100">
        <v>7.3</v>
      </c>
      <c r="F405" s="100">
        <v>7.08</v>
      </c>
      <c r="G405" s="100">
        <v>6.12</v>
      </c>
      <c r="H405" s="100">
        <v>5.28</v>
      </c>
      <c r="I405" s="100">
        <v>4.47</v>
      </c>
      <c r="J405" s="100">
        <v>3.78</v>
      </c>
      <c r="K405" s="100">
        <v>3.22</v>
      </c>
      <c r="L405" s="100">
        <v>52</v>
      </c>
      <c r="M405" s="100">
        <v>50</v>
      </c>
      <c r="N405" s="100">
        <v>77</v>
      </c>
      <c r="O405" s="99">
        <v>0.53166666666666662</v>
      </c>
    </row>
    <row r="406" spans="1:15" x14ac:dyDescent="0.25">
      <c r="A406" s="100">
        <v>10221</v>
      </c>
      <c r="B406" s="29">
        <v>2</v>
      </c>
      <c r="C406" s="100">
        <v>12247</v>
      </c>
      <c r="D406" s="100">
        <v>2.59</v>
      </c>
      <c r="E406" s="100">
        <v>2.36</v>
      </c>
      <c r="F406" s="100">
        <v>2.2999999999999998</v>
      </c>
      <c r="G406" s="100">
        <v>2</v>
      </c>
      <c r="H406" s="100">
        <v>1.75</v>
      </c>
      <c r="I406" s="100">
        <v>1.52</v>
      </c>
      <c r="J406" s="100">
        <v>1.32</v>
      </c>
      <c r="K406" s="100">
        <v>1.1599999999999999</v>
      </c>
      <c r="L406" s="100">
        <v>52</v>
      </c>
      <c r="M406" s="100">
        <v>50</v>
      </c>
      <c r="N406" s="100">
        <v>77</v>
      </c>
      <c r="O406" s="99">
        <v>0.5317708333333333</v>
      </c>
    </row>
    <row r="407" spans="1:15" x14ac:dyDescent="0.25">
      <c r="A407" s="100">
        <v>10221</v>
      </c>
      <c r="B407" s="29">
        <v>3</v>
      </c>
      <c r="C407" s="100">
        <v>23785</v>
      </c>
      <c r="D407" s="100">
        <v>5.21</v>
      </c>
      <c r="E407" s="100">
        <v>4.72</v>
      </c>
      <c r="F407" s="100">
        <v>4.72</v>
      </c>
      <c r="G407" s="100">
        <v>3.98</v>
      </c>
      <c r="H407" s="100">
        <v>3.49</v>
      </c>
      <c r="I407" s="100">
        <v>3.01</v>
      </c>
      <c r="J407" s="100">
        <v>2.57</v>
      </c>
      <c r="K407" s="100">
        <v>2.21</v>
      </c>
      <c r="L407" s="100">
        <v>52</v>
      </c>
      <c r="M407" s="100">
        <v>50</v>
      </c>
      <c r="N407" s="100">
        <v>77</v>
      </c>
      <c r="O407" s="99">
        <v>0.53187499999999999</v>
      </c>
    </row>
    <row r="408" spans="1:15" x14ac:dyDescent="0.25">
      <c r="A408" s="100">
        <v>10221</v>
      </c>
      <c r="B408" s="29">
        <v>4</v>
      </c>
      <c r="C408" s="100">
        <v>36040</v>
      </c>
      <c r="D408" s="100">
        <v>7.93</v>
      </c>
      <c r="E408" s="100">
        <v>7.25</v>
      </c>
      <c r="F408" s="100">
        <v>7.09</v>
      </c>
      <c r="G408" s="100">
        <v>6.09</v>
      </c>
      <c r="H408" s="100">
        <v>5.29</v>
      </c>
      <c r="I408" s="100">
        <v>4.51</v>
      </c>
      <c r="J408" s="100">
        <v>3.85</v>
      </c>
      <c r="K408" s="100">
        <v>3.28</v>
      </c>
      <c r="L408" s="100">
        <v>52</v>
      </c>
      <c r="M408" s="100">
        <v>50</v>
      </c>
      <c r="N408" s="100">
        <v>77</v>
      </c>
      <c r="O408" s="99">
        <v>0.53199074074074071</v>
      </c>
    </row>
    <row r="409" spans="1:15" x14ac:dyDescent="0.25">
      <c r="A409" s="96" t="s">
        <v>781</v>
      </c>
      <c r="B409" s="98"/>
      <c r="C409" s="95" t="s">
        <v>57</v>
      </c>
      <c r="D409" s="97">
        <v>0.53248842592592593</v>
      </c>
      <c r="E409" s="96" t="s">
        <v>113</v>
      </c>
    </row>
    <row r="410" spans="1:15" x14ac:dyDescent="0.25">
      <c r="A410" s="100">
        <v>10239</v>
      </c>
      <c r="B410" s="29">
        <v>1</v>
      </c>
      <c r="C410" s="100">
        <v>35428</v>
      </c>
      <c r="D410" s="100">
        <v>18.649999999999999</v>
      </c>
      <c r="E410" s="100">
        <v>5.94</v>
      </c>
      <c r="F410" s="100">
        <v>14.78</v>
      </c>
      <c r="G410" s="100">
        <v>11.29</v>
      </c>
      <c r="H410" s="100">
        <v>8.7799999999999994</v>
      </c>
      <c r="I410" s="100">
        <v>6.87</v>
      </c>
      <c r="J410" s="100">
        <v>5.34</v>
      </c>
      <c r="K410" s="100">
        <v>4.1900000000000004</v>
      </c>
      <c r="L410" s="100">
        <v>52</v>
      </c>
      <c r="M410" s="100">
        <v>50</v>
      </c>
      <c r="N410" s="100">
        <v>78</v>
      </c>
      <c r="O410" s="99">
        <v>0.53315972222222219</v>
      </c>
    </row>
    <row r="411" spans="1:15" x14ac:dyDescent="0.25">
      <c r="A411" s="100">
        <v>10239</v>
      </c>
      <c r="B411" s="29">
        <v>2</v>
      </c>
      <c r="C411" s="100">
        <v>11995</v>
      </c>
      <c r="D411" s="100">
        <v>7.36</v>
      </c>
      <c r="E411" s="100">
        <v>1.61</v>
      </c>
      <c r="F411" s="100">
        <v>5.69</v>
      </c>
      <c r="G411" s="100">
        <v>4.3</v>
      </c>
      <c r="H411" s="100">
        <v>3.28</v>
      </c>
      <c r="I411" s="100">
        <v>2.6</v>
      </c>
      <c r="J411" s="100">
        <v>2.0499999999999998</v>
      </c>
      <c r="K411" s="100">
        <v>1.64</v>
      </c>
      <c r="L411" s="100">
        <v>52</v>
      </c>
      <c r="M411" s="100">
        <v>50</v>
      </c>
      <c r="N411" s="100">
        <v>78</v>
      </c>
      <c r="O411" s="99">
        <v>0.5332986111111111</v>
      </c>
    </row>
    <row r="412" spans="1:15" x14ac:dyDescent="0.25">
      <c r="A412" s="100">
        <v>10239</v>
      </c>
      <c r="B412" s="29">
        <v>3</v>
      </c>
      <c r="C412" s="100">
        <v>23566</v>
      </c>
      <c r="D412" s="100">
        <v>13.45</v>
      </c>
      <c r="E412" s="100">
        <v>3.48</v>
      </c>
      <c r="F412" s="100">
        <v>10.53</v>
      </c>
      <c r="G412" s="100">
        <v>7.94</v>
      </c>
      <c r="H412" s="100">
        <v>6.18</v>
      </c>
      <c r="I412" s="100">
        <v>4.8899999999999997</v>
      </c>
      <c r="J412" s="100">
        <v>3.85</v>
      </c>
      <c r="K412" s="100">
        <v>3.06</v>
      </c>
      <c r="L412" s="100">
        <v>52</v>
      </c>
      <c r="M412" s="100">
        <v>50</v>
      </c>
      <c r="N412" s="100">
        <v>78</v>
      </c>
      <c r="O412" s="99">
        <v>0.53353009259259265</v>
      </c>
    </row>
    <row r="413" spans="1:15" x14ac:dyDescent="0.25">
      <c r="A413" s="100">
        <v>10239</v>
      </c>
      <c r="B413" s="29">
        <v>4</v>
      </c>
      <c r="C413" s="100">
        <v>35649</v>
      </c>
      <c r="D413" s="100">
        <v>18.079999999999998</v>
      </c>
      <c r="E413" s="100">
        <v>5.97</v>
      </c>
      <c r="F413" s="100">
        <v>14.38</v>
      </c>
      <c r="G413" s="100">
        <v>10.95</v>
      </c>
      <c r="H413" s="100">
        <v>8.5500000000000007</v>
      </c>
      <c r="I413" s="100">
        <v>6.8</v>
      </c>
      <c r="J413" s="100">
        <v>5.34</v>
      </c>
      <c r="K413" s="100">
        <v>4.26</v>
      </c>
      <c r="L413" s="100">
        <v>52</v>
      </c>
      <c r="M413" s="100">
        <v>50</v>
      </c>
      <c r="N413" s="100">
        <v>78</v>
      </c>
      <c r="O413" s="99">
        <v>0.53393518518518512</v>
      </c>
    </row>
    <row r="414" spans="1:15" x14ac:dyDescent="0.25">
      <c r="A414" s="96" t="s">
        <v>782</v>
      </c>
      <c r="B414" s="98"/>
      <c r="C414" s="95" t="s">
        <v>57</v>
      </c>
      <c r="D414" s="97">
        <v>0.53436342592592589</v>
      </c>
      <c r="E414" s="96" t="s">
        <v>111</v>
      </c>
    </row>
    <row r="415" spans="1:15" x14ac:dyDescent="0.25">
      <c r="A415" s="100">
        <v>10241</v>
      </c>
      <c r="B415" s="29">
        <v>1</v>
      </c>
      <c r="C415" s="100">
        <v>35464</v>
      </c>
      <c r="D415" s="100">
        <v>16.899999999999999</v>
      </c>
      <c r="E415" s="100">
        <v>13.31</v>
      </c>
      <c r="F415" s="100">
        <v>6.94</v>
      </c>
      <c r="G415" s="100">
        <v>5.78</v>
      </c>
      <c r="H415" s="100">
        <v>4.79</v>
      </c>
      <c r="I415" s="100">
        <v>4.07</v>
      </c>
      <c r="J415" s="100">
        <v>3.42</v>
      </c>
      <c r="K415" s="100">
        <v>2.94</v>
      </c>
      <c r="L415" s="100">
        <v>52</v>
      </c>
      <c r="M415" s="100">
        <v>50</v>
      </c>
      <c r="N415" s="100">
        <v>79</v>
      </c>
      <c r="O415" s="99">
        <v>0.53489583333333335</v>
      </c>
    </row>
    <row r="416" spans="1:15" x14ac:dyDescent="0.25">
      <c r="A416" s="146">
        <v>10241</v>
      </c>
      <c r="B416" s="147">
        <v>2</v>
      </c>
      <c r="C416" s="146">
        <v>12033</v>
      </c>
      <c r="D416" s="146">
        <v>6.32</v>
      </c>
      <c r="E416" s="146">
        <v>4.9400000000000004</v>
      </c>
      <c r="F416" s="146">
        <v>1.96</v>
      </c>
      <c r="G416" s="146">
        <v>1.72</v>
      </c>
      <c r="H416" s="146">
        <v>1.5</v>
      </c>
      <c r="I416" s="146">
        <v>1.3</v>
      </c>
      <c r="J416" s="146">
        <v>1.1200000000000001</v>
      </c>
      <c r="K416" s="146">
        <v>0.99</v>
      </c>
      <c r="L416" s="146">
        <v>52</v>
      </c>
      <c r="M416" s="146">
        <v>50</v>
      </c>
      <c r="N416" s="146">
        <v>79</v>
      </c>
      <c r="O416" s="143">
        <v>0.53500000000000003</v>
      </c>
    </row>
    <row r="417" spans="1:15" x14ac:dyDescent="0.25">
      <c r="A417" s="100">
        <v>10241</v>
      </c>
      <c r="B417" s="29">
        <v>3</v>
      </c>
      <c r="C417" s="100">
        <v>23561</v>
      </c>
      <c r="D417" s="100">
        <v>11.76</v>
      </c>
      <c r="E417" s="100">
        <v>9.14</v>
      </c>
      <c r="F417" s="100">
        <v>4.34</v>
      </c>
      <c r="G417" s="100">
        <v>3.63</v>
      </c>
      <c r="H417" s="100">
        <v>3.14</v>
      </c>
      <c r="I417" s="100">
        <v>2.69</v>
      </c>
      <c r="J417" s="100">
        <v>2.2799999999999998</v>
      </c>
      <c r="K417" s="100">
        <v>1.98</v>
      </c>
      <c r="L417" s="100">
        <v>52</v>
      </c>
      <c r="M417" s="100">
        <v>50</v>
      </c>
      <c r="N417" s="100">
        <v>79</v>
      </c>
      <c r="O417" s="99">
        <v>0.5351041666666666</v>
      </c>
    </row>
    <row r="418" spans="1:15" x14ac:dyDescent="0.25">
      <c r="A418" s="100">
        <v>10241</v>
      </c>
      <c r="B418" s="29">
        <v>4</v>
      </c>
      <c r="C418" s="100">
        <v>35902</v>
      </c>
      <c r="D418" s="100">
        <v>16.399999999999999</v>
      </c>
      <c r="E418" s="100">
        <v>12.92</v>
      </c>
      <c r="F418" s="100">
        <v>7.21</v>
      </c>
      <c r="G418" s="100">
        <v>5.92</v>
      </c>
      <c r="H418" s="100">
        <v>4.95</v>
      </c>
      <c r="I418" s="100">
        <v>4.1900000000000004</v>
      </c>
      <c r="J418" s="100">
        <v>3.5</v>
      </c>
      <c r="K418" s="100">
        <v>3.01</v>
      </c>
      <c r="L418" s="100">
        <v>52</v>
      </c>
      <c r="M418" s="100">
        <v>50</v>
      </c>
      <c r="N418" s="100">
        <v>79</v>
      </c>
      <c r="O418" s="99">
        <v>0.53523148148148147</v>
      </c>
    </row>
    <row r="419" spans="1:15" x14ac:dyDescent="0.25">
      <c r="A419" s="108" t="s">
        <v>763</v>
      </c>
      <c r="B419" s="115"/>
      <c r="C419" s="104" t="s">
        <v>57</v>
      </c>
      <c r="D419" s="114">
        <v>0.53568287037037032</v>
      </c>
      <c r="E419" s="108" t="s">
        <v>108</v>
      </c>
      <c r="F419" s="104"/>
      <c r="G419" s="104"/>
      <c r="H419" s="104"/>
      <c r="I419" s="104"/>
      <c r="J419" s="104"/>
      <c r="K419" s="104"/>
      <c r="L419" s="104"/>
      <c r="M419" s="104"/>
    </row>
    <row r="420" spans="1:15" x14ac:dyDescent="0.25">
      <c r="A420" s="100">
        <v>10259</v>
      </c>
      <c r="B420" s="29">
        <v>1</v>
      </c>
      <c r="C420" s="100">
        <v>36093</v>
      </c>
      <c r="D420" s="100">
        <v>8.33</v>
      </c>
      <c r="E420" s="100">
        <v>7.53</v>
      </c>
      <c r="F420" s="100">
        <v>7.61</v>
      </c>
      <c r="G420" s="100">
        <v>6.67</v>
      </c>
      <c r="H420" s="100">
        <v>5.96</v>
      </c>
      <c r="I420" s="100">
        <v>5.2</v>
      </c>
      <c r="J420" s="100">
        <v>4.5999999999999996</v>
      </c>
      <c r="K420" s="100">
        <v>4.1399999999999997</v>
      </c>
      <c r="L420" s="100">
        <v>52</v>
      </c>
      <c r="M420" s="100">
        <v>50</v>
      </c>
      <c r="N420" s="100">
        <v>80</v>
      </c>
      <c r="O420" s="99">
        <v>0.53618055555555555</v>
      </c>
    </row>
    <row r="421" spans="1:15" x14ac:dyDescent="0.25">
      <c r="A421" s="100">
        <v>10259</v>
      </c>
      <c r="B421" s="29">
        <v>2</v>
      </c>
      <c r="C421" s="100">
        <v>12198</v>
      </c>
      <c r="D421" s="100">
        <v>2.67</v>
      </c>
      <c r="E421" s="100">
        <v>2.41</v>
      </c>
      <c r="F421" s="100">
        <v>2.42</v>
      </c>
      <c r="G421" s="100">
        <v>2.12</v>
      </c>
      <c r="H421" s="100">
        <v>1.93</v>
      </c>
      <c r="I421" s="100">
        <v>1.71</v>
      </c>
      <c r="J421" s="100">
        <v>1.54</v>
      </c>
      <c r="K421" s="100">
        <v>1.41</v>
      </c>
      <c r="L421" s="100">
        <v>52</v>
      </c>
      <c r="M421" s="100">
        <v>50</v>
      </c>
      <c r="N421" s="100">
        <v>80</v>
      </c>
      <c r="O421" s="99">
        <v>0.53628472222222223</v>
      </c>
    </row>
    <row r="422" spans="1:15" x14ac:dyDescent="0.25">
      <c r="A422" s="100">
        <v>10259</v>
      </c>
      <c r="B422" s="29">
        <v>3</v>
      </c>
      <c r="C422" s="100">
        <v>23916</v>
      </c>
      <c r="D422" s="100">
        <v>5.34</v>
      </c>
      <c r="E422" s="100">
        <v>4.75</v>
      </c>
      <c r="F422" s="100">
        <v>4.91</v>
      </c>
      <c r="G422" s="100">
        <v>4.2300000000000004</v>
      </c>
      <c r="H422" s="100">
        <v>3.84</v>
      </c>
      <c r="I422" s="100">
        <v>3.4</v>
      </c>
      <c r="J422" s="100">
        <v>3.08</v>
      </c>
      <c r="K422" s="100">
        <v>2.8</v>
      </c>
      <c r="L422" s="100">
        <v>52</v>
      </c>
      <c r="M422" s="100">
        <v>50</v>
      </c>
      <c r="N422" s="100">
        <v>80</v>
      </c>
      <c r="O422" s="99">
        <v>0.53637731481481488</v>
      </c>
    </row>
    <row r="423" spans="1:15" x14ac:dyDescent="0.25">
      <c r="A423" s="100">
        <v>10259</v>
      </c>
      <c r="B423" s="29">
        <v>4</v>
      </c>
      <c r="C423" s="100">
        <v>36112</v>
      </c>
      <c r="D423" s="100">
        <v>8.11</v>
      </c>
      <c r="E423" s="100">
        <v>7.31</v>
      </c>
      <c r="F423" s="100">
        <v>7.42</v>
      </c>
      <c r="G423" s="100">
        <v>6.48</v>
      </c>
      <c r="H423" s="100">
        <v>5.82</v>
      </c>
      <c r="I423" s="100">
        <v>5.14</v>
      </c>
      <c r="J423" s="100">
        <v>4.62</v>
      </c>
      <c r="K423" s="100">
        <v>4.22</v>
      </c>
      <c r="L423" s="100">
        <v>52</v>
      </c>
      <c r="M423" s="100">
        <v>50</v>
      </c>
      <c r="N423" s="100">
        <v>80</v>
      </c>
      <c r="O423" s="99">
        <v>0.53650462962962964</v>
      </c>
    </row>
    <row r="424" spans="1:15" x14ac:dyDescent="0.25">
      <c r="A424" s="96" t="s">
        <v>783</v>
      </c>
      <c r="B424" s="98"/>
      <c r="C424" s="95" t="s">
        <v>57</v>
      </c>
      <c r="D424" s="97">
        <v>0.53692129629629626</v>
      </c>
      <c r="E424" s="96" t="s">
        <v>106</v>
      </c>
    </row>
    <row r="425" spans="1:15" x14ac:dyDescent="0.25">
      <c r="A425" s="100">
        <v>10277</v>
      </c>
      <c r="B425" s="29">
        <v>1</v>
      </c>
      <c r="C425" s="100">
        <v>35379</v>
      </c>
      <c r="D425" s="100">
        <v>19.88</v>
      </c>
      <c r="E425" s="100">
        <v>4.82</v>
      </c>
      <c r="F425" s="100">
        <v>15.75</v>
      </c>
      <c r="G425" s="100">
        <v>12.16</v>
      </c>
      <c r="H425" s="100">
        <v>9.43</v>
      </c>
      <c r="I425" s="100">
        <v>7.39</v>
      </c>
      <c r="J425" s="100">
        <v>5.74</v>
      </c>
      <c r="K425" s="100">
        <v>4.4000000000000004</v>
      </c>
      <c r="L425" s="100">
        <v>52</v>
      </c>
      <c r="M425" s="100">
        <v>50</v>
      </c>
      <c r="N425" s="100">
        <v>81</v>
      </c>
      <c r="O425" s="99">
        <v>0.53763888888888889</v>
      </c>
    </row>
    <row r="426" spans="1:15" x14ac:dyDescent="0.25">
      <c r="A426" s="100">
        <v>10277</v>
      </c>
      <c r="B426" s="29">
        <v>2</v>
      </c>
      <c r="C426" s="100">
        <v>11994</v>
      </c>
      <c r="D426" s="100">
        <v>7.61</v>
      </c>
      <c r="E426" s="100">
        <v>1.58</v>
      </c>
      <c r="F426" s="100">
        <v>5.95</v>
      </c>
      <c r="G426" s="100">
        <v>4.53</v>
      </c>
      <c r="H426" s="100">
        <v>3.47</v>
      </c>
      <c r="I426" s="100">
        <v>2.74</v>
      </c>
      <c r="J426" s="100">
        <v>2.14</v>
      </c>
      <c r="K426" s="100">
        <v>1.66</v>
      </c>
      <c r="L426" s="100">
        <v>52</v>
      </c>
      <c r="M426" s="100">
        <v>50</v>
      </c>
      <c r="N426" s="100">
        <v>81</v>
      </c>
      <c r="O426" s="99">
        <v>0.53776620370370376</v>
      </c>
    </row>
    <row r="427" spans="1:15" x14ac:dyDescent="0.25">
      <c r="A427" s="100">
        <v>10277</v>
      </c>
      <c r="B427" s="29">
        <v>3</v>
      </c>
      <c r="C427" s="100">
        <v>23483</v>
      </c>
      <c r="D427" s="100">
        <v>13.79</v>
      </c>
      <c r="E427" s="100">
        <v>3.17</v>
      </c>
      <c r="F427" s="100">
        <v>10.89</v>
      </c>
      <c r="G427" s="100">
        <v>8.3000000000000007</v>
      </c>
      <c r="H427" s="100">
        <v>6.49</v>
      </c>
      <c r="I427" s="100">
        <v>5.0999999999999996</v>
      </c>
      <c r="J427" s="100">
        <v>4</v>
      </c>
      <c r="K427" s="100">
        <v>3.08</v>
      </c>
      <c r="L427" s="100">
        <v>52</v>
      </c>
      <c r="M427" s="100">
        <v>50</v>
      </c>
      <c r="N427" s="100">
        <v>81</v>
      </c>
      <c r="O427" s="99">
        <v>0.53787037037037033</v>
      </c>
    </row>
    <row r="428" spans="1:15" x14ac:dyDescent="0.25">
      <c r="A428" s="100">
        <v>10277</v>
      </c>
      <c r="B428" s="29">
        <v>4</v>
      </c>
      <c r="C428" s="100">
        <v>35713</v>
      </c>
      <c r="D428" s="100">
        <v>19.23</v>
      </c>
      <c r="E428" s="100">
        <v>5.04</v>
      </c>
      <c r="F428" s="100">
        <v>15.27</v>
      </c>
      <c r="G428" s="100">
        <v>11.78</v>
      </c>
      <c r="H428" s="100">
        <v>9.1999999999999993</v>
      </c>
      <c r="I428" s="100">
        <v>7.24</v>
      </c>
      <c r="J428" s="100">
        <v>5.71</v>
      </c>
      <c r="K428" s="100">
        <v>4.46</v>
      </c>
      <c r="L428" s="100">
        <v>52</v>
      </c>
      <c r="M428" s="100">
        <v>50</v>
      </c>
      <c r="N428" s="100">
        <v>81</v>
      </c>
      <c r="O428" s="99">
        <v>0.53800925925925924</v>
      </c>
    </row>
    <row r="429" spans="1:15" x14ac:dyDescent="0.25">
      <c r="A429" s="96" t="s">
        <v>780</v>
      </c>
      <c r="B429" s="98"/>
      <c r="C429" s="95" t="s">
        <v>57</v>
      </c>
      <c r="D429" s="97">
        <v>0.53844907407407405</v>
      </c>
      <c r="E429" s="96" t="s">
        <v>104</v>
      </c>
    </row>
    <row r="430" spans="1:15" x14ac:dyDescent="0.25">
      <c r="A430" s="100">
        <v>10279</v>
      </c>
      <c r="B430" s="29">
        <v>1</v>
      </c>
      <c r="C430" s="100">
        <v>35319</v>
      </c>
      <c r="D430" s="100">
        <v>20.5</v>
      </c>
      <c r="E430" s="100">
        <v>16.16</v>
      </c>
      <c r="F430" s="100">
        <v>4.63</v>
      </c>
      <c r="G430" s="100">
        <v>4.12</v>
      </c>
      <c r="H430" s="100">
        <v>3.78</v>
      </c>
      <c r="I430" s="100">
        <v>3.39</v>
      </c>
      <c r="J430" s="100">
        <v>3.06</v>
      </c>
      <c r="K430" s="100">
        <v>2.73</v>
      </c>
      <c r="L430" s="100">
        <v>52</v>
      </c>
      <c r="M430" s="100">
        <v>50</v>
      </c>
      <c r="N430" s="100">
        <v>82</v>
      </c>
      <c r="O430" s="99">
        <v>0.53893518518518524</v>
      </c>
    </row>
    <row r="431" spans="1:15" x14ac:dyDescent="0.25">
      <c r="A431" s="100">
        <v>10279</v>
      </c>
      <c r="B431" s="29">
        <v>2</v>
      </c>
      <c r="C431" s="100">
        <v>11947</v>
      </c>
      <c r="D431" s="100">
        <v>8.1999999999999993</v>
      </c>
      <c r="E431" s="100">
        <v>6.36</v>
      </c>
      <c r="F431" s="100">
        <v>1.57</v>
      </c>
      <c r="G431" s="100">
        <v>1.4</v>
      </c>
      <c r="H431" s="100">
        <v>1.29</v>
      </c>
      <c r="I431" s="100">
        <v>1.17</v>
      </c>
      <c r="J431" s="100">
        <v>1.06</v>
      </c>
      <c r="K431" s="100">
        <v>0.96</v>
      </c>
      <c r="L431" s="100">
        <v>52</v>
      </c>
      <c r="M431" s="100">
        <v>50</v>
      </c>
      <c r="N431" s="100">
        <v>82</v>
      </c>
      <c r="O431" s="99">
        <v>0.53903935185185181</v>
      </c>
    </row>
    <row r="432" spans="1:15" x14ac:dyDescent="0.25">
      <c r="A432" s="100">
        <v>10279</v>
      </c>
      <c r="B432" s="29">
        <v>3</v>
      </c>
      <c r="C432" s="100">
        <v>23424</v>
      </c>
      <c r="D432" s="100">
        <v>14.54</v>
      </c>
      <c r="E432" s="100">
        <v>11.31</v>
      </c>
      <c r="F432" s="100">
        <v>3.29</v>
      </c>
      <c r="G432" s="100">
        <v>2.79</v>
      </c>
      <c r="H432" s="100">
        <v>2.58</v>
      </c>
      <c r="I432" s="100">
        <v>2.33</v>
      </c>
      <c r="J432" s="100">
        <v>2.1</v>
      </c>
      <c r="K432" s="100">
        <v>1.88</v>
      </c>
      <c r="L432" s="100">
        <v>52</v>
      </c>
      <c r="M432" s="100">
        <v>50</v>
      </c>
      <c r="N432" s="100">
        <v>82</v>
      </c>
      <c r="O432" s="99">
        <v>0.53913194444444446</v>
      </c>
    </row>
    <row r="433" spans="1:15" x14ac:dyDescent="0.25">
      <c r="A433" s="100">
        <v>10279</v>
      </c>
      <c r="B433" s="29">
        <v>4</v>
      </c>
      <c r="C433" s="100">
        <v>35653</v>
      </c>
      <c r="D433" s="100">
        <v>19.87</v>
      </c>
      <c r="E433" s="100">
        <v>15.65</v>
      </c>
      <c r="F433" s="100">
        <v>4.8499999999999996</v>
      </c>
      <c r="G433" s="100">
        <v>4.3</v>
      </c>
      <c r="H433" s="100">
        <v>3.94</v>
      </c>
      <c r="I433" s="100">
        <v>3.54</v>
      </c>
      <c r="J433" s="100">
        <v>3.18</v>
      </c>
      <c r="K433" s="100">
        <v>2.82</v>
      </c>
      <c r="L433" s="100">
        <v>52</v>
      </c>
      <c r="M433" s="100">
        <v>50</v>
      </c>
      <c r="N433" s="100">
        <v>82</v>
      </c>
      <c r="O433" s="99">
        <v>0.53925925925925922</v>
      </c>
    </row>
    <row r="434" spans="1:15" x14ac:dyDescent="0.25">
      <c r="A434" s="96" t="s">
        <v>766</v>
      </c>
      <c r="B434" s="98"/>
      <c r="C434" s="95" t="s">
        <v>57</v>
      </c>
      <c r="D434" s="97">
        <v>0.53971064814814818</v>
      </c>
      <c r="E434" s="96" t="s">
        <v>102</v>
      </c>
    </row>
    <row r="435" spans="1:15" x14ac:dyDescent="0.25">
      <c r="A435" s="100">
        <v>10297</v>
      </c>
      <c r="B435" s="29">
        <v>1</v>
      </c>
      <c r="C435" s="100">
        <v>35847</v>
      </c>
      <c r="D435" s="100">
        <v>8.44</v>
      </c>
      <c r="E435" s="100">
        <v>7.69</v>
      </c>
      <c r="F435" s="100">
        <v>7.63</v>
      </c>
      <c r="G435" s="100">
        <v>6.73</v>
      </c>
      <c r="H435" s="100">
        <v>5.93</v>
      </c>
      <c r="I435" s="100">
        <v>5.25</v>
      </c>
      <c r="J435" s="100">
        <v>4.7</v>
      </c>
      <c r="K435" s="100">
        <v>4.33</v>
      </c>
      <c r="L435" s="100">
        <v>52</v>
      </c>
      <c r="M435" s="100">
        <v>51</v>
      </c>
      <c r="N435" s="100">
        <v>83</v>
      </c>
      <c r="O435" s="99">
        <v>0.54023148148148148</v>
      </c>
    </row>
    <row r="436" spans="1:15" x14ac:dyDescent="0.25">
      <c r="A436" s="100">
        <v>10297</v>
      </c>
      <c r="B436" s="29">
        <v>2</v>
      </c>
      <c r="C436" s="100">
        <v>12194</v>
      </c>
      <c r="D436" s="100">
        <v>2.69</v>
      </c>
      <c r="E436" s="100">
        <v>2.41</v>
      </c>
      <c r="F436" s="100">
        <v>2.4300000000000002</v>
      </c>
      <c r="G436" s="100">
        <v>2.13</v>
      </c>
      <c r="H436" s="100">
        <v>1.94</v>
      </c>
      <c r="I436" s="100">
        <v>1.77</v>
      </c>
      <c r="J436" s="100">
        <v>1.65</v>
      </c>
      <c r="K436" s="100">
        <v>1.57</v>
      </c>
      <c r="L436" s="100">
        <v>52</v>
      </c>
      <c r="M436" s="100">
        <v>51</v>
      </c>
      <c r="N436" s="100">
        <v>83</v>
      </c>
      <c r="O436" s="99">
        <v>0.54033564814814816</v>
      </c>
    </row>
    <row r="437" spans="1:15" x14ac:dyDescent="0.25">
      <c r="A437" s="100">
        <v>10297</v>
      </c>
      <c r="B437" s="29">
        <v>3</v>
      </c>
      <c r="C437" s="100">
        <v>23814</v>
      </c>
      <c r="D437" s="100">
        <v>5.36</v>
      </c>
      <c r="E437" s="100">
        <v>4.8600000000000003</v>
      </c>
      <c r="F437" s="100">
        <v>4.93</v>
      </c>
      <c r="G437" s="100">
        <v>4.28</v>
      </c>
      <c r="H437" s="100">
        <v>3.87</v>
      </c>
      <c r="I437" s="100">
        <v>3.51</v>
      </c>
      <c r="J437" s="100">
        <v>3.25</v>
      </c>
      <c r="K437" s="100">
        <v>3.07</v>
      </c>
      <c r="L437" s="100">
        <v>52</v>
      </c>
      <c r="M437" s="100">
        <v>51</v>
      </c>
      <c r="N437" s="100">
        <v>83</v>
      </c>
      <c r="O437" s="99">
        <v>0.5404282407407407</v>
      </c>
    </row>
    <row r="438" spans="1:15" x14ac:dyDescent="0.25">
      <c r="A438" s="100">
        <v>10297</v>
      </c>
      <c r="B438" s="29">
        <v>4</v>
      </c>
      <c r="C438" s="100">
        <v>36120</v>
      </c>
      <c r="D438" s="100">
        <v>8.2200000000000006</v>
      </c>
      <c r="E438" s="100">
        <v>7.45</v>
      </c>
      <c r="F438" s="100">
        <v>7.47</v>
      </c>
      <c r="G438" s="100">
        <v>6.57</v>
      </c>
      <c r="H438" s="100">
        <v>5.86</v>
      </c>
      <c r="I438" s="100">
        <v>5.28</v>
      </c>
      <c r="J438" s="100">
        <v>4.84</v>
      </c>
      <c r="K438" s="100">
        <v>4.58</v>
      </c>
      <c r="L438" s="100">
        <v>52</v>
      </c>
      <c r="M438" s="100">
        <v>51</v>
      </c>
      <c r="N438" s="100">
        <v>83</v>
      </c>
      <c r="O438" s="99">
        <v>0.54054398148148153</v>
      </c>
    </row>
    <row r="439" spans="1:15" x14ac:dyDescent="0.25">
      <c r="A439" s="96" t="s">
        <v>784</v>
      </c>
      <c r="B439" s="98"/>
      <c r="C439" s="95" t="s">
        <v>57</v>
      </c>
      <c r="D439" s="97">
        <v>0.54096064814814815</v>
      </c>
      <c r="E439" s="96" t="s">
        <v>100</v>
      </c>
    </row>
    <row r="440" spans="1:15" x14ac:dyDescent="0.25">
      <c r="A440" s="100">
        <v>10314</v>
      </c>
      <c r="B440" s="29">
        <v>1</v>
      </c>
      <c r="C440" s="100">
        <v>35153</v>
      </c>
      <c r="D440" s="100">
        <v>20.079999999999998</v>
      </c>
      <c r="E440" s="100">
        <v>5.87</v>
      </c>
      <c r="F440" s="100">
        <v>16.02</v>
      </c>
      <c r="G440" s="100">
        <v>12.43</v>
      </c>
      <c r="H440" s="100">
        <v>9.67</v>
      </c>
      <c r="I440" s="100">
        <v>7.59</v>
      </c>
      <c r="J440" s="100">
        <v>5.85</v>
      </c>
      <c r="K440" s="100">
        <v>4.51</v>
      </c>
      <c r="L440" s="100">
        <v>52</v>
      </c>
      <c r="M440" s="100">
        <v>51</v>
      </c>
      <c r="N440" s="100">
        <v>84</v>
      </c>
      <c r="O440" s="99">
        <v>0.54181712962962958</v>
      </c>
    </row>
    <row r="441" spans="1:15" x14ac:dyDescent="0.25">
      <c r="A441" s="100">
        <v>10314</v>
      </c>
      <c r="B441" s="29">
        <v>2</v>
      </c>
      <c r="C441" s="100">
        <v>11942</v>
      </c>
      <c r="D441" s="100">
        <v>7.95</v>
      </c>
      <c r="E441" s="100">
        <v>1.69</v>
      </c>
      <c r="F441" s="100">
        <v>6.25</v>
      </c>
      <c r="G441" s="100">
        <v>4.78</v>
      </c>
      <c r="H441" s="100">
        <v>3.63</v>
      </c>
      <c r="I441" s="100">
        <v>2.86</v>
      </c>
      <c r="J441" s="100">
        <v>2.2000000000000002</v>
      </c>
      <c r="K441" s="100">
        <v>1.73</v>
      </c>
      <c r="L441" s="100">
        <v>52</v>
      </c>
      <c r="M441" s="100">
        <v>51</v>
      </c>
      <c r="N441" s="100">
        <v>84</v>
      </c>
      <c r="O441" s="99">
        <v>0.54197916666666668</v>
      </c>
    </row>
    <row r="442" spans="1:15" x14ac:dyDescent="0.25">
      <c r="A442" s="100">
        <v>10314</v>
      </c>
      <c r="B442" s="29">
        <v>3</v>
      </c>
      <c r="C442" s="100">
        <v>23491</v>
      </c>
      <c r="D442" s="100">
        <v>14.32</v>
      </c>
      <c r="E442" s="100">
        <v>3.68</v>
      </c>
      <c r="F442" s="100">
        <v>11.39</v>
      </c>
      <c r="G442" s="100">
        <v>8.68</v>
      </c>
      <c r="H442" s="100">
        <v>6.77</v>
      </c>
      <c r="I442" s="100">
        <v>5.32</v>
      </c>
      <c r="J442" s="100">
        <v>4.12</v>
      </c>
      <c r="K442" s="100">
        <v>3.2</v>
      </c>
      <c r="L442" s="100">
        <v>52</v>
      </c>
      <c r="M442" s="100">
        <v>51</v>
      </c>
      <c r="N442" s="100">
        <v>84</v>
      </c>
      <c r="O442" s="99">
        <v>0.5420949074074074</v>
      </c>
    </row>
    <row r="443" spans="1:15" x14ac:dyDescent="0.25">
      <c r="A443" s="100">
        <v>10314</v>
      </c>
      <c r="B443" s="29">
        <v>4</v>
      </c>
      <c r="C443" s="100">
        <v>35660</v>
      </c>
      <c r="D443" s="100">
        <v>19.690000000000001</v>
      </c>
      <c r="E443" s="100">
        <v>5.97</v>
      </c>
      <c r="F443" s="100">
        <v>15.69</v>
      </c>
      <c r="G443" s="100">
        <v>12.18</v>
      </c>
      <c r="H443" s="100">
        <v>9.52</v>
      </c>
      <c r="I443" s="100">
        <v>7.52</v>
      </c>
      <c r="J443" s="100">
        <v>5.86</v>
      </c>
      <c r="K443" s="100">
        <v>4.57</v>
      </c>
      <c r="L443" s="100">
        <v>52</v>
      </c>
      <c r="M443" s="100">
        <v>51</v>
      </c>
      <c r="N443" s="100">
        <v>84</v>
      </c>
      <c r="O443" s="99">
        <v>0.54237268518518522</v>
      </c>
    </row>
    <row r="444" spans="1:15" x14ac:dyDescent="0.25">
      <c r="A444" s="96" t="s">
        <v>467</v>
      </c>
      <c r="B444" s="98"/>
      <c r="C444" s="95" t="s">
        <v>57</v>
      </c>
      <c r="D444" s="97">
        <v>0.54293981481481479</v>
      </c>
      <c r="E444" s="96" t="s">
        <v>98</v>
      </c>
    </row>
    <row r="445" spans="1:15" x14ac:dyDescent="0.25">
      <c r="A445" s="100">
        <v>10317</v>
      </c>
      <c r="B445" s="29">
        <v>1</v>
      </c>
      <c r="C445" s="100">
        <v>35338</v>
      </c>
      <c r="D445" s="100">
        <v>19.350000000000001</v>
      </c>
      <c r="E445" s="100">
        <v>15.23</v>
      </c>
      <c r="F445" s="100">
        <v>5.37</v>
      </c>
      <c r="G445" s="100">
        <v>4.67</v>
      </c>
      <c r="H445" s="100">
        <v>4.1399999999999997</v>
      </c>
      <c r="I445" s="100">
        <v>3.67</v>
      </c>
      <c r="J445" s="100">
        <v>3.23</v>
      </c>
      <c r="K445" s="100">
        <v>2.8</v>
      </c>
      <c r="L445" s="100">
        <v>52</v>
      </c>
      <c r="M445" s="100">
        <v>51</v>
      </c>
      <c r="N445" s="100">
        <v>85</v>
      </c>
      <c r="O445" s="99">
        <v>0.54342592592592587</v>
      </c>
    </row>
    <row r="446" spans="1:15" x14ac:dyDescent="0.25">
      <c r="A446" s="100">
        <v>10317</v>
      </c>
      <c r="B446" s="29">
        <v>2</v>
      </c>
      <c r="C446" s="100">
        <v>11921</v>
      </c>
      <c r="D446" s="100">
        <v>7.46</v>
      </c>
      <c r="E446" s="100">
        <v>5.81</v>
      </c>
      <c r="F446" s="100">
        <v>1.66</v>
      </c>
      <c r="G446" s="100">
        <v>1.41</v>
      </c>
      <c r="H446" s="100">
        <v>1.29</v>
      </c>
      <c r="I446" s="100">
        <v>1.1599999999999999</v>
      </c>
      <c r="J446" s="100">
        <v>1.03</v>
      </c>
      <c r="K446" s="100">
        <v>0.92</v>
      </c>
      <c r="L446" s="100">
        <v>52</v>
      </c>
      <c r="M446" s="100">
        <v>51</v>
      </c>
      <c r="N446" s="100">
        <v>85</v>
      </c>
      <c r="O446" s="99">
        <v>0.54353009259259266</v>
      </c>
    </row>
    <row r="447" spans="1:15" x14ac:dyDescent="0.25">
      <c r="A447" s="100">
        <v>10317</v>
      </c>
      <c r="B447" s="29">
        <v>3</v>
      </c>
      <c r="C447" s="100">
        <v>23363</v>
      </c>
      <c r="D447" s="100">
        <v>13.66</v>
      </c>
      <c r="E447" s="100">
        <v>10.59</v>
      </c>
      <c r="F447" s="100">
        <v>3.53</v>
      </c>
      <c r="G447" s="100">
        <v>2.98</v>
      </c>
      <c r="H447" s="100">
        <v>2.69</v>
      </c>
      <c r="I447" s="100">
        <v>2.4</v>
      </c>
      <c r="J447" s="100">
        <v>2.12</v>
      </c>
      <c r="K447" s="100">
        <v>1.85</v>
      </c>
      <c r="L447" s="100">
        <v>52</v>
      </c>
      <c r="M447" s="100">
        <v>51</v>
      </c>
      <c r="N447" s="100">
        <v>85</v>
      </c>
      <c r="O447" s="99">
        <v>0.54362268518518519</v>
      </c>
    </row>
    <row r="448" spans="1:15" x14ac:dyDescent="0.25">
      <c r="A448" s="100">
        <v>10317</v>
      </c>
      <c r="B448" s="29">
        <v>4</v>
      </c>
      <c r="C448" s="100">
        <v>35616</v>
      </c>
      <c r="D448" s="100">
        <v>18.96</v>
      </c>
      <c r="E448" s="100">
        <v>14.89</v>
      </c>
      <c r="F448" s="100">
        <v>5.54</v>
      </c>
      <c r="G448" s="100">
        <v>4.8099999999999996</v>
      </c>
      <c r="H448" s="100">
        <v>4.2699999999999996</v>
      </c>
      <c r="I448" s="100">
        <v>3.78</v>
      </c>
      <c r="J448" s="100">
        <v>3.32</v>
      </c>
      <c r="K448" s="100">
        <v>2.87</v>
      </c>
      <c r="L448" s="100">
        <v>52</v>
      </c>
      <c r="M448" s="100">
        <v>51</v>
      </c>
      <c r="N448" s="100">
        <v>85</v>
      </c>
      <c r="O448" s="99">
        <v>0.54375000000000007</v>
      </c>
    </row>
    <row r="449" spans="1:15" x14ac:dyDescent="0.25">
      <c r="A449" s="96" t="s">
        <v>769</v>
      </c>
      <c r="B449" s="98"/>
      <c r="C449" s="95" t="s">
        <v>57</v>
      </c>
      <c r="D449" s="97">
        <v>0.5441435185185185</v>
      </c>
      <c r="E449" s="96" t="s">
        <v>96</v>
      </c>
    </row>
    <row r="450" spans="1:15" x14ac:dyDescent="0.25">
      <c r="A450" s="100">
        <v>10334</v>
      </c>
      <c r="B450" s="29">
        <v>1</v>
      </c>
      <c r="C450" s="100">
        <v>36133</v>
      </c>
      <c r="D450" s="100">
        <v>8.18</v>
      </c>
      <c r="E450" s="100">
        <v>7.32</v>
      </c>
      <c r="F450" s="100">
        <v>7.53</v>
      </c>
      <c r="G450" s="100">
        <v>6.75</v>
      </c>
      <c r="H450" s="100">
        <v>6.11</v>
      </c>
      <c r="I450" s="100">
        <v>5.48</v>
      </c>
      <c r="J450" s="100">
        <v>4.9400000000000004</v>
      </c>
      <c r="K450" s="100">
        <v>4.58</v>
      </c>
      <c r="L450" s="100">
        <v>53</v>
      </c>
      <c r="M450" s="100">
        <v>51</v>
      </c>
      <c r="N450" s="100">
        <v>86</v>
      </c>
      <c r="O450" s="99">
        <v>0.54468749999999999</v>
      </c>
    </row>
    <row r="451" spans="1:15" x14ac:dyDescent="0.25">
      <c r="A451" s="100">
        <v>10334</v>
      </c>
      <c r="B451" s="29">
        <v>2</v>
      </c>
      <c r="C451" s="100">
        <v>12158</v>
      </c>
      <c r="D451" s="100">
        <v>2.61</v>
      </c>
      <c r="E451" s="100">
        <v>2.35</v>
      </c>
      <c r="F451" s="100">
        <v>2.41</v>
      </c>
      <c r="G451" s="100">
        <v>2.19</v>
      </c>
      <c r="H451" s="100">
        <v>2.0299999999999998</v>
      </c>
      <c r="I451" s="100">
        <v>1.86</v>
      </c>
      <c r="J451" s="100">
        <v>1.71</v>
      </c>
      <c r="K451" s="100">
        <v>1.61</v>
      </c>
      <c r="L451" s="100">
        <v>53</v>
      </c>
      <c r="M451" s="100">
        <v>51</v>
      </c>
      <c r="N451" s="100">
        <v>86</v>
      </c>
      <c r="O451" s="99">
        <v>0.54479166666666667</v>
      </c>
    </row>
    <row r="452" spans="1:15" x14ac:dyDescent="0.25">
      <c r="A452" s="100">
        <v>10334</v>
      </c>
      <c r="B452" s="29">
        <v>3</v>
      </c>
      <c r="C452" s="100">
        <v>23851</v>
      </c>
      <c r="D452" s="100">
        <v>5.28</v>
      </c>
      <c r="E452" s="100">
        <v>4.6500000000000004</v>
      </c>
      <c r="F452" s="100">
        <v>4.9400000000000004</v>
      </c>
      <c r="G452" s="100">
        <v>4.38</v>
      </c>
      <c r="H452" s="100">
        <v>4.0599999999999996</v>
      </c>
      <c r="I452" s="100">
        <v>3.69</v>
      </c>
      <c r="J452" s="100">
        <v>3.38</v>
      </c>
      <c r="K452" s="100">
        <v>3.17</v>
      </c>
      <c r="L452" s="100">
        <v>53</v>
      </c>
      <c r="M452" s="100">
        <v>51</v>
      </c>
      <c r="N452" s="100">
        <v>86</v>
      </c>
      <c r="O452" s="99">
        <v>0.54488425925925921</v>
      </c>
    </row>
    <row r="453" spans="1:15" x14ac:dyDescent="0.25">
      <c r="A453" s="100">
        <v>10334</v>
      </c>
      <c r="B453" s="29">
        <v>4</v>
      </c>
      <c r="C453" s="100">
        <v>36103</v>
      </c>
      <c r="D453" s="100">
        <v>8</v>
      </c>
      <c r="E453" s="100">
        <v>7.16</v>
      </c>
      <c r="F453" s="100">
        <v>7.41</v>
      </c>
      <c r="G453" s="100">
        <v>6.66</v>
      </c>
      <c r="H453" s="100">
        <v>6.1</v>
      </c>
      <c r="I453" s="100">
        <v>5.51</v>
      </c>
      <c r="J453" s="100">
        <v>5.0199999999999996</v>
      </c>
      <c r="K453" s="100">
        <v>4.71</v>
      </c>
      <c r="L453" s="100">
        <v>53</v>
      </c>
      <c r="M453" s="100">
        <v>51</v>
      </c>
      <c r="N453" s="100">
        <v>86</v>
      </c>
      <c r="O453" s="99">
        <v>0.54501157407407408</v>
      </c>
    </row>
    <row r="454" spans="1:15" x14ac:dyDescent="0.25">
      <c r="A454" s="96" t="s">
        <v>785</v>
      </c>
      <c r="B454" s="98"/>
      <c r="C454" s="95" t="s">
        <v>57</v>
      </c>
      <c r="D454" s="97">
        <v>0.54555555555555557</v>
      </c>
      <c r="E454" s="96" t="s">
        <v>94</v>
      </c>
    </row>
    <row r="455" spans="1:15" x14ac:dyDescent="0.25">
      <c r="A455" s="100">
        <v>10352</v>
      </c>
      <c r="B455" s="29">
        <v>1</v>
      </c>
      <c r="C455" s="100">
        <v>35766</v>
      </c>
      <c r="D455" s="100">
        <v>8.8699999999999992</v>
      </c>
      <c r="E455" s="100">
        <v>8.06</v>
      </c>
      <c r="F455" s="100">
        <v>7.86</v>
      </c>
      <c r="G455" s="100">
        <v>6.69</v>
      </c>
      <c r="H455" s="100">
        <v>5.71</v>
      </c>
      <c r="I455" s="100">
        <v>4.84</v>
      </c>
      <c r="J455" s="100">
        <v>4.07</v>
      </c>
      <c r="K455" s="100">
        <v>3.44</v>
      </c>
      <c r="L455" s="100">
        <v>53</v>
      </c>
      <c r="M455" s="100">
        <v>51</v>
      </c>
      <c r="N455" s="100">
        <v>87</v>
      </c>
      <c r="O455" s="99">
        <v>0.54636574074074074</v>
      </c>
    </row>
    <row r="456" spans="1:15" x14ac:dyDescent="0.25">
      <c r="A456" s="100">
        <v>10352</v>
      </c>
      <c r="B456" s="29">
        <v>2</v>
      </c>
      <c r="C456" s="100">
        <v>12218</v>
      </c>
      <c r="D456" s="100">
        <v>2.9</v>
      </c>
      <c r="E456" s="100">
        <v>2.6</v>
      </c>
      <c r="F456" s="100">
        <v>2.57</v>
      </c>
      <c r="G456" s="100">
        <v>2.17</v>
      </c>
      <c r="H456" s="100">
        <v>1.89</v>
      </c>
      <c r="I456" s="100">
        <v>1.62</v>
      </c>
      <c r="J456" s="100">
        <v>1.39</v>
      </c>
      <c r="K456" s="100">
        <v>1.2</v>
      </c>
      <c r="L456" s="100">
        <v>53</v>
      </c>
      <c r="M456" s="100">
        <v>51</v>
      </c>
      <c r="N456" s="100">
        <v>87</v>
      </c>
      <c r="O456" s="99">
        <v>0.54646990740740742</v>
      </c>
    </row>
    <row r="457" spans="1:15" x14ac:dyDescent="0.25">
      <c r="A457" s="100">
        <v>10352</v>
      </c>
      <c r="B457" s="29">
        <v>3</v>
      </c>
      <c r="C457" s="100">
        <v>23702</v>
      </c>
      <c r="D457" s="100">
        <v>5.81</v>
      </c>
      <c r="E457" s="100">
        <v>5.2</v>
      </c>
      <c r="F457" s="100">
        <v>5.19</v>
      </c>
      <c r="G457" s="100">
        <v>4.33</v>
      </c>
      <c r="H457" s="100">
        <v>3.76</v>
      </c>
      <c r="I457" s="100">
        <v>3.2</v>
      </c>
      <c r="J457" s="100">
        <v>2.73</v>
      </c>
      <c r="K457" s="100">
        <v>2.34</v>
      </c>
      <c r="L457" s="100">
        <v>53</v>
      </c>
      <c r="M457" s="100">
        <v>51</v>
      </c>
      <c r="N457" s="100">
        <v>87</v>
      </c>
      <c r="O457" s="99">
        <v>0.5465740740740741</v>
      </c>
    </row>
    <row r="458" spans="1:15" x14ac:dyDescent="0.25">
      <c r="A458" s="100">
        <v>10352</v>
      </c>
      <c r="B458" s="29">
        <v>4</v>
      </c>
      <c r="C458" s="100">
        <v>36117</v>
      </c>
      <c r="D458" s="100">
        <v>8.77</v>
      </c>
      <c r="E458" s="100">
        <v>7.93</v>
      </c>
      <c r="F458" s="100">
        <v>7.78</v>
      </c>
      <c r="G458" s="100">
        <v>6.61</v>
      </c>
      <c r="H458" s="100">
        <v>5.66</v>
      </c>
      <c r="I458" s="100">
        <v>4.84</v>
      </c>
      <c r="J458" s="100">
        <v>4.0999999999999996</v>
      </c>
      <c r="K458" s="100">
        <v>3.48</v>
      </c>
      <c r="L458" s="100">
        <v>53</v>
      </c>
      <c r="M458" s="100">
        <v>51</v>
      </c>
      <c r="N458" s="100">
        <v>87</v>
      </c>
      <c r="O458" s="99">
        <v>0.54668981481481482</v>
      </c>
    </row>
    <row r="459" spans="1:15" x14ac:dyDescent="0.25">
      <c r="A459" s="96" t="s">
        <v>786</v>
      </c>
      <c r="B459" s="98"/>
      <c r="C459" s="95" t="s">
        <v>57</v>
      </c>
      <c r="D459" s="97">
        <v>0.5471759259259259</v>
      </c>
      <c r="E459" s="96" t="s">
        <v>92</v>
      </c>
    </row>
    <row r="460" spans="1:15" x14ac:dyDescent="0.25">
      <c r="A460" s="100">
        <v>10354</v>
      </c>
      <c r="B460" s="29">
        <v>1</v>
      </c>
      <c r="C460" s="100">
        <v>35797</v>
      </c>
      <c r="D460" s="100">
        <v>8.8699999999999992</v>
      </c>
      <c r="E460" s="100">
        <v>7.88</v>
      </c>
      <c r="F460" s="100">
        <v>7.92</v>
      </c>
      <c r="G460" s="100">
        <v>6.71</v>
      </c>
      <c r="H460" s="100">
        <v>5.73</v>
      </c>
      <c r="I460" s="100">
        <v>4.8</v>
      </c>
      <c r="J460" s="100">
        <v>4.05</v>
      </c>
      <c r="K460" s="100">
        <v>3.44</v>
      </c>
      <c r="L460" s="100">
        <v>53</v>
      </c>
      <c r="M460" s="100">
        <v>51</v>
      </c>
      <c r="N460" s="100">
        <v>88</v>
      </c>
      <c r="O460" s="99">
        <v>0.54761574074074071</v>
      </c>
    </row>
    <row r="461" spans="1:15" x14ac:dyDescent="0.25">
      <c r="A461" s="100">
        <v>10354</v>
      </c>
      <c r="B461" s="29">
        <v>2</v>
      </c>
      <c r="C461" s="100">
        <v>12189</v>
      </c>
      <c r="D461" s="100">
        <v>2.93</v>
      </c>
      <c r="E461" s="100">
        <v>2.59</v>
      </c>
      <c r="F461" s="100">
        <v>2.63</v>
      </c>
      <c r="G461" s="100">
        <v>2.21</v>
      </c>
      <c r="H461" s="100">
        <v>1.87</v>
      </c>
      <c r="I461" s="100">
        <v>1.62</v>
      </c>
      <c r="J461" s="100">
        <v>1.37</v>
      </c>
      <c r="K461" s="100">
        <v>1.18</v>
      </c>
      <c r="L461" s="100">
        <v>53</v>
      </c>
      <c r="M461" s="100">
        <v>51</v>
      </c>
      <c r="N461" s="100">
        <v>88</v>
      </c>
      <c r="O461" s="99">
        <v>0.54771990740740739</v>
      </c>
    </row>
    <row r="462" spans="1:15" x14ac:dyDescent="0.25">
      <c r="A462" s="100">
        <v>10354</v>
      </c>
      <c r="B462" s="29">
        <v>3</v>
      </c>
      <c r="C462" s="100">
        <v>23688</v>
      </c>
      <c r="D462" s="100">
        <v>5.89</v>
      </c>
      <c r="E462" s="100">
        <v>5.16</v>
      </c>
      <c r="F462" s="100">
        <v>5.32</v>
      </c>
      <c r="G462" s="100">
        <v>4.42</v>
      </c>
      <c r="H462" s="100">
        <v>3.81</v>
      </c>
      <c r="I462" s="100">
        <v>3.21</v>
      </c>
      <c r="J462" s="100">
        <v>2.73</v>
      </c>
      <c r="K462" s="100">
        <v>2.31</v>
      </c>
      <c r="L462" s="100">
        <v>53</v>
      </c>
      <c r="M462" s="100">
        <v>51</v>
      </c>
      <c r="N462" s="100">
        <v>88</v>
      </c>
      <c r="O462" s="99">
        <v>0.54781250000000004</v>
      </c>
    </row>
    <row r="463" spans="1:15" x14ac:dyDescent="0.25">
      <c r="A463" s="100">
        <v>10354</v>
      </c>
      <c r="B463" s="29">
        <v>4</v>
      </c>
      <c r="C463" s="100">
        <v>35830</v>
      </c>
      <c r="D463" s="100">
        <v>8.91</v>
      </c>
      <c r="E463" s="100">
        <v>7.88</v>
      </c>
      <c r="F463" s="100">
        <v>7.96</v>
      </c>
      <c r="G463" s="100">
        <v>6.73</v>
      </c>
      <c r="H463" s="100">
        <v>5.73</v>
      </c>
      <c r="I463" s="100">
        <v>4.83</v>
      </c>
      <c r="J463" s="100">
        <v>4.09</v>
      </c>
      <c r="K463" s="100">
        <v>3.48</v>
      </c>
      <c r="L463" s="100">
        <v>53</v>
      </c>
      <c r="M463" s="100">
        <v>51</v>
      </c>
      <c r="N463" s="100">
        <v>88</v>
      </c>
      <c r="O463" s="99">
        <v>0.5479398148148148</v>
      </c>
    </row>
    <row r="464" spans="1:15" x14ac:dyDescent="0.25">
      <c r="A464" s="96" t="s">
        <v>772</v>
      </c>
      <c r="B464" s="98"/>
      <c r="C464" s="95" t="s">
        <v>57</v>
      </c>
      <c r="D464" s="97">
        <v>0.54839120370370364</v>
      </c>
      <c r="E464" s="96" t="s">
        <v>90</v>
      </c>
    </row>
    <row r="465" spans="1:15" x14ac:dyDescent="0.25">
      <c r="A465" s="100">
        <v>10372</v>
      </c>
      <c r="B465" s="29">
        <v>1</v>
      </c>
      <c r="C465" s="100">
        <v>36069</v>
      </c>
      <c r="D465" s="100">
        <v>8.5</v>
      </c>
      <c r="E465" s="100">
        <v>7.62</v>
      </c>
      <c r="F465" s="100">
        <v>7.73</v>
      </c>
      <c r="G465" s="100">
        <v>6.77</v>
      </c>
      <c r="H465" s="100">
        <v>5.83</v>
      </c>
      <c r="I465" s="100">
        <v>4.95</v>
      </c>
      <c r="J465" s="100">
        <v>4.1399999999999997</v>
      </c>
      <c r="K465" s="100">
        <v>3.41</v>
      </c>
      <c r="L465" s="100">
        <v>53</v>
      </c>
      <c r="M465" s="100">
        <v>51</v>
      </c>
      <c r="N465" s="100">
        <v>89</v>
      </c>
      <c r="O465" s="99">
        <v>0.54886574074074079</v>
      </c>
    </row>
    <row r="466" spans="1:15" x14ac:dyDescent="0.25">
      <c r="A466" s="100">
        <v>10372</v>
      </c>
      <c r="B466" s="29">
        <v>2</v>
      </c>
      <c r="C466" s="100">
        <v>12181</v>
      </c>
      <c r="D466" s="100">
        <v>2.71</v>
      </c>
      <c r="E466" s="100">
        <v>2.42</v>
      </c>
      <c r="F466" s="100">
        <v>2.4500000000000002</v>
      </c>
      <c r="G466" s="100">
        <v>2.14</v>
      </c>
      <c r="H466" s="100">
        <v>1.88</v>
      </c>
      <c r="I466" s="100">
        <v>1.61</v>
      </c>
      <c r="J466" s="100">
        <v>1.37</v>
      </c>
      <c r="K466" s="100">
        <v>1.17</v>
      </c>
      <c r="L466" s="100">
        <v>53</v>
      </c>
      <c r="M466" s="100">
        <v>51</v>
      </c>
      <c r="N466" s="100">
        <v>89</v>
      </c>
      <c r="O466" s="99">
        <v>0.54896990740740736</v>
      </c>
    </row>
    <row r="467" spans="1:15" x14ac:dyDescent="0.25">
      <c r="A467" s="100">
        <v>10372</v>
      </c>
      <c r="B467" s="29">
        <v>3</v>
      </c>
      <c r="C467" s="100">
        <v>23682</v>
      </c>
      <c r="D467" s="100">
        <v>5.47</v>
      </c>
      <c r="E467" s="100">
        <v>4.8600000000000003</v>
      </c>
      <c r="F467" s="100">
        <v>5.0599999999999996</v>
      </c>
      <c r="G467" s="100">
        <v>4.3</v>
      </c>
      <c r="H467" s="100">
        <v>3.78</v>
      </c>
      <c r="I467" s="100">
        <v>3.24</v>
      </c>
      <c r="J467" s="100">
        <v>2.73</v>
      </c>
      <c r="K467" s="100">
        <v>2.29</v>
      </c>
      <c r="L467" s="100">
        <v>53</v>
      </c>
      <c r="M467" s="100">
        <v>51</v>
      </c>
      <c r="N467" s="100">
        <v>89</v>
      </c>
      <c r="O467" s="99">
        <v>0.54906250000000001</v>
      </c>
    </row>
    <row r="468" spans="1:15" x14ac:dyDescent="0.25">
      <c r="A468" s="100">
        <v>10372</v>
      </c>
      <c r="B468" s="29">
        <v>4</v>
      </c>
      <c r="C468" s="100">
        <v>35735</v>
      </c>
      <c r="D468" s="100">
        <v>8.33</v>
      </c>
      <c r="E468" s="100">
        <v>7.44</v>
      </c>
      <c r="F468" s="100">
        <v>7.59</v>
      </c>
      <c r="G468" s="100">
        <v>6.63</v>
      </c>
      <c r="H468" s="100">
        <v>5.74</v>
      </c>
      <c r="I468" s="100">
        <v>4.9000000000000004</v>
      </c>
      <c r="J468" s="100">
        <v>4.12</v>
      </c>
      <c r="K468" s="100">
        <v>3.44</v>
      </c>
      <c r="L468" s="100">
        <v>53</v>
      </c>
      <c r="M468" s="100">
        <v>51</v>
      </c>
      <c r="N468" s="100">
        <v>89</v>
      </c>
      <c r="O468" s="99">
        <v>0.54918981481481477</v>
      </c>
    </row>
    <row r="469" spans="1:15" x14ac:dyDescent="0.25">
      <c r="A469" s="96" t="s">
        <v>787</v>
      </c>
      <c r="B469" s="98"/>
      <c r="C469" s="95" t="s">
        <v>57</v>
      </c>
      <c r="D469" s="97">
        <v>0.54964120370370373</v>
      </c>
      <c r="E469" s="96" t="s">
        <v>88</v>
      </c>
    </row>
    <row r="470" spans="1:15" x14ac:dyDescent="0.25">
      <c r="A470" s="100">
        <v>10390</v>
      </c>
      <c r="B470" s="29">
        <v>1</v>
      </c>
      <c r="C470" s="100">
        <v>35773</v>
      </c>
      <c r="D470" s="100">
        <v>9.3699999999999992</v>
      </c>
      <c r="E470" s="100">
        <v>8.43</v>
      </c>
      <c r="F470" s="100">
        <v>8.2200000000000006</v>
      </c>
      <c r="G470" s="100">
        <v>6.97</v>
      </c>
      <c r="H470" s="100">
        <v>5.95</v>
      </c>
      <c r="I470" s="100">
        <v>4.92</v>
      </c>
      <c r="J470" s="100">
        <v>4.09</v>
      </c>
      <c r="K470" s="100">
        <v>3.39</v>
      </c>
      <c r="L470" s="100">
        <v>53</v>
      </c>
      <c r="M470" s="100">
        <v>51</v>
      </c>
      <c r="N470" s="100">
        <v>90</v>
      </c>
      <c r="O470" s="99">
        <v>0.55017361111111118</v>
      </c>
    </row>
    <row r="471" spans="1:15" x14ac:dyDescent="0.25">
      <c r="A471" s="100">
        <v>10390</v>
      </c>
      <c r="B471" s="29">
        <v>2</v>
      </c>
      <c r="C471" s="100">
        <v>12130</v>
      </c>
      <c r="D471" s="100">
        <v>3.03</v>
      </c>
      <c r="E471" s="100">
        <v>2.7</v>
      </c>
      <c r="F471" s="100">
        <v>2.66</v>
      </c>
      <c r="G471" s="100">
        <v>2.23</v>
      </c>
      <c r="H471" s="100">
        <v>1.94</v>
      </c>
      <c r="I471" s="100">
        <v>1.63</v>
      </c>
      <c r="J471" s="100">
        <v>1.38</v>
      </c>
      <c r="K471" s="100">
        <v>1.18</v>
      </c>
      <c r="L471" s="100">
        <v>53</v>
      </c>
      <c r="M471" s="100">
        <v>51</v>
      </c>
      <c r="N471" s="100">
        <v>90</v>
      </c>
      <c r="O471" s="99">
        <v>0.55027777777777775</v>
      </c>
    </row>
    <row r="472" spans="1:15" x14ac:dyDescent="0.25">
      <c r="A472" s="100">
        <v>10390</v>
      </c>
      <c r="B472" s="29">
        <v>3</v>
      </c>
      <c r="C472" s="100">
        <v>23494</v>
      </c>
      <c r="D472" s="100">
        <v>6.11</v>
      </c>
      <c r="E472" s="100">
        <v>5.45</v>
      </c>
      <c r="F472" s="100">
        <v>5.4</v>
      </c>
      <c r="G472" s="100">
        <v>4.4800000000000004</v>
      </c>
      <c r="H472" s="100">
        <v>3.89</v>
      </c>
      <c r="I472" s="100">
        <v>3.26</v>
      </c>
      <c r="J472" s="100">
        <v>2.77</v>
      </c>
      <c r="K472" s="100">
        <v>2.33</v>
      </c>
      <c r="L472" s="100">
        <v>53</v>
      </c>
      <c r="M472" s="100">
        <v>51</v>
      </c>
      <c r="N472" s="100">
        <v>90</v>
      </c>
      <c r="O472" s="99">
        <v>0.55038194444444444</v>
      </c>
    </row>
    <row r="473" spans="1:15" x14ac:dyDescent="0.25">
      <c r="A473" s="100">
        <v>10390</v>
      </c>
      <c r="B473" s="29">
        <v>4</v>
      </c>
      <c r="C473" s="100">
        <v>35919</v>
      </c>
      <c r="D473" s="100">
        <v>9.24</v>
      </c>
      <c r="E473" s="100">
        <v>8.26</v>
      </c>
      <c r="F473" s="100">
        <v>8.1</v>
      </c>
      <c r="G473" s="100">
        <v>6.83</v>
      </c>
      <c r="H473" s="100">
        <v>5.87</v>
      </c>
      <c r="I473" s="100">
        <v>4.8899999999999997</v>
      </c>
      <c r="J473" s="100">
        <v>4.1100000000000003</v>
      </c>
      <c r="K473" s="100">
        <v>3.46</v>
      </c>
      <c r="L473" s="100">
        <v>53</v>
      </c>
      <c r="M473" s="100">
        <v>51</v>
      </c>
      <c r="N473" s="100">
        <v>90</v>
      </c>
      <c r="O473" s="99">
        <v>0.5505092592592592</v>
      </c>
    </row>
    <row r="474" spans="1:15" x14ac:dyDescent="0.25">
      <c r="A474" s="96" t="s">
        <v>788</v>
      </c>
      <c r="B474" s="98"/>
      <c r="C474" s="95" t="s">
        <v>57</v>
      </c>
      <c r="D474" s="97">
        <v>0.55129629629629628</v>
      </c>
      <c r="E474" s="96" t="s">
        <v>86</v>
      </c>
    </row>
    <row r="475" spans="1:15" x14ac:dyDescent="0.25">
      <c r="A475" s="100">
        <v>10392</v>
      </c>
      <c r="B475" s="29">
        <v>1</v>
      </c>
      <c r="C475" s="100">
        <v>35708</v>
      </c>
      <c r="D475" s="100">
        <v>9.1</v>
      </c>
      <c r="E475" s="100">
        <v>7.98</v>
      </c>
      <c r="F475" s="100">
        <v>8.3000000000000007</v>
      </c>
      <c r="G475" s="100">
        <v>6.97</v>
      </c>
      <c r="H475" s="100">
        <v>5.88</v>
      </c>
      <c r="I475" s="100">
        <v>4.93</v>
      </c>
      <c r="J475" s="100">
        <v>4.0999999999999996</v>
      </c>
      <c r="K475" s="100">
        <v>3.44</v>
      </c>
      <c r="L475" s="100">
        <v>53</v>
      </c>
      <c r="M475" s="100">
        <v>51</v>
      </c>
      <c r="N475" s="100">
        <v>91</v>
      </c>
      <c r="O475" s="99">
        <v>0.55172453703703705</v>
      </c>
    </row>
    <row r="476" spans="1:15" x14ac:dyDescent="0.25">
      <c r="A476" s="100">
        <v>10392</v>
      </c>
      <c r="B476" s="29">
        <v>2</v>
      </c>
      <c r="C476" s="100">
        <v>12210</v>
      </c>
      <c r="D476" s="100">
        <v>3.03</v>
      </c>
      <c r="E476" s="100">
        <v>2.64</v>
      </c>
      <c r="F476" s="100">
        <v>2.76</v>
      </c>
      <c r="G476" s="100">
        <v>2.3199999999999998</v>
      </c>
      <c r="H476" s="100">
        <v>1.98</v>
      </c>
      <c r="I476" s="100">
        <v>1.66</v>
      </c>
      <c r="J476" s="100">
        <v>1.42</v>
      </c>
      <c r="K476" s="100">
        <v>1.21</v>
      </c>
      <c r="L476" s="100">
        <v>53</v>
      </c>
      <c r="M476" s="100">
        <v>51</v>
      </c>
      <c r="N476" s="100">
        <v>91</v>
      </c>
      <c r="O476" s="99">
        <v>0.55184027777777778</v>
      </c>
    </row>
    <row r="477" spans="1:15" x14ac:dyDescent="0.25">
      <c r="A477" s="100">
        <v>10392</v>
      </c>
      <c r="B477" s="29">
        <v>3</v>
      </c>
      <c r="C477" s="100">
        <v>23813</v>
      </c>
      <c r="D477" s="100">
        <v>6.1</v>
      </c>
      <c r="E477" s="100">
        <v>5.27</v>
      </c>
      <c r="F477" s="100">
        <v>5.6</v>
      </c>
      <c r="G477" s="100">
        <v>4.62</v>
      </c>
      <c r="H477" s="100">
        <v>3.94</v>
      </c>
      <c r="I477" s="100">
        <v>3.31</v>
      </c>
      <c r="J477" s="100">
        <v>2.78</v>
      </c>
      <c r="K477" s="100">
        <v>2.35</v>
      </c>
      <c r="L477" s="100">
        <v>53</v>
      </c>
      <c r="M477" s="100">
        <v>51</v>
      </c>
      <c r="N477" s="100">
        <v>91</v>
      </c>
      <c r="O477" s="99">
        <v>0.55193287037037042</v>
      </c>
    </row>
    <row r="478" spans="1:15" x14ac:dyDescent="0.25">
      <c r="A478" s="100">
        <v>10392</v>
      </c>
      <c r="B478" s="29">
        <v>4</v>
      </c>
      <c r="C478" s="100">
        <v>36197</v>
      </c>
      <c r="D478" s="100">
        <v>9.26</v>
      </c>
      <c r="E478" s="100">
        <v>8.07</v>
      </c>
      <c r="F478" s="100">
        <v>8.43</v>
      </c>
      <c r="G478" s="100">
        <v>7.07</v>
      </c>
      <c r="H478" s="100">
        <v>5.97</v>
      </c>
      <c r="I478" s="100">
        <v>5.03</v>
      </c>
      <c r="J478" s="100">
        <v>4.1900000000000004</v>
      </c>
      <c r="K478" s="100">
        <v>3.51</v>
      </c>
      <c r="L478" s="100">
        <v>53</v>
      </c>
      <c r="M478" s="100">
        <v>51</v>
      </c>
      <c r="N478" s="100">
        <v>91</v>
      </c>
      <c r="O478" s="99">
        <v>0.55206018518518518</v>
      </c>
    </row>
    <row r="479" spans="1:15" x14ac:dyDescent="0.25">
      <c r="A479" s="96" t="s">
        <v>775</v>
      </c>
      <c r="B479" s="98"/>
      <c r="C479" s="95" t="s">
        <v>57</v>
      </c>
      <c r="D479" s="97">
        <v>0.55244212962962969</v>
      </c>
      <c r="E479" s="96" t="s">
        <v>84</v>
      </c>
    </row>
    <row r="480" spans="1:15" x14ac:dyDescent="0.25">
      <c r="A480" s="100">
        <v>10410</v>
      </c>
      <c r="B480" s="29">
        <v>1</v>
      </c>
      <c r="C480" s="100">
        <v>35558</v>
      </c>
      <c r="D480" s="100">
        <v>8.89</v>
      </c>
      <c r="E480" s="100">
        <v>8.2899999999999991</v>
      </c>
      <c r="F480" s="100">
        <v>7.9</v>
      </c>
      <c r="G480" s="100">
        <v>6.79</v>
      </c>
      <c r="H480" s="100">
        <v>5.84</v>
      </c>
      <c r="I480" s="100">
        <v>4.8600000000000003</v>
      </c>
      <c r="J480" s="100">
        <v>4.0199999999999996</v>
      </c>
      <c r="K480" s="100">
        <v>3.3</v>
      </c>
      <c r="L480" s="100">
        <v>53</v>
      </c>
      <c r="M480" s="100">
        <v>51</v>
      </c>
      <c r="N480" s="100">
        <v>92</v>
      </c>
      <c r="O480" s="99">
        <v>0.55305555555555552</v>
      </c>
    </row>
    <row r="481" spans="1:15" x14ac:dyDescent="0.25">
      <c r="A481" s="100">
        <v>10410</v>
      </c>
      <c r="B481" s="29">
        <v>2</v>
      </c>
      <c r="C481" s="100">
        <v>12116</v>
      </c>
      <c r="D481" s="100">
        <v>2.8</v>
      </c>
      <c r="E481" s="100">
        <v>2.59</v>
      </c>
      <c r="F481" s="100">
        <v>2.4700000000000002</v>
      </c>
      <c r="G481" s="100">
        <v>2.17</v>
      </c>
      <c r="H481" s="100">
        <v>1.89</v>
      </c>
      <c r="I481" s="100">
        <v>1.62</v>
      </c>
      <c r="J481" s="100">
        <v>1.37</v>
      </c>
      <c r="K481" s="100">
        <v>1.17</v>
      </c>
      <c r="L481" s="100">
        <v>53</v>
      </c>
      <c r="M481" s="100">
        <v>51</v>
      </c>
      <c r="N481" s="100">
        <v>92</v>
      </c>
      <c r="O481" s="99">
        <v>0.55315972222222221</v>
      </c>
    </row>
    <row r="482" spans="1:15" x14ac:dyDescent="0.25">
      <c r="A482" s="100">
        <v>10410</v>
      </c>
      <c r="B482" s="29">
        <v>3</v>
      </c>
      <c r="C482" s="100">
        <v>23674</v>
      </c>
      <c r="D482" s="100">
        <v>5.73</v>
      </c>
      <c r="E482" s="100">
        <v>5.29</v>
      </c>
      <c r="F482" s="100">
        <v>5.12</v>
      </c>
      <c r="G482" s="100">
        <v>4.3600000000000003</v>
      </c>
      <c r="H482" s="100">
        <v>3.8</v>
      </c>
      <c r="I482" s="100">
        <v>3.22</v>
      </c>
      <c r="J482" s="100">
        <v>2.69</v>
      </c>
      <c r="K482" s="100">
        <v>2.2599999999999998</v>
      </c>
      <c r="L482" s="100">
        <v>53</v>
      </c>
      <c r="M482" s="100">
        <v>51</v>
      </c>
      <c r="N482" s="100">
        <v>92</v>
      </c>
      <c r="O482" s="99">
        <v>0.55325231481481485</v>
      </c>
    </row>
    <row r="483" spans="1:15" x14ac:dyDescent="0.25">
      <c r="A483" s="100">
        <v>10410</v>
      </c>
      <c r="B483" s="29">
        <v>4</v>
      </c>
      <c r="C483" s="100">
        <v>35742</v>
      </c>
      <c r="D483" s="100">
        <v>8.7200000000000006</v>
      </c>
      <c r="E483" s="100">
        <v>8.1199999999999992</v>
      </c>
      <c r="F483" s="100">
        <v>7.77</v>
      </c>
      <c r="G483" s="100">
        <v>6.67</v>
      </c>
      <c r="H483" s="100">
        <v>5.75</v>
      </c>
      <c r="I483" s="100">
        <v>4.8600000000000003</v>
      </c>
      <c r="J483" s="100">
        <v>4.05</v>
      </c>
      <c r="K483" s="100">
        <v>3.35</v>
      </c>
      <c r="L483" s="100">
        <v>53</v>
      </c>
      <c r="M483" s="100">
        <v>51</v>
      </c>
      <c r="N483" s="100">
        <v>92</v>
      </c>
      <c r="O483" s="99">
        <v>0.55337962962962961</v>
      </c>
    </row>
    <row r="484" spans="1:15" x14ac:dyDescent="0.25">
      <c r="A484" s="96" t="s">
        <v>789</v>
      </c>
      <c r="B484" s="98"/>
      <c r="C484" s="95" t="s">
        <v>57</v>
      </c>
      <c r="D484" s="97">
        <v>0.55377314814814815</v>
      </c>
      <c r="E484" s="96" t="s">
        <v>82</v>
      </c>
    </row>
    <row r="485" spans="1:15" x14ac:dyDescent="0.25">
      <c r="A485" s="100">
        <v>11160</v>
      </c>
      <c r="B485" s="29">
        <v>1</v>
      </c>
      <c r="C485" s="100">
        <v>35424</v>
      </c>
      <c r="D485" s="100">
        <v>14.36</v>
      </c>
      <c r="E485" s="100">
        <v>7.24</v>
      </c>
      <c r="F485" s="100">
        <v>11.41</v>
      </c>
      <c r="G485" s="100">
        <v>9.01</v>
      </c>
      <c r="H485" s="100">
        <v>7.17</v>
      </c>
      <c r="I485" s="100">
        <v>5.7</v>
      </c>
      <c r="J485" s="100">
        <v>4.5199999999999996</v>
      </c>
      <c r="K485" s="100">
        <v>3.64</v>
      </c>
      <c r="L485" s="100">
        <v>53</v>
      </c>
      <c r="M485" s="100">
        <v>51</v>
      </c>
      <c r="N485" s="100">
        <v>93</v>
      </c>
      <c r="O485" s="99">
        <v>0.55660879629629634</v>
      </c>
    </row>
    <row r="486" spans="1:15" x14ac:dyDescent="0.25">
      <c r="A486" s="100">
        <v>11160</v>
      </c>
      <c r="B486" s="29">
        <v>2</v>
      </c>
      <c r="C486" s="100">
        <v>12019</v>
      </c>
      <c r="D486" s="100">
        <v>5.75</v>
      </c>
      <c r="E486" s="100">
        <v>1.97</v>
      </c>
      <c r="F486" s="100">
        <v>4.42</v>
      </c>
      <c r="G486" s="100">
        <v>3.47</v>
      </c>
      <c r="H486" s="100">
        <v>2.72</v>
      </c>
      <c r="I486" s="100">
        <v>2.17</v>
      </c>
      <c r="J486" s="100">
        <v>1.74</v>
      </c>
      <c r="K486" s="100">
        <v>1.42</v>
      </c>
      <c r="L486" s="100">
        <v>53</v>
      </c>
      <c r="M486" s="100">
        <v>51</v>
      </c>
      <c r="N486" s="100">
        <v>93</v>
      </c>
      <c r="O486" s="99">
        <v>0.55672453703703706</v>
      </c>
    </row>
    <row r="487" spans="1:15" x14ac:dyDescent="0.25">
      <c r="A487" s="100">
        <v>11160</v>
      </c>
      <c r="B487" s="29">
        <v>3</v>
      </c>
      <c r="C487" s="100">
        <v>23462</v>
      </c>
      <c r="D487" s="100">
        <v>10.4</v>
      </c>
      <c r="E487" s="100">
        <v>4.1900000000000004</v>
      </c>
      <c r="F487" s="100">
        <v>8.2100000000000009</v>
      </c>
      <c r="G487" s="100">
        <v>6.33</v>
      </c>
      <c r="H487" s="100">
        <v>5.0599999999999996</v>
      </c>
      <c r="I487" s="100">
        <v>4.04</v>
      </c>
      <c r="J487" s="100">
        <v>3.23</v>
      </c>
      <c r="K487" s="100">
        <v>2.62</v>
      </c>
      <c r="L487" s="100">
        <v>53</v>
      </c>
      <c r="M487" s="100">
        <v>51</v>
      </c>
      <c r="N487" s="100">
        <v>93</v>
      </c>
      <c r="O487" s="99">
        <v>0.55684027777777778</v>
      </c>
    </row>
    <row r="488" spans="1:15" x14ac:dyDescent="0.25">
      <c r="A488" s="100">
        <v>11160</v>
      </c>
      <c r="B488" s="29">
        <v>4</v>
      </c>
      <c r="C488" s="100">
        <v>35648</v>
      </c>
      <c r="D488" s="100">
        <v>14.05</v>
      </c>
      <c r="E488" s="100">
        <v>7.26</v>
      </c>
      <c r="F488" s="100">
        <v>11.21</v>
      </c>
      <c r="G488" s="100">
        <v>8.7799999999999994</v>
      </c>
      <c r="H488" s="100">
        <v>7.02</v>
      </c>
      <c r="I488" s="100">
        <v>5.65</v>
      </c>
      <c r="J488" s="100">
        <v>4.53</v>
      </c>
      <c r="K488" s="100">
        <v>3.67</v>
      </c>
      <c r="L488" s="100">
        <v>53</v>
      </c>
      <c r="M488" s="100">
        <v>51</v>
      </c>
      <c r="N488" s="100">
        <v>93</v>
      </c>
      <c r="O488" s="99">
        <v>0.55697916666666669</v>
      </c>
    </row>
    <row r="489" spans="1:15" x14ac:dyDescent="0.25">
      <c r="A489" s="96" t="s">
        <v>790</v>
      </c>
      <c r="B489" s="98"/>
      <c r="C489" s="95" t="s">
        <v>57</v>
      </c>
      <c r="D489" s="97">
        <v>0.55745370370370373</v>
      </c>
      <c r="E489" s="96" t="s">
        <v>79</v>
      </c>
    </row>
    <row r="490" spans="1:15" x14ac:dyDescent="0.25">
      <c r="A490" s="100">
        <v>11162</v>
      </c>
      <c r="B490" s="29">
        <v>1</v>
      </c>
      <c r="C490" s="100">
        <v>35604</v>
      </c>
      <c r="D490" s="100">
        <v>11.66</v>
      </c>
      <c r="E490" s="100">
        <v>9.34</v>
      </c>
      <c r="F490" s="100">
        <v>9.84</v>
      </c>
      <c r="G490" s="100">
        <v>7.7</v>
      </c>
      <c r="H490" s="100">
        <v>6.12</v>
      </c>
      <c r="I490" s="100">
        <v>4.96</v>
      </c>
      <c r="J490" s="100">
        <v>4.03</v>
      </c>
      <c r="K490" s="100">
        <v>3.38</v>
      </c>
      <c r="L490" s="100">
        <v>53</v>
      </c>
      <c r="M490" s="100">
        <v>51</v>
      </c>
      <c r="N490" s="100">
        <v>94</v>
      </c>
      <c r="O490" s="99">
        <v>0.55788194444444439</v>
      </c>
    </row>
    <row r="491" spans="1:15" x14ac:dyDescent="0.25">
      <c r="A491" s="100">
        <v>11162</v>
      </c>
      <c r="B491" s="29">
        <v>2</v>
      </c>
      <c r="C491" s="100">
        <v>12152</v>
      </c>
      <c r="D491" s="100">
        <v>4.08</v>
      </c>
      <c r="E491" s="100">
        <v>3.26</v>
      </c>
      <c r="F491" s="100">
        <v>3.3</v>
      </c>
      <c r="G491" s="100">
        <v>2.57</v>
      </c>
      <c r="H491" s="100">
        <v>2.0499999999999998</v>
      </c>
      <c r="I491" s="100">
        <v>1.69</v>
      </c>
      <c r="J491" s="100">
        <v>1.41</v>
      </c>
      <c r="K491" s="100">
        <v>1.21</v>
      </c>
      <c r="L491" s="100">
        <v>53</v>
      </c>
      <c r="M491" s="100">
        <v>51</v>
      </c>
      <c r="N491" s="100">
        <v>94</v>
      </c>
      <c r="O491" s="99">
        <v>0.55798611111111118</v>
      </c>
    </row>
    <row r="492" spans="1:15" x14ac:dyDescent="0.25">
      <c r="A492" s="100">
        <v>11162</v>
      </c>
      <c r="B492" s="29">
        <v>3</v>
      </c>
      <c r="C492" s="100">
        <v>23539</v>
      </c>
      <c r="D492" s="100">
        <v>7.88</v>
      </c>
      <c r="E492" s="100">
        <v>6.23</v>
      </c>
      <c r="F492" s="100">
        <v>6.68</v>
      </c>
      <c r="G492" s="100">
        <v>5.14</v>
      </c>
      <c r="H492" s="100">
        <v>4.07</v>
      </c>
      <c r="I492" s="100">
        <v>3.34</v>
      </c>
      <c r="J492" s="100">
        <v>2.73</v>
      </c>
      <c r="K492" s="100">
        <v>2.2999999999999998</v>
      </c>
      <c r="L492" s="100">
        <v>53</v>
      </c>
      <c r="M492" s="100">
        <v>51</v>
      </c>
      <c r="N492" s="100">
        <v>94</v>
      </c>
      <c r="O492" s="143">
        <v>0.55807870370370372</v>
      </c>
    </row>
    <row r="493" spans="1:15" x14ac:dyDescent="0.25">
      <c r="A493" s="100">
        <v>11162</v>
      </c>
      <c r="B493" s="29">
        <v>4</v>
      </c>
      <c r="C493" s="100">
        <v>35963</v>
      </c>
      <c r="D493" s="100">
        <v>11.61</v>
      </c>
      <c r="E493" s="100">
        <v>9.31</v>
      </c>
      <c r="F493" s="100">
        <v>10.08</v>
      </c>
      <c r="G493" s="100">
        <v>7.81</v>
      </c>
      <c r="H493" s="100">
        <v>6.16</v>
      </c>
      <c r="I493" s="100">
        <v>5.0199999999999996</v>
      </c>
      <c r="J493" s="100">
        <v>4.08</v>
      </c>
      <c r="K493" s="100">
        <v>3.41</v>
      </c>
      <c r="L493" s="100">
        <v>53</v>
      </c>
      <c r="M493" s="100">
        <v>51</v>
      </c>
      <c r="N493" s="144">
        <v>94</v>
      </c>
      <c r="O493" s="99">
        <v>0.55820601851851859</v>
      </c>
    </row>
    <row r="494" spans="1:15" x14ac:dyDescent="0.25">
      <c r="A494" s="96" t="s">
        <v>791</v>
      </c>
      <c r="B494" s="98"/>
      <c r="C494" s="95" t="s">
        <v>57</v>
      </c>
      <c r="D494" s="97">
        <v>0.55869212962962966</v>
      </c>
      <c r="E494" s="96" t="s">
        <v>77</v>
      </c>
      <c r="M494" s="104"/>
    </row>
    <row r="495" spans="1:15" x14ac:dyDescent="0.25">
      <c r="A495" s="100">
        <v>11998</v>
      </c>
      <c r="B495" s="29">
        <v>1</v>
      </c>
      <c r="C495" s="100">
        <v>35180</v>
      </c>
      <c r="D495" s="100">
        <v>17.010000000000002</v>
      </c>
      <c r="E495" s="100">
        <v>7.41</v>
      </c>
      <c r="F495" s="100">
        <v>13.57</v>
      </c>
      <c r="G495" s="100">
        <v>10.65</v>
      </c>
      <c r="H495" s="100">
        <v>8.57</v>
      </c>
      <c r="I495" s="100">
        <v>6.71</v>
      </c>
      <c r="J495" s="100">
        <v>5.3</v>
      </c>
      <c r="K495" s="100">
        <v>4.18</v>
      </c>
      <c r="L495" s="100">
        <v>53</v>
      </c>
      <c r="M495" s="100">
        <v>51</v>
      </c>
      <c r="N495" s="100">
        <v>95</v>
      </c>
      <c r="O495" s="99">
        <v>0.56093749999999998</v>
      </c>
    </row>
    <row r="496" spans="1:15" x14ac:dyDescent="0.25">
      <c r="A496" s="100">
        <v>11998</v>
      </c>
      <c r="B496" s="29">
        <v>2</v>
      </c>
      <c r="C496" s="100">
        <v>11990</v>
      </c>
      <c r="D496" s="100">
        <v>6.72</v>
      </c>
      <c r="E496" s="100">
        <v>2.13</v>
      </c>
      <c r="F496" s="100">
        <v>5.28</v>
      </c>
      <c r="G496" s="100">
        <v>4.1399999999999997</v>
      </c>
      <c r="H496" s="100">
        <v>3.34</v>
      </c>
      <c r="I496" s="100">
        <v>2.6</v>
      </c>
      <c r="J496" s="100">
        <v>2.08</v>
      </c>
      <c r="K496" s="100">
        <v>1.65</v>
      </c>
      <c r="L496" s="100">
        <v>53</v>
      </c>
      <c r="M496" s="100">
        <v>51</v>
      </c>
      <c r="N496" s="100">
        <v>95</v>
      </c>
      <c r="O496" s="149">
        <v>0.56112268518518515</v>
      </c>
    </row>
    <row r="497" spans="1:15" x14ac:dyDescent="0.25">
      <c r="A497" s="100">
        <v>11998</v>
      </c>
      <c r="B497" s="29">
        <v>3</v>
      </c>
      <c r="C497" s="100">
        <v>23512</v>
      </c>
      <c r="D497" s="100">
        <v>12.26</v>
      </c>
      <c r="E497" s="100">
        <v>4.33</v>
      </c>
      <c r="F497" s="100">
        <v>9.7799999999999994</v>
      </c>
      <c r="G497" s="100">
        <v>7.55</v>
      </c>
      <c r="H497" s="100">
        <v>6.15</v>
      </c>
      <c r="I497" s="100">
        <v>4.84</v>
      </c>
      <c r="J497" s="100">
        <v>3.84</v>
      </c>
      <c r="K497" s="100">
        <v>3.02</v>
      </c>
      <c r="L497" s="100">
        <v>53</v>
      </c>
      <c r="M497" s="100">
        <v>51</v>
      </c>
      <c r="N497" s="100">
        <v>95</v>
      </c>
      <c r="O497" s="150">
        <v>0.56123842592592588</v>
      </c>
    </row>
    <row r="498" spans="1:15" x14ac:dyDescent="0.25">
      <c r="A498" s="100">
        <v>11998</v>
      </c>
      <c r="B498" s="29">
        <v>4</v>
      </c>
      <c r="C498" s="100">
        <v>35674</v>
      </c>
      <c r="D498" s="100">
        <v>16.54</v>
      </c>
      <c r="E498" s="100">
        <v>7.46</v>
      </c>
      <c r="F498" s="100">
        <v>13.26</v>
      </c>
      <c r="G498" s="100">
        <v>10.36</v>
      </c>
      <c r="H498" s="100">
        <v>8.4</v>
      </c>
      <c r="I498" s="100">
        <v>6.65</v>
      </c>
      <c r="J498" s="100">
        <v>5.29</v>
      </c>
      <c r="K498" s="100">
        <v>4.1900000000000004</v>
      </c>
      <c r="L498" s="100">
        <v>53</v>
      </c>
      <c r="M498" s="100">
        <v>51</v>
      </c>
      <c r="N498" s="100">
        <v>95</v>
      </c>
      <c r="O498" s="150">
        <v>0.56136574074074075</v>
      </c>
    </row>
    <row r="499" spans="1:15" x14ac:dyDescent="0.25">
      <c r="A499" s="96" t="s">
        <v>792</v>
      </c>
      <c r="B499" s="98"/>
      <c r="C499" s="95" t="s">
        <v>57</v>
      </c>
      <c r="D499" s="97">
        <v>0.56186342592592597</v>
      </c>
      <c r="E499" s="96" t="s">
        <v>75</v>
      </c>
    </row>
    <row r="500" spans="1:15" x14ac:dyDescent="0.25">
      <c r="A500" s="100">
        <v>12001</v>
      </c>
      <c r="B500" s="29">
        <v>1</v>
      </c>
      <c r="C500" s="100">
        <v>35534</v>
      </c>
      <c r="D500" s="100">
        <v>14.08</v>
      </c>
      <c r="E500" s="101">
        <v>11.43</v>
      </c>
      <c r="F500" s="100">
        <v>9.3000000000000007</v>
      </c>
      <c r="G500" s="100">
        <v>7.44</v>
      </c>
      <c r="H500" s="100">
        <v>6.07</v>
      </c>
      <c r="I500" s="100">
        <v>5.04</v>
      </c>
      <c r="J500" s="100">
        <v>4.2300000000000004</v>
      </c>
      <c r="K500" s="100">
        <v>3.55</v>
      </c>
      <c r="L500" s="100">
        <v>53</v>
      </c>
      <c r="M500" s="100">
        <v>51</v>
      </c>
      <c r="N500" s="100">
        <v>96</v>
      </c>
      <c r="O500" s="99">
        <v>0.56231481481481482</v>
      </c>
    </row>
    <row r="501" spans="1:15" x14ac:dyDescent="0.25">
      <c r="A501" s="100">
        <v>12001</v>
      </c>
      <c r="B501" s="29">
        <v>2</v>
      </c>
      <c r="C501" s="100">
        <v>12037</v>
      </c>
      <c r="D501" s="100">
        <v>5.39</v>
      </c>
      <c r="E501" s="100">
        <v>4.3099999999999996</v>
      </c>
      <c r="F501" s="100">
        <v>2.5499999999999998</v>
      </c>
      <c r="G501" s="100">
        <v>2.19</v>
      </c>
      <c r="H501" s="100">
        <v>1.91</v>
      </c>
      <c r="I501" s="100">
        <v>1.64</v>
      </c>
      <c r="J501" s="100">
        <v>1.42</v>
      </c>
      <c r="K501" s="100">
        <v>1.22</v>
      </c>
      <c r="L501" s="100">
        <v>53</v>
      </c>
      <c r="M501" s="100">
        <v>51</v>
      </c>
      <c r="N501" s="100">
        <v>96</v>
      </c>
      <c r="O501" s="99">
        <v>0.56241898148148151</v>
      </c>
    </row>
    <row r="502" spans="1:15" x14ac:dyDescent="0.25">
      <c r="A502" s="100">
        <v>12001</v>
      </c>
      <c r="B502" s="29">
        <v>3</v>
      </c>
      <c r="C502" s="100">
        <v>23606</v>
      </c>
      <c r="D502" s="100">
        <v>9.6999999999999993</v>
      </c>
      <c r="E502" s="100">
        <v>7.76</v>
      </c>
      <c r="F502" s="100">
        <v>6.08</v>
      </c>
      <c r="G502" s="100">
        <v>4.83</v>
      </c>
      <c r="H502" s="100">
        <v>4.03</v>
      </c>
      <c r="I502" s="100">
        <v>3.4</v>
      </c>
      <c r="J502" s="100">
        <v>2.86</v>
      </c>
      <c r="K502" s="100">
        <v>2.41</v>
      </c>
      <c r="L502" s="100">
        <v>53</v>
      </c>
      <c r="M502" s="100">
        <v>51</v>
      </c>
      <c r="N502" s="100">
        <v>96</v>
      </c>
      <c r="O502" s="99">
        <v>0.56251157407407404</v>
      </c>
    </row>
    <row r="503" spans="1:15" x14ac:dyDescent="0.25">
      <c r="A503" s="100">
        <v>12001</v>
      </c>
      <c r="B503" s="29">
        <v>4</v>
      </c>
      <c r="C503" s="100">
        <v>35816</v>
      </c>
      <c r="D503" s="100">
        <v>13.68</v>
      </c>
      <c r="E503" s="100">
        <v>11.16</v>
      </c>
      <c r="F503" s="100">
        <v>9.6999999999999993</v>
      </c>
      <c r="G503" s="100">
        <v>7.78</v>
      </c>
      <c r="H503" s="100">
        <v>6.3</v>
      </c>
      <c r="I503" s="100">
        <v>5.21</v>
      </c>
      <c r="J503" s="100">
        <v>4.3499999999999996</v>
      </c>
      <c r="K503" s="100">
        <v>3.64</v>
      </c>
      <c r="L503" s="100">
        <v>53</v>
      </c>
      <c r="M503" s="100">
        <v>51</v>
      </c>
      <c r="N503" s="100">
        <v>96</v>
      </c>
      <c r="O503" s="99">
        <v>0.56263888888888891</v>
      </c>
    </row>
    <row r="504" spans="1:15" x14ac:dyDescent="0.25">
      <c r="A504" s="96" t="s">
        <v>793</v>
      </c>
      <c r="B504" s="98"/>
      <c r="C504" s="95" t="s">
        <v>57</v>
      </c>
      <c r="D504" s="97">
        <v>0.56309027777777776</v>
      </c>
      <c r="E504" s="96" t="s">
        <v>73</v>
      </c>
    </row>
    <row r="505" spans="1:15" x14ac:dyDescent="0.25">
      <c r="A505" s="100">
        <v>12735</v>
      </c>
      <c r="B505" s="29">
        <v>1</v>
      </c>
      <c r="C505" s="100">
        <v>35517</v>
      </c>
      <c r="D505" s="100">
        <v>15.56</v>
      </c>
      <c r="E505" s="100">
        <v>8.6</v>
      </c>
      <c r="F505" s="100">
        <v>12.53</v>
      </c>
      <c r="G505" s="100">
        <v>9.9</v>
      </c>
      <c r="H505" s="100">
        <v>8</v>
      </c>
      <c r="I505" s="100">
        <v>6.4</v>
      </c>
      <c r="J505" s="100">
        <v>5.13</v>
      </c>
      <c r="K505" s="100">
        <v>4.04</v>
      </c>
      <c r="L505" s="100">
        <v>53</v>
      </c>
      <c r="M505" s="100">
        <v>51</v>
      </c>
      <c r="N505" s="100">
        <v>97</v>
      </c>
      <c r="O505" s="99">
        <v>0.56508101851851855</v>
      </c>
    </row>
    <row r="506" spans="1:15" x14ac:dyDescent="0.25">
      <c r="A506" s="100">
        <v>12735</v>
      </c>
      <c r="B506" s="29">
        <v>2</v>
      </c>
      <c r="C506" s="100">
        <v>12017</v>
      </c>
      <c r="D506" s="100">
        <v>6.28</v>
      </c>
      <c r="E506" s="100">
        <v>2.48</v>
      </c>
      <c r="F506" s="100">
        <v>4.8899999999999997</v>
      </c>
      <c r="G506" s="100">
        <v>3.88</v>
      </c>
      <c r="H506" s="100">
        <v>3.12</v>
      </c>
      <c r="I506" s="100">
        <v>2.5099999999999998</v>
      </c>
      <c r="J506" s="100">
        <v>2.0099999999999998</v>
      </c>
      <c r="K506" s="100">
        <v>1.6</v>
      </c>
      <c r="L506" s="100">
        <v>53</v>
      </c>
      <c r="M506" s="100">
        <v>51</v>
      </c>
      <c r="N506" s="100">
        <v>97</v>
      </c>
      <c r="O506" s="99">
        <v>0.56520833333333331</v>
      </c>
    </row>
    <row r="507" spans="1:15" x14ac:dyDescent="0.25">
      <c r="A507" s="100">
        <v>12735</v>
      </c>
      <c r="B507" s="29">
        <v>3</v>
      </c>
      <c r="C507" s="100">
        <v>23550</v>
      </c>
      <c r="D507" s="100">
        <v>11.09</v>
      </c>
      <c r="E507" s="100">
        <v>5.3</v>
      </c>
      <c r="F507" s="100">
        <v>8.9</v>
      </c>
      <c r="G507" s="100">
        <v>6.93</v>
      </c>
      <c r="H507" s="100">
        <v>5.61</v>
      </c>
      <c r="I507" s="100">
        <v>4.55</v>
      </c>
      <c r="J507" s="100">
        <v>3.64</v>
      </c>
      <c r="K507" s="100">
        <v>2.88</v>
      </c>
      <c r="L507" s="100">
        <v>53</v>
      </c>
      <c r="M507" s="100">
        <v>51</v>
      </c>
      <c r="N507" s="100">
        <v>97</v>
      </c>
      <c r="O507" s="99">
        <v>0.56534722222222222</v>
      </c>
    </row>
    <row r="508" spans="1:15" x14ac:dyDescent="0.25">
      <c r="A508" s="100">
        <v>12735</v>
      </c>
      <c r="B508" s="29">
        <v>4</v>
      </c>
      <c r="C508" s="100">
        <v>35592</v>
      </c>
      <c r="D508" s="100">
        <v>15.16</v>
      </c>
      <c r="E508" s="100">
        <v>8.49</v>
      </c>
      <c r="F508" s="100">
        <v>12.24</v>
      </c>
      <c r="G508" s="100">
        <v>9.68</v>
      </c>
      <c r="H508" s="100">
        <v>7.85</v>
      </c>
      <c r="I508" s="100">
        <v>6.33</v>
      </c>
      <c r="J508" s="100">
        <v>5.09</v>
      </c>
      <c r="K508" s="100">
        <v>4.04</v>
      </c>
      <c r="L508" s="100">
        <v>53</v>
      </c>
      <c r="M508" s="100">
        <v>51</v>
      </c>
      <c r="N508" s="100">
        <v>97</v>
      </c>
      <c r="O508" s="99">
        <v>0.56550925925925932</v>
      </c>
    </row>
    <row r="509" spans="1:15" x14ac:dyDescent="0.25">
      <c r="A509" s="96" t="s">
        <v>794</v>
      </c>
      <c r="B509" s="98"/>
      <c r="C509" s="95" t="s">
        <v>57</v>
      </c>
      <c r="D509" s="97">
        <v>0.56593749999999998</v>
      </c>
      <c r="E509" s="96" t="s">
        <v>71</v>
      </c>
    </row>
    <row r="510" spans="1:15" x14ac:dyDescent="0.25">
      <c r="A510" s="100">
        <v>12739</v>
      </c>
      <c r="B510" s="29">
        <v>1</v>
      </c>
      <c r="C510" s="100">
        <v>35594</v>
      </c>
      <c r="D510" s="100">
        <v>13.59</v>
      </c>
      <c r="E510" s="100">
        <v>10.99</v>
      </c>
      <c r="F510" s="100">
        <v>9.6300000000000008</v>
      </c>
      <c r="G510" s="100">
        <v>7.69</v>
      </c>
      <c r="H510" s="100">
        <v>6.31</v>
      </c>
      <c r="I510" s="100">
        <v>5.16</v>
      </c>
      <c r="J510" s="100">
        <v>4.3600000000000003</v>
      </c>
      <c r="K510" s="100">
        <v>3.72</v>
      </c>
      <c r="L510" s="100">
        <v>53</v>
      </c>
      <c r="M510" s="100">
        <v>51</v>
      </c>
      <c r="N510" s="100">
        <v>98</v>
      </c>
      <c r="O510" s="99">
        <v>0.56641203703703702</v>
      </c>
    </row>
    <row r="511" spans="1:15" x14ac:dyDescent="0.25">
      <c r="A511" s="100">
        <v>12739</v>
      </c>
      <c r="B511" s="29">
        <v>2</v>
      </c>
      <c r="C511" s="100">
        <v>12009</v>
      </c>
      <c r="D511" s="100">
        <v>5.14</v>
      </c>
      <c r="E511" s="100">
        <v>4.12</v>
      </c>
      <c r="F511" s="100">
        <v>2.54</v>
      </c>
      <c r="G511" s="100">
        <v>2.17</v>
      </c>
      <c r="H511" s="100">
        <v>1.92</v>
      </c>
      <c r="I511" s="100">
        <v>1.63</v>
      </c>
      <c r="J511" s="100">
        <v>1.43</v>
      </c>
      <c r="K511" s="100">
        <v>1.26</v>
      </c>
      <c r="L511" s="100">
        <v>53</v>
      </c>
      <c r="M511" s="100">
        <v>51</v>
      </c>
      <c r="N511" s="100">
        <v>98</v>
      </c>
      <c r="O511" s="99">
        <v>0.5665162037037037</v>
      </c>
    </row>
    <row r="512" spans="1:15" x14ac:dyDescent="0.25">
      <c r="A512" s="100">
        <v>12739</v>
      </c>
      <c r="B512" s="29">
        <v>3</v>
      </c>
      <c r="C512" s="100">
        <v>23552</v>
      </c>
      <c r="D512" s="100">
        <v>9.4</v>
      </c>
      <c r="E512" s="100">
        <v>7.52</v>
      </c>
      <c r="F512" s="100">
        <v>6.19</v>
      </c>
      <c r="G512" s="100">
        <v>4.93</v>
      </c>
      <c r="H512" s="100">
        <v>4.13</v>
      </c>
      <c r="I512" s="100">
        <v>3.44</v>
      </c>
      <c r="J512" s="100">
        <v>2.92</v>
      </c>
      <c r="K512" s="100">
        <v>2.52</v>
      </c>
      <c r="L512" s="100">
        <v>53</v>
      </c>
      <c r="M512" s="100">
        <v>51</v>
      </c>
      <c r="N512" s="100">
        <v>98</v>
      </c>
      <c r="O512" s="99">
        <v>0.56660879629629635</v>
      </c>
    </row>
    <row r="513" spans="1:15" x14ac:dyDescent="0.25">
      <c r="A513" s="100">
        <v>12739</v>
      </c>
      <c r="B513" s="29">
        <v>4</v>
      </c>
      <c r="C513" s="100">
        <v>35690</v>
      </c>
      <c r="D513" s="100">
        <v>13.33</v>
      </c>
      <c r="E513" s="100">
        <v>10.77</v>
      </c>
      <c r="F513" s="100">
        <v>9.8800000000000008</v>
      </c>
      <c r="G513" s="100">
        <v>7.9</v>
      </c>
      <c r="H513" s="100">
        <v>6.43</v>
      </c>
      <c r="I513" s="100">
        <v>5.27</v>
      </c>
      <c r="J513" s="100">
        <v>4.43</v>
      </c>
      <c r="K513" s="100">
        <v>3.77</v>
      </c>
      <c r="L513" s="100">
        <v>53</v>
      </c>
      <c r="M513" s="100">
        <v>51</v>
      </c>
      <c r="N513" s="100">
        <v>98</v>
      </c>
      <c r="O513" s="99">
        <v>0.56673611111111111</v>
      </c>
    </row>
    <row r="514" spans="1:15" x14ac:dyDescent="0.25">
      <c r="A514" s="96" t="s">
        <v>795</v>
      </c>
      <c r="B514" s="98"/>
      <c r="C514" s="95" t="s">
        <v>57</v>
      </c>
      <c r="D514" s="97">
        <v>0.56719907407407411</v>
      </c>
      <c r="E514" s="96" t="s">
        <v>69</v>
      </c>
    </row>
    <row r="515" spans="1:15" x14ac:dyDescent="0.25">
      <c r="A515" s="100">
        <v>13418</v>
      </c>
      <c r="B515" s="29">
        <v>1</v>
      </c>
      <c r="C515" s="100">
        <v>35139</v>
      </c>
      <c r="D515" s="100">
        <v>15.16</v>
      </c>
      <c r="E515" s="100">
        <v>8.1</v>
      </c>
      <c r="F515" s="100">
        <v>12.04</v>
      </c>
      <c r="G515" s="100">
        <v>9.41</v>
      </c>
      <c r="H515" s="100">
        <v>7.49</v>
      </c>
      <c r="I515" s="100">
        <v>6</v>
      </c>
      <c r="J515" s="100">
        <v>4.8499999999999996</v>
      </c>
      <c r="K515" s="100">
        <v>3.88</v>
      </c>
      <c r="L515" s="100">
        <v>54</v>
      </c>
      <c r="M515" s="100">
        <v>51</v>
      </c>
      <c r="N515" s="100">
        <v>99</v>
      </c>
      <c r="O515" s="99">
        <v>0.56971064814814809</v>
      </c>
    </row>
    <row r="516" spans="1:15" x14ac:dyDescent="0.25">
      <c r="A516" s="100">
        <v>13418</v>
      </c>
      <c r="B516" s="29">
        <v>2</v>
      </c>
      <c r="C516" s="100">
        <v>11973</v>
      </c>
      <c r="D516" s="100">
        <v>5.9</v>
      </c>
      <c r="E516" s="100">
        <v>2.33</v>
      </c>
      <c r="F516" s="100">
        <v>4.5999999999999996</v>
      </c>
      <c r="G516" s="100">
        <v>3.53</v>
      </c>
      <c r="H516" s="100">
        <v>2.77</v>
      </c>
      <c r="I516" s="100">
        <v>2.2200000000000002</v>
      </c>
      <c r="J516" s="100">
        <v>1.8</v>
      </c>
      <c r="K516" s="100">
        <v>1.47</v>
      </c>
      <c r="L516" s="100">
        <v>54</v>
      </c>
      <c r="M516" s="100">
        <v>51</v>
      </c>
      <c r="N516" s="100">
        <v>99</v>
      </c>
      <c r="O516" s="99">
        <v>0.57002314814814814</v>
      </c>
    </row>
    <row r="517" spans="1:15" x14ac:dyDescent="0.25">
      <c r="A517" s="100">
        <v>13418</v>
      </c>
      <c r="B517" s="29">
        <v>3</v>
      </c>
      <c r="C517" s="100">
        <v>23461</v>
      </c>
      <c r="D517" s="100">
        <v>10.78</v>
      </c>
      <c r="E517" s="100">
        <v>4.84</v>
      </c>
      <c r="F517" s="100">
        <v>8.5299999999999994</v>
      </c>
      <c r="G517" s="100">
        <v>6.5</v>
      </c>
      <c r="H517" s="100">
        <v>5.22</v>
      </c>
      <c r="I517" s="100">
        <v>4.2</v>
      </c>
      <c r="J517" s="100">
        <v>3.4</v>
      </c>
      <c r="K517" s="100">
        <v>2.74</v>
      </c>
      <c r="L517" s="100">
        <v>54</v>
      </c>
      <c r="M517" s="100">
        <v>51</v>
      </c>
      <c r="N517" s="100">
        <v>99</v>
      </c>
      <c r="O517" s="99">
        <v>0.5701504629629629</v>
      </c>
    </row>
    <row r="518" spans="1:15" x14ac:dyDescent="0.25">
      <c r="A518" s="100">
        <v>13418</v>
      </c>
      <c r="B518" s="29">
        <v>4</v>
      </c>
      <c r="C518" s="100">
        <v>35723</v>
      </c>
      <c r="D518" s="100">
        <v>14.84</v>
      </c>
      <c r="E518" s="100">
        <v>8.1</v>
      </c>
      <c r="F518" s="100">
        <v>11.81</v>
      </c>
      <c r="G518" s="100">
        <v>9.19</v>
      </c>
      <c r="H518" s="100">
        <v>7.35</v>
      </c>
      <c r="I518" s="100">
        <v>5.92</v>
      </c>
      <c r="J518" s="100">
        <v>4.82</v>
      </c>
      <c r="K518" s="100">
        <v>3.89</v>
      </c>
      <c r="L518" s="100">
        <v>54</v>
      </c>
      <c r="M518" s="100">
        <v>51</v>
      </c>
      <c r="N518" s="100">
        <v>99</v>
      </c>
      <c r="O518" s="99">
        <v>0.5703125</v>
      </c>
    </row>
    <row r="519" spans="1:15" x14ac:dyDescent="0.25">
      <c r="A519" s="96" t="s">
        <v>795</v>
      </c>
      <c r="B519" s="98"/>
      <c r="C519" s="95" t="s">
        <v>57</v>
      </c>
      <c r="D519" s="97">
        <v>0.57082175925925926</v>
      </c>
      <c r="E519" s="96" t="s">
        <v>67</v>
      </c>
    </row>
    <row r="520" spans="1:15" x14ac:dyDescent="0.25">
      <c r="A520" s="100">
        <v>13421</v>
      </c>
      <c r="B520" s="29">
        <v>1</v>
      </c>
      <c r="C520" s="100">
        <v>35508</v>
      </c>
      <c r="D520" s="100">
        <v>12.41</v>
      </c>
      <c r="E520" s="100">
        <v>10.029999999999999</v>
      </c>
      <c r="F520" s="100">
        <v>9.17</v>
      </c>
      <c r="G520" s="100">
        <v>7.33</v>
      </c>
      <c r="H520" s="100">
        <v>5.94</v>
      </c>
      <c r="I520" s="100">
        <v>4.8899999999999997</v>
      </c>
      <c r="J520" s="100">
        <v>4.12</v>
      </c>
      <c r="K520" s="100">
        <v>3.43</v>
      </c>
      <c r="L520" s="100">
        <v>54</v>
      </c>
      <c r="M520" s="100">
        <v>52</v>
      </c>
      <c r="N520" s="100">
        <v>100</v>
      </c>
      <c r="O520" s="99">
        <v>0.57127314814814811</v>
      </c>
    </row>
    <row r="521" spans="1:15" x14ac:dyDescent="0.25">
      <c r="A521" s="100">
        <v>13421</v>
      </c>
      <c r="B521" s="29">
        <v>2</v>
      </c>
      <c r="C521" s="100">
        <v>12090</v>
      </c>
      <c r="D521" s="100">
        <v>4.3099999999999996</v>
      </c>
      <c r="E521" s="100">
        <v>3.46</v>
      </c>
      <c r="F521" s="100">
        <v>2.94</v>
      </c>
      <c r="G521" s="100">
        <v>2.39</v>
      </c>
      <c r="H521" s="100">
        <v>1.96</v>
      </c>
      <c r="I521" s="100">
        <v>1.67</v>
      </c>
      <c r="J521" s="100">
        <v>1.4</v>
      </c>
      <c r="K521" s="100">
        <v>1.2</v>
      </c>
      <c r="L521" s="100">
        <v>54</v>
      </c>
      <c r="M521" s="100">
        <v>52</v>
      </c>
      <c r="N521" s="100">
        <v>100</v>
      </c>
      <c r="O521" s="99">
        <v>0.5713773148148148</v>
      </c>
    </row>
    <row r="522" spans="1:15" x14ac:dyDescent="0.25">
      <c r="A522" s="100">
        <v>13421</v>
      </c>
      <c r="B522" s="29">
        <v>3</v>
      </c>
      <c r="C522" s="100">
        <v>23650</v>
      </c>
      <c r="D522" s="100">
        <v>8.2100000000000009</v>
      </c>
      <c r="E522" s="100">
        <v>6.59</v>
      </c>
      <c r="F522" s="100">
        <v>6.44</v>
      </c>
      <c r="G522" s="100">
        <v>5.08</v>
      </c>
      <c r="H522" s="100">
        <v>4.1100000000000003</v>
      </c>
      <c r="I522" s="100">
        <v>3.4</v>
      </c>
      <c r="J522" s="100">
        <v>2.83</v>
      </c>
      <c r="K522" s="100">
        <v>2.41</v>
      </c>
      <c r="L522" s="100">
        <v>54</v>
      </c>
      <c r="M522" s="100">
        <v>52</v>
      </c>
      <c r="N522" s="100">
        <v>100</v>
      </c>
      <c r="O522" s="99">
        <v>0.57146990740740744</v>
      </c>
    </row>
    <row r="523" spans="1:15" x14ac:dyDescent="0.25">
      <c r="A523" s="100">
        <v>13421</v>
      </c>
      <c r="B523" s="29">
        <v>4</v>
      </c>
      <c r="C523" s="100">
        <v>35782</v>
      </c>
      <c r="D523" s="100">
        <v>12.03</v>
      </c>
      <c r="E523" s="100">
        <v>9.75</v>
      </c>
      <c r="F523" s="100">
        <v>9.91</v>
      </c>
      <c r="G523" s="100">
        <v>7.85</v>
      </c>
      <c r="H523" s="100">
        <v>6.26</v>
      </c>
      <c r="I523" s="100">
        <v>5.13</v>
      </c>
      <c r="J523" s="100">
        <v>4.2699999999999996</v>
      </c>
      <c r="K523" s="100">
        <v>3.57</v>
      </c>
      <c r="L523" s="100">
        <v>54</v>
      </c>
      <c r="M523" s="100">
        <v>52</v>
      </c>
      <c r="N523" s="100">
        <v>100</v>
      </c>
      <c r="O523" s="99">
        <v>0.5715972222222222</v>
      </c>
    </row>
    <row r="524" spans="1:15" x14ac:dyDescent="0.25">
      <c r="A524" s="96" t="s">
        <v>797</v>
      </c>
      <c r="B524" s="98"/>
      <c r="C524" s="95" t="s">
        <v>57</v>
      </c>
      <c r="D524" s="97">
        <v>0.57209490740740743</v>
      </c>
      <c r="E524" s="96" t="s">
        <v>65</v>
      </c>
    </row>
    <row r="525" spans="1:15" x14ac:dyDescent="0.25">
      <c r="A525" s="100">
        <v>14035</v>
      </c>
      <c r="B525" s="29">
        <v>1</v>
      </c>
      <c r="C525" s="100">
        <v>35437</v>
      </c>
      <c r="D525" s="100">
        <v>16.579999999999998</v>
      </c>
      <c r="E525" s="100">
        <v>6.19</v>
      </c>
      <c r="F525" s="100">
        <v>13.03</v>
      </c>
      <c r="G525" s="100">
        <v>10.050000000000001</v>
      </c>
      <c r="H525" s="100">
        <v>7.91</v>
      </c>
      <c r="I525" s="100">
        <v>6.31</v>
      </c>
      <c r="J525" s="100">
        <v>5.03</v>
      </c>
      <c r="K525" s="100">
        <v>4.12</v>
      </c>
      <c r="L525" s="100">
        <v>54</v>
      </c>
      <c r="M525" s="100">
        <v>51</v>
      </c>
      <c r="N525" s="100">
        <v>101</v>
      </c>
      <c r="O525" s="99">
        <v>0.57460648148148141</v>
      </c>
    </row>
    <row r="526" spans="1:15" x14ac:dyDescent="0.25">
      <c r="A526" s="100">
        <v>14035</v>
      </c>
      <c r="B526" s="29">
        <v>2</v>
      </c>
      <c r="C526" s="100">
        <v>12078</v>
      </c>
      <c r="D526" s="100">
        <v>6.47</v>
      </c>
      <c r="E526" s="100">
        <v>1.92</v>
      </c>
      <c r="F526" s="100">
        <v>4.99</v>
      </c>
      <c r="G526" s="100">
        <v>3.79</v>
      </c>
      <c r="H526" s="100">
        <v>2.94</v>
      </c>
      <c r="I526" s="100">
        <v>2.34</v>
      </c>
      <c r="J526" s="100">
        <v>1.87</v>
      </c>
      <c r="K526" s="100">
        <v>1.56</v>
      </c>
      <c r="L526" s="100">
        <v>54</v>
      </c>
      <c r="M526" s="100">
        <v>51</v>
      </c>
      <c r="N526" s="100">
        <v>101</v>
      </c>
      <c r="O526" s="99">
        <v>0.57480324074074074</v>
      </c>
    </row>
    <row r="527" spans="1:15" x14ac:dyDescent="0.25">
      <c r="A527" s="100">
        <v>14035</v>
      </c>
      <c r="B527" s="29">
        <v>3</v>
      </c>
      <c r="C527" s="100">
        <v>23605</v>
      </c>
      <c r="D527" s="100">
        <v>11.9</v>
      </c>
      <c r="E527" s="100">
        <v>3.91</v>
      </c>
      <c r="F527" s="100">
        <v>9.32</v>
      </c>
      <c r="G527" s="100">
        <v>7.02</v>
      </c>
      <c r="H527" s="100">
        <v>5.49</v>
      </c>
      <c r="I527" s="100">
        <v>4.41</v>
      </c>
      <c r="J527" s="100">
        <v>3.54</v>
      </c>
      <c r="K527" s="100">
        <v>2.91</v>
      </c>
      <c r="L527" s="100">
        <v>54</v>
      </c>
      <c r="M527" s="100">
        <v>51</v>
      </c>
      <c r="N527" s="100">
        <v>101</v>
      </c>
      <c r="O527" s="99">
        <v>0.57491898148148146</v>
      </c>
    </row>
    <row r="528" spans="1:15" x14ac:dyDescent="0.25">
      <c r="A528" s="100">
        <v>14035</v>
      </c>
      <c r="B528" s="29">
        <v>4</v>
      </c>
      <c r="C528" s="100">
        <v>35805</v>
      </c>
      <c r="D528" s="100">
        <v>16.38</v>
      </c>
      <c r="E528" s="100">
        <v>6.26</v>
      </c>
      <c r="F528" s="100">
        <v>12.91</v>
      </c>
      <c r="G528" s="100">
        <v>9.8800000000000008</v>
      </c>
      <c r="H528" s="100">
        <v>7.78</v>
      </c>
      <c r="I528" s="100">
        <v>6.24</v>
      </c>
      <c r="J528" s="100">
        <v>5</v>
      </c>
      <c r="K528" s="100">
        <v>4.09</v>
      </c>
      <c r="L528" s="100">
        <v>54</v>
      </c>
      <c r="M528" s="100">
        <v>51</v>
      </c>
      <c r="N528" s="100">
        <v>101</v>
      </c>
      <c r="O528" s="99">
        <v>0.57506944444444441</v>
      </c>
    </row>
    <row r="529" spans="1:16" x14ac:dyDescent="0.25">
      <c r="A529" s="96" t="s">
        <v>796</v>
      </c>
      <c r="B529" s="98"/>
      <c r="C529" s="95" t="s">
        <v>57</v>
      </c>
      <c r="D529" s="97">
        <v>0.57550925925925933</v>
      </c>
      <c r="E529" s="96" t="s">
        <v>63</v>
      </c>
    </row>
    <row r="530" spans="1:16" x14ac:dyDescent="0.25">
      <c r="A530" s="100">
        <v>14037</v>
      </c>
      <c r="B530" s="29">
        <v>1</v>
      </c>
      <c r="C530" s="100">
        <v>35801</v>
      </c>
      <c r="D530" s="100">
        <v>11.96</v>
      </c>
      <c r="E530" s="100">
        <v>9.69</v>
      </c>
      <c r="F530" s="100">
        <v>9.01</v>
      </c>
      <c r="G530" s="100">
        <v>7.11</v>
      </c>
      <c r="H530" s="100">
        <v>5.69</v>
      </c>
      <c r="I530" s="100">
        <v>4.66</v>
      </c>
      <c r="J530" s="100">
        <v>3.84</v>
      </c>
      <c r="K530" s="100">
        <v>3.24</v>
      </c>
      <c r="L530" s="100">
        <v>54</v>
      </c>
      <c r="M530" s="100">
        <v>51</v>
      </c>
      <c r="N530" s="144">
        <v>102</v>
      </c>
      <c r="O530" s="99">
        <v>0.5759953703703703</v>
      </c>
      <c r="P530" s="104"/>
    </row>
    <row r="531" spans="1:16" x14ac:dyDescent="0.25">
      <c r="A531" s="100">
        <v>14037</v>
      </c>
      <c r="B531" s="29">
        <v>2</v>
      </c>
      <c r="C531" s="100">
        <v>12131</v>
      </c>
      <c r="D531" s="100">
        <v>3.84</v>
      </c>
      <c r="E531" s="100">
        <v>3.13</v>
      </c>
      <c r="F531" s="100">
        <v>3.21</v>
      </c>
      <c r="G531" s="100">
        <v>2.5299999999999998</v>
      </c>
      <c r="H531" s="100">
        <v>2.04</v>
      </c>
      <c r="I531" s="100">
        <v>1.66</v>
      </c>
      <c r="J531" s="100">
        <v>1.35</v>
      </c>
      <c r="K531" s="100">
        <v>1.18</v>
      </c>
      <c r="L531" s="100">
        <v>54</v>
      </c>
      <c r="M531" s="100">
        <v>51</v>
      </c>
      <c r="N531" s="100">
        <v>102</v>
      </c>
      <c r="O531" s="148">
        <v>0.57609953703703709</v>
      </c>
    </row>
    <row r="532" spans="1:16" x14ac:dyDescent="0.25">
      <c r="A532" s="100">
        <v>14037</v>
      </c>
      <c r="B532" s="29">
        <v>3</v>
      </c>
      <c r="C532" s="100">
        <v>23688</v>
      </c>
      <c r="D532" s="100">
        <v>7.65</v>
      </c>
      <c r="E532" s="100">
        <v>6.2</v>
      </c>
      <c r="F532" s="100">
        <v>6.54</v>
      </c>
      <c r="G532" s="100">
        <v>5.07</v>
      </c>
      <c r="H532" s="100">
        <v>4.03</v>
      </c>
      <c r="I532" s="100">
        <v>3.29</v>
      </c>
      <c r="J532" s="100">
        <v>2.68</v>
      </c>
      <c r="K532" s="100">
        <v>2.2799999999999998</v>
      </c>
      <c r="L532" s="100">
        <v>54</v>
      </c>
      <c r="M532" s="100">
        <v>51</v>
      </c>
      <c r="N532" s="100">
        <v>102</v>
      </c>
      <c r="O532" s="99">
        <v>0.57620370370370366</v>
      </c>
    </row>
    <row r="533" spans="1:16" x14ac:dyDescent="0.25">
      <c r="A533" s="100">
        <v>14037</v>
      </c>
      <c r="B533" s="29">
        <v>4</v>
      </c>
      <c r="C533" s="100">
        <v>35958</v>
      </c>
      <c r="D533" s="100">
        <v>11.48</v>
      </c>
      <c r="E533" s="100">
        <v>9.36</v>
      </c>
      <c r="F533" s="100">
        <v>9.94</v>
      </c>
      <c r="G533" s="100">
        <v>7.74</v>
      </c>
      <c r="H533" s="100">
        <v>6.14</v>
      </c>
      <c r="I533" s="100">
        <v>4.97</v>
      </c>
      <c r="J533" s="100">
        <v>4.04</v>
      </c>
      <c r="K533" s="100">
        <v>3.39</v>
      </c>
      <c r="L533" s="100">
        <v>54</v>
      </c>
      <c r="M533" s="100">
        <v>51</v>
      </c>
      <c r="N533" s="100">
        <v>102</v>
      </c>
      <c r="O533" s="99">
        <v>0.57633101851851853</v>
      </c>
    </row>
    <row r="534" spans="1:16" x14ac:dyDescent="0.25">
      <c r="A534" s="96" t="s">
        <v>798</v>
      </c>
      <c r="B534" s="98"/>
      <c r="C534" s="95" t="s">
        <v>57</v>
      </c>
      <c r="D534" s="97">
        <v>0.57702546296296298</v>
      </c>
      <c r="E534" s="96" t="s">
        <v>61</v>
      </c>
    </row>
    <row r="535" spans="1:16" x14ac:dyDescent="0.25">
      <c r="A535" s="100">
        <v>14561</v>
      </c>
      <c r="B535" s="29">
        <v>1</v>
      </c>
      <c r="C535" s="100">
        <v>35450</v>
      </c>
      <c r="D535" s="100">
        <v>17.09</v>
      </c>
      <c r="E535" s="100">
        <v>8.09</v>
      </c>
      <c r="F535" s="100">
        <v>13.65</v>
      </c>
      <c r="G535" s="100">
        <v>10.67</v>
      </c>
      <c r="H535" s="100">
        <v>8.41</v>
      </c>
      <c r="I535" s="100">
        <v>6.7</v>
      </c>
      <c r="J535" s="100">
        <v>5.26</v>
      </c>
      <c r="K535" s="100">
        <v>4.16</v>
      </c>
      <c r="L535" s="100">
        <v>54</v>
      </c>
      <c r="M535" s="100">
        <v>51</v>
      </c>
      <c r="N535" s="100">
        <v>103</v>
      </c>
      <c r="O535" s="99">
        <v>0.58122685185185186</v>
      </c>
    </row>
    <row r="536" spans="1:16" x14ac:dyDescent="0.25">
      <c r="A536" s="100">
        <v>14561</v>
      </c>
      <c r="B536" s="29">
        <v>2</v>
      </c>
      <c r="C536" s="100">
        <v>11894</v>
      </c>
      <c r="D536" s="100">
        <v>6.69</v>
      </c>
      <c r="E536" s="100">
        <v>2.11</v>
      </c>
      <c r="F536" s="100">
        <v>5.21</v>
      </c>
      <c r="G536" s="100">
        <v>4.07</v>
      </c>
      <c r="H536" s="100">
        <v>3.18</v>
      </c>
      <c r="I536" s="100">
        <v>2.58</v>
      </c>
      <c r="J536" s="100">
        <v>2.0299999999999998</v>
      </c>
      <c r="K536" s="100">
        <v>1.63</v>
      </c>
      <c r="L536" s="100">
        <v>54</v>
      </c>
      <c r="M536" s="100">
        <v>51</v>
      </c>
      <c r="N536" s="100">
        <v>103</v>
      </c>
      <c r="O536" s="99">
        <v>0.58135416666666673</v>
      </c>
    </row>
    <row r="537" spans="1:16" x14ac:dyDescent="0.25">
      <c r="A537" s="100">
        <v>14561</v>
      </c>
      <c r="B537" s="29">
        <v>3</v>
      </c>
      <c r="C537" s="100">
        <v>23527</v>
      </c>
      <c r="D537" s="100">
        <v>12.14</v>
      </c>
      <c r="E537" s="100">
        <v>4.87</v>
      </c>
      <c r="F537" s="100">
        <v>9.65</v>
      </c>
      <c r="G537" s="100">
        <v>7.43</v>
      </c>
      <c r="H537" s="100">
        <v>5.88</v>
      </c>
      <c r="I537" s="100">
        <v>4.7300000000000004</v>
      </c>
      <c r="J537" s="100">
        <v>3.75</v>
      </c>
      <c r="K537" s="100">
        <v>2.99</v>
      </c>
      <c r="L537" s="100">
        <v>54</v>
      </c>
      <c r="M537" s="100">
        <v>51</v>
      </c>
      <c r="N537" s="100">
        <v>103</v>
      </c>
      <c r="O537" s="99">
        <v>0.58146990740740734</v>
      </c>
    </row>
    <row r="538" spans="1:16" x14ac:dyDescent="0.25">
      <c r="A538" s="100">
        <v>14561</v>
      </c>
      <c r="B538" s="29">
        <v>4</v>
      </c>
      <c r="C538" s="100">
        <v>35623</v>
      </c>
      <c r="D538" s="100">
        <v>16.64</v>
      </c>
      <c r="E538" s="101">
        <v>8.07</v>
      </c>
      <c r="F538" s="100">
        <v>13.28</v>
      </c>
      <c r="G538" s="100">
        <v>10.42</v>
      </c>
      <c r="H538" s="100">
        <v>8.24</v>
      </c>
      <c r="I538" s="100">
        <v>6.63</v>
      </c>
      <c r="J538" s="100">
        <v>5.25</v>
      </c>
      <c r="K538" s="100">
        <v>4.1900000000000004</v>
      </c>
      <c r="L538" s="100">
        <v>54</v>
      </c>
      <c r="M538" s="100">
        <v>51</v>
      </c>
      <c r="N538" s="100">
        <v>103</v>
      </c>
      <c r="O538" s="99">
        <v>0.5816203703703704</v>
      </c>
    </row>
    <row r="539" spans="1:16" x14ac:dyDescent="0.25">
      <c r="A539" s="96" t="s">
        <v>799</v>
      </c>
      <c r="B539" s="98"/>
      <c r="C539" s="95" t="s">
        <v>57</v>
      </c>
      <c r="D539" s="97">
        <v>0.58204861111111106</v>
      </c>
      <c r="E539" s="96" t="s">
        <v>59</v>
      </c>
    </row>
    <row r="540" spans="1:16" x14ac:dyDescent="0.25">
      <c r="A540" s="100">
        <v>14563</v>
      </c>
      <c r="B540" s="29">
        <v>1</v>
      </c>
      <c r="C540" s="100">
        <v>35536</v>
      </c>
      <c r="D540" s="100">
        <v>14.54</v>
      </c>
      <c r="E540" s="100">
        <v>11.7</v>
      </c>
      <c r="F540" s="100">
        <v>8.91</v>
      </c>
      <c r="G540" s="100">
        <v>7.28</v>
      </c>
      <c r="H540" s="100">
        <v>5.98</v>
      </c>
      <c r="I540" s="100">
        <v>4.9400000000000004</v>
      </c>
      <c r="J540" s="100">
        <v>4.1399999999999997</v>
      </c>
      <c r="K540" s="100">
        <v>3.47</v>
      </c>
      <c r="L540" s="100">
        <v>54</v>
      </c>
      <c r="M540" s="100">
        <v>52</v>
      </c>
      <c r="N540" s="100">
        <v>105</v>
      </c>
      <c r="O540" s="99">
        <v>0.58314814814814808</v>
      </c>
    </row>
    <row r="541" spans="1:16" x14ac:dyDescent="0.25">
      <c r="A541" s="100">
        <v>14563</v>
      </c>
      <c r="B541" s="29">
        <v>2</v>
      </c>
      <c r="C541" s="100">
        <v>11943</v>
      </c>
      <c r="D541" s="100">
        <v>5.05</v>
      </c>
      <c r="E541" s="100">
        <v>4.07</v>
      </c>
      <c r="F541" s="100">
        <v>2.52</v>
      </c>
      <c r="G541" s="100">
        <v>2.1</v>
      </c>
      <c r="H541" s="100">
        <v>1.81</v>
      </c>
      <c r="I541" s="100">
        <v>1.56</v>
      </c>
      <c r="J541" s="100">
        <v>1.33</v>
      </c>
      <c r="K541" s="100">
        <v>1.1499999999999999</v>
      </c>
      <c r="L541" s="100">
        <v>54</v>
      </c>
      <c r="M541" s="100">
        <v>52</v>
      </c>
      <c r="N541" s="100">
        <v>105</v>
      </c>
      <c r="O541" s="99">
        <v>0.58325231481481488</v>
      </c>
    </row>
    <row r="542" spans="1:16" x14ac:dyDescent="0.25">
      <c r="A542" s="100">
        <v>14563</v>
      </c>
      <c r="B542" s="29">
        <v>3</v>
      </c>
      <c r="C542" s="100">
        <v>23597</v>
      </c>
      <c r="D542" s="100">
        <v>9.8699999999999992</v>
      </c>
      <c r="E542" s="100">
        <v>7.9</v>
      </c>
      <c r="F542" s="100">
        <v>5.72</v>
      </c>
      <c r="G542" s="100">
        <v>4.6500000000000004</v>
      </c>
      <c r="H542" s="100">
        <v>3.85</v>
      </c>
      <c r="I542" s="100">
        <v>3.27</v>
      </c>
      <c r="J542" s="100">
        <v>2.76</v>
      </c>
      <c r="K542" s="100">
        <v>2.34</v>
      </c>
      <c r="L542" s="100">
        <v>54</v>
      </c>
      <c r="M542" s="100">
        <v>52</v>
      </c>
      <c r="N542" s="100">
        <v>105</v>
      </c>
      <c r="O542" s="99">
        <v>0.58334490740740741</v>
      </c>
    </row>
    <row r="543" spans="1:16" x14ac:dyDescent="0.25">
      <c r="A543" s="100">
        <v>14563</v>
      </c>
      <c r="B543" s="29">
        <v>4</v>
      </c>
      <c r="C543" s="100">
        <v>35700</v>
      </c>
      <c r="D543" s="100">
        <v>14.23</v>
      </c>
      <c r="E543" s="100">
        <v>11.49</v>
      </c>
      <c r="F543" s="100">
        <v>9.2200000000000006</v>
      </c>
      <c r="G543" s="100">
        <v>7.47</v>
      </c>
      <c r="H543" s="100">
        <v>6.1</v>
      </c>
      <c r="I543" s="100">
        <v>5.0599999999999996</v>
      </c>
      <c r="J543" s="100">
        <v>4.2300000000000004</v>
      </c>
      <c r="K543" s="100">
        <v>3.53</v>
      </c>
      <c r="L543" s="100">
        <v>54</v>
      </c>
      <c r="M543" s="100">
        <v>52</v>
      </c>
      <c r="N543" s="100">
        <v>105</v>
      </c>
      <c r="O543" s="99">
        <v>0.58348379629629632</v>
      </c>
    </row>
    <row r="544" spans="1:16" x14ac:dyDescent="0.25">
      <c r="A544" s="96" t="s">
        <v>800</v>
      </c>
      <c r="B544" s="98"/>
      <c r="C544" s="95" t="s">
        <v>57</v>
      </c>
      <c r="D544" s="97">
        <v>0.5838888888888889</v>
      </c>
      <c r="E544" s="96" t="s">
        <v>56</v>
      </c>
    </row>
  </sheetData>
  <mergeCells count="1">
    <mergeCell ref="B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4"/>
  <sheetViews>
    <sheetView showGridLines="0" zoomScaleNormal="100" workbookViewId="0">
      <selection activeCell="S35" sqref="S35"/>
    </sheetView>
  </sheetViews>
  <sheetFormatPr defaultRowHeight="15" x14ac:dyDescent="0.25"/>
  <cols>
    <col min="1" max="1" width="19.5703125" style="95" customWidth="1"/>
    <col min="2" max="2" width="15.28515625" style="98" customWidth="1"/>
    <col min="3" max="3" width="8" style="95" customWidth="1"/>
    <col min="4" max="5" width="9.140625" style="95" customWidth="1"/>
    <col min="6" max="6" width="9.7109375" style="95" bestFit="1" customWidth="1"/>
    <col min="7" max="7" width="9.140625" style="95" customWidth="1"/>
    <col min="8" max="8" width="9.140625" style="95" bestFit="1" customWidth="1"/>
    <col min="9" max="9" width="9.140625" style="95" customWidth="1"/>
    <col min="10" max="11" width="5" style="95" customWidth="1"/>
    <col min="12" max="12" width="3.7109375" style="95" customWidth="1"/>
    <col min="13" max="13" width="5.28515625" style="95" customWidth="1"/>
    <col min="14" max="14" width="6.7109375" style="95" customWidth="1"/>
    <col min="15" max="15" width="7.85546875" style="95" customWidth="1"/>
    <col min="16" max="16384" width="9.140625" style="95"/>
  </cols>
  <sheetData>
    <row r="1" spans="1:11" x14ac:dyDescent="0.25">
      <c r="A1" s="132" t="s">
        <v>278</v>
      </c>
      <c r="B1" s="327" t="s">
        <v>802</v>
      </c>
      <c r="C1" s="327"/>
      <c r="D1" s="327"/>
      <c r="E1" s="327"/>
      <c r="F1" s="327"/>
    </row>
    <row r="2" spans="1:11" x14ac:dyDescent="0.25">
      <c r="A2" s="132" t="s">
        <v>276</v>
      </c>
      <c r="B2" s="98" t="s">
        <v>275</v>
      </c>
    </row>
    <row r="3" spans="1:11" x14ac:dyDescent="0.25">
      <c r="A3" s="132" t="s">
        <v>274</v>
      </c>
      <c r="B3" s="98" t="s">
        <v>273</v>
      </c>
    </row>
    <row r="4" spans="1:11" x14ac:dyDescent="0.25">
      <c r="A4" s="132" t="s">
        <v>272</v>
      </c>
    </row>
    <row r="5" spans="1:11" x14ac:dyDescent="0.25">
      <c r="A5" s="132"/>
    </row>
    <row r="6" spans="1:11" x14ac:dyDescent="0.25">
      <c r="A6" s="132" t="s">
        <v>271</v>
      </c>
      <c r="B6" s="142">
        <v>43210</v>
      </c>
    </row>
    <row r="7" spans="1:11" x14ac:dyDescent="0.25">
      <c r="A7" s="132" t="s">
        <v>270</v>
      </c>
      <c r="B7" s="4" t="s">
        <v>269</v>
      </c>
      <c r="C7" s="4"/>
      <c r="D7" s="4"/>
      <c r="E7" s="4"/>
      <c r="F7" s="4"/>
      <c r="G7" s="4"/>
      <c r="H7" s="4"/>
      <c r="I7" s="4"/>
      <c r="J7" s="4"/>
      <c r="K7" s="98"/>
    </row>
    <row r="8" spans="1:11" x14ac:dyDescent="0.25">
      <c r="A8" s="132" t="s">
        <v>268</v>
      </c>
      <c r="B8" s="4" t="s">
        <v>267</v>
      </c>
      <c r="C8" s="4"/>
      <c r="D8" s="4"/>
      <c r="E8" s="4"/>
      <c r="F8" s="4"/>
      <c r="G8" s="4"/>
      <c r="H8" s="4"/>
      <c r="I8" s="4"/>
      <c r="J8" s="4"/>
      <c r="K8" s="98"/>
    </row>
    <row r="9" spans="1:11" x14ac:dyDescent="0.25">
      <c r="A9" s="132" t="s">
        <v>266</v>
      </c>
      <c r="B9" s="4" t="s">
        <v>265</v>
      </c>
      <c r="C9" s="4"/>
      <c r="D9" s="4"/>
      <c r="E9" s="4"/>
      <c r="F9" s="4"/>
      <c r="G9" s="4"/>
      <c r="H9" s="4"/>
      <c r="I9" s="4"/>
      <c r="J9" s="4"/>
      <c r="K9" s="98"/>
    </row>
    <row r="10" spans="1:11" x14ac:dyDescent="0.25">
      <c r="A10" s="132" t="s">
        <v>264</v>
      </c>
      <c r="B10" s="4" t="s">
        <v>263</v>
      </c>
      <c r="C10" s="4"/>
      <c r="D10" s="4"/>
      <c r="E10" s="4"/>
      <c r="F10" s="4"/>
      <c r="G10" s="4"/>
      <c r="H10" s="4"/>
      <c r="I10" s="4"/>
      <c r="J10" s="4"/>
      <c r="K10" s="98"/>
    </row>
    <row r="11" spans="1:11" x14ac:dyDescent="0.25">
      <c r="A11" s="132" t="s">
        <v>262</v>
      </c>
      <c r="B11" s="4">
        <v>3123</v>
      </c>
      <c r="C11" s="4"/>
      <c r="D11" s="4"/>
      <c r="E11" s="4"/>
      <c r="F11" s="4"/>
      <c r="G11" s="4"/>
      <c r="H11" s="4"/>
      <c r="I11" s="4"/>
      <c r="J11" s="4"/>
      <c r="K11" s="98"/>
    </row>
    <row r="12" spans="1:11" x14ac:dyDescent="0.25">
      <c r="A12" s="132" t="s">
        <v>261</v>
      </c>
      <c r="B12" s="4">
        <v>1111</v>
      </c>
      <c r="C12" s="4"/>
      <c r="D12" s="4"/>
      <c r="E12" s="4"/>
      <c r="F12" s="4"/>
      <c r="G12" s="4"/>
      <c r="H12" s="4"/>
      <c r="I12" s="4"/>
      <c r="J12" s="4"/>
      <c r="K12" s="98"/>
    </row>
    <row r="13" spans="1:11" x14ac:dyDescent="0.25">
      <c r="A13" s="132" t="s">
        <v>260</v>
      </c>
      <c r="B13" s="4" t="s">
        <v>259</v>
      </c>
      <c r="C13" s="4"/>
      <c r="D13" s="4"/>
      <c r="E13" s="4"/>
      <c r="F13" s="4"/>
      <c r="G13" s="4"/>
      <c r="H13" s="4"/>
      <c r="I13" s="4"/>
      <c r="J13" s="4"/>
      <c r="K13" s="98"/>
    </row>
    <row r="14" spans="1:11" x14ac:dyDescent="0.25">
      <c r="A14" s="132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  <c r="K14" s="98"/>
    </row>
    <row r="15" spans="1:11" x14ac:dyDescent="0.25">
      <c r="A15" s="132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  <c r="J15" s="4"/>
      <c r="K15" s="98"/>
    </row>
    <row r="16" spans="1:11" x14ac:dyDescent="0.25">
      <c r="A16" s="132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  <c r="K16" s="98"/>
    </row>
    <row r="17" spans="1:15" x14ac:dyDescent="0.25">
      <c r="A17" s="132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  <c r="K17" s="98"/>
    </row>
    <row r="18" spans="1:15" x14ac:dyDescent="0.25">
      <c r="A18" s="132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  <c r="J18" s="4"/>
      <c r="K18" s="98"/>
    </row>
    <row r="19" spans="1:15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98"/>
    </row>
    <row r="20" spans="1:15" x14ac:dyDescent="0.25">
      <c r="A20" s="1" t="s">
        <v>249</v>
      </c>
      <c r="B20" s="4" t="s">
        <v>247</v>
      </c>
      <c r="C20" s="4"/>
      <c r="D20" s="4"/>
      <c r="E20" s="4"/>
      <c r="F20" s="4"/>
      <c r="G20" s="4"/>
      <c r="H20" s="4"/>
      <c r="I20" s="4"/>
      <c r="J20" s="4"/>
      <c r="K20" s="98"/>
    </row>
    <row r="21" spans="1:15" x14ac:dyDescent="0.25">
      <c r="A21" s="1" t="s">
        <v>248</v>
      </c>
      <c r="B21" s="4" t="s">
        <v>247</v>
      </c>
      <c r="C21" s="4"/>
      <c r="D21" s="4"/>
      <c r="E21" s="4"/>
      <c r="F21" s="4"/>
      <c r="G21" s="4"/>
      <c r="H21" s="4"/>
      <c r="I21" s="4"/>
      <c r="J21" s="4"/>
      <c r="K21" s="98"/>
    </row>
    <row r="23" spans="1:15" x14ac:dyDescent="0.25">
      <c r="A23" s="105" t="s">
        <v>246</v>
      </c>
      <c r="B23" s="105" t="s">
        <v>245</v>
      </c>
      <c r="C23" s="105" t="s">
        <v>244</v>
      </c>
      <c r="D23" s="105" t="s">
        <v>243</v>
      </c>
      <c r="E23" s="105" t="s">
        <v>242</v>
      </c>
      <c r="F23" s="105" t="s">
        <v>241</v>
      </c>
      <c r="G23" s="105" t="s">
        <v>240</v>
      </c>
      <c r="H23" s="105" t="s">
        <v>239</v>
      </c>
      <c r="I23" s="105" t="s">
        <v>238</v>
      </c>
      <c r="J23" s="105" t="s">
        <v>237</v>
      </c>
      <c r="K23" s="105" t="s">
        <v>236</v>
      </c>
      <c r="L23" s="105" t="s">
        <v>235</v>
      </c>
      <c r="M23" s="105" t="s">
        <v>234</v>
      </c>
      <c r="N23" s="105" t="s">
        <v>233</v>
      </c>
      <c r="O23" s="105" t="s">
        <v>232</v>
      </c>
    </row>
    <row r="24" spans="1:15" x14ac:dyDescent="0.25">
      <c r="A24" s="118" t="s">
        <v>109</v>
      </c>
      <c r="B24" s="118" t="s">
        <v>231</v>
      </c>
      <c r="C24" s="118" t="s">
        <v>230</v>
      </c>
      <c r="D24" s="118" t="s">
        <v>229</v>
      </c>
      <c r="E24" s="118" t="s">
        <v>229</v>
      </c>
      <c r="F24" s="118" t="s">
        <v>229</v>
      </c>
      <c r="G24" s="118" t="s">
        <v>229</v>
      </c>
      <c r="H24" s="118" t="s">
        <v>229</v>
      </c>
      <c r="I24" s="118" t="s">
        <v>229</v>
      </c>
      <c r="J24" s="118" t="s">
        <v>229</v>
      </c>
      <c r="K24" s="118" t="s">
        <v>229</v>
      </c>
      <c r="L24" s="118" t="s">
        <v>228</v>
      </c>
      <c r="M24" s="118" t="s">
        <v>228</v>
      </c>
      <c r="N24" s="118"/>
      <c r="O24" s="118"/>
    </row>
    <row r="25" spans="1:15" x14ac:dyDescent="0.25">
      <c r="A25" s="100">
        <v>1737</v>
      </c>
      <c r="B25" s="29">
        <v>1</v>
      </c>
      <c r="C25" s="100">
        <v>35802</v>
      </c>
      <c r="D25" s="100">
        <v>8.1999999999999993</v>
      </c>
      <c r="E25" s="100">
        <v>7.68</v>
      </c>
      <c r="F25" s="100">
        <v>7.4</v>
      </c>
      <c r="G25" s="100">
        <v>6.46</v>
      </c>
      <c r="H25" s="100">
        <v>5.65</v>
      </c>
      <c r="I25" s="100">
        <v>4.8099999999999996</v>
      </c>
      <c r="J25" s="100">
        <v>4.1100000000000003</v>
      </c>
      <c r="K25" s="100">
        <v>3.47</v>
      </c>
      <c r="L25" s="100">
        <v>49</v>
      </c>
      <c r="M25" s="100">
        <v>50</v>
      </c>
      <c r="N25" s="100">
        <v>1</v>
      </c>
      <c r="O25" s="99">
        <v>0.45708333333333334</v>
      </c>
    </row>
    <row r="26" spans="1:15" x14ac:dyDescent="0.25">
      <c r="A26" s="100">
        <v>1737</v>
      </c>
      <c r="B26" s="29">
        <v>2</v>
      </c>
      <c r="C26" s="100">
        <v>12385</v>
      </c>
      <c r="D26" s="100">
        <v>2.68</v>
      </c>
      <c r="E26" s="100">
        <v>2.48</v>
      </c>
      <c r="F26" s="100">
        <v>2.4300000000000002</v>
      </c>
      <c r="G26" s="100">
        <v>2.1</v>
      </c>
      <c r="H26" s="100">
        <v>1.86</v>
      </c>
      <c r="I26" s="100">
        <v>1.64</v>
      </c>
      <c r="J26" s="100">
        <v>1.42</v>
      </c>
      <c r="K26" s="100">
        <v>1.25</v>
      </c>
      <c r="L26" s="100">
        <v>49</v>
      </c>
      <c r="M26" s="100">
        <v>50</v>
      </c>
      <c r="N26" s="100">
        <v>1</v>
      </c>
      <c r="O26" s="99">
        <v>0.45721064814814816</v>
      </c>
    </row>
    <row r="27" spans="1:15" x14ac:dyDescent="0.25">
      <c r="A27" s="100">
        <v>1737</v>
      </c>
      <c r="B27" s="29">
        <v>3</v>
      </c>
      <c r="C27" s="100">
        <v>24248</v>
      </c>
      <c r="D27" s="100">
        <v>5.43</v>
      </c>
      <c r="E27" s="100">
        <v>5.01</v>
      </c>
      <c r="F27" s="100">
        <v>4.93</v>
      </c>
      <c r="G27" s="100">
        <v>4.22</v>
      </c>
      <c r="H27" s="100">
        <v>3.74</v>
      </c>
      <c r="I27" s="100">
        <v>3.26</v>
      </c>
      <c r="J27" s="100">
        <v>2.81</v>
      </c>
      <c r="K27" s="100">
        <v>2.44</v>
      </c>
      <c r="L27" s="100">
        <v>49</v>
      </c>
      <c r="M27" s="100">
        <v>50</v>
      </c>
      <c r="N27" s="100">
        <v>1</v>
      </c>
      <c r="O27" s="99">
        <v>0.45731481481481479</v>
      </c>
    </row>
    <row r="28" spans="1:15" x14ac:dyDescent="0.25">
      <c r="A28" s="100">
        <v>1737</v>
      </c>
      <c r="B28" s="29">
        <v>4</v>
      </c>
      <c r="C28" s="100">
        <v>36379</v>
      </c>
      <c r="D28" s="100">
        <v>8.1199999999999992</v>
      </c>
      <c r="E28" s="100">
        <v>7.58</v>
      </c>
      <c r="F28" s="100">
        <v>7.36</v>
      </c>
      <c r="G28" s="100">
        <v>6.38</v>
      </c>
      <c r="H28" s="100">
        <v>5.59</v>
      </c>
      <c r="I28" s="100">
        <v>4.84</v>
      </c>
      <c r="J28" s="100">
        <v>4.17</v>
      </c>
      <c r="K28" s="100">
        <v>3.55</v>
      </c>
      <c r="L28" s="100">
        <v>49</v>
      </c>
      <c r="M28" s="100">
        <v>50</v>
      </c>
      <c r="N28" s="100">
        <v>1</v>
      </c>
      <c r="O28" s="99">
        <v>0.45746527777777773</v>
      </c>
    </row>
    <row r="29" spans="1:15" x14ac:dyDescent="0.25">
      <c r="A29" s="96" t="s">
        <v>804</v>
      </c>
      <c r="C29" s="95" t="s">
        <v>57</v>
      </c>
      <c r="D29" s="97">
        <v>0.45809027777777778</v>
      </c>
      <c r="E29" s="96" t="s">
        <v>227</v>
      </c>
    </row>
    <row r="30" spans="1:15" x14ac:dyDescent="0.25">
      <c r="A30" s="100">
        <v>1755</v>
      </c>
      <c r="B30" s="29">
        <v>1</v>
      </c>
      <c r="C30" s="100">
        <v>35650</v>
      </c>
      <c r="D30" s="100">
        <v>15.67</v>
      </c>
      <c r="E30" s="100">
        <v>10.63</v>
      </c>
      <c r="F30" s="100">
        <v>12.69</v>
      </c>
      <c r="G30" s="100">
        <v>10.050000000000001</v>
      </c>
      <c r="H30" s="100">
        <v>7.99</v>
      </c>
      <c r="I30" s="100">
        <v>6.38</v>
      </c>
      <c r="J30" s="100">
        <v>5.0199999999999996</v>
      </c>
      <c r="K30" s="100">
        <v>3.97</v>
      </c>
      <c r="L30" s="100">
        <v>49</v>
      </c>
      <c r="M30" s="100">
        <v>50</v>
      </c>
      <c r="N30" s="100">
        <v>2</v>
      </c>
      <c r="O30" s="99">
        <v>0.45879629629629631</v>
      </c>
    </row>
    <row r="31" spans="1:15" x14ac:dyDescent="0.25">
      <c r="A31" s="100">
        <v>1755</v>
      </c>
      <c r="B31" s="29">
        <v>2</v>
      </c>
      <c r="C31" s="100">
        <v>12226</v>
      </c>
      <c r="D31" s="100">
        <v>6.13</v>
      </c>
      <c r="E31" s="100">
        <v>2.97</v>
      </c>
      <c r="F31" s="100">
        <v>4.8499999999999996</v>
      </c>
      <c r="G31" s="100">
        <v>3.82</v>
      </c>
      <c r="H31" s="100">
        <v>3</v>
      </c>
      <c r="I31" s="100">
        <v>2.42</v>
      </c>
      <c r="J31" s="100">
        <v>1.93</v>
      </c>
      <c r="K31" s="100">
        <v>1.59</v>
      </c>
      <c r="L31" s="100">
        <v>49</v>
      </c>
      <c r="M31" s="100">
        <v>50</v>
      </c>
      <c r="N31" s="100">
        <v>2</v>
      </c>
      <c r="O31" s="99">
        <v>0.4589699074074074</v>
      </c>
    </row>
    <row r="32" spans="1:15" x14ac:dyDescent="0.25">
      <c r="A32" s="100">
        <v>1755</v>
      </c>
      <c r="B32" s="29">
        <v>3</v>
      </c>
      <c r="C32" s="100">
        <v>24093</v>
      </c>
      <c r="D32" s="100">
        <v>10.98</v>
      </c>
      <c r="E32" s="100">
        <v>6.72</v>
      </c>
      <c r="F32" s="100">
        <v>8.8800000000000008</v>
      </c>
      <c r="G32" s="100">
        <v>6.91</v>
      </c>
      <c r="H32" s="100">
        <v>5.53</v>
      </c>
      <c r="I32" s="100">
        <v>4.46</v>
      </c>
      <c r="J32" s="100">
        <v>3.56</v>
      </c>
      <c r="K32" s="100">
        <v>2.9</v>
      </c>
      <c r="L32" s="100">
        <v>49</v>
      </c>
      <c r="M32" s="100">
        <v>50</v>
      </c>
      <c r="N32" s="100">
        <v>2</v>
      </c>
      <c r="O32" s="99">
        <v>0.45908564814814817</v>
      </c>
    </row>
    <row r="33" spans="1:15" x14ac:dyDescent="0.25">
      <c r="A33" s="100">
        <v>1755</v>
      </c>
      <c r="B33" s="29">
        <v>4</v>
      </c>
      <c r="C33" s="100">
        <v>36151</v>
      </c>
      <c r="D33" s="100">
        <v>15.38</v>
      </c>
      <c r="E33" s="100">
        <v>10.57</v>
      </c>
      <c r="F33" s="100">
        <v>12.45</v>
      </c>
      <c r="G33" s="100">
        <v>9.84</v>
      </c>
      <c r="H33" s="100">
        <v>7.89</v>
      </c>
      <c r="I33" s="100">
        <v>6.35</v>
      </c>
      <c r="J33" s="100">
        <v>5.09</v>
      </c>
      <c r="K33" s="100">
        <v>4.09</v>
      </c>
      <c r="L33" s="100">
        <v>49</v>
      </c>
      <c r="M33" s="100">
        <v>50</v>
      </c>
      <c r="N33" s="100">
        <v>2</v>
      </c>
      <c r="O33" s="99">
        <v>0.45923611111111112</v>
      </c>
    </row>
    <row r="34" spans="1:15" x14ac:dyDescent="0.25">
      <c r="A34" s="96" t="s">
        <v>805</v>
      </c>
      <c r="C34" s="95" t="s">
        <v>57</v>
      </c>
      <c r="D34" s="97">
        <v>0.45991898148148147</v>
      </c>
      <c r="E34" s="96" t="s">
        <v>226</v>
      </c>
    </row>
    <row r="35" spans="1:15" x14ac:dyDescent="0.25">
      <c r="A35" s="100">
        <v>1757</v>
      </c>
      <c r="B35" s="29">
        <v>1</v>
      </c>
      <c r="C35" s="100">
        <v>35715</v>
      </c>
      <c r="D35" s="100">
        <v>14.9</v>
      </c>
      <c r="E35" s="100">
        <v>12.04</v>
      </c>
      <c r="F35" s="100">
        <v>11.35</v>
      </c>
      <c r="G35" s="100">
        <v>8.99</v>
      </c>
      <c r="H35" s="100">
        <v>7.19</v>
      </c>
      <c r="I35" s="100">
        <v>5.76</v>
      </c>
      <c r="J35" s="100">
        <v>4.62</v>
      </c>
      <c r="K35" s="100">
        <v>3.74</v>
      </c>
      <c r="L35" s="100">
        <v>50</v>
      </c>
      <c r="M35" s="100">
        <v>50</v>
      </c>
      <c r="N35" s="100">
        <v>3</v>
      </c>
      <c r="O35" s="99">
        <v>0.46053240740740736</v>
      </c>
    </row>
    <row r="36" spans="1:15" x14ac:dyDescent="0.25">
      <c r="A36" s="100">
        <v>1757</v>
      </c>
      <c r="B36" s="29">
        <v>2</v>
      </c>
      <c r="C36" s="100">
        <v>12161</v>
      </c>
      <c r="D36" s="100">
        <v>5.51</v>
      </c>
      <c r="E36" s="100">
        <v>4.4000000000000004</v>
      </c>
      <c r="F36" s="100">
        <v>3.53</v>
      </c>
      <c r="G36" s="100">
        <v>2.83</v>
      </c>
      <c r="H36" s="100">
        <v>2.31</v>
      </c>
      <c r="I36" s="100">
        <v>1.91</v>
      </c>
      <c r="J36" s="100">
        <v>1.56</v>
      </c>
      <c r="K36" s="100">
        <v>1.31</v>
      </c>
      <c r="L36" s="100">
        <v>50</v>
      </c>
      <c r="M36" s="100">
        <v>50</v>
      </c>
      <c r="N36" s="100">
        <v>3</v>
      </c>
      <c r="O36" s="99">
        <v>0.46064814814814814</v>
      </c>
    </row>
    <row r="37" spans="1:15" x14ac:dyDescent="0.25">
      <c r="A37" s="100">
        <v>1757</v>
      </c>
      <c r="B37" s="29">
        <v>3</v>
      </c>
      <c r="C37" s="100">
        <v>24071</v>
      </c>
      <c r="D37" s="100">
        <v>10.47</v>
      </c>
      <c r="E37" s="100">
        <v>8.3699999999999992</v>
      </c>
      <c r="F37" s="100">
        <v>7.73</v>
      </c>
      <c r="G37" s="100">
        <v>6.03</v>
      </c>
      <c r="H37" s="100">
        <v>4.87</v>
      </c>
      <c r="I37" s="100">
        <v>3.93</v>
      </c>
      <c r="J37" s="100">
        <v>3.17</v>
      </c>
      <c r="K37" s="100">
        <v>2.6</v>
      </c>
      <c r="L37" s="100">
        <v>50</v>
      </c>
      <c r="M37" s="100">
        <v>50</v>
      </c>
      <c r="N37" s="100">
        <v>3</v>
      </c>
      <c r="O37" s="99">
        <v>0.46076388888888892</v>
      </c>
    </row>
    <row r="38" spans="1:15" x14ac:dyDescent="0.25">
      <c r="A38" s="100">
        <v>1757</v>
      </c>
      <c r="B38" s="29">
        <v>4</v>
      </c>
      <c r="C38" s="100">
        <v>36018</v>
      </c>
      <c r="D38" s="100">
        <v>14.83</v>
      </c>
      <c r="E38" s="100">
        <v>11.96</v>
      </c>
      <c r="F38" s="100">
        <v>11.59</v>
      </c>
      <c r="G38" s="100">
        <v>9.14</v>
      </c>
      <c r="H38" s="100">
        <v>7.29</v>
      </c>
      <c r="I38" s="100">
        <v>5.86</v>
      </c>
      <c r="J38" s="100">
        <v>4.7</v>
      </c>
      <c r="K38" s="100">
        <v>3.79</v>
      </c>
      <c r="L38" s="100">
        <v>50</v>
      </c>
      <c r="M38" s="100">
        <v>50</v>
      </c>
      <c r="N38" s="100">
        <v>3</v>
      </c>
      <c r="O38" s="99">
        <v>0.46091435185185187</v>
      </c>
    </row>
    <row r="39" spans="1:15" x14ac:dyDescent="0.25">
      <c r="A39" s="96" t="s">
        <v>806</v>
      </c>
      <c r="C39" s="95" t="s">
        <v>57</v>
      </c>
      <c r="D39" s="97">
        <v>0.46149305555555559</v>
      </c>
      <c r="E39" s="96" t="s">
        <v>224</v>
      </c>
    </row>
    <row r="40" spans="1:15" x14ac:dyDescent="0.25">
      <c r="A40" s="100">
        <v>1775</v>
      </c>
      <c r="B40" s="29">
        <v>1</v>
      </c>
      <c r="C40" s="100">
        <v>35855</v>
      </c>
      <c r="D40" s="100">
        <v>8.6300000000000008</v>
      </c>
      <c r="E40" s="100">
        <v>8.07</v>
      </c>
      <c r="F40" s="100">
        <v>7.86</v>
      </c>
      <c r="G40" s="100">
        <v>6.9</v>
      </c>
      <c r="H40" s="100">
        <v>6.09</v>
      </c>
      <c r="I40" s="100">
        <v>5.34</v>
      </c>
      <c r="J40" s="100">
        <v>4.68</v>
      </c>
      <c r="K40" s="100">
        <v>4.08</v>
      </c>
      <c r="L40" s="100">
        <v>50</v>
      </c>
      <c r="M40" s="100">
        <v>50</v>
      </c>
      <c r="N40" s="100">
        <v>4</v>
      </c>
      <c r="O40" s="99">
        <v>0.46216435185185184</v>
      </c>
    </row>
    <row r="41" spans="1:15" x14ac:dyDescent="0.25">
      <c r="A41" s="100">
        <v>1775</v>
      </c>
      <c r="B41" s="29">
        <v>2</v>
      </c>
      <c r="C41" s="100">
        <v>12370</v>
      </c>
      <c r="D41" s="100">
        <v>2.76</v>
      </c>
      <c r="E41" s="100">
        <v>2.57</v>
      </c>
      <c r="F41" s="100">
        <v>2.5099999999999998</v>
      </c>
      <c r="G41" s="100">
        <v>2.23</v>
      </c>
      <c r="H41" s="100">
        <v>2.0099999999999998</v>
      </c>
      <c r="I41" s="100">
        <v>1.79</v>
      </c>
      <c r="J41" s="100">
        <v>1.62</v>
      </c>
      <c r="K41" s="100">
        <v>1.49</v>
      </c>
      <c r="L41" s="100">
        <v>50</v>
      </c>
      <c r="M41" s="100">
        <v>50</v>
      </c>
      <c r="N41" s="100">
        <v>4</v>
      </c>
      <c r="O41" s="99">
        <v>0.46226851851851852</v>
      </c>
    </row>
    <row r="42" spans="1:15" x14ac:dyDescent="0.25">
      <c r="A42" s="100">
        <v>1775</v>
      </c>
      <c r="B42" s="29">
        <v>3</v>
      </c>
      <c r="C42" s="100">
        <v>24312</v>
      </c>
      <c r="D42" s="100">
        <v>5.64</v>
      </c>
      <c r="E42" s="100">
        <v>5.24</v>
      </c>
      <c r="F42" s="100">
        <v>5.17</v>
      </c>
      <c r="G42" s="100">
        <v>4.49</v>
      </c>
      <c r="H42" s="100">
        <v>4.0599999999999996</v>
      </c>
      <c r="I42" s="100">
        <v>3.59</v>
      </c>
      <c r="J42" s="100">
        <v>3.24</v>
      </c>
      <c r="K42" s="100">
        <v>2.96</v>
      </c>
      <c r="L42" s="100">
        <v>50</v>
      </c>
      <c r="M42" s="100">
        <v>50</v>
      </c>
      <c r="N42" s="100">
        <v>4</v>
      </c>
      <c r="O42" s="99">
        <v>0.46237268518518521</v>
      </c>
    </row>
    <row r="43" spans="1:15" x14ac:dyDescent="0.25">
      <c r="A43" s="100">
        <v>1775</v>
      </c>
      <c r="B43" s="29">
        <v>4</v>
      </c>
      <c r="C43" s="100">
        <v>36317</v>
      </c>
      <c r="D43" s="100">
        <v>8.48</v>
      </c>
      <c r="E43" s="100">
        <v>7.88</v>
      </c>
      <c r="F43" s="100">
        <v>7.72</v>
      </c>
      <c r="G43" s="100">
        <v>6.78</v>
      </c>
      <c r="H43" s="100">
        <v>6.03</v>
      </c>
      <c r="I43" s="100">
        <v>5.35</v>
      </c>
      <c r="J43" s="100">
        <v>4.7699999999999996</v>
      </c>
      <c r="K43" s="100">
        <v>4.24</v>
      </c>
      <c r="L43" s="100">
        <v>50</v>
      </c>
      <c r="M43" s="100">
        <v>50</v>
      </c>
      <c r="N43" s="100">
        <v>4</v>
      </c>
      <c r="O43" s="99">
        <v>0.46251157407407412</v>
      </c>
    </row>
    <row r="44" spans="1:15" x14ac:dyDescent="0.25">
      <c r="A44" s="96" t="s">
        <v>807</v>
      </c>
      <c r="C44" s="95" t="s">
        <v>57</v>
      </c>
      <c r="D44" s="97">
        <v>0.46302083333333338</v>
      </c>
      <c r="E44" s="96" t="s">
        <v>222</v>
      </c>
    </row>
    <row r="45" spans="1:15" x14ac:dyDescent="0.25">
      <c r="A45" s="100">
        <v>1793</v>
      </c>
      <c r="B45" s="29">
        <v>1</v>
      </c>
      <c r="C45" s="100">
        <v>35105</v>
      </c>
      <c r="D45" s="100">
        <v>21.66</v>
      </c>
      <c r="E45" s="100">
        <v>6.8</v>
      </c>
      <c r="F45" s="100">
        <v>17.55</v>
      </c>
      <c r="G45" s="100">
        <v>13.82</v>
      </c>
      <c r="H45" s="100">
        <v>10.85</v>
      </c>
      <c r="I45" s="100">
        <v>8.4700000000000006</v>
      </c>
      <c r="J45" s="100">
        <v>6.55</v>
      </c>
      <c r="K45" s="100">
        <v>5.03</v>
      </c>
      <c r="L45" s="100">
        <v>50</v>
      </c>
      <c r="M45" s="100">
        <v>50</v>
      </c>
      <c r="N45" s="100">
        <v>5</v>
      </c>
      <c r="O45" s="99">
        <v>0.46380787037037036</v>
      </c>
    </row>
    <row r="46" spans="1:15" x14ac:dyDescent="0.25">
      <c r="A46" s="100">
        <v>1793</v>
      </c>
      <c r="B46" s="29">
        <v>2</v>
      </c>
      <c r="C46" s="100">
        <v>12078</v>
      </c>
      <c r="D46" s="100">
        <v>8</v>
      </c>
      <c r="E46" s="100">
        <v>1.96</v>
      </c>
      <c r="F46" s="100">
        <v>6.41</v>
      </c>
      <c r="G46" s="100">
        <v>5.0599999999999996</v>
      </c>
      <c r="H46" s="100">
        <v>3.92</v>
      </c>
      <c r="I46" s="100">
        <v>3.1</v>
      </c>
      <c r="J46" s="100">
        <v>2.44</v>
      </c>
      <c r="K46" s="100">
        <v>1.94</v>
      </c>
      <c r="L46" s="100">
        <v>50</v>
      </c>
      <c r="M46" s="100">
        <v>50</v>
      </c>
      <c r="N46" s="100">
        <v>5</v>
      </c>
      <c r="O46" s="99">
        <v>0.46400462962962963</v>
      </c>
    </row>
    <row r="47" spans="1:15" x14ac:dyDescent="0.25">
      <c r="A47" s="100">
        <v>1793</v>
      </c>
      <c r="B47" s="29">
        <v>3</v>
      </c>
      <c r="C47" s="100">
        <v>23786</v>
      </c>
      <c r="D47" s="100">
        <v>15.14</v>
      </c>
      <c r="E47" s="100">
        <v>4.16</v>
      </c>
      <c r="F47" s="100">
        <v>12.24</v>
      </c>
      <c r="G47" s="100">
        <v>9.5399999999999991</v>
      </c>
      <c r="H47" s="100">
        <v>7.56</v>
      </c>
      <c r="I47" s="100">
        <v>5.92</v>
      </c>
      <c r="J47" s="100">
        <v>4.66</v>
      </c>
      <c r="K47" s="100">
        <v>3.67</v>
      </c>
      <c r="L47" s="100">
        <v>50</v>
      </c>
      <c r="M47" s="100">
        <v>50</v>
      </c>
      <c r="N47" s="100">
        <v>5</v>
      </c>
      <c r="O47" s="99">
        <v>0.46415509259259258</v>
      </c>
    </row>
    <row r="48" spans="1:15" x14ac:dyDescent="0.25">
      <c r="A48" s="100">
        <v>1793</v>
      </c>
      <c r="B48" s="29">
        <v>4</v>
      </c>
      <c r="C48" s="100">
        <v>35603</v>
      </c>
      <c r="D48" s="100">
        <v>21.08</v>
      </c>
      <c r="E48" s="100">
        <v>6.83</v>
      </c>
      <c r="F48" s="100">
        <v>17.03</v>
      </c>
      <c r="G48" s="100">
        <v>13.41</v>
      </c>
      <c r="H48" s="100">
        <v>10.58</v>
      </c>
      <c r="I48" s="100">
        <v>8.3000000000000007</v>
      </c>
      <c r="J48" s="100">
        <v>6.5</v>
      </c>
      <c r="K48" s="100">
        <v>5.0999999999999996</v>
      </c>
      <c r="L48" s="100">
        <v>50</v>
      </c>
      <c r="M48" s="100">
        <v>50</v>
      </c>
      <c r="N48" s="100">
        <v>5</v>
      </c>
      <c r="O48" s="99">
        <v>0.46431712962962962</v>
      </c>
    </row>
    <row r="49" spans="1:15" x14ac:dyDescent="0.25">
      <c r="A49" s="96" t="s">
        <v>808</v>
      </c>
      <c r="C49" s="95" t="s">
        <v>57</v>
      </c>
      <c r="D49" s="97">
        <v>0.46482638888888889</v>
      </c>
      <c r="E49" s="96" t="s">
        <v>205</v>
      </c>
    </row>
    <row r="50" spans="1:15" x14ac:dyDescent="0.25">
      <c r="A50" s="100">
        <v>1795</v>
      </c>
      <c r="B50" s="29">
        <v>1</v>
      </c>
      <c r="C50" s="100">
        <v>35393</v>
      </c>
      <c r="D50" s="100">
        <v>24.39</v>
      </c>
      <c r="E50" s="100">
        <v>19.190000000000001</v>
      </c>
      <c r="F50" s="100">
        <v>6.01</v>
      </c>
      <c r="G50" s="100">
        <v>5.19</v>
      </c>
      <c r="H50" s="100">
        <v>4.59</v>
      </c>
      <c r="I50" s="100">
        <v>4.01</v>
      </c>
      <c r="J50" s="100">
        <v>3.5</v>
      </c>
      <c r="K50" s="100">
        <v>3.07</v>
      </c>
      <c r="L50" s="100">
        <v>51</v>
      </c>
      <c r="M50" s="100">
        <v>50</v>
      </c>
      <c r="N50" s="100">
        <v>6</v>
      </c>
      <c r="O50" s="99">
        <v>0.46541666666666665</v>
      </c>
    </row>
    <row r="51" spans="1:15" x14ac:dyDescent="0.25">
      <c r="A51" s="100">
        <v>1795</v>
      </c>
      <c r="B51" s="29">
        <v>2</v>
      </c>
      <c r="C51" s="100">
        <v>12046</v>
      </c>
      <c r="D51" s="100">
        <v>9.44</v>
      </c>
      <c r="E51" s="100">
        <v>7.31</v>
      </c>
      <c r="F51" s="100">
        <v>1.97</v>
      </c>
      <c r="G51" s="100">
        <v>1.67</v>
      </c>
      <c r="H51" s="100">
        <v>1.51</v>
      </c>
      <c r="I51" s="100">
        <v>1.34</v>
      </c>
      <c r="J51" s="100">
        <v>1.1599999999999999</v>
      </c>
      <c r="K51" s="100">
        <v>1.04</v>
      </c>
      <c r="L51" s="100">
        <v>51</v>
      </c>
      <c r="M51" s="100">
        <v>50</v>
      </c>
      <c r="N51" s="100">
        <v>6</v>
      </c>
      <c r="O51" s="99">
        <v>0.46553240740740742</v>
      </c>
    </row>
    <row r="52" spans="1:15" x14ac:dyDescent="0.25">
      <c r="A52" s="100">
        <v>1795</v>
      </c>
      <c r="B52" s="29">
        <v>3</v>
      </c>
      <c r="C52" s="100">
        <v>23670</v>
      </c>
      <c r="D52" s="100">
        <v>17.329999999999998</v>
      </c>
      <c r="E52" s="100">
        <v>13.47</v>
      </c>
      <c r="F52" s="100">
        <v>3.97</v>
      </c>
      <c r="G52" s="100">
        <v>3.34</v>
      </c>
      <c r="H52" s="100">
        <v>3.01</v>
      </c>
      <c r="I52" s="100">
        <v>2.65</v>
      </c>
      <c r="J52" s="100">
        <v>2.33</v>
      </c>
      <c r="K52" s="100">
        <v>2.06</v>
      </c>
      <c r="L52" s="100">
        <v>51</v>
      </c>
      <c r="M52" s="100">
        <v>50</v>
      </c>
      <c r="N52" s="100">
        <v>6</v>
      </c>
      <c r="O52" s="99">
        <v>0.46563657407407405</v>
      </c>
    </row>
    <row r="53" spans="1:15" x14ac:dyDescent="0.25">
      <c r="A53" s="100">
        <v>1795</v>
      </c>
      <c r="B53" s="29">
        <v>4</v>
      </c>
      <c r="C53" s="100">
        <v>35445</v>
      </c>
      <c r="D53" s="100">
        <v>23.57</v>
      </c>
      <c r="E53" s="100">
        <v>18.53</v>
      </c>
      <c r="F53" s="100">
        <v>6.13</v>
      </c>
      <c r="G53" s="100">
        <v>5.31</v>
      </c>
      <c r="H53" s="100">
        <v>4.6900000000000004</v>
      </c>
      <c r="I53" s="100">
        <v>4.12</v>
      </c>
      <c r="J53" s="100">
        <v>3.6</v>
      </c>
      <c r="K53" s="100">
        <v>3.13</v>
      </c>
      <c r="L53" s="100">
        <v>51</v>
      </c>
      <c r="M53" s="100">
        <v>50</v>
      </c>
      <c r="N53" s="100">
        <v>6</v>
      </c>
      <c r="O53" s="99">
        <v>0.465787037037037</v>
      </c>
    </row>
    <row r="54" spans="1:15" x14ac:dyDescent="0.25">
      <c r="A54" s="96" t="s">
        <v>809</v>
      </c>
      <c r="C54" s="95" t="s">
        <v>57</v>
      </c>
      <c r="D54" s="97">
        <v>0.46673611111111107</v>
      </c>
      <c r="E54" s="96" t="s">
        <v>204</v>
      </c>
    </row>
    <row r="55" spans="1:15" x14ac:dyDescent="0.25">
      <c r="A55" s="100">
        <v>1813</v>
      </c>
      <c r="B55" s="29">
        <v>1</v>
      </c>
      <c r="C55" s="100">
        <v>35853</v>
      </c>
      <c r="D55" s="100">
        <v>9.16</v>
      </c>
      <c r="E55" s="100">
        <v>8.2799999999999994</v>
      </c>
      <c r="F55" s="100">
        <v>8.5500000000000007</v>
      </c>
      <c r="G55" s="100">
        <v>7.74</v>
      </c>
      <c r="H55" s="100">
        <v>7.04</v>
      </c>
      <c r="I55" s="100">
        <v>6.35</v>
      </c>
      <c r="J55" s="100">
        <v>5.77</v>
      </c>
      <c r="K55" s="100">
        <v>5.37</v>
      </c>
      <c r="L55" s="100">
        <v>51</v>
      </c>
      <c r="M55" s="100">
        <v>51</v>
      </c>
      <c r="N55" s="100">
        <v>7</v>
      </c>
      <c r="O55" s="99">
        <v>0.46748842592592593</v>
      </c>
    </row>
    <row r="56" spans="1:15" x14ac:dyDescent="0.25">
      <c r="A56" s="100">
        <v>1813</v>
      </c>
      <c r="B56" s="29">
        <v>2</v>
      </c>
      <c r="C56" s="100">
        <v>12376</v>
      </c>
      <c r="D56" s="100">
        <v>2.97</v>
      </c>
      <c r="E56" s="100">
        <v>2.64</v>
      </c>
      <c r="F56" s="100">
        <v>2.78</v>
      </c>
      <c r="G56" s="100">
        <v>2.5299999999999998</v>
      </c>
      <c r="H56" s="100">
        <v>2.36</v>
      </c>
      <c r="I56" s="100">
        <v>2.1800000000000002</v>
      </c>
      <c r="J56" s="100">
        <v>2.0499999999999998</v>
      </c>
      <c r="K56" s="100">
        <v>1.97</v>
      </c>
      <c r="L56" s="100">
        <v>51</v>
      </c>
      <c r="M56" s="100">
        <v>51</v>
      </c>
      <c r="N56" s="100">
        <v>7</v>
      </c>
      <c r="O56" s="99">
        <v>0.46759259259259256</v>
      </c>
    </row>
    <row r="57" spans="1:15" x14ac:dyDescent="0.25">
      <c r="A57" s="100">
        <v>1813</v>
      </c>
      <c r="B57" s="29">
        <v>3</v>
      </c>
      <c r="C57" s="100">
        <v>24216</v>
      </c>
      <c r="D57" s="100">
        <v>5.96</v>
      </c>
      <c r="E57" s="100">
        <v>5.29</v>
      </c>
      <c r="F57" s="100">
        <v>5.65</v>
      </c>
      <c r="G57" s="100">
        <v>5.07</v>
      </c>
      <c r="H57" s="100">
        <v>4.72</v>
      </c>
      <c r="I57" s="100">
        <v>4.32</v>
      </c>
      <c r="J57" s="100">
        <v>4.04</v>
      </c>
      <c r="K57" s="100">
        <v>3.85</v>
      </c>
      <c r="L57" s="100">
        <v>51</v>
      </c>
      <c r="M57" s="100">
        <v>51</v>
      </c>
      <c r="N57" s="100">
        <v>7</v>
      </c>
      <c r="O57" s="99">
        <v>0.46768518518518515</v>
      </c>
    </row>
    <row r="58" spans="1:15" x14ac:dyDescent="0.25">
      <c r="A58" s="100">
        <v>1813</v>
      </c>
      <c r="B58" s="29">
        <v>4</v>
      </c>
      <c r="C58" s="100">
        <v>36278</v>
      </c>
      <c r="D58" s="100">
        <v>8.9600000000000009</v>
      </c>
      <c r="E58" s="100">
        <v>8.0399999999999991</v>
      </c>
      <c r="F58" s="100">
        <v>8.3800000000000008</v>
      </c>
      <c r="G58" s="100">
        <v>7.62</v>
      </c>
      <c r="H58" s="100">
        <v>7</v>
      </c>
      <c r="I58" s="100">
        <v>6.39</v>
      </c>
      <c r="J58" s="100">
        <v>5.92</v>
      </c>
      <c r="K58" s="100">
        <v>5.61</v>
      </c>
      <c r="L58" s="100">
        <v>51</v>
      </c>
      <c r="M58" s="100">
        <v>51</v>
      </c>
      <c r="N58" s="100">
        <v>7</v>
      </c>
      <c r="O58" s="99">
        <v>0.46782407407407406</v>
      </c>
    </row>
    <row r="59" spans="1:15" x14ac:dyDescent="0.25">
      <c r="A59" s="96" t="s">
        <v>810</v>
      </c>
      <c r="C59" s="95" t="s">
        <v>57</v>
      </c>
      <c r="D59" s="97">
        <v>0.46836805555555555</v>
      </c>
      <c r="E59" s="96" t="s">
        <v>219</v>
      </c>
    </row>
    <row r="60" spans="1:15" x14ac:dyDescent="0.25">
      <c r="A60" s="100">
        <v>1830</v>
      </c>
      <c r="B60" s="29">
        <v>1</v>
      </c>
      <c r="C60" s="100">
        <v>35756</v>
      </c>
      <c r="D60" s="100">
        <v>11.82</v>
      </c>
      <c r="E60" s="100">
        <v>11.07</v>
      </c>
      <c r="F60" s="100">
        <v>9.94</v>
      </c>
      <c r="G60" s="100">
        <v>8.09</v>
      </c>
      <c r="H60" s="100">
        <v>6.66</v>
      </c>
      <c r="I60" s="100">
        <v>5.42</v>
      </c>
      <c r="J60" s="100">
        <v>4.33</v>
      </c>
      <c r="K60" s="100">
        <v>3.37</v>
      </c>
      <c r="L60" s="100">
        <v>51</v>
      </c>
      <c r="M60" s="100">
        <v>50</v>
      </c>
      <c r="N60" s="100">
        <v>8</v>
      </c>
      <c r="O60" s="99">
        <v>0.46910879629629632</v>
      </c>
    </row>
    <row r="61" spans="1:15" x14ac:dyDescent="0.25">
      <c r="A61" s="100">
        <v>1830</v>
      </c>
      <c r="B61" s="29">
        <v>2</v>
      </c>
      <c r="C61" s="100">
        <v>12357</v>
      </c>
      <c r="D61" s="100">
        <v>4.03</v>
      </c>
      <c r="E61" s="100">
        <v>3.73</v>
      </c>
      <c r="F61" s="100">
        <v>3.4</v>
      </c>
      <c r="G61" s="100">
        <v>2.72</v>
      </c>
      <c r="H61" s="100">
        <v>2.2400000000000002</v>
      </c>
      <c r="I61" s="100">
        <v>1.88</v>
      </c>
      <c r="J61" s="100">
        <v>1.52</v>
      </c>
      <c r="K61" s="100">
        <v>1.24</v>
      </c>
      <c r="L61" s="100">
        <v>51</v>
      </c>
      <c r="M61" s="100">
        <v>50</v>
      </c>
      <c r="N61" s="100">
        <v>8</v>
      </c>
      <c r="O61" s="99">
        <v>0.46922453703703698</v>
      </c>
    </row>
    <row r="62" spans="1:15" x14ac:dyDescent="0.25">
      <c r="A62" s="100">
        <v>1830</v>
      </c>
      <c r="B62" s="29">
        <v>3</v>
      </c>
      <c r="C62" s="100">
        <v>24060</v>
      </c>
      <c r="D62" s="100">
        <v>7.99</v>
      </c>
      <c r="E62" s="100">
        <v>7.39</v>
      </c>
      <c r="F62" s="100">
        <v>6.75</v>
      </c>
      <c r="G62" s="100">
        <v>5.39</v>
      </c>
      <c r="H62" s="100">
        <v>4.47</v>
      </c>
      <c r="I62" s="100">
        <v>3.7</v>
      </c>
      <c r="J62" s="100">
        <v>2.99</v>
      </c>
      <c r="K62" s="100">
        <v>2.38</v>
      </c>
      <c r="L62" s="100">
        <v>51</v>
      </c>
      <c r="M62" s="100">
        <v>50</v>
      </c>
      <c r="N62" s="100">
        <v>8</v>
      </c>
      <c r="O62" s="99">
        <v>0.46932870370370372</v>
      </c>
    </row>
    <row r="63" spans="1:15" x14ac:dyDescent="0.25">
      <c r="A63" s="100">
        <v>1830</v>
      </c>
      <c r="B63" s="29">
        <v>4</v>
      </c>
      <c r="C63" s="100">
        <v>36123</v>
      </c>
      <c r="D63" s="100">
        <v>11.66</v>
      </c>
      <c r="E63" s="100">
        <v>10.87</v>
      </c>
      <c r="F63" s="100">
        <v>9.81</v>
      </c>
      <c r="G63" s="100">
        <v>8</v>
      </c>
      <c r="H63" s="100">
        <v>6.6</v>
      </c>
      <c r="I63" s="100">
        <v>5.41</v>
      </c>
      <c r="J63" s="100">
        <v>4.3499999999999996</v>
      </c>
      <c r="K63" s="100">
        <v>3.43</v>
      </c>
      <c r="L63" s="100">
        <v>51</v>
      </c>
      <c r="M63" s="100">
        <v>50</v>
      </c>
      <c r="N63" s="100">
        <v>8</v>
      </c>
      <c r="O63" s="99">
        <v>0.46946759259259263</v>
      </c>
    </row>
    <row r="64" spans="1:15" x14ac:dyDescent="0.25">
      <c r="A64" s="96" t="s">
        <v>811</v>
      </c>
      <c r="C64" s="95" t="s">
        <v>57</v>
      </c>
      <c r="D64" s="97">
        <v>0.47</v>
      </c>
      <c r="E64" s="96" t="s">
        <v>218</v>
      </c>
    </row>
    <row r="65" spans="1:15" x14ac:dyDescent="0.25">
      <c r="A65" s="100">
        <v>1833</v>
      </c>
      <c r="B65" s="29">
        <v>1</v>
      </c>
      <c r="C65" s="100">
        <v>35953</v>
      </c>
      <c r="D65" s="100">
        <v>11.75</v>
      </c>
      <c r="E65" s="100">
        <v>9.7799999999999994</v>
      </c>
      <c r="F65" s="100">
        <v>10.9</v>
      </c>
      <c r="G65" s="100">
        <v>8.68</v>
      </c>
      <c r="H65" s="100">
        <v>7.03</v>
      </c>
      <c r="I65" s="100">
        <v>5.71</v>
      </c>
      <c r="J65" s="100">
        <v>4.58</v>
      </c>
      <c r="K65" s="100">
        <v>3.7</v>
      </c>
      <c r="L65" s="100">
        <v>51</v>
      </c>
      <c r="M65" s="100">
        <v>50</v>
      </c>
      <c r="N65" s="100">
        <v>9</v>
      </c>
      <c r="O65" s="99">
        <v>0.47059027777777779</v>
      </c>
    </row>
    <row r="66" spans="1:15" x14ac:dyDescent="0.25">
      <c r="A66" s="100">
        <v>1833</v>
      </c>
      <c r="B66" s="29">
        <v>2</v>
      </c>
      <c r="C66" s="100">
        <v>12382</v>
      </c>
      <c r="D66" s="100">
        <v>4.08</v>
      </c>
      <c r="E66" s="100">
        <v>3.36</v>
      </c>
      <c r="F66" s="100">
        <v>3.78</v>
      </c>
      <c r="G66" s="100">
        <v>3.02</v>
      </c>
      <c r="H66" s="100">
        <v>2.41</v>
      </c>
      <c r="I66" s="100">
        <v>2.0099999999999998</v>
      </c>
      <c r="J66" s="100">
        <v>1.62</v>
      </c>
      <c r="K66" s="100">
        <v>1.35</v>
      </c>
      <c r="L66" s="100">
        <v>51</v>
      </c>
      <c r="M66" s="100">
        <v>50</v>
      </c>
      <c r="N66" s="100">
        <v>9</v>
      </c>
      <c r="O66" s="99">
        <v>0.47069444444444447</v>
      </c>
    </row>
    <row r="67" spans="1:15" x14ac:dyDescent="0.25">
      <c r="A67" s="100">
        <v>1833</v>
      </c>
      <c r="B67" s="29">
        <v>3</v>
      </c>
      <c r="C67" s="100">
        <v>24120</v>
      </c>
      <c r="D67" s="100">
        <v>8.1300000000000008</v>
      </c>
      <c r="E67" s="100">
        <v>6.68</v>
      </c>
      <c r="F67" s="100">
        <v>7.57</v>
      </c>
      <c r="G67" s="100">
        <v>5.95</v>
      </c>
      <c r="H67" s="100">
        <v>4.8499999999999996</v>
      </c>
      <c r="I67" s="100">
        <v>3.96</v>
      </c>
      <c r="J67" s="100">
        <v>3.18</v>
      </c>
      <c r="K67" s="100">
        <v>2.57</v>
      </c>
      <c r="L67" s="100">
        <v>51</v>
      </c>
      <c r="M67" s="100">
        <v>50</v>
      </c>
      <c r="N67" s="100">
        <v>9</v>
      </c>
      <c r="O67" s="99">
        <v>0.4707986111111111</v>
      </c>
    </row>
    <row r="68" spans="1:15" x14ac:dyDescent="0.25">
      <c r="A68" s="100">
        <v>1833</v>
      </c>
      <c r="B68" s="29">
        <v>4</v>
      </c>
      <c r="C68" s="100">
        <v>36023</v>
      </c>
      <c r="D68" s="100">
        <v>11.84</v>
      </c>
      <c r="E68" s="100">
        <v>9.83</v>
      </c>
      <c r="F68" s="100">
        <v>11</v>
      </c>
      <c r="G68" s="100">
        <v>8.77</v>
      </c>
      <c r="H68" s="100">
        <v>7.07</v>
      </c>
      <c r="I68" s="100">
        <v>5.77</v>
      </c>
      <c r="J68" s="100">
        <v>4.63</v>
      </c>
      <c r="K68" s="100">
        <v>3.74</v>
      </c>
      <c r="L68" s="100">
        <v>51</v>
      </c>
      <c r="M68" s="100">
        <v>50</v>
      </c>
      <c r="N68" s="100">
        <v>9</v>
      </c>
      <c r="O68" s="99">
        <v>0.47093750000000001</v>
      </c>
    </row>
    <row r="69" spans="1:15" x14ac:dyDescent="0.25">
      <c r="A69" s="96" t="s">
        <v>812</v>
      </c>
      <c r="C69" s="95" t="s">
        <v>57</v>
      </c>
      <c r="D69" s="97">
        <v>0.4714930555555556</v>
      </c>
      <c r="E69" s="96" t="s">
        <v>216</v>
      </c>
    </row>
    <row r="70" spans="1:15" x14ac:dyDescent="0.25">
      <c r="A70" s="100">
        <v>1850</v>
      </c>
      <c r="B70" s="29">
        <v>1</v>
      </c>
      <c r="C70" s="100">
        <v>36127</v>
      </c>
      <c r="D70" s="100">
        <v>8.17</v>
      </c>
      <c r="E70" s="100">
        <v>7.49</v>
      </c>
      <c r="F70" s="100">
        <v>7.45</v>
      </c>
      <c r="G70" s="100">
        <v>6.56</v>
      </c>
      <c r="H70" s="100">
        <v>5.78</v>
      </c>
      <c r="I70" s="100">
        <v>4.9000000000000004</v>
      </c>
      <c r="J70" s="100">
        <v>4.1100000000000003</v>
      </c>
      <c r="K70" s="100">
        <v>3.39</v>
      </c>
      <c r="L70" s="100">
        <v>51</v>
      </c>
      <c r="M70" s="100">
        <v>50</v>
      </c>
      <c r="N70" s="100">
        <v>10</v>
      </c>
      <c r="O70" s="99">
        <v>0.47219907407407408</v>
      </c>
    </row>
    <row r="71" spans="1:15" x14ac:dyDescent="0.25">
      <c r="A71" s="100">
        <v>1850</v>
      </c>
      <c r="B71" s="29">
        <v>2</v>
      </c>
      <c r="C71" s="100">
        <v>12449</v>
      </c>
      <c r="D71" s="100">
        <v>2.66</v>
      </c>
      <c r="E71" s="100">
        <v>2.4</v>
      </c>
      <c r="F71" s="100">
        <v>2.44</v>
      </c>
      <c r="G71" s="100">
        <v>2.12</v>
      </c>
      <c r="H71" s="100">
        <v>1.89</v>
      </c>
      <c r="I71" s="100">
        <v>1.66</v>
      </c>
      <c r="J71" s="100">
        <v>1.43</v>
      </c>
      <c r="K71" s="100">
        <v>1.25</v>
      </c>
      <c r="L71" s="100">
        <v>51</v>
      </c>
      <c r="M71" s="100">
        <v>50</v>
      </c>
      <c r="N71" s="100">
        <v>10</v>
      </c>
      <c r="O71" s="99">
        <v>0.47230324074074076</v>
      </c>
    </row>
    <row r="72" spans="1:15" x14ac:dyDescent="0.25">
      <c r="A72" s="100">
        <v>1850</v>
      </c>
      <c r="B72" s="29">
        <v>3</v>
      </c>
      <c r="C72" s="100">
        <v>24349</v>
      </c>
      <c r="D72" s="100">
        <v>5.37</v>
      </c>
      <c r="E72" s="100">
        <v>4.8499999999999996</v>
      </c>
      <c r="F72" s="100">
        <v>4.9400000000000004</v>
      </c>
      <c r="G72" s="100">
        <v>4.2699999999999996</v>
      </c>
      <c r="H72" s="100">
        <v>3.8</v>
      </c>
      <c r="I72" s="100">
        <v>3.29</v>
      </c>
      <c r="J72" s="100">
        <v>2.82</v>
      </c>
      <c r="K72" s="100">
        <v>2.41</v>
      </c>
      <c r="L72" s="100">
        <v>51</v>
      </c>
      <c r="M72" s="100">
        <v>50</v>
      </c>
      <c r="N72" s="100">
        <v>10</v>
      </c>
      <c r="O72" s="99">
        <v>0.47239583333333335</v>
      </c>
    </row>
    <row r="73" spans="1:15" x14ac:dyDescent="0.25">
      <c r="A73" s="100">
        <v>1850</v>
      </c>
      <c r="B73" s="29">
        <v>4</v>
      </c>
      <c r="C73" s="100">
        <v>36334</v>
      </c>
      <c r="D73" s="100">
        <v>8.0500000000000007</v>
      </c>
      <c r="E73" s="100">
        <v>7.36</v>
      </c>
      <c r="F73" s="100">
        <v>7.37</v>
      </c>
      <c r="G73" s="100">
        <v>6.45</v>
      </c>
      <c r="H73" s="100">
        <v>5.68</v>
      </c>
      <c r="I73" s="100">
        <v>4.91</v>
      </c>
      <c r="J73" s="100">
        <v>4.16</v>
      </c>
      <c r="K73" s="100">
        <v>3.49</v>
      </c>
      <c r="L73" s="100">
        <v>51</v>
      </c>
      <c r="M73" s="100">
        <v>50</v>
      </c>
      <c r="N73" s="100">
        <v>10</v>
      </c>
      <c r="O73" s="99">
        <v>0.4725347222222222</v>
      </c>
    </row>
    <row r="74" spans="1:15" x14ac:dyDescent="0.25">
      <c r="A74" s="96" t="s">
        <v>813</v>
      </c>
      <c r="C74" s="95" t="s">
        <v>57</v>
      </c>
      <c r="D74" s="97">
        <v>0.4730787037037037</v>
      </c>
      <c r="E74" s="96" t="s">
        <v>214</v>
      </c>
    </row>
    <row r="75" spans="1:15" x14ac:dyDescent="0.25">
      <c r="A75" s="100">
        <v>1868</v>
      </c>
      <c r="B75" s="29">
        <v>1</v>
      </c>
      <c r="C75" s="100">
        <v>35813</v>
      </c>
      <c r="D75" s="100">
        <v>13.34</v>
      </c>
      <c r="E75" s="100">
        <v>11.41</v>
      </c>
      <c r="F75" s="100">
        <v>10.82</v>
      </c>
      <c r="G75" s="100">
        <v>8.6199999999999992</v>
      </c>
      <c r="H75" s="100">
        <v>6.93</v>
      </c>
      <c r="I75" s="100">
        <v>5.53</v>
      </c>
      <c r="J75" s="100">
        <v>4.42</v>
      </c>
      <c r="K75" s="100">
        <v>3.55</v>
      </c>
      <c r="L75" s="100">
        <v>51</v>
      </c>
      <c r="M75" s="100">
        <v>51</v>
      </c>
      <c r="N75" s="100">
        <v>11</v>
      </c>
      <c r="O75" s="99">
        <v>0.47374999999999995</v>
      </c>
    </row>
    <row r="76" spans="1:15" x14ac:dyDescent="0.25">
      <c r="A76" s="100">
        <v>1868</v>
      </c>
      <c r="B76" s="29">
        <v>2</v>
      </c>
      <c r="C76" s="100">
        <v>12320</v>
      </c>
      <c r="D76" s="100">
        <v>4.72</v>
      </c>
      <c r="E76" s="100">
        <v>3.76</v>
      </c>
      <c r="F76" s="100">
        <v>3.81</v>
      </c>
      <c r="G76" s="100">
        <v>2.98</v>
      </c>
      <c r="H76" s="100">
        <v>2.4</v>
      </c>
      <c r="I76" s="100">
        <v>1.96</v>
      </c>
      <c r="J76" s="100">
        <v>1.6</v>
      </c>
      <c r="K76" s="100">
        <v>1.33</v>
      </c>
      <c r="L76" s="100">
        <v>51</v>
      </c>
      <c r="M76" s="100">
        <v>51</v>
      </c>
      <c r="N76" s="100">
        <v>11</v>
      </c>
      <c r="O76" s="99">
        <v>0.47385416666666669</v>
      </c>
    </row>
    <row r="77" spans="1:15" x14ac:dyDescent="0.25">
      <c r="A77" s="100">
        <v>1868</v>
      </c>
      <c r="B77" s="29">
        <v>3</v>
      </c>
      <c r="C77" s="100">
        <v>24102</v>
      </c>
      <c r="D77" s="100">
        <v>9.09</v>
      </c>
      <c r="E77" s="100">
        <v>7.58</v>
      </c>
      <c r="F77" s="100">
        <v>7.36</v>
      </c>
      <c r="G77" s="100">
        <v>5.75</v>
      </c>
      <c r="H77" s="100">
        <v>4.67</v>
      </c>
      <c r="I77" s="100">
        <v>3.8</v>
      </c>
      <c r="J77" s="100">
        <v>3.08</v>
      </c>
      <c r="K77" s="100">
        <v>2.54</v>
      </c>
      <c r="L77" s="100">
        <v>51</v>
      </c>
      <c r="M77" s="100">
        <v>51</v>
      </c>
      <c r="N77" s="100">
        <v>11</v>
      </c>
      <c r="O77" s="99">
        <v>0.47395833333333331</v>
      </c>
    </row>
    <row r="78" spans="1:15" x14ac:dyDescent="0.25">
      <c r="A78" s="100">
        <v>1868</v>
      </c>
      <c r="B78" s="29">
        <v>4</v>
      </c>
      <c r="C78" s="100">
        <v>36045</v>
      </c>
      <c r="D78" s="100">
        <v>13.02</v>
      </c>
      <c r="E78" s="100">
        <v>11.23</v>
      </c>
      <c r="F78" s="100">
        <v>10.6</v>
      </c>
      <c r="G78" s="100">
        <v>8.43</v>
      </c>
      <c r="H78" s="100">
        <v>6.83</v>
      </c>
      <c r="I78" s="100">
        <v>5.53</v>
      </c>
      <c r="J78" s="100">
        <v>4.4800000000000004</v>
      </c>
      <c r="K78" s="100">
        <v>3.66</v>
      </c>
      <c r="L78" s="100">
        <v>51</v>
      </c>
      <c r="M78" s="100">
        <v>51</v>
      </c>
      <c r="N78" s="100">
        <v>11</v>
      </c>
      <c r="O78" s="99">
        <v>0.47409722222222223</v>
      </c>
    </row>
    <row r="79" spans="1:15" x14ac:dyDescent="0.25">
      <c r="A79" s="96" t="s">
        <v>814</v>
      </c>
      <c r="C79" s="95" t="s">
        <v>57</v>
      </c>
      <c r="D79" s="97">
        <v>0.47469907407407402</v>
      </c>
      <c r="E79" s="96" t="s">
        <v>203</v>
      </c>
    </row>
    <row r="80" spans="1:15" x14ac:dyDescent="0.25">
      <c r="A80" s="100">
        <v>1870</v>
      </c>
      <c r="B80" s="29">
        <v>1</v>
      </c>
      <c r="C80" s="100">
        <v>35793</v>
      </c>
      <c r="D80" s="100">
        <v>13.44</v>
      </c>
      <c r="E80" s="101">
        <v>10.79</v>
      </c>
      <c r="F80" s="100">
        <v>10.96</v>
      </c>
      <c r="G80" s="100">
        <v>8.65</v>
      </c>
      <c r="H80" s="100">
        <v>6.84</v>
      </c>
      <c r="I80" s="100">
        <v>5.47</v>
      </c>
      <c r="J80" s="100">
        <v>4.4000000000000004</v>
      </c>
      <c r="K80" s="100">
        <v>3.58</v>
      </c>
      <c r="L80" s="100">
        <v>51</v>
      </c>
      <c r="M80" s="100">
        <v>50</v>
      </c>
      <c r="N80" s="100">
        <v>12</v>
      </c>
      <c r="O80" s="99">
        <v>0.47527777777777774</v>
      </c>
    </row>
    <row r="81" spans="1:15" x14ac:dyDescent="0.25">
      <c r="A81" s="100">
        <v>1870</v>
      </c>
      <c r="B81" s="29">
        <v>2</v>
      </c>
      <c r="C81" s="100">
        <v>12320</v>
      </c>
      <c r="D81" s="100">
        <v>4.97</v>
      </c>
      <c r="E81" s="100">
        <v>3.94</v>
      </c>
      <c r="F81" s="100">
        <v>3.48</v>
      </c>
      <c r="G81" s="100">
        <v>2.73</v>
      </c>
      <c r="H81" s="100">
        <v>2.21</v>
      </c>
      <c r="I81" s="100">
        <v>1.8</v>
      </c>
      <c r="J81" s="100">
        <v>1.49</v>
      </c>
      <c r="K81" s="100">
        <v>1.24</v>
      </c>
      <c r="L81" s="100">
        <v>51</v>
      </c>
      <c r="M81" s="100">
        <v>50</v>
      </c>
      <c r="N81" s="100">
        <v>12</v>
      </c>
      <c r="O81" s="99">
        <v>0.47538194444444448</v>
      </c>
    </row>
    <row r="82" spans="1:15" x14ac:dyDescent="0.25">
      <c r="A82" s="100">
        <v>1870</v>
      </c>
      <c r="B82" s="29">
        <v>3</v>
      </c>
      <c r="C82" s="100">
        <v>24150</v>
      </c>
      <c r="D82" s="100">
        <v>9.34</v>
      </c>
      <c r="E82" s="100">
        <v>7.41</v>
      </c>
      <c r="F82" s="100">
        <v>7.42</v>
      </c>
      <c r="G82" s="100">
        <v>5.75</v>
      </c>
      <c r="H82" s="100">
        <v>4.63</v>
      </c>
      <c r="I82" s="100">
        <v>3.71</v>
      </c>
      <c r="J82" s="100">
        <v>3</v>
      </c>
      <c r="K82" s="100">
        <v>2.46</v>
      </c>
      <c r="L82" s="100">
        <v>51</v>
      </c>
      <c r="M82" s="100">
        <v>50</v>
      </c>
      <c r="N82" s="100">
        <v>12</v>
      </c>
      <c r="O82" s="99">
        <v>0.47548611111111111</v>
      </c>
    </row>
    <row r="83" spans="1:15" x14ac:dyDescent="0.25">
      <c r="A83" s="100">
        <v>1870</v>
      </c>
      <c r="B83" s="29">
        <v>4</v>
      </c>
      <c r="C83" s="100">
        <v>36120</v>
      </c>
      <c r="D83" s="100">
        <v>13.3</v>
      </c>
      <c r="E83" s="100">
        <v>10.68</v>
      </c>
      <c r="F83" s="100">
        <v>11.08</v>
      </c>
      <c r="G83" s="100">
        <v>8.69</v>
      </c>
      <c r="H83" s="100">
        <v>6.89</v>
      </c>
      <c r="I83" s="100">
        <v>5.51</v>
      </c>
      <c r="J83" s="100">
        <v>4.4400000000000004</v>
      </c>
      <c r="K83" s="100">
        <v>3.6</v>
      </c>
      <c r="L83" s="100">
        <v>51</v>
      </c>
      <c r="M83" s="100">
        <v>50</v>
      </c>
      <c r="N83" s="100">
        <v>12</v>
      </c>
      <c r="O83" s="99">
        <v>0.47562499999999996</v>
      </c>
    </row>
    <row r="84" spans="1:15" x14ac:dyDescent="0.25">
      <c r="A84" s="96" t="s">
        <v>662</v>
      </c>
      <c r="C84" s="95" t="s">
        <v>57</v>
      </c>
      <c r="D84" s="97">
        <v>0.47613425925925923</v>
      </c>
      <c r="E84" s="96" t="s">
        <v>202</v>
      </c>
    </row>
    <row r="85" spans="1:15" x14ac:dyDescent="0.25">
      <c r="A85" s="100">
        <v>1888</v>
      </c>
      <c r="B85" s="29">
        <v>1</v>
      </c>
      <c r="C85" s="100">
        <v>35856</v>
      </c>
      <c r="D85" s="100">
        <v>8.14</v>
      </c>
      <c r="E85" s="100">
        <v>7.34</v>
      </c>
      <c r="F85" s="100">
        <v>7.43</v>
      </c>
      <c r="G85" s="100">
        <v>6.61</v>
      </c>
      <c r="H85" s="100">
        <v>5.91</v>
      </c>
      <c r="I85" s="100">
        <v>5.16</v>
      </c>
      <c r="J85" s="100">
        <v>4.54</v>
      </c>
      <c r="K85" s="100">
        <v>3.97</v>
      </c>
      <c r="L85" s="100">
        <v>51</v>
      </c>
      <c r="M85" s="100">
        <v>51</v>
      </c>
      <c r="N85" s="100">
        <v>13</v>
      </c>
      <c r="O85" s="99">
        <v>0.4776157407407407</v>
      </c>
    </row>
    <row r="86" spans="1:15" x14ac:dyDescent="0.25">
      <c r="A86" s="100">
        <v>1888</v>
      </c>
      <c r="B86" s="29">
        <v>2</v>
      </c>
      <c r="C86" s="100">
        <v>12444</v>
      </c>
      <c r="D86" s="100">
        <v>2.66</v>
      </c>
      <c r="E86" s="100">
        <v>2.39</v>
      </c>
      <c r="F86" s="100">
        <v>2.4500000000000002</v>
      </c>
      <c r="G86" s="100">
        <v>2.17</v>
      </c>
      <c r="H86" s="100">
        <v>1.97</v>
      </c>
      <c r="I86" s="100">
        <v>1.76</v>
      </c>
      <c r="J86" s="100">
        <v>1.59</v>
      </c>
      <c r="K86" s="100">
        <v>1.43</v>
      </c>
      <c r="L86" s="100">
        <v>51</v>
      </c>
      <c r="M86" s="100">
        <v>51</v>
      </c>
      <c r="N86" s="100">
        <v>13</v>
      </c>
      <c r="O86" s="99">
        <v>0.47771990740740744</v>
      </c>
    </row>
    <row r="87" spans="1:15" x14ac:dyDescent="0.25">
      <c r="A87" s="100">
        <v>1888</v>
      </c>
      <c r="B87" s="29">
        <v>3</v>
      </c>
      <c r="C87" s="100">
        <v>24284</v>
      </c>
      <c r="D87" s="100">
        <v>5.35</v>
      </c>
      <c r="E87" s="100">
        <v>4.79</v>
      </c>
      <c r="F87" s="100">
        <v>4.92</v>
      </c>
      <c r="G87" s="100">
        <v>4.33</v>
      </c>
      <c r="H87" s="100">
        <v>3.93</v>
      </c>
      <c r="I87" s="100">
        <v>3.51</v>
      </c>
      <c r="J87" s="100">
        <v>3.12</v>
      </c>
      <c r="K87" s="100">
        <v>2.81</v>
      </c>
      <c r="L87" s="100">
        <v>51</v>
      </c>
      <c r="M87" s="100">
        <v>51</v>
      </c>
      <c r="N87" s="100">
        <v>13</v>
      </c>
      <c r="O87" s="99">
        <v>0.47781249999999997</v>
      </c>
    </row>
    <row r="88" spans="1:15" x14ac:dyDescent="0.25">
      <c r="A88" s="100">
        <v>1888</v>
      </c>
      <c r="B88" s="29">
        <v>4</v>
      </c>
      <c r="C88" s="100">
        <v>36303</v>
      </c>
      <c r="D88" s="100">
        <v>8</v>
      </c>
      <c r="E88" s="100">
        <v>7.22</v>
      </c>
      <c r="F88" s="100">
        <v>7.31</v>
      </c>
      <c r="G88" s="100">
        <v>6.5</v>
      </c>
      <c r="H88" s="100">
        <v>5.85</v>
      </c>
      <c r="I88" s="100">
        <v>5.17</v>
      </c>
      <c r="J88" s="100">
        <v>4.58</v>
      </c>
      <c r="K88" s="100">
        <v>4.0599999999999996</v>
      </c>
      <c r="L88" s="100">
        <v>51</v>
      </c>
      <c r="M88" s="100">
        <v>51</v>
      </c>
      <c r="N88" s="100">
        <v>13</v>
      </c>
      <c r="O88" s="99">
        <v>0.47795138888888888</v>
      </c>
    </row>
    <row r="89" spans="1:15" x14ac:dyDescent="0.25">
      <c r="A89" s="96" t="s">
        <v>815</v>
      </c>
      <c r="C89" s="95" t="s">
        <v>57</v>
      </c>
      <c r="D89" s="97">
        <v>0.47864583333333338</v>
      </c>
      <c r="E89" s="96" t="s">
        <v>211</v>
      </c>
    </row>
    <row r="90" spans="1:15" x14ac:dyDescent="0.25">
      <c r="A90" s="100">
        <v>1906</v>
      </c>
      <c r="B90" s="29">
        <v>1</v>
      </c>
      <c r="C90" s="100">
        <v>35481</v>
      </c>
      <c r="D90" s="100">
        <v>12.71</v>
      </c>
      <c r="E90" s="100">
        <v>11.71</v>
      </c>
      <c r="F90" s="100">
        <v>10.49</v>
      </c>
      <c r="G90" s="100">
        <v>8.35</v>
      </c>
      <c r="H90" s="100">
        <v>6.76</v>
      </c>
      <c r="I90" s="100">
        <v>5.43</v>
      </c>
      <c r="J90" s="100">
        <v>4.37</v>
      </c>
      <c r="K90" s="100">
        <v>3.5</v>
      </c>
      <c r="L90" s="100">
        <v>51</v>
      </c>
      <c r="M90" s="100">
        <v>50</v>
      </c>
      <c r="N90" s="100">
        <v>14</v>
      </c>
      <c r="O90" s="99">
        <v>0.47960648148148149</v>
      </c>
    </row>
    <row r="91" spans="1:15" x14ac:dyDescent="0.25">
      <c r="A91" s="100">
        <v>1906</v>
      </c>
      <c r="B91" s="29">
        <v>2</v>
      </c>
      <c r="C91" s="100">
        <v>12347</v>
      </c>
      <c r="D91" s="100">
        <v>4.33</v>
      </c>
      <c r="E91" s="100">
        <v>3.96</v>
      </c>
      <c r="F91" s="100">
        <v>3.61</v>
      </c>
      <c r="G91" s="100">
        <v>2.84</v>
      </c>
      <c r="H91" s="100">
        <v>2.2999999999999998</v>
      </c>
      <c r="I91" s="100">
        <v>1.88</v>
      </c>
      <c r="J91" s="100">
        <v>1.56</v>
      </c>
      <c r="K91" s="100">
        <v>1.29</v>
      </c>
      <c r="L91" s="100">
        <v>51</v>
      </c>
      <c r="M91" s="100">
        <v>50</v>
      </c>
      <c r="N91" s="100">
        <v>14</v>
      </c>
      <c r="O91" s="99">
        <v>0.47971064814814812</v>
      </c>
    </row>
    <row r="92" spans="1:15" x14ac:dyDescent="0.25">
      <c r="A92" s="100">
        <v>1906</v>
      </c>
      <c r="B92" s="29">
        <v>3</v>
      </c>
      <c r="C92" s="100">
        <v>23991</v>
      </c>
      <c r="D92" s="100">
        <v>8.57</v>
      </c>
      <c r="E92" s="100">
        <v>7.79</v>
      </c>
      <c r="F92" s="100">
        <v>7.09</v>
      </c>
      <c r="G92" s="100">
        <v>5.56</v>
      </c>
      <c r="H92" s="100">
        <v>4.54</v>
      </c>
      <c r="I92" s="100">
        <v>3.69</v>
      </c>
      <c r="J92" s="100">
        <v>3.04</v>
      </c>
      <c r="K92" s="100">
        <v>2.48</v>
      </c>
      <c r="L92" s="100">
        <v>51</v>
      </c>
      <c r="M92" s="100">
        <v>50</v>
      </c>
      <c r="N92" s="100">
        <v>14</v>
      </c>
      <c r="O92" s="99">
        <v>0.47981481481481486</v>
      </c>
    </row>
    <row r="93" spans="1:15" x14ac:dyDescent="0.25">
      <c r="A93" s="100">
        <v>1906</v>
      </c>
      <c r="B93" s="29">
        <v>4</v>
      </c>
      <c r="C93" s="100">
        <v>36015</v>
      </c>
      <c r="D93" s="100">
        <v>12.59</v>
      </c>
      <c r="E93" s="100">
        <v>11.55</v>
      </c>
      <c r="F93" s="100">
        <v>10.38</v>
      </c>
      <c r="G93" s="100">
        <v>8.26</v>
      </c>
      <c r="H93" s="100">
        <v>6.7</v>
      </c>
      <c r="I93" s="100">
        <v>5.45</v>
      </c>
      <c r="J93" s="100">
        <v>4.41</v>
      </c>
      <c r="K93" s="100">
        <v>3.58</v>
      </c>
      <c r="L93" s="100">
        <v>51</v>
      </c>
      <c r="M93" s="100">
        <v>50</v>
      </c>
      <c r="N93" s="100">
        <v>14</v>
      </c>
      <c r="O93" s="99">
        <v>0.47995370370370366</v>
      </c>
    </row>
    <row r="94" spans="1:15" x14ac:dyDescent="0.25">
      <c r="A94" s="96" t="s">
        <v>816</v>
      </c>
      <c r="C94" s="95" t="s">
        <v>57</v>
      </c>
      <c r="D94" s="97">
        <v>0.48047453703703707</v>
      </c>
      <c r="E94" s="96" t="s">
        <v>210</v>
      </c>
    </row>
    <row r="95" spans="1:15" x14ac:dyDescent="0.25">
      <c r="A95" s="100">
        <v>1908</v>
      </c>
      <c r="B95" s="29">
        <v>1</v>
      </c>
      <c r="C95" s="100">
        <v>35648</v>
      </c>
      <c r="D95" s="100">
        <v>12.29</v>
      </c>
      <c r="E95" s="100">
        <v>10.1</v>
      </c>
      <c r="F95" s="100">
        <v>11.64</v>
      </c>
      <c r="G95" s="100">
        <v>9.1300000000000008</v>
      </c>
      <c r="H95" s="100">
        <v>7.3</v>
      </c>
      <c r="I95" s="100">
        <v>5.8</v>
      </c>
      <c r="J95" s="100">
        <v>4.67</v>
      </c>
      <c r="K95" s="100">
        <v>3.8</v>
      </c>
      <c r="L95" s="100">
        <v>51</v>
      </c>
      <c r="M95" s="100">
        <v>50</v>
      </c>
      <c r="N95" s="100">
        <v>15</v>
      </c>
      <c r="O95" s="99">
        <v>0.48100694444444447</v>
      </c>
    </row>
    <row r="96" spans="1:15" x14ac:dyDescent="0.25">
      <c r="A96" s="100">
        <v>1908</v>
      </c>
      <c r="B96" s="29">
        <v>2</v>
      </c>
      <c r="C96" s="100">
        <v>12313</v>
      </c>
      <c r="D96" s="100">
        <v>4.22</v>
      </c>
      <c r="E96" s="100">
        <v>3.43</v>
      </c>
      <c r="F96" s="100">
        <v>3.98</v>
      </c>
      <c r="G96" s="100">
        <v>3.12</v>
      </c>
      <c r="H96" s="100">
        <v>2.5</v>
      </c>
      <c r="I96" s="100">
        <v>2</v>
      </c>
      <c r="J96" s="100">
        <v>1.64</v>
      </c>
      <c r="K96" s="100">
        <v>1.36</v>
      </c>
      <c r="L96" s="100">
        <v>51</v>
      </c>
      <c r="M96" s="100">
        <v>50</v>
      </c>
      <c r="N96" s="100">
        <v>15</v>
      </c>
      <c r="O96" s="99">
        <v>0.4811111111111111</v>
      </c>
    </row>
    <row r="97" spans="1:15" x14ac:dyDescent="0.25">
      <c r="A97" s="100">
        <v>1908</v>
      </c>
      <c r="B97" s="29">
        <v>3</v>
      </c>
      <c r="C97" s="100">
        <v>24134</v>
      </c>
      <c r="D97" s="100">
        <v>8.44</v>
      </c>
      <c r="E97" s="100">
        <v>6.9</v>
      </c>
      <c r="F97" s="100">
        <v>8.01</v>
      </c>
      <c r="G97" s="100">
        <v>6.22</v>
      </c>
      <c r="H97" s="100">
        <v>5.01</v>
      </c>
      <c r="I97" s="100">
        <v>4.01</v>
      </c>
      <c r="J97" s="100">
        <v>3.23</v>
      </c>
      <c r="K97" s="100">
        <v>2.66</v>
      </c>
      <c r="L97" s="100">
        <v>51</v>
      </c>
      <c r="M97" s="100">
        <v>50</v>
      </c>
      <c r="N97" s="100">
        <v>15</v>
      </c>
      <c r="O97" s="99">
        <v>0.48120370370370374</v>
      </c>
    </row>
    <row r="98" spans="1:15" x14ac:dyDescent="0.25">
      <c r="A98" s="100">
        <v>1908</v>
      </c>
      <c r="B98" s="29">
        <v>4</v>
      </c>
      <c r="C98" s="100">
        <v>36154</v>
      </c>
      <c r="D98" s="100">
        <v>12.42</v>
      </c>
      <c r="E98" s="100">
        <v>10.18</v>
      </c>
      <c r="F98" s="100">
        <v>11.78</v>
      </c>
      <c r="G98" s="100">
        <v>9.19</v>
      </c>
      <c r="H98" s="100">
        <v>7.39</v>
      </c>
      <c r="I98" s="100">
        <v>5.88</v>
      </c>
      <c r="J98" s="100">
        <v>4.7300000000000004</v>
      </c>
      <c r="K98" s="100">
        <v>3.84</v>
      </c>
      <c r="L98" s="100">
        <v>51</v>
      </c>
      <c r="M98" s="100">
        <v>50</v>
      </c>
      <c r="N98" s="100">
        <v>15</v>
      </c>
      <c r="O98" s="99">
        <v>0.48134259259259254</v>
      </c>
    </row>
    <row r="99" spans="1:15" x14ac:dyDescent="0.25">
      <c r="A99" s="96" t="s">
        <v>659</v>
      </c>
      <c r="C99" s="95" t="s">
        <v>57</v>
      </c>
      <c r="D99" s="97">
        <v>0.48180555555555554</v>
      </c>
      <c r="E99" s="96" t="s">
        <v>208</v>
      </c>
    </row>
    <row r="100" spans="1:15" x14ac:dyDescent="0.25">
      <c r="A100" s="100">
        <v>1926</v>
      </c>
      <c r="B100" s="29">
        <v>1</v>
      </c>
      <c r="C100" s="100">
        <v>35858</v>
      </c>
      <c r="D100" s="100">
        <v>8.1</v>
      </c>
      <c r="E100" s="100">
        <v>7.46</v>
      </c>
      <c r="F100" s="100">
        <v>7.37</v>
      </c>
      <c r="G100" s="100">
        <v>6.45</v>
      </c>
      <c r="H100" s="100">
        <v>5.67</v>
      </c>
      <c r="I100" s="100">
        <v>4.8099999999999996</v>
      </c>
      <c r="J100" s="100">
        <v>4.05</v>
      </c>
      <c r="K100" s="100">
        <v>3.28</v>
      </c>
      <c r="L100" s="100">
        <v>52</v>
      </c>
      <c r="M100" s="100">
        <v>51</v>
      </c>
      <c r="N100" s="100">
        <v>16</v>
      </c>
      <c r="O100" s="99">
        <v>0.48234953703703703</v>
      </c>
    </row>
    <row r="101" spans="1:15" x14ac:dyDescent="0.25">
      <c r="A101" s="100">
        <v>1926</v>
      </c>
      <c r="B101" s="29">
        <v>2</v>
      </c>
      <c r="C101" s="100">
        <v>12382</v>
      </c>
      <c r="D101" s="100">
        <v>2.6</v>
      </c>
      <c r="E101" s="100">
        <v>2.4</v>
      </c>
      <c r="F101" s="100">
        <v>2.39</v>
      </c>
      <c r="G101" s="100">
        <v>2.09</v>
      </c>
      <c r="H101" s="100">
        <v>1.83</v>
      </c>
      <c r="I101" s="100">
        <v>1.6</v>
      </c>
      <c r="J101" s="100">
        <v>1.4</v>
      </c>
      <c r="K101" s="100">
        <v>1.2</v>
      </c>
      <c r="L101" s="100">
        <v>52</v>
      </c>
      <c r="M101" s="100">
        <v>51</v>
      </c>
      <c r="N101" s="100">
        <v>16</v>
      </c>
      <c r="O101" s="99">
        <v>0.48245370370370372</v>
      </c>
    </row>
    <row r="102" spans="1:15" x14ac:dyDescent="0.25">
      <c r="A102" s="100">
        <v>1926</v>
      </c>
      <c r="B102" s="29">
        <v>3</v>
      </c>
      <c r="C102" s="100">
        <v>24267</v>
      </c>
      <c r="D102" s="100">
        <v>5.33</v>
      </c>
      <c r="E102" s="100">
        <v>4.83</v>
      </c>
      <c r="F102" s="100">
        <v>4.8600000000000003</v>
      </c>
      <c r="G102" s="100">
        <v>4.1900000000000004</v>
      </c>
      <c r="H102" s="100">
        <v>3.74</v>
      </c>
      <c r="I102" s="100">
        <v>3.22</v>
      </c>
      <c r="J102" s="100">
        <v>2.78</v>
      </c>
      <c r="K102" s="100">
        <v>2.35</v>
      </c>
      <c r="L102" s="100">
        <v>52</v>
      </c>
      <c r="M102" s="100">
        <v>51</v>
      </c>
      <c r="N102" s="100">
        <v>16</v>
      </c>
      <c r="O102" s="99">
        <v>0.48255787037037035</v>
      </c>
    </row>
    <row r="103" spans="1:15" x14ac:dyDescent="0.25">
      <c r="A103" s="100">
        <v>1926</v>
      </c>
      <c r="B103" s="29">
        <v>4</v>
      </c>
      <c r="C103" s="100">
        <v>36379</v>
      </c>
      <c r="D103" s="100">
        <v>8.01</v>
      </c>
      <c r="E103" s="100">
        <v>7.33</v>
      </c>
      <c r="F103" s="100">
        <v>7.26</v>
      </c>
      <c r="G103" s="100">
        <v>6.37</v>
      </c>
      <c r="H103" s="100">
        <v>5.61</v>
      </c>
      <c r="I103" s="100">
        <v>4.8</v>
      </c>
      <c r="J103" s="100">
        <v>4.12</v>
      </c>
      <c r="K103" s="100">
        <v>3.42</v>
      </c>
      <c r="L103" s="100">
        <v>52</v>
      </c>
      <c r="M103" s="100">
        <v>51</v>
      </c>
      <c r="N103" s="100">
        <v>16</v>
      </c>
      <c r="O103" s="99">
        <v>0.48268518518518522</v>
      </c>
    </row>
    <row r="104" spans="1:15" x14ac:dyDescent="0.25">
      <c r="A104" s="96" t="s">
        <v>817</v>
      </c>
      <c r="C104" s="95" t="s">
        <v>57</v>
      </c>
      <c r="D104" s="97">
        <v>0.48317129629629635</v>
      </c>
      <c r="E104" s="96" t="s">
        <v>206</v>
      </c>
    </row>
    <row r="105" spans="1:15" x14ac:dyDescent="0.25">
      <c r="A105" s="100">
        <v>1790</v>
      </c>
      <c r="B105" s="29">
        <v>1</v>
      </c>
      <c r="C105" s="100">
        <v>34002</v>
      </c>
      <c r="D105" s="100">
        <v>42.34</v>
      </c>
      <c r="E105" s="100">
        <v>30.09</v>
      </c>
      <c r="F105" s="100">
        <v>30.56</v>
      </c>
      <c r="G105" s="100">
        <v>18.739999999999998</v>
      </c>
      <c r="H105" s="100">
        <v>7.03</v>
      </c>
      <c r="I105" s="100">
        <v>4.9000000000000004</v>
      </c>
      <c r="J105" s="100">
        <v>4.4800000000000004</v>
      </c>
      <c r="K105" s="100">
        <v>4.09</v>
      </c>
      <c r="L105" s="100">
        <v>52</v>
      </c>
      <c r="M105" s="100">
        <v>51</v>
      </c>
      <c r="N105" s="100">
        <v>17</v>
      </c>
      <c r="O105" s="99">
        <v>0.48515046296296299</v>
      </c>
    </row>
    <row r="106" spans="1:15" x14ac:dyDescent="0.25">
      <c r="A106" s="100">
        <v>1790</v>
      </c>
      <c r="B106" s="29">
        <v>2</v>
      </c>
      <c r="C106" s="100">
        <v>11694</v>
      </c>
      <c r="D106" s="100">
        <v>16.75</v>
      </c>
      <c r="E106" s="100">
        <v>9.4</v>
      </c>
      <c r="F106" s="100">
        <v>11.85</v>
      </c>
      <c r="G106" s="100">
        <v>6.92</v>
      </c>
      <c r="H106" s="100">
        <v>2.15</v>
      </c>
      <c r="I106" s="100">
        <v>1.74</v>
      </c>
      <c r="J106" s="100">
        <v>1.59</v>
      </c>
      <c r="K106" s="100">
        <v>1.46</v>
      </c>
      <c r="L106" s="100">
        <v>52</v>
      </c>
      <c r="M106" s="100">
        <v>51</v>
      </c>
      <c r="N106" s="100">
        <v>17</v>
      </c>
      <c r="O106" s="99">
        <v>0.48526620370370371</v>
      </c>
    </row>
    <row r="107" spans="1:15" x14ac:dyDescent="0.25">
      <c r="A107" s="100">
        <v>1790</v>
      </c>
      <c r="B107" s="29">
        <v>3</v>
      </c>
      <c r="C107" s="100">
        <v>23160</v>
      </c>
      <c r="D107" s="100">
        <v>28.81</v>
      </c>
      <c r="E107" s="100">
        <v>19.989999999999998</v>
      </c>
      <c r="F107" s="100">
        <v>20.98</v>
      </c>
      <c r="G107" s="100">
        <v>12.87</v>
      </c>
      <c r="H107" s="100">
        <v>4.59</v>
      </c>
      <c r="I107" s="100">
        <v>3.45</v>
      </c>
      <c r="J107" s="100">
        <v>3.17</v>
      </c>
      <c r="K107" s="100">
        <v>2.89</v>
      </c>
      <c r="L107" s="100">
        <v>52</v>
      </c>
      <c r="M107" s="100">
        <v>51</v>
      </c>
      <c r="N107" s="100">
        <v>17</v>
      </c>
      <c r="O107" s="99">
        <v>0.48535879629629625</v>
      </c>
    </row>
    <row r="108" spans="1:15" x14ac:dyDescent="0.25">
      <c r="A108" s="100">
        <v>1790</v>
      </c>
      <c r="B108" s="29">
        <v>4</v>
      </c>
      <c r="C108" s="100">
        <v>34527</v>
      </c>
      <c r="D108" s="100">
        <v>38.33</v>
      </c>
      <c r="E108" s="100">
        <v>29.25</v>
      </c>
      <c r="F108" s="100">
        <v>27.98</v>
      </c>
      <c r="G108" s="100">
        <v>17.57</v>
      </c>
      <c r="H108" s="100">
        <v>7.14</v>
      </c>
      <c r="I108" s="100">
        <v>5.25</v>
      </c>
      <c r="J108" s="100">
        <v>4.6900000000000004</v>
      </c>
      <c r="K108" s="100">
        <v>4.24</v>
      </c>
      <c r="L108" s="100">
        <v>52</v>
      </c>
      <c r="M108" s="100">
        <v>51</v>
      </c>
      <c r="N108" s="100">
        <v>17</v>
      </c>
      <c r="O108" s="99">
        <v>0.48549768518518516</v>
      </c>
    </row>
    <row r="109" spans="1:15" x14ac:dyDescent="0.25">
      <c r="A109" s="96" t="s">
        <v>818</v>
      </c>
      <c r="C109" s="95" t="s">
        <v>57</v>
      </c>
      <c r="D109" s="97">
        <v>0.4861226851851852</v>
      </c>
      <c r="E109" s="96" t="s">
        <v>205</v>
      </c>
      <c r="F109" s="96" t="s">
        <v>115</v>
      </c>
    </row>
    <row r="110" spans="1:15" x14ac:dyDescent="0.25">
      <c r="A110" s="100">
        <v>1795</v>
      </c>
      <c r="B110" s="29">
        <v>1</v>
      </c>
      <c r="C110" s="100">
        <v>33909</v>
      </c>
      <c r="D110" s="100">
        <v>44.97</v>
      </c>
      <c r="E110" s="100">
        <v>33.5</v>
      </c>
      <c r="F110" s="100">
        <v>29.56</v>
      </c>
      <c r="G110" s="100">
        <v>20.16</v>
      </c>
      <c r="H110" s="100">
        <v>10.84</v>
      </c>
      <c r="I110" s="100">
        <v>4.3</v>
      </c>
      <c r="J110" s="100">
        <v>4.0999999999999996</v>
      </c>
      <c r="K110" s="100">
        <v>3.82</v>
      </c>
      <c r="L110" s="100">
        <v>52</v>
      </c>
      <c r="M110" s="100">
        <v>51</v>
      </c>
      <c r="N110" s="100">
        <v>18</v>
      </c>
      <c r="O110" s="99">
        <v>0.48662037037037037</v>
      </c>
    </row>
    <row r="111" spans="1:15" x14ac:dyDescent="0.25">
      <c r="A111" s="100">
        <v>1795</v>
      </c>
      <c r="B111" s="29">
        <v>2</v>
      </c>
      <c r="C111" s="100">
        <v>11662</v>
      </c>
      <c r="D111" s="100">
        <v>16.440000000000001</v>
      </c>
      <c r="E111" s="100">
        <v>12.04</v>
      </c>
      <c r="F111" s="100">
        <v>9.49</v>
      </c>
      <c r="G111" s="100">
        <v>6.55</v>
      </c>
      <c r="H111" s="100">
        <v>3.56</v>
      </c>
      <c r="I111" s="100">
        <v>1.63</v>
      </c>
      <c r="J111" s="100">
        <v>1.46</v>
      </c>
      <c r="K111" s="100">
        <v>1.36</v>
      </c>
      <c r="L111" s="100">
        <v>52</v>
      </c>
      <c r="M111" s="100">
        <v>51</v>
      </c>
      <c r="N111" s="100">
        <v>18</v>
      </c>
      <c r="O111" s="99">
        <v>0.48673611111111109</v>
      </c>
    </row>
    <row r="112" spans="1:15" x14ac:dyDescent="0.25">
      <c r="A112" s="100">
        <v>1795</v>
      </c>
      <c r="B112" s="29">
        <v>3</v>
      </c>
      <c r="C112" s="100">
        <v>22880</v>
      </c>
      <c r="D112" s="100">
        <v>30.27</v>
      </c>
      <c r="E112" s="100">
        <v>22.57</v>
      </c>
      <c r="F112" s="100">
        <v>20.82</v>
      </c>
      <c r="G112" s="100">
        <v>14.04</v>
      </c>
      <c r="H112" s="100">
        <v>7.44</v>
      </c>
      <c r="I112" s="100">
        <v>3.02</v>
      </c>
      <c r="J112" s="100">
        <v>2.87</v>
      </c>
      <c r="K112" s="100">
        <v>2.68</v>
      </c>
      <c r="L112" s="100">
        <v>52</v>
      </c>
      <c r="M112" s="100">
        <v>51</v>
      </c>
      <c r="N112" s="100">
        <v>18</v>
      </c>
      <c r="O112" s="99">
        <v>0.48682870370370374</v>
      </c>
    </row>
    <row r="113" spans="1:15" x14ac:dyDescent="0.25">
      <c r="A113" s="100">
        <v>1795</v>
      </c>
      <c r="B113" s="29">
        <v>4</v>
      </c>
      <c r="C113" s="100">
        <v>34514</v>
      </c>
      <c r="D113" s="100">
        <v>41.33</v>
      </c>
      <c r="E113" s="100">
        <v>31.45</v>
      </c>
      <c r="F113" s="100">
        <v>30.86</v>
      </c>
      <c r="G113" s="100">
        <v>20.92</v>
      </c>
      <c r="H113" s="100">
        <v>11.08</v>
      </c>
      <c r="I113" s="100">
        <v>4.37</v>
      </c>
      <c r="J113" s="100">
        <v>4.26</v>
      </c>
      <c r="K113" s="100">
        <v>3.94</v>
      </c>
      <c r="L113" s="100">
        <v>52</v>
      </c>
      <c r="M113" s="100">
        <v>51</v>
      </c>
      <c r="N113" s="100">
        <v>18</v>
      </c>
      <c r="O113" s="99">
        <v>0.48696759259259265</v>
      </c>
    </row>
    <row r="114" spans="1:15" x14ac:dyDescent="0.25">
      <c r="A114" s="96" t="s">
        <v>809</v>
      </c>
      <c r="C114" s="95" t="s">
        <v>57</v>
      </c>
      <c r="D114" s="97">
        <v>0.48746527777777776</v>
      </c>
      <c r="E114" s="96" t="s">
        <v>204</v>
      </c>
      <c r="F114" s="96" t="s">
        <v>115</v>
      </c>
    </row>
    <row r="115" spans="1:15" x14ac:dyDescent="0.25">
      <c r="A115" s="100">
        <v>1868</v>
      </c>
      <c r="B115" s="29">
        <v>1</v>
      </c>
      <c r="C115" s="100">
        <v>35412</v>
      </c>
      <c r="D115" s="100">
        <v>25.31</v>
      </c>
      <c r="E115" s="100">
        <v>13.99</v>
      </c>
      <c r="F115" s="100">
        <v>20.58</v>
      </c>
      <c r="G115" s="100">
        <v>16.63</v>
      </c>
      <c r="H115" s="100">
        <v>13.23</v>
      </c>
      <c r="I115" s="100">
        <v>10.46</v>
      </c>
      <c r="J115" s="100">
        <v>8.36</v>
      </c>
      <c r="K115" s="100">
        <v>6.72</v>
      </c>
      <c r="L115" s="100">
        <v>51</v>
      </c>
      <c r="M115" s="100">
        <v>51</v>
      </c>
      <c r="N115" s="100">
        <v>19</v>
      </c>
      <c r="O115" s="99">
        <v>0.48825231481481479</v>
      </c>
    </row>
    <row r="116" spans="1:15" x14ac:dyDescent="0.25">
      <c r="A116" s="100">
        <v>1868</v>
      </c>
      <c r="B116" s="29">
        <v>2</v>
      </c>
      <c r="C116" s="100">
        <v>12018</v>
      </c>
      <c r="D116" s="100">
        <v>10.61</v>
      </c>
      <c r="E116" s="100">
        <v>3.94</v>
      </c>
      <c r="F116" s="100">
        <v>8.61</v>
      </c>
      <c r="G116" s="100">
        <v>6.82</v>
      </c>
      <c r="H116" s="100">
        <v>5.3</v>
      </c>
      <c r="I116" s="100">
        <v>4.13</v>
      </c>
      <c r="J116" s="100">
        <v>3.25</v>
      </c>
      <c r="K116" s="100">
        <v>2.6</v>
      </c>
      <c r="L116" s="100">
        <v>51</v>
      </c>
      <c r="M116" s="100">
        <v>51</v>
      </c>
      <c r="N116" s="100">
        <v>19</v>
      </c>
      <c r="O116" s="99">
        <v>0.48840277777777774</v>
      </c>
    </row>
    <row r="117" spans="1:15" x14ac:dyDescent="0.25">
      <c r="A117" s="100">
        <v>1868</v>
      </c>
      <c r="B117" s="29">
        <v>3</v>
      </c>
      <c r="C117" s="100">
        <v>23756</v>
      </c>
      <c r="D117" s="100">
        <v>18.28</v>
      </c>
      <c r="E117" s="100">
        <v>8.85</v>
      </c>
      <c r="F117" s="100">
        <v>14.92</v>
      </c>
      <c r="G117" s="100">
        <v>11.83</v>
      </c>
      <c r="H117" s="100">
        <v>9.3699999999999992</v>
      </c>
      <c r="I117" s="100">
        <v>7.38</v>
      </c>
      <c r="J117" s="100">
        <v>5.88</v>
      </c>
      <c r="K117" s="100">
        <v>4.7300000000000004</v>
      </c>
      <c r="L117" s="100">
        <v>51</v>
      </c>
      <c r="M117" s="100">
        <v>51</v>
      </c>
      <c r="N117" s="100">
        <v>19</v>
      </c>
      <c r="O117" s="99">
        <v>0.48851851851851852</v>
      </c>
    </row>
    <row r="118" spans="1:15" x14ac:dyDescent="0.25">
      <c r="A118" s="100">
        <v>1868</v>
      </c>
      <c r="B118" s="29">
        <v>4</v>
      </c>
      <c r="C118" s="100">
        <v>35693</v>
      </c>
      <c r="D118" s="100">
        <v>24.53</v>
      </c>
      <c r="E118" s="101">
        <v>14.14</v>
      </c>
      <c r="F118" s="100">
        <v>19.95</v>
      </c>
      <c r="G118" s="100">
        <v>16.079999999999998</v>
      </c>
      <c r="H118" s="100">
        <v>12.82</v>
      </c>
      <c r="I118" s="100">
        <v>10.130000000000001</v>
      </c>
      <c r="J118" s="100">
        <v>8.14</v>
      </c>
      <c r="K118" s="100">
        <v>6.58</v>
      </c>
      <c r="L118" s="100">
        <v>51</v>
      </c>
      <c r="M118" s="100">
        <v>51</v>
      </c>
      <c r="N118" s="100">
        <v>19</v>
      </c>
      <c r="O118" s="99">
        <v>0.48866898148148147</v>
      </c>
    </row>
    <row r="119" spans="1:15" x14ac:dyDescent="0.25">
      <c r="A119" s="96" t="s">
        <v>814</v>
      </c>
      <c r="C119" s="95" t="s">
        <v>57</v>
      </c>
      <c r="D119" s="97">
        <v>0.48934027777777778</v>
      </c>
      <c r="E119" s="96" t="s">
        <v>203</v>
      </c>
      <c r="F119" s="96" t="s">
        <v>115</v>
      </c>
    </row>
    <row r="120" spans="1:15" x14ac:dyDescent="0.25">
      <c r="A120" s="100">
        <v>1870</v>
      </c>
      <c r="B120" s="29">
        <v>1</v>
      </c>
      <c r="C120" s="100">
        <v>35456</v>
      </c>
      <c r="D120" s="100">
        <v>25.47</v>
      </c>
      <c r="E120" s="100">
        <v>20.43</v>
      </c>
      <c r="F120" s="100">
        <v>13.77</v>
      </c>
      <c r="G120" s="100">
        <v>11.21</v>
      </c>
      <c r="H120" s="100">
        <v>8.98</v>
      </c>
      <c r="I120" s="100">
        <v>7.07</v>
      </c>
      <c r="J120" s="100">
        <v>5.6</v>
      </c>
      <c r="K120" s="100">
        <v>4.6900000000000004</v>
      </c>
      <c r="L120" s="100">
        <v>52</v>
      </c>
      <c r="M120" s="100">
        <v>51</v>
      </c>
      <c r="N120" s="100">
        <v>20</v>
      </c>
      <c r="O120" s="99">
        <v>0.48981481481481487</v>
      </c>
    </row>
    <row r="121" spans="1:15" x14ac:dyDescent="0.25">
      <c r="A121" s="100">
        <v>1870</v>
      </c>
      <c r="B121" s="29">
        <v>2</v>
      </c>
      <c r="C121" s="100">
        <v>11936</v>
      </c>
      <c r="D121" s="100">
        <v>11.03</v>
      </c>
      <c r="E121" s="100">
        <v>8.64</v>
      </c>
      <c r="F121" s="100">
        <v>3.72</v>
      </c>
      <c r="G121" s="100">
        <v>3.11</v>
      </c>
      <c r="H121" s="100">
        <v>2.54</v>
      </c>
      <c r="I121" s="100">
        <v>2.08</v>
      </c>
      <c r="J121" s="100">
        <v>1.72</v>
      </c>
      <c r="K121" s="100">
        <v>1.48</v>
      </c>
      <c r="L121" s="100">
        <v>52</v>
      </c>
      <c r="M121" s="100">
        <v>51</v>
      </c>
      <c r="N121" s="100">
        <v>20</v>
      </c>
      <c r="O121" s="99">
        <v>0.4899189814814815</v>
      </c>
    </row>
    <row r="122" spans="1:15" x14ac:dyDescent="0.25">
      <c r="A122" s="100">
        <v>1870</v>
      </c>
      <c r="B122" s="29">
        <v>3</v>
      </c>
      <c r="C122" s="100">
        <v>23788</v>
      </c>
      <c r="D122" s="100">
        <v>18.79</v>
      </c>
      <c r="E122" s="100">
        <v>14.84</v>
      </c>
      <c r="F122" s="100">
        <v>8.84</v>
      </c>
      <c r="G122" s="100">
        <v>7.14</v>
      </c>
      <c r="H122" s="100">
        <v>5.75</v>
      </c>
      <c r="I122" s="100">
        <v>4.6500000000000004</v>
      </c>
      <c r="J122" s="100">
        <v>3.74</v>
      </c>
      <c r="K122" s="100">
        <v>3.16</v>
      </c>
      <c r="L122" s="100">
        <v>52</v>
      </c>
      <c r="M122" s="100">
        <v>51</v>
      </c>
      <c r="N122" s="100">
        <v>20</v>
      </c>
      <c r="O122" s="99">
        <v>0.49001157407407409</v>
      </c>
    </row>
    <row r="123" spans="1:15" x14ac:dyDescent="0.25">
      <c r="A123" s="100">
        <v>1870</v>
      </c>
      <c r="B123" s="29">
        <v>4</v>
      </c>
      <c r="C123" s="100">
        <v>35730</v>
      </c>
      <c r="D123" s="100">
        <v>24.8</v>
      </c>
      <c r="E123" s="100">
        <v>19.850000000000001</v>
      </c>
      <c r="F123" s="100">
        <v>14.16</v>
      </c>
      <c r="G123" s="100">
        <v>11.51</v>
      </c>
      <c r="H123" s="100">
        <v>9.1999999999999993</v>
      </c>
      <c r="I123" s="100">
        <v>7.28</v>
      </c>
      <c r="J123" s="100">
        <v>5.76</v>
      </c>
      <c r="K123" s="100">
        <v>4.78</v>
      </c>
      <c r="L123" s="100">
        <v>52</v>
      </c>
      <c r="M123" s="100">
        <v>51</v>
      </c>
      <c r="N123" s="100">
        <v>20</v>
      </c>
      <c r="O123" s="99">
        <v>0.49015046296296294</v>
      </c>
    </row>
    <row r="124" spans="1:15" x14ac:dyDescent="0.25">
      <c r="A124" s="96" t="s">
        <v>662</v>
      </c>
      <c r="C124" s="95" t="s">
        <v>57</v>
      </c>
      <c r="D124" s="97">
        <v>0.49068287037037034</v>
      </c>
      <c r="E124" s="96" t="s">
        <v>202</v>
      </c>
      <c r="F124" s="96" t="s">
        <v>115</v>
      </c>
    </row>
    <row r="125" spans="1:15" x14ac:dyDescent="0.25">
      <c r="A125" s="101">
        <v>1790</v>
      </c>
      <c r="B125" s="29">
        <v>1</v>
      </c>
      <c r="C125" s="100">
        <v>34197</v>
      </c>
      <c r="D125" s="100">
        <v>40.9</v>
      </c>
      <c r="E125" s="100">
        <v>33.64</v>
      </c>
      <c r="F125" s="100">
        <v>31.25</v>
      </c>
      <c r="G125" s="100">
        <v>17.36</v>
      </c>
      <c r="H125" s="100">
        <v>7.97</v>
      </c>
      <c r="I125" s="100">
        <v>6.5</v>
      </c>
      <c r="J125" s="100">
        <v>5.33</v>
      </c>
      <c r="K125" s="100">
        <v>4.49</v>
      </c>
      <c r="L125" s="100">
        <v>52</v>
      </c>
      <c r="M125" s="100">
        <v>51</v>
      </c>
      <c r="N125" s="100">
        <v>21</v>
      </c>
      <c r="O125" s="99">
        <v>0.49303240740740745</v>
      </c>
    </row>
    <row r="126" spans="1:15" x14ac:dyDescent="0.25">
      <c r="A126" s="100">
        <v>1790</v>
      </c>
      <c r="B126" s="29">
        <v>2</v>
      </c>
      <c r="C126" s="100">
        <v>11750</v>
      </c>
      <c r="D126" s="100">
        <v>15.61</v>
      </c>
      <c r="E126" s="100">
        <v>11.8</v>
      </c>
      <c r="F126" s="100">
        <v>12.09</v>
      </c>
      <c r="G126" s="100">
        <v>6.55</v>
      </c>
      <c r="H126" s="100">
        <v>2.2599999999999998</v>
      </c>
      <c r="I126" s="100">
        <v>1.94</v>
      </c>
      <c r="J126" s="100">
        <v>1.68</v>
      </c>
      <c r="K126" s="100">
        <v>1.49</v>
      </c>
      <c r="L126" s="100">
        <v>52</v>
      </c>
      <c r="M126" s="100">
        <v>51</v>
      </c>
      <c r="N126" s="100">
        <v>21</v>
      </c>
      <c r="O126" s="99">
        <v>0.49315972222222221</v>
      </c>
    </row>
    <row r="127" spans="1:15" x14ac:dyDescent="0.25">
      <c r="A127" s="100">
        <v>1790</v>
      </c>
      <c r="B127" s="29">
        <v>3</v>
      </c>
      <c r="C127" s="100">
        <v>23060</v>
      </c>
      <c r="D127" s="100">
        <v>27.7</v>
      </c>
      <c r="E127" s="100">
        <v>22.67</v>
      </c>
      <c r="F127" s="100">
        <v>21.46</v>
      </c>
      <c r="G127" s="100">
        <v>11.87</v>
      </c>
      <c r="H127" s="100">
        <v>5.01</v>
      </c>
      <c r="I127" s="100">
        <v>4.18</v>
      </c>
      <c r="J127" s="100">
        <v>3.52</v>
      </c>
      <c r="K127" s="100">
        <v>3.04</v>
      </c>
      <c r="L127" s="100">
        <v>52</v>
      </c>
      <c r="M127" s="100">
        <v>51</v>
      </c>
      <c r="N127" s="100">
        <v>21</v>
      </c>
      <c r="O127" s="99">
        <v>0.49325231481481485</v>
      </c>
    </row>
    <row r="128" spans="1:15" x14ac:dyDescent="0.25">
      <c r="A128" s="100">
        <v>1790</v>
      </c>
      <c r="B128" s="29">
        <v>4</v>
      </c>
      <c r="C128" s="100">
        <v>34636</v>
      </c>
      <c r="D128" s="100">
        <v>37.659999999999997</v>
      </c>
      <c r="E128" s="100">
        <v>31.87</v>
      </c>
      <c r="F128" s="100">
        <v>29.04</v>
      </c>
      <c r="G128" s="100">
        <v>16.989999999999998</v>
      </c>
      <c r="H128" s="100">
        <v>8.0299999999999994</v>
      </c>
      <c r="I128" s="100">
        <v>6.56</v>
      </c>
      <c r="J128" s="100">
        <v>5.39</v>
      </c>
      <c r="K128" s="100">
        <v>4.57</v>
      </c>
      <c r="L128" s="100">
        <v>52</v>
      </c>
      <c r="M128" s="100">
        <v>51</v>
      </c>
      <c r="N128" s="100">
        <v>21</v>
      </c>
      <c r="O128" s="99">
        <v>0.49339120370370365</v>
      </c>
    </row>
    <row r="129" spans="1:15" x14ac:dyDescent="0.25">
      <c r="A129" s="96" t="s">
        <v>818</v>
      </c>
      <c r="C129" s="95" t="s">
        <v>57</v>
      </c>
      <c r="D129" s="97">
        <v>0.49410879629629628</v>
      </c>
      <c r="E129" s="96" t="s">
        <v>192</v>
      </c>
      <c r="F129" s="96" t="s">
        <v>115</v>
      </c>
    </row>
    <row r="130" spans="1:15" x14ac:dyDescent="0.25">
      <c r="A130" s="100">
        <v>1793</v>
      </c>
      <c r="B130" s="29">
        <v>1</v>
      </c>
      <c r="C130" s="100">
        <v>34071</v>
      </c>
      <c r="D130" s="100">
        <v>42.91</v>
      </c>
      <c r="E130" s="100">
        <v>34.369999999999997</v>
      </c>
      <c r="F130" s="100">
        <v>32.61</v>
      </c>
      <c r="G130" s="100">
        <v>20.48</v>
      </c>
      <c r="H130" s="100">
        <v>9.7100000000000009</v>
      </c>
      <c r="I130" s="100">
        <v>5.3</v>
      </c>
      <c r="J130" s="100">
        <v>4.53</v>
      </c>
      <c r="K130" s="100">
        <v>3.89</v>
      </c>
      <c r="L130" s="100">
        <v>52</v>
      </c>
      <c r="M130" s="100">
        <v>51</v>
      </c>
      <c r="N130" s="100">
        <v>22</v>
      </c>
      <c r="O130" s="99">
        <v>0.49459490740740741</v>
      </c>
    </row>
    <row r="131" spans="1:15" x14ac:dyDescent="0.25">
      <c r="A131" s="100">
        <v>1793</v>
      </c>
      <c r="B131" s="29">
        <v>2</v>
      </c>
      <c r="C131" s="100">
        <v>11604</v>
      </c>
      <c r="D131" s="100">
        <v>17.149999999999999</v>
      </c>
      <c r="E131" s="100">
        <v>13.44</v>
      </c>
      <c r="F131" s="100">
        <v>11.69</v>
      </c>
      <c r="G131" s="100">
        <v>7.41</v>
      </c>
      <c r="H131" s="100">
        <v>3.42</v>
      </c>
      <c r="I131" s="100">
        <v>1.68</v>
      </c>
      <c r="J131" s="100">
        <v>1.49</v>
      </c>
      <c r="K131" s="100">
        <v>1.35</v>
      </c>
      <c r="L131" s="100">
        <v>52</v>
      </c>
      <c r="M131" s="100">
        <v>51</v>
      </c>
      <c r="N131" s="100">
        <v>22</v>
      </c>
      <c r="O131" s="99">
        <v>0.49469907407407404</v>
      </c>
    </row>
    <row r="132" spans="1:15" x14ac:dyDescent="0.25">
      <c r="A132" s="100">
        <v>1793</v>
      </c>
      <c r="B132" s="29">
        <v>3</v>
      </c>
      <c r="C132" s="100">
        <v>23000</v>
      </c>
      <c r="D132" s="100">
        <v>29.96</v>
      </c>
      <c r="E132" s="100">
        <v>24.02</v>
      </c>
      <c r="F132" s="100">
        <v>22.8</v>
      </c>
      <c r="G132" s="100">
        <v>14.35</v>
      </c>
      <c r="H132" s="100">
        <v>6.78</v>
      </c>
      <c r="I132" s="100">
        <v>3.65</v>
      </c>
      <c r="J132" s="100">
        <v>3.13</v>
      </c>
      <c r="K132" s="100">
        <v>2.7</v>
      </c>
      <c r="L132" s="100">
        <v>52</v>
      </c>
      <c r="M132" s="100">
        <v>51</v>
      </c>
      <c r="N132" s="100">
        <v>22</v>
      </c>
      <c r="O132" s="99">
        <v>0.49480324074074072</v>
      </c>
    </row>
    <row r="133" spans="1:15" x14ac:dyDescent="0.25">
      <c r="A133" s="101">
        <v>1793</v>
      </c>
      <c r="B133" s="29">
        <v>4</v>
      </c>
      <c r="C133" s="100">
        <v>34465</v>
      </c>
      <c r="D133" s="100">
        <v>40.380000000000003</v>
      </c>
      <c r="E133" s="100">
        <v>32.6</v>
      </c>
      <c r="F133" s="100">
        <v>32.119999999999997</v>
      </c>
      <c r="G133" s="100">
        <v>20.48</v>
      </c>
      <c r="H133" s="100">
        <v>9.93</v>
      </c>
      <c r="I133" s="100">
        <v>5.46</v>
      </c>
      <c r="J133" s="100">
        <v>4.62</v>
      </c>
      <c r="K133" s="100">
        <v>3.95</v>
      </c>
      <c r="L133" s="100">
        <v>52</v>
      </c>
      <c r="M133" s="100">
        <v>51</v>
      </c>
      <c r="N133" s="100">
        <v>22</v>
      </c>
      <c r="O133" s="99">
        <v>0.4949305555555556</v>
      </c>
    </row>
    <row r="134" spans="1:15" x14ac:dyDescent="0.25">
      <c r="A134" s="96" t="s">
        <v>808</v>
      </c>
      <c r="C134" s="95" t="s">
        <v>57</v>
      </c>
      <c r="D134" s="97">
        <v>0.49547453703703703</v>
      </c>
      <c r="E134" s="96" t="s">
        <v>190</v>
      </c>
      <c r="F134" s="96" t="s">
        <v>115</v>
      </c>
    </row>
    <row r="135" spans="1:15" x14ac:dyDescent="0.25">
      <c r="A135" s="100">
        <v>1866</v>
      </c>
      <c r="B135" s="29">
        <v>1</v>
      </c>
      <c r="C135" s="100">
        <v>35366</v>
      </c>
      <c r="D135" s="100">
        <v>26.05</v>
      </c>
      <c r="E135" s="100">
        <v>15.44</v>
      </c>
      <c r="F135" s="100">
        <v>20.47</v>
      </c>
      <c r="G135" s="100">
        <v>15.32</v>
      </c>
      <c r="H135" s="100">
        <v>11.7</v>
      </c>
      <c r="I135" s="100">
        <v>9.09</v>
      </c>
      <c r="J135" s="100">
        <v>7.09</v>
      </c>
      <c r="K135" s="100">
        <v>5.74</v>
      </c>
      <c r="L135" s="100">
        <v>52</v>
      </c>
      <c r="M135" s="100">
        <v>52</v>
      </c>
      <c r="N135" s="100">
        <v>23</v>
      </c>
      <c r="O135" s="99">
        <v>0.49619212962962966</v>
      </c>
    </row>
    <row r="136" spans="1:15" x14ac:dyDescent="0.25">
      <c r="A136" s="100">
        <v>1866</v>
      </c>
      <c r="B136" s="29">
        <v>2</v>
      </c>
      <c r="C136" s="100">
        <v>11906</v>
      </c>
      <c r="D136" s="100">
        <v>11.06</v>
      </c>
      <c r="E136" s="100">
        <v>3.53</v>
      </c>
      <c r="F136" s="100">
        <v>8.48</v>
      </c>
      <c r="G136" s="100">
        <v>6.15</v>
      </c>
      <c r="H136" s="100">
        <v>4.53</v>
      </c>
      <c r="I136" s="100">
        <v>3.51</v>
      </c>
      <c r="J136" s="100">
        <v>2.68</v>
      </c>
      <c r="K136" s="100">
        <v>2.17</v>
      </c>
      <c r="L136" s="100">
        <v>52</v>
      </c>
      <c r="M136" s="100">
        <v>52</v>
      </c>
      <c r="N136" s="100">
        <v>23</v>
      </c>
      <c r="O136" s="99">
        <v>0.49633101851851852</v>
      </c>
    </row>
    <row r="137" spans="1:15" x14ac:dyDescent="0.25">
      <c r="A137" s="100">
        <v>1866</v>
      </c>
      <c r="B137" s="29">
        <v>3</v>
      </c>
      <c r="C137" s="100">
        <v>23764</v>
      </c>
      <c r="D137" s="100">
        <v>18.79</v>
      </c>
      <c r="E137" s="100">
        <v>9.7899999999999991</v>
      </c>
      <c r="F137" s="100">
        <v>14.72</v>
      </c>
      <c r="G137" s="100">
        <v>10.79</v>
      </c>
      <c r="H137" s="100">
        <v>8.17</v>
      </c>
      <c r="I137" s="100">
        <v>6.35</v>
      </c>
      <c r="J137" s="100">
        <v>4.95</v>
      </c>
      <c r="K137" s="100">
        <v>4.0199999999999996</v>
      </c>
      <c r="L137" s="100">
        <v>52</v>
      </c>
      <c r="M137" s="100">
        <v>52</v>
      </c>
      <c r="N137" s="100">
        <v>23</v>
      </c>
      <c r="O137" s="99">
        <v>0.49646990740740743</v>
      </c>
    </row>
    <row r="138" spans="1:15" x14ac:dyDescent="0.25">
      <c r="A138" s="100">
        <v>1866</v>
      </c>
      <c r="B138" s="29">
        <v>4</v>
      </c>
      <c r="C138" s="100">
        <v>35704</v>
      </c>
      <c r="D138" s="100">
        <v>25.28</v>
      </c>
      <c r="E138" s="100">
        <v>15.54</v>
      </c>
      <c r="F138" s="100">
        <v>19.920000000000002</v>
      </c>
      <c r="G138" s="100">
        <v>14.91</v>
      </c>
      <c r="H138" s="100">
        <v>11.4</v>
      </c>
      <c r="I138" s="100">
        <v>8.91</v>
      </c>
      <c r="J138" s="100">
        <v>6.99</v>
      </c>
      <c r="K138" s="100">
        <v>5.7</v>
      </c>
      <c r="L138" s="100">
        <v>52</v>
      </c>
      <c r="M138" s="100">
        <v>52</v>
      </c>
      <c r="N138" s="100">
        <v>23</v>
      </c>
      <c r="O138" s="99">
        <v>0.49660879629629634</v>
      </c>
    </row>
    <row r="139" spans="1:15" x14ac:dyDescent="0.25">
      <c r="A139" s="96" t="s">
        <v>819</v>
      </c>
      <c r="C139" s="95" t="s">
        <v>57</v>
      </c>
      <c r="D139" s="97">
        <v>0.49745370370370368</v>
      </c>
      <c r="E139" s="96" t="s">
        <v>180</v>
      </c>
      <c r="F139" s="96" t="s">
        <v>115</v>
      </c>
    </row>
    <row r="140" spans="1:15" x14ac:dyDescent="0.25">
      <c r="A140" s="100">
        <v>1870</v>
      </c>
      <c r="B140" s="29">
        <v>1</v>
      </c>
      <c r="C140" s="100">
        <v>35302</v>
      </c>
      <c r="D140" s="100">
        <v>26.2</v>
      </c>
      <c r="E140" s="100">
        <v>20.55</v>
      </c>
      <c r="F140" s="100">
        <v>12.82</v>
      </c>
      <c r="G140" s="100">
        <v>9.8800000000000008</v>
      </c>
      <c r="H140" s="100">
        <v>7.67</v>
      </c>
      <c r="I140" s="100">
        <v>5.84</v>
      </c>
      <c r="J140" s="100">
        <v>4.72</v>
      </c>
      <c r="K140" s="100">
        <v>3.97</v>
      </c>
      <c r="L140" s="100">
        <v>52</v>
      </c>
      <c r="M140" s="100">
        <v>52</v>
      </c>
      <c r="N140" s="100">
        <v>24</v>
      </c>
      <c r="O140" s="99">
        <v>0.49790509259259258</v>
      </c>
    </row>
    <row r="141" spans="1:15" x14ac:dyDescent="0.25">
      <c r="A141" s="100">
        <v>1870</v>
      </c>
      <c r="B141" s="29">
        <v>2</v>
      </c>
      <c r="C141" s="100">
        <v>11959</v>
      </c>
      <c r="D141" s="100">
        <v>11.27</v>
      </c>
      <c r="E141" s="100">
        <v>8.6</v>
      </c>
      <c r="F141" s="100">
        <v>2.6</v>
      </c>
      <c r="G141" s="100">
        <v>2.2000000000000002</v>
      </c>
      <c r="H141" s="100">
        <v>1.91</v>
      </c>
      <c r="I141" s="100">
        <v>1.6</v>
      </c>
      <c r="J141" s="100">
        <v>1.37</v>
      </c>
      <c r="K141" s="100">
        <v>1.22</v>
      </c>
      <c r="L141" s="100">
        <v>52</v>
      </c>
      <c r="M141" s="100">
        <v>52</v>
      </c>
      <c r="N141" s="100">
        <v>24</v>
      </c>
      <c r="O141" s="99">
        <v>0.49800925925925926</v>
      </c>
    </row>
    <row r="142" spans="1:15" x14ac:dyDescent="0.25">
      <c r="A142" s="100">
        <v>1870</v>
      </c>
      <c r="B142" s="29">
        <v>3</v>
      </c>
      <c r="C142" s="100">
        <v>23640</v>
      </c>
      <c r="D142" s="100">
        <v>19.29</v>
      </c>
      <c r="E142" s="100">
        <v>14.91</v>
      </c>
      <c r="F142" s="100">
        <v>7.71</v>
      </c>
      <c r="G142" s="100">
        <v>5.93</v>
      </c>
      <c r="H142" s="100">
        <v>4.68</v>
      </c>
      <c r="I142" s="100">
        <v>3.69</v>
      </c>
      <c r="J142" s="100">
        <v>3.04</v>
      </c>
      <c r="K142" s="100">
        <v>2.61</v>
      </c>
      <c r="L142" s="100">
        <v>52</v>
      </c>
      <c r="M142" s="100">
        <v>52</v>
      </c>
      <c r="N142" s="100">
        <v>24</v>
      </c>
      <c r="O142" s="99">
        <v>0.49811342592592589</v>
      </c>
    </row>
    <row r="143" spans="1:15" x14ac:dyDescent="0.25">
      <c r="A143" s="100">
        <v>1870</v>
      </c>
      <c r="B143" s="29">
        <v>4</v>
      </c>
      <c r="C143" s="100">
        <v>35704</v>
      </c>
      <c r="D143" s="100">
        <v>25.6</v>
      </c>
      <c r="E143" s="100">
        <v>20.100000000000001</v>
      </c>
      <c r="F143" s="100">
        <v>13.24</v>
      </c>
      <c r="G143" s="100">
        <v>10.19</v>
      </c>
      <c r="H143" s="100">
        <v>7.9</v>
      </c>
      <c r="I143" s="100">
        <v>6.03</v>
      </c>
      <c r="J143" s="100">
        <v>4.88</v>
      </c>
      <c r="K143" s="100">
        <v>4.09</v>
      </c>
      <c r="L143" s="100">
        <v>52</v>
      </c>
      <c r="M143" s="100">
        <v>52</v>
      </c>
      <c r="N143" s="100">
        <v>24</v>
      </c>
      <c r="O143" s="99">
        <v>0.49824074074074076</v>
      </c>
    </row>
    <row r="144" spans="1:15" x14ac:dyDescent="0.25">
      <c r="A144" s="96" t="s">
        <v>662</v>
      </c>
      <c r="C144" s="95" t="s">
        <v>57</v>
      </c>
      <c r="D144" s="97">
        <v>0.49869212962962961</v>
      </c>
      <c r="E144" s="96" t="s">
        <v>178</v>
      </c>
      <c r="F144" s="96" t="s">
        <v>115</v>
      </c>
    </row>
    <row r="145" spans="1:15" x14ac:dyDescent="0.25">
      <c r="A145" s="100">
        <v>1735</v>
      </c>
      <c r="B145" s="29">
        <v>1</v>
      </c>
      <c r="C145" s="100">
        <v>35649</v>
      </c>
      <c r="D145" s="100">
        <v>8.4700000000000006</v>
      </c>
      <c r="E145" s="100">
        <v>7.8</v>
      </c>
      <c r="F145" s="100">
        <v>7.59</v>
      </c>
      <c r="G145" s="100">
        <v>6.51</v>
      </c>
      <c r="H145" s="100">
        <v>5.65</v>
      </c>
      <c r="I145" s="100">
        <v>4.78</v>
      </c>
      <c r="J145" s="100">
        <v>4.05</v>
      </c>
      <c r="K145" s="100">
        <v>3.39</v>
      </c>
      <c r="L145" s="100">
        <v>52</v>
      </c>
      <c r="M145" s="100">
        <v>52</v>
      </c>
      <c r="N145" s="100">
        <v>25</v>
      </c>
      <c r="O145" s="99">
        <v>0.50304398148148144</v>
      </c>
    </row>
    <row r="146" spans="1:15" x14ac:dyDescent="0.25">
      <c r="A146" s="100">
        <v>1735</v>
      </c>
      <c r="B146" s="29">
        <v>2</v>
      </c>
      <c r="C146" s="100">
        <v>12331</v>
      </c>
      <c r="D146" s="100">
        <v>2.69</v>
      </c>
      <c r="E146" s="100">
        <v>2.46</v>
      </c>
      <c r="F146" s="100">
        <v>2.4300000000000002</v>
      </c>
      <c r="G146" s="100">
        <v>2.08</v>
      </c>
      <c r="H146" s="100">
        <v>1.82</v>
      </c>
      <c r="I146" s="100">
        <v>1.58</v>
      </c>
      <c r="J146" s="100">
        <v>1.35</v>
      </c>
      <c r="K146" s="100">
        <v>1.17</v>
      </c>
      <c r="L146" s="100">
        <v>52</v>
      </c>
      <c r="M146" s="100">
        <v>52</v>
      </c>
      <c r="N146" s="100">
        <v>25</v>
      </c>
      <c r="O146" s="99">
        <v>0.50314814814814812</v>
      </c>
    </row>
    <row r="147" spans="1:15" x14ac:dyDescent="0.25">
      <c r="A147" s="100">
        <v>1735</v>
      </c>
      <c r="B147" s="29">
        <v>3</v>
      </c>
      <c r="C147" s="100">
        <v>24251</v>
      </c>
      <c r="D147" s="100">
        <v>5.6</v>
      </c>
      <c r="E147" s="100">
        <v>5.09</v>
      </c>
      <c r="F147" s="100">
        <v>5.0199999999999996</v>
      </c>
      <c r="G147" s="100">
        <v>4.28</v>
      </c>
      <c r="H147" s="100">
        <v>3.73</v>
      </c>
      <c r="I147" s="100">
        <v>3.19</v>
      </c>
      <c r="J147" s="100">
        <v>2.73</v>
      </c>
      <c r="K147" s="100">
        <v>2.31</v>
      </c>
      <c r="L147" s="100">
        <v>52</v>
      </c>
      <c r="M147" s="100">
        <v>52</v>
      </c>
      <c r="N147" s="100">
        <v>25</v>
      </c>
      <c r="O147" s="99">
        <v>0.50324074074074077</v>
      </c>
    </row>
    <row r="148" spans="1:15" x14ac:dyDescent="0.25">
      <c r="A148" s="100">
        <v>1735</v>
      </c>
      <c r="B148" s="29">
        <v>4</v>
      </c>
      <c r="C148" s="100">
        <v>36189</v>
      </c>
      <c r="D148" s="100">
        <v>8.44</v>
      </c>
      <c r="E148" s="100">
        <v>7.77</v>
      </c>
      <c r="F148" s="100">
        <v>7.58</v>
      </c>
      <c r="G148" s="100">
        <v>6.52</v>
      </c>
      <c r="H148" s="100">
        <v>5.66</v>
      </c>
      <c r="I148" s="100">
        <v>4.8</v>
      </c>
      <c r="J148" s="100">
        <v>4.09</v>
      </c>
      <c r="K148" s="100">
        <v>3.43</v>
      </c>
      <c r="L148" s="100">
        <v>52</v>
      </c>
      <c r="M148" s="100">
        <v>52</v>
      </c>
      <c r="N148" s="100">
        <v>25</v>
      </c>
      <c r="O148" s="99">
        <v>0.50336805555555553</v>
      </c>
    </row>
    <row r="149" spans="1:15" x14ac:dyDescent="0.25">
      <c r="A149" s="96" t="s">
        <v>820</v>
      </c>
      <c r="C149" s="95" t="s">
        <v>57</v>
      </c>
      <c r="D149" s="97">
        <v>0.5038541666666666</v>
      </c>
      <c r="E149" s="96" t="s">
        <v>200</v>
      </c>
    </row>
    <row r="150" spans="1:15" x14ac:dyDescent="0.25">
      <c r="A150" s="100">
        <v>1753</v>
      </c>
      <c r="B150" s="29">
        <v>1</v>
      </c>
      <c r="C150" s="100">
        <v>35149</v>
      </c>
      <c r="D150" s="100">
        <v>24.51</v>
      </c>
      <c r="E150" s="100">
        <v>5.6</v>
      </c>
      <c r="F150" s="100">
        <v>19.07</v>
      </c>
      <c r="G150" s="100">
        <v>14.29</v>
      </c>
      <c r="H150" s="100">
        <v>10.83</v>
      </c>
      <c r="I150" s="100">
        <v>8.2899999999999991</v>
      </c>
      <c r="J150" s="100">
        <v>6.36</v>
      </c>
      <c r="K150" s="100">
        <v>4.8899999999999997</v>
      </c>
      <c r="L150" s="100">
        <v>52</v>
      </c>
      <c r="M150" s="100">
        <v>51</v>
      </c>
      <c r="N150" s="100">
        <v>26</v>
      </c>
      <c r="O150" s="99">
        <v>0.50467592592592592</v>
      </c>
    </row>
    <row r="151" spans="1:15" x14ac:dyDescent="0.25">
      <c r="A151" s="100">
        <v>1753</v>
      </c>
      <c r="B151" s="29">
        <v>2</v>
      </c>
      <c r="C151" s="100">
        <v>12074</v>
      </c>
      <c r="D151" s="100">
        <v>9.1</v>
      </c>
      <c r="E151" s="100">
        <v>1.63</v>
      </c>
      <c r="F151" s="100">
        <v>6.99</v>
      </c>
      <c r="G151" s="100">
        <v>5.18</v>
      </c>
      <c r="H151" s="100">
        <v>3.88</v>
      </c>
      <c r="I151" s="100">
        <v>3.01</v>
      </c>
      <c r="J151" s="100">
        <v>2.34</v>
      </c>
      <c r="K151" s="100">
        <v>1.85</v>
      </c>
      <c r="L151" s="100">
        <v>52</v>
      </c>
      <c r="M151" s="100">
        <v>51</v>
      </c>
      <c r="N151" s="100">
        <v>26</v>
      </c>
      <c r="O151" s="99">
        <v>0.50483796296296302</v>
      </c>
    </row>
    <row r="152" spans="1:15" x14ac:dyDescent="0.25">
      <c r="A152" s="100">
        <v>1753</v>
      </c>
      <c r="B152" s="29">
        <v>3</v>
      </c>
      <c r="C152" s="100">
        <v>23671</v>
      </c>
      <c r="D152" s="100">
        <v>17.23</v>
      </c>
      <c r="E152" s="100">
        <v>3.48</v>
      </c>
      <c r="F152" s="100">
        <v>13.4</v>
      </c>
      <c r="G152" s="100">
        <v>9.86</v>
      </c>
      <c r="H152" s="100">
        <v>7.51</v>
      </c>
      <c r="I152" s="100">
        <v>5.79</v>
      </c>
      <c r="J152" s="100">
        <v>4.4800000000000004</v>
      </c>
      <c r="K152" s="100">
        <v>3.51</v>
      </c>
      <c r="L152" s="100">
        <v>52</v>
      </c>
      <c r="M152" s="100">
        <v>51</v>
      </c>
      <c r="N152" s="100">
        <v>26</v>
      </c>
      <c r="O152" s="99">
        <v>0.50496527777777778</v>
      </c>
    </row>
    <row r="153" spans="1:15" x14ac:dyDescent="0.25">
      <c r="A153" s="100">
        <v>1753</v>
      </c>
      <c r="B153" s="29">
        <v>4</v>
      </c>
      <c r="C153" s="100">
        <v>35382</v>
      </c>
      <c r="D153" s="100">
        <v>23.55</v>
      </c>
      <c r="E153" s="100">
        <v>5.65</v>
      </c>
      <c r="F153" s="100">
        <v>18.36</v>
      </c>
      <c r="G153" s="100">
        <v>13.72</v>
      </c>
      <c r="H153" s="100">
        <v>10.43</v>
      </c>
      <c r="I153" s="100">
        <v>8.08</v>
      </c>
      <c r="J153" s="100">
        <v>6.29</v>
      </c>
      <c r="K153" s="100">
        <v>4.92</v>
      </c>
      <c r="L153" s="100">
        <v>52</v>
      </c>
      <c r="M153" s="100">
        <v>51</v>
      </c>
      <c r="N153" s="100">
        <v>26</v>
      </c>
      <c r="O153" s="99">
        <v>0.50512731481481488</v>
      </c>
    </row>
    <row r="154" spans="1:15" x14ac:dyDescent="0.25">
      <c r="A154" s="96" t="s">
        <v>821</v>
      </c>
      <c r="C154" s="95" t="s">
        <v>57</v>
      </c>
      <c r="D154" s="97">
        <v>0.50557870370370372</v>
      </c>
      <c r="E154" s="96" t="s">
        <v>198</v>
      </c>
    </row>
    <row r="155" spans="1:15" x14ac:dyDescent="0.25">
      <c r="A155" s="100">
        <v>1755</v>
      </c>
      <c r="B155" s="29">
        <v>1</v>
      </c>
      <c r="C155" s="100">
        <v>35217</v>
      </c>
      <c r="D155" s="100">
        <v>22.29</v>
      </c>
      <c r="E155" s="100">
        <v>17.34</v>
      </c>
      <c r="F155" s="100">
        <v>5.81</v>
      </c>
      <c r="G155" s="100">
        <v>5</v>
      </c>
      <c r="H155" s="100">
        <v>4.33</v>
      </c>
      <c r="I155" s="100">
        <v>3.72</v>
      </c>
      <c r="J155" s="100">
        <v>3.27</v>
      </c>
      <c r="K155" s="100">
        <v>2.85</v>
      </c>
      <c r="L155" s="100">
        <v>52</v>
      </c>
      <c r="M155" s="100">
        <v>51</v>
      </c>
      <c r="N155" s="100">
        <v>27</v>
      </c>
      <c r="O155" s="99">
        <v>0.50605324074074076</v>
      </c>
    </row>
    <row r="156" spans="1:15" x14ac:dyDescent="0.25">
      <c r="A156" s="100">
        <v>1755</v>
      </c>
      <c r="B156" s="29">
        <v>2</v>
      </c>
      <c r="C156" s="100">
        <v>12063</v>
      </c>
      <c r="D156" s="100">
        <v>7.93</v>
      </c>
      <c r="E156" s="100">
        <v>6.09</v>
      </c>
      <c r="F156" s="100">
        <v>1.76</v>
      </c>
      <c r="G156" s="100">
        <v>1.52</v>
      </c>
      <c r="H156" s="100">
        <v>1.37</v>
      </c>
      <c r="I156" s="100">
        <v>1.21</v>
      </c>
      <c r="J156" s="100">
        <v>1.07</v>
      </c>
      <c r="K156" s="100">
        <v>0.96</v>
      </c>
      <c r="L156" s="100">
        <v>52</v>
      </c>
      <c r="M156" s="100">
        <v>51</v>
      </c>
      <c r="N156" s="100">
        <v>27</v>
      </c>
      <c r="O156" s="99">
        <v>0.50615740740740744</v>
      </c>
    </row>
    <row r="157" spans="1:15" x14ac:dyDescent="0.25">
      <c r="A157" s="100">
        <v>1755</v>
      </c>
      <c r="B157" s="29">
        <v>3</v>
      </c>
      <c r="C157" s="100">
        <v>23698</v>
      </c>
      <c r="D157" s="100">
        <v>15.31</v>
      </c>
      <c r="E157" s="100">
        <v>11.77</v>
      </c>
      <c r="F157" s="100">
        <v>3.86</v>
      </c>
      <c r="G157" s="100">
        <v>3.24</v>
      </c>
      <c r="H157" s="100">
        <v>2.85</v>
      </c>
      <c r="I157" s="100">
        <v>2.5</v>
      </c>
      <c r="J157" s="100">
        <v>2.2000000000000002</v>
      </c>
      <c r="K157" s="100">
        <v>1.95</v>
      </c>
      <c r="L157" s="100">
        <v>52</v>
      </c>
      <c r="M157" s="100">
        <v>51</v>
      </c>
      <c r="N157" s="100">
        <v>27</v>
      </c>
      <c r="O157" s="99">
        <v>0.50624999999999998</v>
      </c>
    </row>
    <row r="158" spans="1:15" x14ac:dyDescent="0.25">
      <c r="A158" s="100">
        <v>1755</v>
      </c>
      <c r="B158" s="29">
        <v>4</v>
      </c>
      <c r="C158" s="100">
        <v>35667</v>
      </c>
      <c r="D158" s="100">
        <v>21.48</v>
      </c>
      <c r="E158" s="100">
        <v>16.670000000000002</v>
      </c>
      <c r="F158" s="100">
        <v>6.06</v>
      </c>
      <c r="G158" s="100">
        <v>5.21</v>
      </c>
      <c r="H158" s="100">
        <v>4.4800000000000004</v>
      </c>
      <c r="I158" s="100">
        <v>3.88</v>
      </c>
      <c r="J158" s="100">
        <v>3.37</v>
      </c>
      <c r="K158" s="100">
        <v>2.94</v>
      </c>
      <c r="L158" s="100">
        <v>52</v>
      </c>
      <c r="M158" s="100">
        <v>51</v>
      </c>
      <c r="N158" s="100">
        <v>27</v>
      </c>
      <c r="O158" s="99">
        <v>0.50638888888888889</v>
      </c>
    </row>
    <row r="159" spans="1:15" x14ac:dyDescent="0.25">
      <c r="A159" s="96" t="s">
        <v>805</v>
      </c>
      <c r="C159" s="95" t="s">
        <v>57</v>
      </c>
      <c r="D159" s="97">
        <v>0.50690972222222219</v>
      </c>
      <c r="E159" s="96" t="s">
        <v>196</v>
      </c>
    </row>
    <row r="160" spans="1:15" x14ac:dyDescent="0.25">
      <c r="A160" s="100">
        <v>1773</v>
      </c>
      <c r="B160" s="29">
        <v>1</v>
      </c>
      <c r="C160" s="100">
        <v>35672</v>
      </c>
      <c r="D160" s="100">
        <v>11.03</v>
      </c>
      <c r="E160" s="100">
        <v>10.15</v>
      </c>
      <c r="F160" s="100">
        <v>10.14</v>
      </c>
      <c r="G160" s="100">
        <v>8.82</v>
      </c>
      <c r="H160" s="100">
        <v>7.41</v>
      </c>
      <c r="I160" s="100">
        <v>6.06</v>
      </c>
      <c r="J160" s="100">
        <v>5.05</v>
      </c>
      <c r="K160" s="100">
        <v>4.3</v>
      </c>
      <c r="L160" s="100">
        <v>52</v>
      </c>
      <c r="M160" s="100">
        <v>51</v>
      </c>
      <c r="N160" s="100">
        <v>28</v>
      </c>
      <c r="O160" s="99">
        <v>0.50746527777777783</v>
      </c>
    </row>
    <row r="161" spans="1:15" x14ac:dyDescent="0.25">
      <c r="A161" s="100">
        <v>1773</v>
      </c>
      <c r="B161" s="29">
        <v>2</v>
      </c>
      <c r="C161" s="100">
        <v>12225</v>
      </c>
      <c r="D161" s="100">
        <v>3.42</v>
      </c>
      <c r="E161" s="100">
        <v>3.11</v>
      </c>
      <c r="F161" s="100">
        <v>3.15</v>
      </c>
      <c r="G161" s="100">
        <v>2.7</v>
      </c>
      <c r="H161" s="100">
        <v>2.31</v>
      </c>
      <c r="I161" s="100">
        <v>1.94</v>
      </c>
      <c r="J161" s="100">
        <v>1.67</v>
      </c>
      <c r="K161" s="100">
        <v>1.46</v>
      </c>
      <c r="L161" s="100">
        <v>52</v>
      </c>
      <c r="M161" s="100">
        <v>51</v>
      </c>
      <c r="N161" s="100">
        <v>28</v>
      </c>
      <c r="O161" s="99">
        <v>0.50756944444444441</v>
      </c>
    </row>
    <row r="162" spans="1:15" x14ac:dyDescent="0.25">
      <c r="A162" s="100">
        <v>1773</v>
      </c>
      <c r="B162" s="29">
        <v>3</v>
      </c>
      <c r="C162" s="100">
        <v>24118</v>
      </c>
      <c r="D162" s="100">
        <v>7.19</v>
      </c>
      <c r="E162" s="100">
        <v>6.56</v>
      </c>
      <c r="F162" s="100">
        <v>6.62</v>
      </c>
      <c r="G162" s="100">
        <v>5.68</v>
      </c>
      <c r="H162" s="100">
        <v>4.82</v>
      </c>
      <c r="I162" s="100">
        <v>4.04</v>
      </c>
      <c r="J162" s="100">
        <v>3.43</v>
      </c>
      <c r="K162" s="100">
        <v>2.98</v>
      </c>
      <c r="L162" s="100">
        <v>52</v>
      </c>
      <c r="M162" s="100">
        <v>51</v>
      </c>
      <c r="N162" s="100">
        <v>28</v>
      </c>
      <c r="O162" s="99">
        <v>0.50767361111111109</v>
      </c>
    </row>
    <row r="163" spans="1:15" x14ac:dyDescent="0.25">
      <c r="A163" s="100">
        <v>1773</v>
      </c>
      <c r="B163" s="29">
        <v>4</v>
      </c>
      <c r="C163" s="100">
        <v>36042</v>
      </c>
      <c r="D163" s="100">
        <v>10.88</v>
      </c>
      <c r="E163" s="100">
        <v>9.9600000000000009</v>
      </c>
      <c r="F163" s="100">
        <v>9.98</v>
      </c>
      <c r="G163" s="100">
        <v>8.69</v>
      </c>
      <c r="H163" s="100">
        <v>7.35</v>
      </c>
      <c r="I163" s="100">
        <v>6.07</v>
      </c>
      <c r="J163" s="100">
        <v>5.13</v>
      </c>
      <c r="K163" s="100">
        <v>4.46</v>
      </c>
      <c r="L163" s="100">
        <v>52</v>
      </c>
      <c r="M163" s="100">
        <v>51</v>
      </c>
      <c r="N163" s="100">
        <v>28</v>
      </c>
      <c r="O163" s="99">
        <v>0.50780092592592596</v>
      </c>
    </row>
    <row r="164" spans="1:15" x14ac:dyDescent="0.25">
      <c r="A164" s="96" t="s">
        <v>822</v>
      </c>
      <c r="C164" s="95" t="s">
        <v>57</v>
      </c>
      <c r="D164" s="97">
        <v>0.50821759259259258</v>
      </c>
      <c r="E164" s="96" t="s">
        <v>194</v>
      </c>
    </row>
    <row r="165" spans="1:15" x14ac:dyDescent="0.25">
      <c r="A165" s="100">
        <v>1790</v>
      </c>
      <c r="B165" s="29">
        <v>1</v>
      </c>
      <c r="C165" s="100">
        <v>34948</v>
      </c>
      <c r="D165" s="100">
        <v>26.66</v>
      </c>
      <c r="E165" s="100">
        <v>5.05</v>
      </c>
      <c r="F165" s="100">
        <v>20.61</v>
      </c>
      <c r="G165" s="100">
        <v>15.08</v>
      </c>
      <c r="H165" s="100">
        <v>11.4</v>
      </c>
      <c r="I165" s="100">
        <v>8.8000000000000007</v>
      </c>
      <c r="J165" s="100">
        <v>6.79</v>
      </c>
      <c r="K165" s="100">
        <v>5.14</v>
      </c>
      <c r="L165" s="100">
        <v>53</v>
      </c>
      <c r="M165" s="100">
        <v>51</v>
      </c>
      <c r="N165" s="100">
        <v>29</v>
      </c>
      <c r="O165" s="99">
        <v>0.50880787037037034</v>
      </c>
    </row>
    <row r="166" spans="1:15" x14ac:dyDescent="0.25">
      <c r="A166" s="100">
        <v>1790</v>
      </c>
      <c r="B166" s="29">
        <v>2</v>
      </c>
      <c r="C166" s="100">
        <v>11945</v>
      </c>
      <c r="D166" s="100">
        <v>9.6</v>
      </c>
      <c r="E166" s="100">
        <v>1.73</v>
      </c>
      <c r="F166" s="100">
        <v>7.26</v>
      </c>
      <c r="G166" s="100">
        <v>5.19</v>
      </c>
      <c r="H166" s="100">
        <v>3.88</v>
      </c>
      <c r="I166" s="100">
        <v>3.04</v>
      </c>
      <c r="J166" s="100">
        <v>2.36</v>
      </c>
      <c r="K166" s="100">
        <v>1.82</v>
      </c>
      <c r="L166" s="100">
        <v>53</v>
      </c>
      <c r="M166" s="100">
        <v>51</v>
      </c>
      <c r="N166" s="100">
        <v>29</v>
      </c>
      <c r="O166" s="99">
        <v>0.50892361111111117</v>
      </c>
    </row>
    <row r="167" spans="1:15" x14ac:dyDescent="0.25">
      <c r="A167" s="100">
        <v>1790</v>
      </c>
      <c r="B167" s="29">
        <v>3</v>
      </c>
      <c r="C167" s="100">
        <v>23559</v>
      </c>
      <c r="D167" s="100">
        <v>18.43</v>
      </c>
      <c r="E167" s="100">
        <v>3.47</v>
      </c>
      <c r="F167" s="100">
        <v>14.2</v>
      </c>
      <c r="G167" s="100">
        <v>10.16</v>
      </c>
      <c r="H167" s="100">
        <v>7.72</v>
      </c>
      <c r="I167" s="100">
        <v>6.01</v>
      </c>
      <c r="J167" s="100">
        <v>4.6900000000000004</v>
      </c>
      <c r="K167" s="100">
        <v>3.59</v>
      </c>
      <c r="L167" s="100">
        <v>53</v>
      </c>
      <c r="M167" s="100">
        <v>51</v>
      </c>
      <c r="N167" s="100">
        <v>29</v>
      </c>
      <c r="O167" s="99">
        <v>0.50902777777777775</v>
      </c>
    </row>
    <row r="168" spans="1:15" x14ac:dyDescent="0.25">
      <c r="A168" s="100">
        <v>1790</v>
      </c>
      <c r="B168" s="29">
        <v>4</v>
      </c>
      <c r="C168" s="100">
        <v>35365</v>
      </c>
      <c r="D168" s="100">
        <v>25.5</v>
      </c>
      <c r="E168" s="100">
        <v>5.24</v>
      </c>
      <c r="F168" s="100">
        <v>19.73</v>
      </c>
      <c r="G168" s="100">
        <v>14.45</v>
      </c>
      <c r="H168" s="100">
        <v>11</v>
      </c>
      <c r="I168" s="100">
        <v>8.56</v>
      </c>
      <c r="J168" s="100">
        <v>6.7</v>
      </c>
      <c r="K168" s="100">
        <v>5.18</v>
      </c>
      <c r="L168" s="100">
        <v>53</v>
      </c>
      <c r="M168" s="100">
        <v>51</v>
      </c>
      <c r="N168" s="100">
        <v>29</v>
      </c>
      <c r="O168" s="99">
        <v>0.50916666666666666</v>
      </c>
    </row>
    <row r="169" spans="1:15" x14ac:dyDescent="0.25">
      <c r="A169" s="96" t="s">
        <v>818</v>
      </c>
      <c r="C169" s="95" t="s">
        <v>57</v>
      </c>
      <c r="D169" s="97">
        <v>0.50971064814814815</v>
      </c>
      <c r="E169" s="96" t="s">
        <v>192</v>
      </c>
    </row>
    <row r="170" spans="1:15" x14ac:dyDescent="0.25">
      <c r="A170" s="100">
        <v>1793</v>
      </c>
      <c r="B170" s="29">
        <v>1</v>
      </c>
      <c r="C170" s="100">
        <v>35014</v>
      </c>
      <c r="D170" s="100">
        <v>29.48</v>
      </c>
      <c r="E170" s="100">
        <v>22.4</v>
      </c>
      <c r="F170" s="100">
        <v>6.13</v>
      </c>
      <c r="G170" s="100">
        <v>5.21</v>
      </c>
      <c r="H170" s="100">
        <v>4.4800000000000004</v>
      </c>
      <c r="I170" s="100">
        <v>3.85</v>
      </c>
      <c r="J170" s="100">
        <v>3.35</v>
      </c>
      <c r="K170" s="100">
        <v>2.92</v>
      </c>
      <c r="L170" s="100">
        <v>53</v>
      </c>
      <c r="M170" s="100">
        <v>52</v>
      </c>
      <c r="N170" s="100">
        <v>30</v>
      </c>
      <c r="O170" s="99">
        <v>0.5102430555555556</v>
      </c>
    </row>
    <row r="171" spans="1:15" x14ac:dyDescent="0.25">
      <c r="A171" s="100">
        <v>1793</v>
      </c>
      <c r="B171" s="29">
        <v>2</v>
      </c>
      <c r="C171" s="100">
        <v>11941</v>
      </c>
      <c r="D171" s="100">
        <v>10.06</v>
      </c>
      <c r="E171" s="100">
        <v>7.59</v>
      </c>
      <c r="F171" s="100">
        <v>2.08</v>
      </c>
      <c r="G171" s="100">
        <v>1.72</v>
      </c>
      <c r="H171" s="100">
        <v>1.53</v>
      </c>
      <c r="I171" s="100">
        <v>1.31</v>
      </c>
      <c r="J171" s="100">
        <v>1.1399999999999999</v>
      </c>
      <c r="K171" s="100">
        <v>1</v>
      </c>
      <c r="L171" s="100">
        <v>53</v>
      </c>
      <c r="M171" s="100">
        <v>52</v>
      </c>
      <c r="N171" s="100">
        <v>30</v>
      </c>
      <c r="O171" s="99">
        <v>0.51034722222222217</v>
      </c>
    </row>
    <row r="172" spans="1:15" x14ac:dyDescent="0.25">
      <c r="A172" s="100">
        <v>1793</v>
      </c>
      <c r="B172" s="29">
        <v>3</v>
      </c>
      <c r="C172" s="100">
        <v>23555</v>
      </c>
      <c r="D172" s="100">
        <v>19.57</v>
      </c>
      <c r="E172" s="100">
        <v>14.78</v>
      </c>
      <c r="F172" s="100">
        <v>4.25</v>
      </c>
      <c r="G172" s="100">
        <v>3.53</v>
      </c>
      <c r="H172" s="100">
        <v>3.11</v>
      </c>
      <c r="I172" s="100">
        <v>2.66</v>
      </c>
      <c r="J172" s="100">
        <v>2.31</v>
      </c>
      <c r="K172" s="100">
        <v>2.02</v>
      </c>
      <c r="L172" s="100">
        <v>53</v>
      </c>
      <c r="M172" s="100">
        <v>52</v>
      </c>
      <c r="N172" s="100">
        <v>30</v>
      </c>
      <c r="O172" s="99">
        <v>0.51045138888888886</v>
      </c>
    </row>
    <row r="173" spans="1:15" x14ac:dyDescent="0.25">
      <c r="A173" s="100">
        <v>1793</v>
      </c>
      <c r="B173" s="29">
        <v>4</v>
      </c>
      <c r="C173" s="100">
        <v>35356</v>
      </c>
      <c r="D173" s="100">
        <v>27.39</v>
      </c>
      <c r="E173" s="100">
        <v>20.81</v>
      </c>
      <c r="F173" s="100">
        <v>6.6</v>
      </c>
      <c r="G173" s="100">
        <v>5.59</v>
      </c>
      <c r="H173" s="100">
        <v>4.7699999999999996</v>
      </c>
      <c r="I173" s="100">
        <v>4.08</v>
      </c>
      <c r="J173" s="100">
        <v>3.53</v>
      </c>
      <c r="K173" s="100">
        <v>3.05</v>
      </c>
      <c r="L173" s="100">
        <v>53</v>
      </c>
      <c r="M173" s="100">
        <v>52</v>
      </c>
      <c r="N173" s="100">
        <v>30</v>
      </c>
      <c r="O173" s="99">
        <v>0.51057870370370373</v>
      </c>
    </row>
    <row r="174" spans="1:15" x14ac:dyDescent="0.25">
      <c r="A174" s="96" t="s">
        <v>808</v>
      </c>
      <c r="C174" s="95" t="s">
        <v>57</v>
      </c>
      <c r="D174" s="97">
        <v>0.51104166666666673</v>
      </c>
      <c r="E174" s="96" t="s">
        <v>190</v>
      </c>
    </row>
    <row r="175" spans="1:15" x14ac:dyDescent="0.25">
      <c r="A175" s="100">
        <v>1810</v>
      </c>
      <c r="B175" s="29">
        <v>1</v>
      </c>
      <c r="C175" s="100">
        <v>35872</v>
      </c>
      <c r="D175" s="100">
        <v>9.76</v>
      </c>
      <c r="E175" s="100">
        <v>8.56</v>
      </c>
      <c r="F175" s="100">
        <v>9.14</v>
      </c>
      <c r="G175" s="100">
        <v>8.01</v>
      </c>
      <c r="H175" s="100">
        <v>7.03</v>
      </c>
      <c r="I175" s="100">
        <v>6.14</v>
      </c>
      <c r="J175" s="100">
        <v>5.45</v>
      </c>
      <c r="K175" s="100">
        <v>4.8600000000000003</v>
      </c>
      <c r="L175" s="100">
        <v>53</v>
      </c>
      <c r="M175" s="100">
        <v>52</v>
      </c>
      <c r="N175" s="100">
        <v>31</v>
      </c>
      <c r="O175" s="99">
        <v>0.51155092592592599</v>
      </c>
    </row>
    <row r="176" spans="1:15" x14ac:dyDescent="0.25">
      <c r="A176" s="100">
        <v>1810</v>
      </c>
      <c r="B176" s="29">
        <v>2</v>
      </c>
      <c r="C176" s="100">
        <v>12312</v>
      </c>
      <c r="D176" s="100">
        <v>2.98</v>
      </c>
      <c r="E176" s="100">
        <v>2.62</v>
      </c>
      <c r="F176" s="100">
        <v>2.79</v>
      </c>
      <c r="G176" s="100">
        <v>2.48</v>
      </c>
      <c r="H176" s="100">
        <v>2.25</v>
      </c>
      <c r="I176" s="100">
        <v>2</v>
      </c>
      <c r="J176" s="100">
        <v>1.82</v>
      </c>
      <c r="K176" s="100">
        <v>1.67</v>
      </c>
      <c r="L176" s="100">
        <v>53</v>
      </c>
      <c r="M176" s="100">
        <v>52</v>
      </c>
      <c r="N176" s="100">
        <v>31</v>
      </c>
      <c r="O176" s="99">
        <v>0.51165509259259256</v>
      </c>
    </row>
    <row r="177" spans="1:15" x14ac:dyDescent="0.25">
      <c r="A177" s="100">
        <v>1810</v>
      </c>
      <c r="B177" s="29">
        <v>3</v>
      </c>
      <c r="C177" s="100">
        <v>24196</v>
      </c>
      <c r="D177" s="100">
        <v>6.26</v>
      </c>
      <c r="E177" s="100">
        <v>5.44</v>
      </c>
      <c r="F177" s="100">
        <v>5.88</v>
      </c>
      <c r="G177" s="100">
        <v>5.14</v>
      </c>
      <c r="H177" s="100">
        <v>4.62</v>
      </c>
      <c r="I177" s="100">
        <v>4.09</v>
      </c>
      <c r="J177" s="100">
        <v>3.68</v>
      </c>
      <c r="K177" s="100">
        <v>3.34</v>
      </c>
      <c r="L177" s="100">
        <v>53</v>
      </c>
      <c r="M177" s="100">
        <v>52</v>
      </c>
      <c r="N177" s="100">
        <v>31</v>
      </c>
      <c r="O177" s="99">
        <v>0.51174768518518521</v>
      </c>
    </row>
    <row r="178" spans="1:15" x14ac:dyDescent="0.25">
      <c r="A178" s="100">
        <v>1810</v>
      </c>
      <c r="B178" s="29">
        <v>4</v>
      </c>
      <c r="C178" s="100">
        <v>36164</v>
      </c>
      <c r="D178" s="100">
        <v>9.6</v>
      </c>
      <c r="E178" s="100">
        <v>8.39</v>
      </c>
      <c r="F178" s="100">
        <v>9</v>
      </c>
      <c r="G178" s="100">
        <v>7.91</v>
      </c>
      <c r="H178" s="100">
        <v>7</v>
      </c>
      <c r="I178" s="100">
        <v>6.16</v>
      </c>
      <c r="J178" s="100">
        <v>5.56</v>
      </c>
      <c r="K178" s="100">
        <v>5.01</v>
      </c>
      <c r="L178" s="100">
        <v>53</v>
      </c>
      <c r="M178" s="100">
        <v>52</v>
      </c>
      <c r="N178" s="100">
        <v>31</v>
      </c>
      <c r="O178" s="99">
        <v>0.51187499999999997</v>
      </c>
    </row>
    <row r="179" spans="1:15" x14ac:dyDescent="0.25">
      <c r="A179" s="96" t="s">
        <v>803</v>
      </c>
      <c r="C179" s="95" t="s">
        <v>57</v>
      </c>
      <c r="D179" s="97">
        <v>0.51244212962962965</v>
      </c>
      <c r="E179" s="96" t="s">
        <v>188</v>
      </c>
    </row>
    <row r="180" spans="1:15" x14ac:dyDescent="0.25">
      <c r="A180" s="100">
        <v>1828</v>
      </c>
      <c r="B180" s="29">
        <v>1</v>
      </c>
      <c r="C180" s="100">
        <v>35261</v>
      </c>
      <c r="D180" s="100">
        <v>19.88</v>
      </c>
      <c r="E180" s="100">
        <v>7.17</v>
      </c>
      <c r="F180" s="100">
        <v>15.66</v>
      </c>
      <c r="G180" s="100">
        <v>11.85</v>
      </c>
      <c r="H180" s="100">
        <v>9.19</v>
      </c>
      <c r="I180" s="100">
        <v>7.15</v>
      </c>
      <c r="J180" s="100">
        <v>5.48</v>
      </c>
      <c r="K180" s="100">
        <v>4.13</v>
      </c>
      <c r="L180" s="100">
        <v>53</v>
      </c>
      <c r="M180" s="100">
        <v>52</v>
      </c>
      <c r="N180" s="100">
        <v>32</v>
      </c>
      <c r="O180" s="99">
        <v>0.51310185185185186</v>
      </c>
    </row>
    <row r="181" spans="1:15" x14ac:dyDescent="0.25">
      <c r="A181" s="100">
        <v>1828</v>
      </c>
      <c r="B181" s="29">
        <v>2</v>
      </c>
      <c r="C181" s="100">
        <v>12158</v>
      </c>
      <c r="D181" s="100">
        <v>7.51</v>
      </c>
      <c r="E181" s="100">
        <v>2.0299999999999998</v>
      </c>
      <c r="F181" s="100">
        <v>5.84</v>
      </c>
      <c r="G181" s="100">
        <v>4.42</v>
      </c>
      <c r="H181" s="100">
        <v>3.37</v>
      </c>
      <c r="I181" s="100">
        <v>2.68</v>
      </c>
      <c r="J181" s="100">
        <v>2.06</v>
      </c>
      <c r="K181" s="100">
        <v>1.6</v>
      </c>
      <c r="L181" s="100">
        <v>53</v>
      </c>
      <c r="M181" s="100">
        <v>52</v>
      </c>
      <c r="N181" s="100">
        <v>32</v>
      </c>
      <c r="O181" s="99">
        <v>0.51322916666666674</v>
      </c>
    </row>
    <row r="182" spans="1:15" x14ac:dyDescent="0.25">
      <c r="A182" s="100">
        <v>1828</v>
      </c>
      <c r="B182" s="29">
        <v>3</v>
      </c>
      <c r="C182" s="100">
        <v>23738</v>
      </c>
      <c r="D182" s="100">
        <v>14.26</v>
      </c>
      <c r="E182" s="100">
        <v>4.3499999999999996</v>
      </c>
      <c r="F182" s="100">
        <v>11.16</v>
      </c>
      <c r="G182" s="100">
        <v>8.3800000000000008</v>
      </c>
      <c r="H182" s="100">
        <v>6.55</v>
      </c>
      <c r="I182" s="100">
        <v>5.1100000000000003</v>
      </c>
      <c r="J182" s="100">
        <v>3.95</v>
      </c>
      <c r="K182" s="100">
        <v>3.01</v>
      </c>
      <c r="L182" s="100">
        <v>53</v>
      </c>
      <c r="M182" s="100">
        <v>52</v>
      </c>
      <c r="N182" s="100">
        <v>32</v>
      </c>
      <c r="O182" s="99">
        <v>0.51339120370370372</v>
      </c>
    </row>
    <row r="183" spans="1:15" x14ac:dyDescent="0.25">
      <c r="A183" s="100">
        <v>1828</v>
      </c>
      <c r="B183" s="29">
        <v>4</v>
      </c>
      <c r="C183" s="100">
        <v>35579</v>
      </c>
      <c r="D183" s="100">
        <v>19.41</v>
      </c>
      <c r="E183" s="100">
        <v>7.29</v>
      </c>
      <c r="F183" s="100">
        <v>15.27</v>
      </c>
      <c r="G183" s="100">
        <v>11.6</v>
      </c>
      <c r="H183" s="100">
        <v>9.02</v>
      </c>
      <c r="I183" s="100">
        <v>7.09</v>
      </c>
      <c r="J183" s="100">
        <v>5.5</v>
      </c>
      <c r="K183" s="100">
        <v>4.22</v>
      </c>
      <c r="L183" s="100">
        <v>53</v>
      </c>
      <c r="M183" s="100">
        <v>52</v>
      </c>
      <c r="N183" s="100">
        <v>32</v>
      </c>
      <c r="O183" s="99">
        <v>0.5135763888888889</v>
      </c>
    </row>
    <row r="184" spans="1:15" x14ac:dyDescent="0.25">
      <c r="A184" s="96" t="s">
        <v>823</v>
      </c>
      <c r="C184" s="95" t="s">
        <v>57</v>
      </c>
      <c r="D184" s="97">
        <v>0.51405092592592594</v>
      </c>
      <c r="E184" s="96" t="s">
        <v>186</v>
      </c>
    </row>
    <row r="185" spans="1:15" x14ac:dyDescent="0.25">
      <c r="A185" s="100">
        <v>1830</v>
      </c>
      <c r="B185" s="29">
        <v>1</v>
      </c>
      <c r="C185" s="100">
        <v>35525</v>
      </c>
      <c r="D185" s="100">
        <v>17.940000000000001</v>
      </c>
      <c r="E185" s="100">
        <v>14.08</v>
      </c>
      <c r="F185" s="100">
        <v>8.41</v>
      </c>
      <c r="G185" s="100">
        <v>6.87</v>
      </c>
      <c r="H185" s="100">
        <v>5.62</v>
      </c>
      <c r="I185" s="100">
        <v>4.5999999999999996</v>
      </c>
      <c r="J185" s="100">
        <v>3.81</v>
      </c>
      <c r="K185" s="100">
        <v>3.2</v>
      </c>
      <c r="L185" s="100">
        <v>53</v>
      </c>
      <c r="M185" s="100">
        <v>52</v>
      </c>
      <c r="N185" s="100">
        <v>33</v>
      </c>
      <c r="O185" s="99">
        <v>0.51452546296296298</v>
      </c>
    </row>
    <row r="186" spans="1:15" x14ac:dyDescent="0.25">
      <c r="A186" s="100">
        <v>1830</v>
      </c>
      <c r="B186" s="29">
        <v>2</v>
      </c>
      <c r="C186" s="100">
        <v>12161</v>
      </c>
      <c r="D186" s="100">
        <v>7.08</v>
      </c>
      <c r="E186" s="100">
        <v>5.5</v>
      </c>
      <c r="F186" s="100">
        <v>2</v>
      </c>
      <c r="G186" s="100">
        <v>1.75</v>
      </c>
      <c r="H186" s="100">
        <v>1.53</v>
      </c>
      <c r="I186" s="100">
        <v>1.35</v>
      </c>
      <c r="J186" s="100">
        <v>1.1599999999999999</v>
      </c>
      <c r="K186" s="100">
        <v>1.01</v>
      </c>
      <c r="L186" s="100">
        <v>53</v>
      </c>
      <c r="M186" s="100">
        <v>52</v>
      </c>
      <c r="N186" s="100">
        <v>33</v>
      </c>
      <c r="O186" s="99">
        <v>0.51462962962962966</v>
      </c>
    </row>
    <row r="187" spans="1:15" x14ac:dyDescent="0.25">
      <c r="A187" s="100">
        <v>1830</v>
      </c>
      <c r="B187" s="29">
        <v>3</v>
      </c>
      <c r="C187" s="100">
        <v>23951</v>
      </c>
      <c r="D187" s="100">
        <v>12.93</v>
      </c>
      <c r="E187" s="100">
        <v>10.039999999999999</v>
      </c>
      <c r="F187" s="100">
        <v>4.7699999999999996</v>
      </c>
      <c r="G187" s="100">
        <v>3.92</v>
      </c>
      <c r="H187" s="100">
        <v>3.35</v>
      </c>
      <c r="I187" s="100">
        <v>2.86</v>
      </c>
      <c r="J187" s="100">
        <v>2.42</v>
      </c>
      <c r="K187" s="100">
        <v>2.0699999999999998</v>
      </c>
      <c r="L187" s="100">
        <v>53</v>
      </c>
      <c r="M187" s="100">
        <v>52</v>
      </c>
      <c r="N187" s="100">
        <v>33</v>
      </c>
      <c r="O187" s="99">
        <v>0.51473379629629623</v>
      </c>
    </row>
    <row r="188" spans="1:15" x14ac:dyDescent="0.25">
      <c r="A188" s="100">
        <v>1830</v>
      </c>
      <c r="B188" s="29">
        <v>4</v>
      </c>
      <c r="C188" s="100">
        <v>35833</v>
      </c>
      <c r="D188" s="100">
        <v>17.510000000000002</v>
      </c>
      <c r="E188" s="100">
        <v>13.72</v>
      </c>
      <c r="F188" s="100">
        <v>8.6999999999999993</v>
      </c>
      <c r="G188" s="100">
        <v>7.08</v>
      </c>
      <c r="H188" s="100">
        <v>5.74</v>
      </c>
      <c r="I188" s="100">
        <v>4.71</v>
      </c>
      <c r="J188" s="100">
        <v>3.9</v>
      </c>
      <c r="K188" s="100">
        <v>3.24</v>
      </c>
      <c r="L188" s="100">
        <v>53</v>
      </c>
      <c r="M188" s="100">
        <v>52</v>
      </c>
      <c r="N188" s="100">
        <v>33</v>
      </c>
      <c r="O188" s="99">
        <v>0.5148611111111111</v>
      </c>
    </row>
    <row r="189" spans="1:15" x14ac:dyDescent="0.25">
      <c r="A189" s="96" t="s">
        <v>811</v>
      </c>
      <c r="C189" s="95" t="s">
        <v>57</v>
      </c>
      <c r="D189" s="97">
        <v>0.51530092592592591</v>
      </c>
      <c r="E189" s="96" t="s">
        <v>184</v>
      </c>
    </row>
    <row r="190" spans="1:15" x14ac:dyDescent="0.25">
      <c r="A190" s="100">
        <v>1848</v>
      </c>
      <c r="B190" s="29">
        <v>1</v>
      </c>
      <c r="C190" s="100">
        <v>35683</v>
      </c>
      <c r="D190" s="100">
        <v>8.94</v>
      </c>
      <c r="E190" s="100">
        <v>8.1300000000000008</v>
      </c>
      <c r="F190" s="100">
        <v>8.1300000000000008</v>
      </c>
      <c r="G190" s="100">
        <v>7.12</v>
      </c>
      <c r="H190" s="100">
        <v>6.21</v>
      </c>
      <c r="I190" s="100">
        <v>5.43</v>
      </c>
      <c r="J190" s="100">
        <v>4.72</v>
      </c>
      <c r="K190" s="100">
        <v>4.1100000000000003</v>
      </c>
      <c r="L190" s="100">
        <v>53</v>
      </c>
      <c r="M190" s="100">
        <v>52</v>
      </c>
      <c r="N190" s="100">
        <v>34</v>
      </c>
      <c r="O190" s="99">
        <v>0.51582175925925922</v>
      </c>
    </row>
    <row r="191" spans="1:15" x14ac:dyDescent="0.25">
      <c r="A191" s="100">
        <v>1848</v>
      </c>
      <c r="B191" s="29">
        <v>2</v>
      </c>
      <c r="C191" s="100">
        <v>12317</v>
      </c>
      <c r="D191" s="100">
        <v>2.85</v>
      </c>
      <c r="E191" s="100">
        <v>2.61</v>
      </c>
      <c r="F191" s="100">
        <v>2.62</v>
      </c>
      <c r="G191" s="100">
        <v>2.2999999999999998</v>
      </c>
      <c r="H191" s="100">
        <v>2.06</v>
      </c>
      <c r="I191" s="100">
        <v>1.84</v>
      </c>
      <c r="J191" s="100">
        <v>1.62</v>
      </c>
      <c r="K191" s="100">
        <v>1.45</v>
      </c>
      <c r="L191" s="100">
        <v>53</v>
      </c>
      <c r="M191" s="100">
        <v>52</v>
      </c>
      <c r="N191" s="100">
        <v>34</v>
      </c>
      <c r="O191" s="99">
        <v>0.5159259259259259</v>
      </c>
    </row>
    <row r="192" spans="1:15" x14ac:dyDescent="0.25">
      <c r="A192" s="100">
        <v>1848</v>
      </c>
      <c r="B192" s="29">
        <v>3</v>
      </c>
      <c r="C192" s="100">
        <v>24215</v>
      </c>
      <c r="D192" s="100">
        <v>5.89</v>
      </c>
      <c r="E192" s="100">
        <v>5.34</v>
      </c>
      <c r="F192" s="100">
        <v>5.4</v>
      </c>
      <c r="G192" s="100">
        <v>4.7</v>
      </c>
      <c r="H192" s="100">
        <v>4.1900000000000004</v>
      </c>
      <c r="I192" s="100">
        <v>3.71</v>
      </c>
      <c r="J192" s="100">
        <v>3.24</v>
      </c>
      <c r="K192" s="100">
        <v>2.89</v>
      </c>
      <c r="L192" s="100">
        <v>53</v>
      </c>
      <c r="M192" s="100">
        <v>52</v>
      </c>
      <c r="N192" s="100">
        <v>34</v>
      </c>
      <c r="O192" s="99">
        <v>0.51601851851851854</v>
      </c>
    </row>
    <row r="193" spans="1:15" x14ac:dyDescent="0.25">
      <c r="A193" s="100">
        <v>1848</v>
      </c>
      <c r="B193" s="29">
        <v>4</v>
      </c>
      <c r="C193" s="100">
        <v>36299</v>
      </c>
      <c r="D193" s="100">
        <v>8.92</v>
      </c>
      <c r="E193" s="100">
        <v>8.1300000000000008</v>
      </c>
      <c r="F193" s="100">
        <v>8.16</v>
      </c>
      <c r="G193" s="100">
        <v>7.14</v>
      </c>
      <c r="H193" s="100">
        <v>6.27</v>
      </c>
      <c r="I193" s="100">
        <v>5.51</v>
      </c>
      <c r="J193" s="100">
        <v>4.83</v>
      </c>
      <c r="K193" s="100">
        <v>4.25</v>
      </c>
      <c r="L193" s="100">
        <v>53</v>
      </c>
      <c r="M193" s="100">
        <v>52</v>
      </c>
      <c r="N193" s="100">
        <v>34</v>
      </c>
      <c r="O193" s="99">
        <v>0.51613425925925926</v>
      </c>
    </row>
    <row r="194" spans="1:15" x14ac:dyDescent="0.25">
      <c r="A194" s="96" t="s">
        <v>824</v>
      </c>
      <c r="C194" s="95" t="s">
        <v>57</v>
      </c>
      <c r="D194" s="97">
        <v>0.51658564814814811</v>
      </c>
      <c r="E194" s="96" t="s">
        <v>182</v>
      </c>
    </row>
    <row r="195" spans="1:15" x14ac:dyDescent="0.25">
      <c r="A195" s="100">
        <v>1866</v>
      </c>
      <c r="B195" s="29">
        <v>1</v>
      </c>
      <c r="C195" s="100">
        <v>35604</v>
      </c>
      <c r="D195" s="100">
        <v>16.940000000000001</v>
      </c>
      <c r="E195" s="100">
        <v>9.14</v>
      </c>
      <c r="F195" s="100">
        <v>13.35</v>
      </c>
      <c r="G195" s="100">
        <v>10.27</v>
      </c>
      <c r="H195" s="100">
        <v>8.02</v>
      </c>
      <c r="I195" s="100">
        <v>6.28</v>
      </c>
      <c r="J195" s="100">
        <v>4.87</v>
      </c>
      <c r="K195" s="100">
        <v>3.82</v>
      </c>
      <c r="L195" s="100">
        <v>53</v>
      </c>
      <c r="M195" s="100">
        <v>51</v>
      </c>
      <c r="N195" s="100">
        <v>35</v>
      </c>
      <c r="O195" s="99">
        <v>0.51717592592592598</v>
      </c>
    </row>
    <row r="196" spans="1:15" x14ac:dyDescent="0.25">
      <c r="A196" s="100">
        <v>1866</v>
      </c>
      <c r="B196" s="29">
        <v>2</v>
      </c>
      <c r="C196" s="100">
        <v>12222</v>
      </c>
      <c r="D196" s="100">
        <v>6.36</v>
      </c>
      <c r="E196" s="100">
        <v>2.36</v>
      </c>
      <c r="F196" s="100">
        <v>4.93</v>
      </c>
      <c r="G196" s="100">
        <v>3.77</v>
      </c>
      <c r="H196" s="100">
        <v>2.9</v>
      </c>
      <c r="I196" s="100">
        <v>2.3199999999999998</v>
      </c>
      <c r="J196" s="100">
        <v>1.81</v>
      </c>
      <c r="K196" s="100">
        <v>1.45</v>
      </c>
      <c r="L196" s="100">
        <v>53</v>
      </c>
      <c r="M196" s="100">
        <v>51</v>
      </c>
      <c r="N196" s="100">
        <v>35</v>
      </c>
      <c r="O196" s="99">
        <v>0.51732638888888893</v>
      </c>
    </row>
    <row r="197" spans="1:15" x14ac:dyDescent="0.25">
      <c r="A197" s="100">
        <v>1866</v>
      </c>
      <c r="B197" s="29">
        <v>3</v>
      </c>
      <c r="C197" s="100">
        <v>23908</v>
      </c>
      <c r="D197" s="100">
        <v>11.74</v>
      </c>
      <c r="E197" s="100">
        <v>5.56</v>
      </c>
      <c r="F197" s="100">
        <v>9.23</v>
      </c>
      <c r="G197" s="100">
        <v>7.01</v>
      </c>
      <c r="H197" s="100">
        <v>5.52</v>
      </c>
      <c r="I197" s="100">
        <v>4.34</v>
      </c>
      <c r="J197" s="100">
        <v>3.39</v>
      </c>
      <c r="K197" s="100">
        <v>2.69</v>
      </c>
      <c r="L197" s="100">
        <v>53</v>
      </c>
      <c r="M197" s="100">
        <v>51</v>
      </c>
      <c r="N197" s="100">
        <v>35</v>
      </c>
      <c r="O197" s="99">
        <v>0.51749999999999996</v>
      </c>
    </row>
    <row r="198" spans="1:15" x14ac:dyDescent="0.25">
      <c r="A198" s="100">
        <v>1866</v>
      </c>
      <c r="B198" s="29">
        <v>4</v>
      </c>
      <c r="C198" s="100">
        <v>35753</v>
      </c>
      <c r="D198" s="100">
        <v>16.45</v>
      </c>
      <c r="E198" s="100">
        <v>9.16</v>
      </c>
      <c r="F198" s="100">
        <v>12.99</v>
      </c>
      <c r="G198" s="100">
        <v>9.99</v>
      </c>
      <c r="H198" s="100">
        <v>7.85</v>
      </c>
      <c r="I198" s="100">
        <v>6.19</v>
      </c>
      <c r="J198" s="100">
        <v>4.87</v>
      </c>
      <c r="K198" s="100">
        <v>3.85</v>
      </c>
      <c r="L198" s="100">
        <v>53</v>
      </c>
      <c r="M198" s="100">
        <v>51</v>
      </c>
      <c r="N198" s="100">
        <v>35</v>
      </c>
      <c r="O198" s="99">
        <v>0.51762731481481483</v>
      </c>
    </row>
    <row r="199" spans="1:15" x14ac:dyDescent="0.25">
      <c r="A199" s="96" t="s">
        <v>819</v>
      </c>
      <c r="C199" s="95" t="s">
        <v>57</v>
      </c>
      <c r="D199" s="97">
        <v>0.51810185185185187</v>
      </c>
      <c r="E199" s="96" t="s">
        <v>180</v>
      </c>
    </row>
    <row r="200" spans="1:15" x14ac:dyDescent="0.25">
      <c r="A200" s="100">
        <v>1868</v>
      </c>
      <c r="B200" s="29">
        <v>1</v>
      </c>
      <c r="C200" s="100">
        <v>35596</v>
      </c>
      <c r="D200" s="100">
        <v>17.39</v>
      </c>
      <c r="E200" s="100">
        <v>13.69</v>
      </c>
      <c r="F200" s="100">
        <v>8.36</v>
      </c>
      <c r="G200" s="100">
        <v>6.81</v>
      </c>
      <c r="H200" s="100">
        <v>5.51</v>
      </c>
      <c r="I200" s="100">
        <v>4.59</v>
      </c>
      <c r="J200" s="100">
        <v>3.77</v>
      </c>
      <c r="K200" s="100">
        <v>3.17</v>
      </c>
      <c r="L200" s="100">
        <v>53</v>
      </c>
      <c r="M200" s="100">
        <v>52</v>
      </c>
      <c r="N200" s="100">
        <v>36</v>
      </c>
      <c r="O200" s="99">
        <v>0.5186574074074074</v>
      </c>
    </row>
    <row r="201" spans="1:15" x14ac:dyDescent="0.25">
      <c r="A201" s="100">
        <v>1868</v>
      </c>
      <c r="B201" s="29">
        <v>2</v>
      </c>
      <c r="C201" s="100">
        <v>12130</v>
      </c>
      <c r="D201" s="100">
        <v>7</v>
      </c>
      <c r="E201" s="100">
        <v>5.37</v>
      </c>
      <c r="F201" s="100">
        <v>2.1</v>
      </c>
      <c r="G201" s="100">
        <v>1.8</v>
      </c>
      <c r="H201" s="100">
        <v>1.57</v>
      </c>
      <c r="I201" s="100">
        <v>1.38</v>
      </c>
      <c r="J201" s="100">
        <v>1.17</v>
      </c>
      <c r="K201" s="100">
        <v>1.04</v>
      </c>
      <c r="L201" s="100">
        <v>53</v>
      </c>
      <c r="M201" s="100">
        <v>52</v>
      </c>
      <c r="N201" s="100">
        <v>36</v>
      </c>
      <c r="O201" s="99">
        <v>0.51874999999999993</v>
      </c>
    </row>
    <row r="202" spans="1:15" x14ac:dyDescent="0.25">
      <c r="A202" s="100">
        <v>1868</v>
      </c>
      <c r="B202" s="29">
        <v>3</v>
      </c>
      <c r="C202" s="100">
        <v>23841</v>
      </c>
      <c r="D202" s="100">
        <v>12.45</v>
      </c>
      <c r="E202" s="100">
        <v>9.66</v>
      </c>
      <c r="F202" s="100">
        <v>5.08</v>
      </c>
      <c r="G202" s="100">
        <v>4.0999999999999996</v>
      </c>
      <c r="H202" s="100">
        <v>3.42</v>
      </c>
      <c r="I202" s="100">
        <v>2.93</v>
      </c>
      <c r="J202" s="100">
        <v>2.4300000000000002</v>
      </c>
      <c r="K202" s="100">
        <v>2.1</v>
      </c>
      <c r="L202" s="100">
        <v>53</v>
      </c>
      <c r="M202" s="100">
        <v>52</v>
      </c>
      <c r="N202" s="100">
        <v>36</v>
      </c>
      <c r="O202" s="99">
        <v>0.51885416666666673</v>
      </c>
    </row>
    <row r="203" spans="1:15" x14ac:dyDescent="0.25">
      <c r="A203" s="100">
        <v>1868</v>
      </c>
      <c r="B203" s="29">
        <v>4</v>
      </c>
      <c r="C203" s="100">
        <v>35959</v>
      </c>
      <c r="D203" s="100">
        <v>16.989999999999998</v>
      </c>
      <c r="E203" s="100">
        <v>13.34</v>
      </c>
      <c r="F203" s="100">
        <v>8.61</v>
      </c>
      <c r="G203" s="100">
        <v>6.97</v>
      </c>
      <c r="H203" s="100">
        <v>5.63</v>
      </c>
      <c r="I203" s="100">
        <v>4.67</v>
      </c>
      <c r="J203" s="100">
        <v>3.84</v>
      </c>
      <c r="K203" s="100">
        <v>3.22</v>
      </c>
      <c r="L203" s="100">
        <v>53</v>
      </c>
      <c r="M203" s="100">
        <v>52</v>
      </c>
      <c r="N203" s="100">
        <v>36</v>
      </c>
      <c r="O203" s="99">
        <v>0.51898148148148149</v>
      </c>
    </row>
    <row r="204" spans="1:15" x14ac:dyDescent="0.25">
      <c r="A204" s="96" t="s">
        <v>814</v>
      </c>
      <c r="C204" s="95" t="s">
        <v>57</v>
      </c>
      <c r="D204" s="97">
        <v>0.51946759259259256</v>
      </c>
      <c r="E204" s="96" t="s">
        <v>178</v>
      </c>
    </row>
    <row r="205" spans="1:15" x14ac:dyDescent="0.25">
      <c r="A205" s="100">
        <v>1886</v>
      </c>
      <c r="B205" s="29">
        <v>1</v>
      </c>
      <c r="C205" s="100">
        <v>35764</v>
      </c>
      <c r="D205" s="100">
        <v>8.67</v>
      </c>
      <c r="E205" s="100">
        <v>7.82</v>
      </c>
      <c r="F205" s="100">
        <v>7.93</v>
      </c>
      <c r="G205" s="100">
        <v>6.94</v>
      </c>
      <c r="H205" s="100">
        <v>6.2</v>
      </c>
      <c r="I205" s="100">
        <v>5.37</v>
      </c>
      <c r="J205" s="100">
        <v>4.7</v>
      </c>
      <c r="K205" s="100">
        <v>4.13</v>
      </c>
      <c r="L205" s="100">
        <v>53</v>
      </c>
      <c r="M205" s="100">
        <v>52</v>
      </c>
      <c r="N205" s="100">
        <v>37</v>
      </c>
      <c r="O205" s="99">
        <v>0.52</v>
      </c>
    </row>
    <row r="206" spans="1:15" x14ac:dyDescent="0.25">
      <c r="A206" s="100">
        <v>1886</v>
      </c>
      <c r="B206" s="29">
        <v>2</v>
      </c>
      <c r="C206" s="100">
        <v>12303</v>
      </c>
      <c r="D206" s="100">
        <v>2.76</v>
      </c>
      <c r="E206" s="100">
        <v>2.5</v>
      </c>
      <c r="F206" s="100">
        <v>2.54</v>
      </c>
      <c r="G206" s="100">
        <v>2.2200000000000002</v>
      </c>
      <c r="H206" s="100">
        <v>2</v>
      </c>
      <c r="I206" s="100">
        <v>1.76</v>
      </c>
      <c r="J206" s="100">
        <v>1.56</v>
      </c>
      <c r="K206" s="100">
        <v>1.42</v>
      </c>
      <c r="L206" s="100">
        <v>53</v>
      </c>
      <c r="M206" s="100">
        <v>52</v>
      </c>
      <c r="N206" s="100">
        <v>37</v>
      </c>
      <c r="O206" s="99">
        <v>0.52009259259259266</v>
      </c>
    </row>
    <row r="207" spans="1:15" x14ac:dyDescent="0.25">
      <c r="A207" s="100">
        <v>1886</v>
      </c>
      <c r="B207" s="29">
        <v>3</v>
      </c>
      <c r="C207" s="100">
        <v>24172</v>
      </c>
      <c r="D207" s="100">
        <v>5.67</v>
      </c>
      <c r="E207" s="100">
        <v>5.07</v>
      </c>
      <c r="F207" s="100">
        <v>5.17</v>
      </c>
      <c r="G207" s="100">
        <v>4.51</v>
      </c>
      <c r="H207" s="100">
        <v>4.04</v>
      </c>
      <c r="I207" s="100">
        <v>3.57</v>
      </c>
      <c r="J207" s="100">
        <v>3.15</v>
      </c>
      <c r="K207" s="100">
        <v>2.83</v>
      </c>
      <c r="L207" s="100">
        <v>53</v>
      </c>
      <c r="M207" s="100">
        <v>52</v>
      </c>
      <c r="N207" s="100">
        <v>37</v>
      </c>
      <c r="O207" s="99">
        <v>0.52019675925925923</v>
      </c>
    </row>
    <row r="208" spans="1:15" x14ac:dyDescent="0.25">
      <c r="A208" s="100">
        <v>1886</v>
      </c>
      <c r="B208" s="29">
        <v>4</v>
      </c>
      <c r="C208" s="100">
        <v>36178</v>
      </c>
      <c r="D208" s="100">
        <v>8.5399999999999991</v>
      </c>
      <c r="E208" s="100">
        <v>7.72</v>
      </c>
      <c r="F208" s="100">
        <v>7.83</v>
      </c>
      <c r="G208" s="100">
        <v>6.85</v>
      </c>
      <c r="H208" s="100">
        <v>6.15</v>
      </c>
      <c r="I208" s="100">
        <v>5.35</v>
      </c>
      <c r="J208" s="100">
        <v>4.74</v>
      </c>
      <c r="K208" s="100">
        <v>4.25</v>
      </c>
      <c r="L208" s="100">
        <v>53</v>
      </c>
      <c r="M208" s="100">
        <v>52</v>
      </c>
      <c r="N208" s="100">
        <v>37</v>
      </c>
      <c r="O208" s="99">
        <v>0.52031250000000007</v>
      </c>
    </row>
    <row r="209" spans="1:15" x14ac:dyDescent="0.25">
      <c r="A209" s="96" t="s">
        <v>825</v>
      </c>
      <c r="C209" s="95" t="s">
        <v>57</v>
      </c>
      <c r="D209" s="97">
        <v>0.52081018518518518</v>
      </c>
      <c r="E209" s="96" t="s">
        <v>176</v>
      </c>
    </row>
    <row r="210" spans="1:15" x14ac:dyDescent="0.25">
      <c r="A210" s="100">
        <v>1904</v>
      </c>
      <c r="B210" s="29">
        <v>1</v>
      </c>
      <c r="C210" s="100">
        <v>35513</v>
      </c>
      <c r="D210" s="100">
        <v>15.92</v>
      </c>
      <c r="E210" s="100">
        <v>10.18</v>
      </c>
      <c r="F210" s="100">
        <v>12.63</v>
      </c>
      <c r="G210" s="100">
        <v>9.77</v>
      </c>
      <c r="H210" s="100">
        <v>7.72</v>
      </c>
      <c r="I210" s="100">
        <v>6.04</v>
      </c>
      <c r="J210" s="100">
        <v>4.74</v>
      </c>
      <c r="K210" s="100">
        <v>3.77</v>
      </c>
      <c r="L210" s="100">
        <v>53</v>
      </c>
      <c r="M210" s="100">
        <v>52</v>
      </c>
      <c r="N210" s="100">
        <v>38</v>
      </c>
      <c r="O210" s="99">
        <v>0.52131944444444445</v>
      </c>
    </row>
    <row r="211" spans="1:15" x14ac:dyDescent="0.25">
      <c r="A211" s="100">
        <v>1904</v>
      </c>
      <c r="B211" s="29">
        <v>2</v>
      </c>
      <c r="C211" s="100">
        <v>12145</v>
      </c>
      <c r="D211" s="100">
        <v>6.1</v>
      </c>
      <c r="E211" s="100">
        <v>2.63</v>
      </c>
      <c r="F211" s="100">
        <v>4.76</v>
      </c>
      <c r="G211" s="100">
        <v>3.65</v>
      </c>
      <c r="H211" s="100">
        <v>2.85</v>
      </c>
      <c r="I211" s="100">
        <v>2.2599999999999998</v>
      </c>
      <c r="J211" s="100">
        <v>1.78</v>
      </c>
      <c r="K211" s="100">
        <v>1.44</v>
      </c>
      <c r="L211" s="100">
        <v>53</v>
      </c>
      <c r="M211" s="100">
        <v>52</v>
      </c>
      <c r="N211" s="100">
        <v>38</v>
      </c>
      <c r="O211" s="99">
        <v>0.52156250000000004</v>
      </c>
    </row>
    <row r="212" spans="1:15" x14ac:dyDescent="0.25">
      <c r="A212" s="100">
        <v>1904</v>
      </c>
      <c r="B212" s="29">
        <v>3</v>
      </c>
      <c r="C212" s="100">
        <v>23968</v>
      </c>
      <c r="D212" s="100">
        <v>10.99</v>
      </c>
      <c r="E212" s="100">
        <v>6.31</v>
      </c>
      <c r="F212" s="100">
        <v>8.7100000000000009</v>
      </c>
      <c r="G212" s="100">
        <v>6.68</v>
      </c>
      <c r="H212" s="100">
        <v>5.28</v>
      </c>
      <c r="I212" s="100">
        <v>4.2</v>
      </c>
      <c r="J212" s="100">
        <v>3.29</v>
      </c>
      <c r="K212" s="100">
        <v>2.66</v>
      </c>
      <c r="L212" s="100">
        <v>53</v>
      </c>
      <c r="M212" s="100">
        <v>52</v>
      </c>
      <c r="N212" s="100">
        <v>38</v>
      </c>
      <c r="O212" s="99">
        <v>0.5216898148148148</v>
      </c>
    </row>
    <row r="213" spans="1:15" x14ac:dyDescent="0.25">
      <c r="A213" s="100">
        <v>1904</v>
      </c>
      <c r="B213" s="29">
        <v>4</v>
      </c>
      <c r="C213" s="100">
        <v>35928</v>
      </c>
      <c r="D213" s="100">
        <v>15.49</v>
      </c>
      <c r="E213" s="100">
        <v>10.17</v>
      </c>
      <c r="F213" s="100">
        <v>12.32</v>
      </c>
      <c r="G213" s="100">
        <v>9.5399999999999991</v>
      </c>
      <c r="H213" s="100">
        <v>7.55</v>
      </c>
      <c r="I213" s="100">
        <v>5.98</v>
      </c>
      <c r="J213" s="100">
        <v>4.75</v>
      </c>
      <c r="K213" s="100">
        <v>3.8</v>
      </c>
      <c r="L213" s="100">
        <v>53</v>
      </c>
      <c r="M213" s="100">
        <v>52</v>
      </c>
      <c r="N213" s="100">
        <v>38</v>
      </c>
      <c r="O213" s="99">
        <v>0.52181712962962956</v>
      </c>
    </row>
    <row r="214" spans="1:15" x14ac:dyDescent="0.25">
      <c r="A214" s="96" t="s">
        <v>826</v>
      </c>
      <c r="C214" s="95" t="s">
        <v>57</v>
      </c>
      <c r="D214" s="97">
        <v>0.52225694444444437</v>
      </c>
      <c r="E214" s="96" t="s">
        <v>174</v>
      </c>
    </row>
    <row r="215" spans="1:15" x14ac:dyDescent="0.25">
      <c r="A215" s="100">
        <v>1906</v>
      </c>
      <c r="B215" s="29">
        <v>1</v>
      </c>
      <c r="C215" s="100">
        <v>35441</v>
      </c>
      <c r="D215" s="100">
        <v>15.59</v>
      </c>
      <c r="E215" s="100">
        <v>12.3</v>
      </c>
      <c r="F215" s="100">
        <v>9.4600000000000009</v>
      </c>
      <c r="G215" s="100">
        <v>7.56</v>
      </c>
      <c r="H215" s="100">
        <v>6.1</v>
      </c>
      <c r="I215" s="100">
        <v>4.9800000000000004</v>
      </c>
      <c r="J215" s="100">
        <v>4.0999999999999996</v>
      </c>
      <c r="K215" s="100">
        <v>3.37</v>
      </c>
      <c r="L215" s="100">
        <v>53</v>
      </c>
      <c r="M215" s="100">
        <v>52</v>
      </c>
      <c r="N215" s="100">
        <v>39</v>
      </c>
      <c r="O215" s="99">
        <v>0.52269675925925929</v>
      </c>
    </row>
    <row r="216" spans="1:15" x14ac:dyDescent="0.25">
      <c r="A216" s="100">
        <v>1906</v>
      </c>
      <c r="B216" s="29">
        <v>2</v>
      </c>
      <c r="C216" s="100">
        <v>12168</v>
      </c>
      <c r="D216" s="100">
        <v>5.79</v>
      </c>
      <c r="E216" s="100">
        <v>4.54</v>
      </c>
      <c r="F216" s="100">
        <v>2.56</v>
      </c>
      <c r="G216" s="100">
        <v>2.12</v>
      </c>
      <c r="H216" s="100">
        <v>1.82</v>
      </c>
      <c r="I216" s="100">
        <v>1.53</v>
      </c>
      <c r="J216" s="100">
        <v>1.29</v>
      </c>
      <c r="K216" s="100">
        <v>1.1200000000000001</v>
      </c>
      <c r="L216" s="100">
        <v>53</v>
      </c>
      <c r="M216" s="100">
        <v>52</v>
      </c>
      <c r="N216" s="100">
        <v>39</v>
      </c>
      <c r="O216" s="99">
        <v>0.52280092592592597</v>
      </c>
    </row>
    <row r="217" spans="1:15" x14ac:dyDescent="0.25">
      <c r="A217" s="100">
        <v>1906</v>
      </c>
      <c r="B217" s="29">
        <v>3</v>
      </c>
      <c r="C217" s="100">
        <v>23913</v>
      </c>
      <c r="D217" s="100">
        <v>10.9</v>
      </c>
      <c r="E217" s="100">
        <v>8.5399999999999991</v>
      </c>
      <c r="F217" s="100">
        <v>5.97</v>
      </c>
      <c r="G217" s="100">
        <v>4.78</v>
      </c>
      <c r="H217" s="100">
        <v>3.96</v>
      </c>
      <c r="I217" s="100">
        <v>3.27</v>
      </c>
      <c r="J217" s="100">
        <v>2.72</v>
      </c>
      <c r="K217" s="100">
        <v>2.2799999999999998</v>
      </c>
      <c r="L217" s="100">
        <v>53</v>
      </c>
      <c r="M217" s="100">
        <v>52</v>
      </c>
      <c r="N217" s="100">
        <v>39</v>
      </c>
      <c r="O217" s="99">
        <v>0.52289351851851851</v>
      </c>
    </row>
    <row r="218" spans="1:15" x14ac:dyDescent="0.25">
      <c r="A218" s="100">
        <v>1906</v>
      </c>
      <c r="B218" s="29">
        <v>4</v>
      </c>
      <c r="C218" s="100">
        <v>35940</v>
      </c>
      <c r="D218" s="100">
        <v>15.23</v>
      </c>
      <c r="E218" s="100">
        <v>12.03</v>
      </c>
      <c r="F218" s="100">
        <v>9.73</v>
      </c>
      <c r="G218" s="100">
        <v>7.71</v>
      </c>
      <c r="H218" s="100">
        <v>6.22</v>
      </c>
      <c r="I218" s="100">
        <v>5.07</v>
      </c>
      <c r="J218" s="100">
        <v>4.17</v>
      </c>
      <c r="K218" s="100">
        <v>3.42</v>
      </c>
      <c r="L218" s="100">
        <v>53</v>
      </c>
      <c r="M218" s="100">
        <v>52</v>
      </c>
      <c r="N218" s="100">
        <v>39</v>
      </c>
      <c r="O218" s="99">
        <v>0.52302083333333338</v>
      </c>
    </row>
    <row r="219" spans="1:15" x14ac:dyDescent="0.25">
      <c r="A219" s="96" t="s">
        <v>816</v>
      </c>
      <c r="C219" s="95" t="s">
        <v>57</v>
      </c>
      <c r="D219" s="97">
        <v>0.52346064814814819</v>
      </c>
      <c r="E219" s="96" t="s">
        <v>172</v>
      </c>
    </row>
    <row r="220" spans="1:15" x14ac:dyDescent="0.25">
      <c r="A220" s="101">
        <v>1924</v>
      </c>
      <c r="B220" s="29">
        <v>1</v>
      </c>
      <c r="C220" s="100">
        <v>35966</v>
      </c>
      <c r="D220" s="100">
        <v>8.8699999999999992</v>
      </c>
      <c r="E220" s="100">
        <v>8.11</v>
      </c>
      <c r="F220" s="100">
        <v>7.89</v>
      </c>
      <c r="G220" s="100">
        <v>6.85</v>
      </c>
      <c r="H220" s="100">
        <v>5.81</v>
      </c>
      <c r="I220" s="100">
        <v>5.01</v>
      </c>
      <c r="J220" s="100">
        <v>4.3</v>
      </c>
      <c r="K220" s="100">
        <v>3.69</v>
      </c>
      <c r="L220" s="100">
        <v>53</v>
      </c>
      <c r="M220" s="100">
        <v>52</v>
      </c>
      <c r="N220" s="100">
        <v>40</v>
      </c>
      <c r="O220" s="99">
        <v>0.52394675925925926</v>
      </c>
    </row>
    <row r="221" spans="1:15" x14ac:dyDescent="0.25">
      <c r="A221" s="100">
        <v>1924</v>
      </c>
      <c r="B221" s="29">
        <v>2</v>
      </c>
      <c r="C221" s="100">
        <v>12303</v>
      </c>
      <c r="D221" s="100">
        <v>2.79</v>
      </c>
      <c r="E221" s="100">
        <v>2.5299999999999998</v>
      </c>
      <c r="F221" s="100">
        <v>2.5099999999999998</v>
      </c>
      <c r="G221" s="100">
        <v>2.2000000000000002</v>
      </c>
      <c r="H221" s="100">
        <v>1.91</v>
      </c>
      <c r="I221" s="100">
        <v>1.68</v>
      </c>
      <c r="J221" s="100">
        <v>1.48</v>
      </c>
      <c r="K221" s="100">
        <v>1.33</v>
      </c>
      <c r="L221" s="100">
        <v>53</v>
      </c>
      <c r="M221" s="100">
        <v>52</v>
      </c>
      <c r="N221" s="100">
        <v>40</v>
      </c>
      <c r="O221" s="99">
        <v>0.52405092592592595</v>
      </c>
    </row>
    <row r="222" spans="1:15" x14ac:dyDescent="0.25">
      <c r="A222" s="100">
        <v>1924</v>
      </c>
      <c r="B222" s="29">
        <v>3</v>
      </c>
      <c r="C222" s="100">
        <v>24081</v>
      </c>
      <c r="D222" s="100">
        <v>5.73</v>
      </c>
      <c r="E222" s="100">
        <v>5.19</v>
      </c>
      <c r="F222" s="100">
        <v>5.19</v>
      </c>
      <c r="G222" s="100">
        <v>4.4400000000000004</v>
      </c>
      <c r="H222" s="100">
        <v>3.85</v>
      </c>
      <c r="I222" s="100">
        <v>3.37</v>
      </c>
      <c r="J222" s="100">
        <v>2.95</v>
      </c>
      <c r="K222" s="100">
        <v>2.61</v>
      </c>
      <c r="L222" s="100">
        <v>53</v>
      </c>
      <c r="M222" s="100">
        <v>52</v>
      </c>
      <c r="N222" s="100">
        <v>40</v>
      </c>
      <c r="O222" s="99">
        <v>0.52414351851851848</v>
      </c>
    </row>
    <row r="223" spans="1:15" x14ac:dyDescent="0.25">
      <c r="A223" s="100">
        <v>1924</v>
      </c>
      <c r="B223" s="29">
        <v>4</v>
      </c>
      <c r="C223" s="100">
        <v>36202</v>
      </c>
      <c r="D223" s="100">
        <v>8.7100000000000009</v>
      </c>
      <c r="E223" s="100">
        <v>7.94</v>
      </c>
      <c r="F223" s="100">
        <v>7.8</v>
      </c>
      <c r="G223" s="100">
        <v>6.76</v>
      </c>
      <c r="H223" s="100">
        <v>5.79</v>
      </c>
      <c r="I223" s="100">
        <v>5.05</v>
      </c>
      <c r="J223" s="100">
        <v>4.4000000000000004</v>
      </c>
      <c r="K223" s="100">
        <v>3.83</v>
      </c>
      <c r="L223" s="100">
        <v>53</v>
      </c>
      <c r="M223" s="100">
        <v>52</v>
      </c>
      <c r="N223" s="100">
        <v>40</v>
      </c>
      <c r="O223" s="99">
        <v>0.52427083333333335</v>
      </c>
    </row>
    <row r="224" spans="1:15" x14ac:dyDescent="0.25">
      <c r="A224" s="96" t="s">
        <v>827</v>
      </c>
      <c r="C224" s="95" t="s">
        <v>57</v>
      </c>
      <c r="D224" s="97">
        <v>0.52464120370370371</v>
      </c>
      <c r="E224" s="96" t="s">
        <v>170</v>
      </c>
    </row>
    <row r="225" spans="1:15" x14ac:dyDescent="0.25">
      <c r="A225" s="100">
        <v>2658</v>
      </c>
      <c r="B225" s="29">
        <v>1</v>
      </c>
      <c r="C225" s="100">
        <v>35401</v>
      </c>
      <c r="D225" s="100">
        <v>14.99</v>
      </c>
      <c r="E225" s="100">
        <v>9.24</v>
      </c>
      <c r="F225" s="100">
        <v>12.11</v>
      </c>
      <c r="G225" s="100">
        <v>9.5399999999999991</v>
      </c>
      <c r="H225" s="100">
        <v>7.74</v>
      </c>
      <c r="I225" s="100">
        <v>6.15</v>
      </c>
      <c r="J225" s="100">
        <v>4.92</v>
      </c>
      <c r="K225" s="100">
        <v>3.95</v>
      </c>
      <c r="L225" s="100">
        <v>53</v>
      </c>
      <c r="M225" s="100">
        <v>52</v>
      </c>
      <c r="N225" s="100">
        <v>41</v>
      </c>
      <c r="O225" s="99">
        <v>0.52749999999999997</v>
      </c>
    </row>
    <row r="226" spans="1:15" x14ac:dyDescent="0.25">
      <c r="A226" s="100">
        <v>2658</v>
      </c>
      <c r="B226" s="29">
        <v>2</v>
      </c>
      <c r="C226" s="100">
        <v>12185</v>
      </c>
      <c r="D226" s="100">
        <v>5.29</v>
      </c>
      <c r="E226" s="100">
        <v>2.8</v>
      </c>
      <c r="F226" s="100">
        <v>4.26</v>
      </c>
      <c r="G226" s="100">
        <v>3.36</v>
      </c>
      <c r="H226" s="100">
        <v>2.7</v>
      </c>
      <c r="I226" s="100">
        <v>2.17</v>
      </c>
      <c r="J226" s="100">
        <v>1.75</v>
      </c>
      <c r="K226" s="100">
        <v>1.44</v>
      </c>
      <c r="L226" s="100">
        <v>53</v>
      </c>
      <c r="M226" s="100">
        <v>52</v>
      </c>
      <c r="N226" s="100">
        <v>41</v>
      </c>
      <c r="O226" s="99">
        <v>0.52770833333333333</v>
      </c>
    </row>
    <row r="227" spans="1:15" x14ac:dyDescent="0.25">
      <c r="A227" s="100">
        <v>2658</v>
      </c>
      <c r="B227" s="29">
        <v>3</v>
      </c>
      <c r="C227" s="100">
        <v>23927</v>
      </c>
      <c r="D227" s="100">
        <v>10.31</v>
      </c>
      <c r="E227" s="100">
        <v>5.94</v>
      </c>
      <c r="F227" s="100">
        <v>8.3000000000000007</v>
      </c>
      <c r="G227" s="100">
        <v>6.51</v>
      </c>
      <c r="H227" s="100">
        <v>5.31</v>
      </c>
      <c r="I227" s="100">
        <v>4.25</v>
      </c>
      <c r="J227" s="100">
        <v>3.42</v>
      </c>
      <c r="K227" s="100">
        <v>2.79</v>
      </c>
      <c r="L227" s="100">
        <v>53</v>
      </c>
      <c r="M227" s="100">
        <v>52</v>
      </c>
      <c r="N227" s="100">
        <v>41</v>
      </c>
      <c r="O227" s="99">
        <v>0.52781250000000002</v>
      </c>
    </row>
    <row r="228" spans="1:15" x14ac:dyDescent="0.25">
      <c r="A228" s="100">
        <v>2658</v>
      </c>
      <c r="B228" s="29">
        <v>4</v>
      </c>
      <c r="C228" s="100">
        <v>35905</v>
      </c>
      <c r="D228" s="100">
        <v>14.88</v>
      </c>
      <c r="E228" s="100">
        <v>9.26</v>
      </c>
      <c r="F228" s="100">
        <v>12.04</v>
      </c>
      <c r="G228" s="100">
        <v>9.48</v>
      </c>
      <c r="H228" s="100">
        <v>7.72</v>
      </c>
      <c r="I228" s="100">
        <v>6.15</v>
      </c>
      <c r="J228" s="100">
        <v>4.96</v>
      </c>
      <c r="K228" s="100">
        <v>4</v>
      </c>
      <c r="L228" s="100">
        <v>53</v>
      </c>
      <c r="M228" s="100">
        <v>52</v>
      </c>
      <c r="N228" s="100">
        <v>41</v>
      </c>
      <c r="O228" s="99">
        <v>0.52793981481481478</v>
      </c>
    </row>
    <row r="229" spans="1:15" x14ac:dyDescent="0.25">
      <c r="A229" s="96" t="s">
        <v>828</v>
      </c>
      <c r="C229" s="95" t="s">
        <v>57</v>
      </c>
      <c r="D229" s="97">
        <v>0.52837962962962959</v>
      </c>
      <c r="E229" s="96" t="s">
        <v>168</v>
      </c>
    </row>
    <row r="230" spans="1:15" x14ac:dyDescent="0.25">
      <c r="A230" s="100">
        <v>2660</v>
      </c>
      <c r="B230" s="29">
        <v>1</v>
      </c>
      <c r="C230" s="100">
        <v>35632</v>
      </c>
      <c r="D230" s="100">
        <v>14.19</v>
      </c>
      <c r="E230" s="100">
        <v>11.4</v>
      </c>
      <c r="F230" s="100">
        <v>10.45</v>
      </c>
      <c r="G230" s="100">
        <v>8.4</v>
      </c>
      <c r="H230" s="100">
        <v>6.84</v>
      </c>
      <c r="I230" s="100">
        <v>5.51</v>
      </c>
      <c r="J230" s="100">
        <v>4.53</v>
      </c>
      <c r="K230" s="100">
        <v>3.72</v>
      </c>
      <c r="L230" s="100">
        <v>53</v>
      </c>
      <c r="M230" s="100">
        <v>52</v>
      </c>
      <c r="N230" s="100">
        <v>42</v>
      </c>
      <c r="O230" s="99">
        <v>0.52884259259259259</v>
      </c>
    </row>
    <row r="231" spans="1:15" x14ac:dyDescent="0.25">
      <c r="A231" s="100">
        <v>2660</v>
      </c>
      <c r="B231" s="29">
        <v>2</v>
      </c>
      <c r="C231" s="100">
        <v>12252</v>
      </c>
      <c r="D231" s="100">
        <v>4.5999999999999996</v>
      </c>
      <c r="E231" s="100">
        <v>3.73</v>
      </c>
      <c r="F231" s="100">
        <v>3.45</v>
      </c>
      <c r="G231" s="100">
        <v>2.79</v>
      </c>
      <c r="H231" s="100">
        <v>2.31</v>
      </c>
      <c r="I231" s="100">
        <v>1.87</v>
      </c>
      <c r="J231" s="100">
        <v>1.56</v>
      </c>
      <c r="K231" s="100">
        <v>1.3</v>
      </c>
      <c r="L231" s="100">
        <v>53</v>
      </c>
      <c r="M231" s="100">
        <v>52</v>
      </c>
      <c r="N231" s="100">
        <v>42</v>
      </c>
      <c r="O231" s="99">
        <v>0.52894675925925927</v>
      </c>
    </row>
    <row r="232" spans="1:15" x14ac:dyDescent="0.25">
      <c r="A232" s="100">
        <v>2660</v>
      </c>
      <c r="B232" s="29">
        <v>3</v>
      </c>
      <c r="C232" s="100">
        <v>23921</v>
      </c>
      <c r="D232" s="100">
        <v>9.43</v>
      </c>
      <c r="E232" s="100">
        <v>7.55</v>
      </c>
      <c r="F232" s="100">
        <v>7.08</v>
      </c>
      <c r="G232" s="100">
        <v>5.65</v>
      </c>
      <c r="H232" s="100">
        <v>4.6500000000000004</v>
      </c>
      <c r="I232" s="100">
        <v>3.76</v>
      </c>
      <c r="J232" s="100">
        <v>3.1</v>
      </c>
      <c r="K232" s="100">
        <v>2.58</v>
      </c>
      <c r="L232" s="100">
        <v>53</v>
      </c>
      <c r="M232" s="100">
        <v>52</v>
      </c>
      <c r="N232" s="100">
        <v>42</v>
      </c>
      <c r="O232" s="99">
        <v>0.5290393518518518</v>
      </c>
    </row>
    <row r="233" spans="1:15" x14ac:dyDescent="0.25">
      <c r="A233" s="100">
        <v>2660</v>
      </c>
      <c r="B233" s="29">
        <v>4</v>
      </c>
      <c r="C233" s="100">
        <v>35918</v>
      </c>
      <c r="D233" s="100">
        <v>14.09</v>
      </c>
      <c r="E233" s="100">
        <v>11.31</v>
      </c>
      <c r="F233" s="100">
        <v>10.62</v>
      </c>
      <c r="G233" s="100">
        <v>8.52</v>
      </c>
      <c r="H233" s="100">
        <v>6.91</v>
      </c>
      <c r="I233" s="100">
        <v>5.59</v>
      </c>
      <c r="J233" s="100">
        <v>4.5999999999999996</v>
      </c>
      <c r="K233" s="100">
        <v>3.77</v>
      </c>
      <c r="L233" s="100">
        <v>53</v>
      </c>
      <c r="M233" s="100">
        <v>52</v>
      </c>
      <c r="N233" s="100">
        <v>42</v>
      </c>
      <c r="O233" s="99">
        <v>0.52916666666666667</v>
      </c>
    </row>
    <row r="234" spans="1:15" x14ac:dyDescent="0.25">
      <c r="A234" s="96" t="s">
        <v>829</v>
      </c>
      <c r="C234" s="95" t="s">
        <v>57</v>
      </c>
      <c r="D234" s="97">
        <v>0.52960648148148148</v>
      </c>
      <c r="E234" s="96" t="s">
        <v>166</v>
      </c>
    </row>
    <row r="235" spans="1:15" x14ac:dyDescent="0.25">
      <c r="A235" s="100">
        <v>3124</v>
      </c>
      <c r="B235" s="29">
        <v>1</v>
      </c>
      <c r="C235" s="100">
        <v>35205</v>
      </c>
      <c r="D235" s="100">
        <v>17.5</v>
      </c>
      <c r="E235" s="100">
        <v>12.03</v>
      </c>
      <c r="F235" s="100">
        <v>14.18</v>
      </c>
      <c r="G235" s="100">
        <v>11.19</v>
      </c>
      <c r="H235" s="100">
        <v>8.9700000000000006</v>
      </c>
      <c r="I235" s="100">
        <v>7.11</v>
      </c>
      <c r="J235" s="100">
        <v>5.62</v>
      </c>
      <c r="K235" s="100">
        <v>4.34</v>
      </c>
      <c r="L235" s="100">
        <v>53</v>
      </c>
      <c r="M235" s="100">
        <v>52</v>
      </c>
      <c r="N235" s="100">
        <v>43</v>
      </c>
      <c r="O235" s="99">
        <v>0.53260416666666666</v>
      </c>
    </row>
    <row r="236" spans="1:15" x14ac:dyDescent="0.25">
      <c r="A236" s="100">
        <v>3124</v>
      </c>
      <c r="B236" s="29">
        <v>2</v>
      </c>
      <c r="C236" s="100">
        <v>12097</v>
      </c>
      <c r="D236" s="100">
        <v>5.86</v>
      </c>
      <c r="E236" s="100">
        <v>3.62</v>
      </c>
      <c r="F236" s="100">
        <v>4.7300000000000004</v>
      </c>
      <c r="G236" s="100">
        <v>3.76</v>
      </c>
      <c r="H236" s="100">
        <v>3.01</v>
      </c>
      <c r="I236" s="100">
        <v>2.4300000000000002</v>
      </c>
      <c r="J236" s="100">
        <v>1.96</v>
      </c>
      <c r="K236" s="100">
        <v>1.56</v>
      </c>
      <c r="L236" s="100">
        <v>53</v>
      </c>
      <c r="M236" s="100">
        <v>52</v>
      </c>
      <c r="N236" s="100">
        <v>43</v>
      </c>
      <c r="O236" s="99">
        <v>0.53270833333333334</v>
      </c>
    </row>
    <row r="237" spans="1:15" x14ac:dyDescent="0.25">
      <c r="A237" s="100">
        <v>3124</v>
      </c>
      <c r="B237" s="29">
        <v>3</v>
      </c>
      <c r="C237" s="100">
        <v>23947</v>
      </c>
      <c r="D237" s="100">
        <v>11.81</v>
      </c>
      <c r="E237" s="100">
        <v>7.81</v>
      </c>
      <c r="F237" s="100">
        <v>9.58</v>
      </c>
      <c r="G237" s="100">
        <v>7.54</v>
      </c>
      <c r="H237" s="100">
        <v>6.12</v>
      </c>
      <c r="I237" s="100">
        <v>4.91</v>
      </c>
      <c r="J237" s="100">
        <v>3.93</v>
      </c>
      <c r="K237" s="100">
        <v>3.09</v>
      </c>
      <c r="L237" s="100">
        <v>53</v>
      </c>
      <c r="M237" s="100">
        <v>52</v>
      </c>
      <c r="N237" s="100">
        <v>43</v>
      </c>
      <c r="O237" s="99">
        <v>0.53280092592592598</v>
      </c>
    </row>
    <row r="238" spans="1:15" x14ac:dyDescent="0.25">
      <c r="A238" s="100">
        <v>3124</v>
      </c>
      <c r="B238" s="29">
        <v>4</v>
      </c>
      <c r="C238" s="100">
        <v>35681</v>
      </c>
      <c r="D238" s="100">
        <v>17.11</v>
      </c>
      <c r="E238" s="100">
        <v>11.86</v>
      </c>
      <c r="F238" s="100">
        <v>13.86</v>
      </c>
      <c r="G238" s="100">
        <v>10.97</v>
      </c>
      <c r="H238" s="100">
        <v>8.82</v>
      </c>
      <c r="I238" s="100">
        <v>7.05</v>
      </c>
      <c r="J238" s="100">
        <v>5.62</v>
      </c>
      <c r="K238" s="100">
        <v>4.4000000000000004</v>
      </c>
      <c r="L238" s="100">
        <v>53</v>
      </c>
      <c r="M238" s="100">
        <v>52</v>
      </c>
      <c r="N238" s="100">
        <v>43</v>
      </c>
      <c r="O238" s="99">
        <v>0.53292824074074074</v>
      </c>
    </row>
    <row r="239" spans="1:15" x14ac:dyDescent="0.25">
      <c r="A239" s="96" t="s">
        <v>830</v>
      </c>
      <c r="C239" s="95" t="s">
        <v>57</v>
      </c>
      <c r="D239" s="97">
        <v>0.53334490740740736</v>
      </c>
      <c r="E239" s="96" t="s">
        <v>163</v>
      </c>
    </row>
    <row r="240" spans="1:15" x14ac:dyDescent="0.25">
      <c r="A240" s="100">
        <v>3126</v>
      </c>
      <c r="B240" s="29">
        <v>1</v>
      </c>
      <c r="C240" s="100">
        <v>35293</v>
      </c>
      <c r="D240" s="100">
        <v>18.3</v>
      </c>
      <c r="E240" s="100">
        <v>14.57</v>
      </c>
      <c r="F240" s="100">
        <v>11.49</v>
      </c>
      <c r="G240" s="100">
        <v>9.25</v>
      </c>
      <c r="H240" s="100">
        <v>7.56</v>
      </c>
      <c r="I240" s="100">
        <v>6.12</v>
      </c>
      <c r="J240" s="100">
        <v>5.0199999999999996</v>
      </c>
      <c r="K240" s="100">
        <v>4.0999999999999996</v>
      </c>
      <c r="L240" s="100">
        <v>53</v>
      </c>
      <c r="M240" s="100">
        <v>52</v>
      </c>
      <c r="N240" s="100">
        <v>44</v>
      </c>
      <c r="O240" s="99">
        <v>0.53378472222222217</v>
      </c>
    </row>
    <row r="241" spans="1:15" x14ac:dyDescent="0.25">
      <c r="A241" s="100">
        <v>3126</v>
      </c>
      <c r="B241" s="29">
        <v>2</v>
      </c>
      <c r="C241" s="100">
        <v>12158</v>
      </c>
      <c r="D241" s="100">
        <v>6.42</v>
      </c>
      <c r="E241" s="100">
        <v>5.03</v>
      </c>
      <c r="F241" s="100">
        <v>3.63</v>
      </c>
      <c r="G241" s="100">
        <v>2.95</v>
      </c>
      <c r="H241" s="100">
        <v>2.44</v>
      </c>
      <c r="I241" s="100">
        <v>2.02</v>
      </c>
      <c r="J241" s="100">
        <v>1.68</v>
      </c>
      <c r="K241" s="100">
        <v>1.41</v>
      </c>
      <c r="L241" s="100">
        <v>53</v>
      </c>
      <c r="M241" s="100">
        <v>52</v>
      </c>
      <c r="N241" s="100">
        <v>44</v>
      </c>
      <c r="O241" s="99">
        <v>0.53388888888888886</v>
      </c>
    </row>
    <row r="242" spans="1:15" x14ac:dyDescent="0.25">
      <c r="A242" s="100">
        <v>3126</v>
      </c>
      <c r="B242" s="29">
        <v>3</v>
      </c>
      <c r="C242" s="100">
        <v>23826</v>
      </c>
      <c r="D242" s="100">
        <v>12.45</v>
      </c>
      <c r="E242" s="100">
        <v>9.83</v>
      </c>
      <c r="F242" s="100">
        <v>7.77</v>
      </c>
      <c r="G242" s="100">
        <v>6.18</v>
      </c>
      <c r="H242" s="100">
        <v>5.1100000000000003</v>
      </c>
      <c r="I242" s="100">
        <v>4.1900000000000004</v>
      </c>
      <c r="J242" s="100">
        <v>3.45</v>
      </c>
      <c r="K242" s="100">
        <v>2.84</v>
      </c>
      <c r="L242" s="100">
        <v>53</v>
      </c>
      <c r="M242" s="100">
        <v>52</v>
      </c>
      <c r="N242" s="100">
        <v>44</v>
      </c>
      <c r="O242" s="99">
        <v>0.53399305555555554</v>
      </c>
    </row>
    <row r="243" spans="1:15" x14ac:dyDescent="0.25">
      <c r="A243" s="100">
        <v>3126</v>
      </c>
      <c r="B243" s="29">
        <v>4</v>
      </c>
      <c r="C243" s="100">
        <v>35574</v>
      </c>
      <c r="D243" s="100">
        <v>17.86</v>
      </c>
      <c r="E243" s="100">
        <v>14.25</v>
      </c>
      <c r="F243" s="100">
        <v>11.76</v>
      </c>
      <c r="G243" s="100">
        <v>9.4600000000000009</v>
      </c>
      <c r="H243" s="100">
        <v>7.7</v>
      </c>
      <c r="I243" s="100">
        <v>6.26</v>
      </c>
      <c r="J243" s="100">
        <v>5.14</v>
      </c>
      <c r="K243" s="100">
        <v>4.1900000000000004</v>
      </c>
      <c r="L243" s="100">
        <v>53</v>
      </c>
      <c r="M243" s="100">
        <v>52</v>
      </c>
      <c r="N243" s="100">
        <v>44</v>
      </c>
      <c r="O243" s="99">
        <v>0.53412037037037041</v>
      </c>
    </row>
    <row r="244" spans="1:15" x14ac:dyDescent="0.25">
      <c r="A244" s="96" t="s">
        <v>352</v>
      </c>
      <c r="C244" s="95" t="s">
        <v>57</v>
      </c>
      <c r="D244" s="97">
        <v>0.53453703703703703</v>
      </c>
      <c r="E244" s="96" t="s">
        <v>161</v>
      </c>
    </row>
    <row r="245" spans="1:15" x14ac:dyDescent="0.25">
      <c r="A245" s="100">
        <v>3594</v>
      </c>
      <c r="B245" s="29">
        <v>1</v>
      </c>
      <c r="C245" s="100">
        <v>35392</v>
      </c>
      <c r="D245" s="100">
        <v>16.97</v>
      </c>
      <c r="E245" s="100">
        <v>9.7899999999999991</v>
      </c>
      <c r="F245" s="100">
        <v>13.59</v>
      </c>
      <c r="G245" s="100">
        <v>10.74</v>
      </c>
      <c r="H245" s="100">
        <v>8.5500000000000007</v>
      </c>
      <c r="I245" s="100">
        <v>6.86</v>
      </c>
      <c r="J245" s="100">
        <v>5.46</v>
      </c>
      <c r="K245" s="100">
        <v>4.3499999999999996</v>
      </c>
      <c r="L245" s="100">
        <v>53</v>
      </c>
      <c r="M245" s="100">
        <v>52</v>
      </c>
      <c r="N245" s="100">
        <v>45</v>
      </c>
      <c r="O245" s="99">
        <v>0.53656249999999994</v>
      </c>
    </row>
    <row r="246" spans="1:15" x14ac:dyDescent="0.25">
      <c r="A246" s="100">
        <v>3594</v>
      </c>
      <c r="B246" s="29">
        <v>2</v>
      </c>
      <c r="C246" s="100">
        <v>12157</v>
      </c>
      <c r="D246" s="100">
        <v>5.98</v>
      </c>
      <c r="E246" s="100">
        <v>2.86</v>
      </c>
      <c r="F246" s="100">
        <v>4.74</v>
      </c>
      <c r="G246" s="100">
        <v>3.76</v>
      </c>
      <c r="H246" s="100">
        <v>2.99</v>
      </c>
      <c r="I246" s="100">
        <v>2.4</v>
      </c>
      <c r="J246" s="100">
        <v>1.95</v>
      </c>
      <c r="K246" s="100">
        <v>1.59</v>
      </c>
      <c r="L246" s="100">
        <v>53</v>
      </c>
      <c r="M246" s="100">
        <v>52</v>
      </c>
      <c r="N246" s="100">
        <v>45</v>
      </c>
      <c r="O246" s="99">
        <v>0.53667824074074078</v>
      </c>
    </row>
    <row r="247" spans="1:15" x14ac:dyDescent="0.25">
      <c r="A247" s="100">
        <v>3594</v>
      </c>
      <c r="B247" s="29">
        <v>3</v>
      </c>
      <c r="C247" s="100">
        <v>23802</v>
      </c>
      <c r="D247" s="100">
        <v>11.58</v>
      </c>
      <c r="E247" s="100">
        <v>6.26</v>
      </c>
      <c r="F247" s="100">
        <v>9.3000000000000007</v>
      </c>
      <c r="G247" s="100">
        <v>7.26</v>
      </c>
      <c r="H247" s="100">
        <v>5.83</v>
      </c>
      <c r="I247" s="100">
        <v>4.71</v>
      </c>
      <c r="J247" s="100">
        <v>3.8</v>
      </c>
      <c r="K247" s="100">
        <v>3.07</v>
      </c>
      <c r="L247" s="100">
        <v>53</v>
      </c>
      <c r="M247" s="100">
        <v>52</v>
      </c>
      <c r="N247" s="100">
        <v>45</v>
      </c>
      <c r="O247" s="99">
        <v>0.53678240740740735</v>
      </c>
    </row>
    <row r="248" spans="1:15" x14ac:dyDescent="0.25">
      <c r="A248" s="100">
        <v>3594</v>
      </c>
      <c r="B248" s="29">
        <v>4</v>
      </c>
      <c r="C248" s="100">
        <v>35692</v>
      </c>
      <c r="D248" s="100">
        <v>16.510000000000002</v>
      </c>
      <c r="E248" s="100">
        <v>9.82</v>
      </c>
      <c r="F248" s="100">
        <v>13.24</v>
      </c>
      <c r="G248" s="100">
        <v>10.46</v>
      </c>
      <c r="H248" s="100">
        <v>8.3800000000000008</v>
      </c>
      <c r="I248" s="100">
        <v>6.78</v>
      </c>
      <c r="J248" s="100">
        <v>5.44</v>
      </c>
      <c r="K248" s="100">
        <v>4.3899999999999997</v>
      </c>
      <c r="L248" s="100">
        <v>53</v>
      </c>
      <c r="M248" s="100">
        <v>52</v>
      </c>
      <c r="N248" s="100">
        <v>45</v>
      </c>
      <c r="O248" s="99">
        <v>0.53692129629629626</v>
      </c>
    </row>
    <row r="249" spans="1:15" x14ac:dyDescent="0.25">
      <c r="A249" s="96" t="s">
        <v>831</v>
      </c>
      <c r="C249" s="95" t="s">
        <v>57</v>
      </c>
      <c r="D249" s="97">
        <v>0.53737268518518522</v>
      </c>
      <c r="E249" s="96" t="s">
        <v>159</v>
      </c>
    </row>
    <row r="250" spans="1:15" x14ac:dyDescent="0.25">
      <c r="A250" s="100">
        <v>3596</v>
      </c>
      <c r="B250" s="29">
        <v>1</v>
      </c>
      <c r="C250" s="100">
        <v>35261</v>
      </c>
      <c r="D250" s="100">
        <v>18.68</v>
      </c>
      <c r="E250" s="100">
        <v>14.85</v>
      </c>
      <c r="F250" s="100">
        <v>8.49</v>
      </c>
      <c r="G250" s="100">
        <v>6.94</v>
      </c>
      <c r="H250" s="100">
        <v>5.81</v>
      </c>
      <c r="I250" s="100">
        <v>4.84</v>
      </c>
      <c r="J250" s="100">
        <v>4.12</v>
      </c>
      <c r="K250" s="100">
        <v>3.51</v>
      </c>
      <c r="L250" s="100">
        <v>53</v>
      </c>
      <c r="M250" s="100">
        <v>52</v>
      </c>
      <c r="N250" s="100">
        <v>46</v>
      </c>
      <c r="O250" s="99">
        <v>0.53788194444444437</v>
      </c>
    </row>
    <row r="251" spans="1:15" x14ac:dyDescent="0.25">
      <c r="A251" s="100">
        <v>3596</v>
      </c>
      <c r="B251" s="29">
        <v>2</v>
      </c>
      <c r="C251" s="100">
        <v>12049</v>
      </c>
      <c r="D251" s="100">
        <v>6.95</v>
      </c>
      <c r="E251" s="100">
        <v>5.5</v>
      </c>
      <c r="F251" s="100">
        <v>2.2400000000000002</v>
      </c>
      <c r="G251" s="100">
        <v>1.93</v>
      </c>
      <c r="H251" s="100">
        <v>1.7</v>
      </c>
      <c r="I251" s="100">
        <v>1.44</v>
      </c>
      <c r="J251" s="100">
        <v>1.28</v>
      </c>
      <c r="K251" s="100">
        <v>1.1100000000000001</v>
      </c>
      <c r="L251" s="100">
        <v>53</v>
      </c>
      <c r="M251" s="100">
        <v>52</v>
      </c>
      <c r="N251" s="100">
        <v>46</v>
      </c>
      <c r="O251" s="99">
        <v>0.53798611111111116</v>
      </c>
    </row>
    <row r="252" spans="1:15" x14ac:dyDescent="0.25">
      <c r="A252" s="100">
        <v>3596</v>
      </c>
      <c r="B252" s="29">
        <v>3</v>
      </c>
      <c r="C252" s="100">
        <v>23758</v>
      </c>
      <c r="D252" s="100">
        <v>13.04</v>
      </c>
      <c r="E252" s="100">
        <v>10.31</v>
      </c>
      <c r="F252" s="100">
        <v>5.37</v>
      </c>
      <c r="G252" s="100">
        <v>4.3899999999999997</v>
      </c>
      <c r="H252" s="100">
        <v>3.75</v>
      </c>
      <c r="I252" s="100">
        <v>3.15</v>
      </c>
      <c r="J252" s="100">
        <v>2.72</v>
      </c>
      <c r="K252" s="100">
        <v>2.33</v>
      </c>
      <c r="L252" s="100">
        <v>53</v>
      </c>
      <c r="M252" s="100">
        <v>52</v>
      </c>
      <c r="N252" s="100">
        <v>46</v>
      </c>
      <c r="O252" s="99">
        <v>0.53809027777777774</v>
      </c>
    </row>
    <row r="253" spans="1:15" x14ac:dyDescent="0.25">
      <c r="A253" s="100">
        <v>3596</v>
      </c>
      <c r="B253" s="29">
        <v>4</v>
      </c>
      <c r="C253" s="100">
        <v>35558</v>
      </c>
      <c r="D253" s="100">
        <v>18.07</v>
      </c>
      <c r="E253" s="100">
        <v>14.39</v>
      </c>
      <c r="F253" s="100">
        <v>8.77</v>
      </c>
      <c r="G253" s="100">
        <v>7.16</v>
      </c>
      <c r="H253" s="100">
        <v>5.96</v>
      </c>
      <c r="I253" s="100">
        <v>4.99</v>
      </c>
      <c r="J253" s="100">
        <v>4.2300000000000004</v>
      </c>
      <c r="K253" s="100">
        <v>3.59</v>
      </c>
      <c r="L253" s="100">
        <v>53</v>
      </c>
      <c r="M253" s="100">
        <v>52</v>
      </c>
      <c r="N253" s="100">
        <v>46</v>
      </c>
      <c r="O253" s="99">
        <v>0.53821759259259261</v>
      </c>
    </row>
    <row r="254" spans="1:15" x14ac:dyDescent="0.25">
      <c r="A254" s="96" t="s">
        <v>832</v>
      </c>
      <c r="C254" s="95" t="s">
        <v>57</v>
      </c>
      <c r="D254" s="97">
        <v>0.53870370370370368</v>
      </c>
      <c r="E254" s="96" t="s">
        <v>157</v>
      </c>
    </row>
    <row r="255" spans="1:15" x14ac:dyDescent="0.25">
      <c r="A255" s="100">
        <v>4100</v>
      </c>
      <c r="B255" s="29">
        <v>1</v>
      </c>
      <c r="C255" s="100">
        <v>35409</v>
      </c>
      <c r="D255" s="100">
        <v>15.77</v>
      </c>
      <c r="E255" s="100">
        <v>8.6199999999999992</v>
      </c>
      <c r="F255" s="100">
        <v>12.66</v>
      </c>
      <c r="G255" s="100">
        <v>10.02</v>
      </c>
      <c r="H255" s="100">
        <v>8</v>
      </c>
      <c r="I255" s="100">
        <v>6.42</v>
      </c>
      <c r="J255" s="100">
        <v>5.13</v>
      </c>
      <c r="K255" s="100">
        <v>4.09</v>
      </c>
      <c r="L255" s="100">
        <v>53</v>
      </c>
      <c r="M255" s="100">
        <v>52</v>
      </c>
      <c r="N255" s="100">
        <v>47</v>
      </c>
      <c r="O255" s="99">
        <v>0.54175925925925927</v>
      </c>
    </row>
    <row r="256" spans="1:15" x14ac:dyDescent="0.25">
      <c r="A256" s="100">
        <v>4100</v>
      </c>
      <c r="B256" s="29">
        <v>2</v>
      </c>
      <c r="C256" s="100">
        <v>12126</v>
      </c>
      <c r="D256" s="100">
        <v>5.74</v>
      </c>
      <c r="E256" s="100">
        <v>2.46</v>
      </c>
      <c r="F256" s="100">
        <v>4.55</v>
      </c>
      <c r="G256" s="100">
        <v>3.58</v>
      </c>
      <c r="H256" s="100">
        <v>2.86</v>
      </c>
      <c r="I256" s="100">
        <v>2.2999999999999998</v>
      </c>
      <c r="J256" s="100">
        <v>1.85</v>
      </c>
      <c r="K256" s="100">
        <v>1.51</v>
      </c>
      <c r="L256" s="100">
        <v>53</v>
      </c>
      <c r="M256" s="100">
        <v>52</v>
      </c>
      <c r="N256" s="100">
        <v>47</v>
      </c>
      <c r="O256" s="99">
        <v>0.54194444444444445</v>
      </c>
    </row>
    <row r="257" spans="1:15" x14ac:dyDescent="0.25">
      <c r="A257" s="100">
        <v>4100</v>
      </c>
      <c r="B257" s="29">
        <v>3</v>
      </c>
      <c r="C257" s="100">
        <v>23890</v>
      </c>
      <c r="D257" s="100">
        <v>10.94</v>
      </c>
      <c r="E257" s="100">
        <v>5.48</v>
      </c>
      <c r="F257" s="100">
        <v>8.7200000000000006</v>
      </c>
      <c r="G257" s="100">
        <v>6.82</v>
      </c>
      <c r="H257" s="100">
        <v>5.49</v>
      </c>
      <c r="I257" s="100">
        <v>4.43</v>
      </c>
      <c r="J257" s="100">
        <v>3.57</v>
      </c>
      <c r="K257" s="100">
        <v>2.88</v>
      </c>
      <c r="L257" s="100">
        <v>53</v>
      </c>
      <c r="M257" s="100">
        <v>52</v>
      </c>
      <c r="N257" s="100">
        <v>47</v>
      </c>
      <c r="O257" s="99">
        <v>0.5420949074074074</v>
      </c>
    </row>
    <row r="258" spans="1:15" x14ac:dyDescent="0.25">
      <c r="A258" s="100">
        <v>4100</v>
      </c>
      <c r="B258" s="29">
        <v>4</v>
      </c>
      <c r="C258" s="100">
        <v>35801</v>
      </c>
      <c r="D258" s="100">
        <v>15.47</v>
      </c>
      <c r="E258" s="100">
        <v>8.6199999999999992</v>
      </c>
      <c r="F258" s="100">
        <v>12.4</v>
      </c>
      <c r="G258" s="100">
        <v>9.8000000000000007</v>
      </c>
      <c r="H258" s="100">
        <v>7.85</v>
      </c>
      <c r="I258" s="100">
        <v>6.35</v>
      </c>
      <c r="J258" s="100">
        <v>5.1100000000000003</v>
      </c>
      <c r="K258" s="100">
        <v>4.09</v>
      </c>
      <c r="L258" s="100">
        <v>53</v>
      </c>
      <c r="M258" s="100">
        <v>52</v>
      </c>
      <c r="N258" s="100">
        <v>47</v>
      </c>
      <c r="O258" s="99">
        <v>0.54224537037037035</v>
      </c>
    </row>
    <row r="259" spans="1:15" x14ac:dyDescent="0.25">
      <c r="A259" s="96" t="s">
        <v>833</v>
      </c>
      <c r="C259" s="95" t="s">
        <v>57</v>
      </c>
      <c r="D259" s="97">
        <v>0.54274305555555558</v>
      </c>
      <c r="E259" s="96" t="s">
        <v>155</v>
      </c>
    </row>
    <row r="260" spans="1:15" x14ac:dyDescent="0.25">
      <c r="A260" s="100">
        <v>4102</v>
      </c>
      <c r="B260" s="29">
        <v>1</v>
      </c>
      <c r="C260" s="100">
        <v>35504</v>
      </c>
      <c r="D260" s="100">
        <v>15.1</v>
      </c>
      <c r="E260" s="100">
        <v>11.97</v>
      </c>
      <c r="F260" s="100">
        <v>9.24</v>
      </c>
      <c r="G260" s="100">
        <v>7.51</v>
      </c>
      <c r="H260" s="100">
        <v>6.22</v>
      </c>
      <c r="I260" s="100">
        <v>5.12</v>
      </c>
      <c r="J260" s="100">
        <v>4.29</v>
      </c>
      <c r="K260" s="100">
        <v>3.62</v>
      </c>
      <c r="L260" s="100">
        <v>54</v>
      </c>
      <c r="M260" s="100">
        <v>53</v>
      </c>
      <c r="N260" s="100">
        <v>48</v>
      </c>
      <c r="O260" s="99">
        <v>0.54322916666666665</v>
      </c>
    </row>
    <row r="261" spans="1:15" x14ac:dyDescent="0.25">
      <c r="A261" s="100">
        <v>4102</v>
      </c>
      <c r="B261" s="29">
        <v>2</v>
      </c>
      <c r="C261" s="100">
        <v>12139</v>
      </c>
      <c r="D261" s="100">
        <v>4.97</v>
      </c>
      <c r="E261" s="100">
        <v>3.94</v>
      </c>
      <c r="F261" s="100">
        <v>2.9</v>
      </c>
      <c r="G261" s="100">
        <v>2.37</v>
      </c>
      <c r="H261" s="100">
        <v>2.0099999999999998</v>
      </c>
      <c r="I261" s="100">
        <v>1.69</v>
      </c>
      <c r="J261" s="100">
        <v>1.42</v>
      </c>
      <c r="K261" s="100">
        <v>1.2</v>
      </c>
      <c r="L261" s="100">
        <v>54</v>
      </c>
      <c r="M261" s="100">
        <v>53</v>
      </c>
      <c r="N261" s="100">
        <v>48</v>
      </c>
      <c r="O261" s="99">
        <v>0.54333333333333333</v>
      </c>
    </row>
    <row r="262" spans="1:15" x14ac:dyDescent="0.25">
      <c r="A262" s="100">
        <v>4102</v>
      </c>
      <c r="B262" s="29">
        <v>3</v>
      </c>
      <c r="C262" s="100">
        <v>23943</v>
      </c>
      <c r="D262" s="100">
        <v>10.11</v>
      </c>
      <c r="E262" s="100">
        <v>7.96</v>
      </c>
      <c r="F262" s="100">
        <v>6.18</v>
      </c>
      <c r="G262" s="100">
        <v>4.9800000000000004</v>
      </c>
      <c r="H262" s="100">
        <v>4.16</v>
      </c>
      <c r="I262" s="100">
        <v>3.46</v>
      </c>
      <c r="J262" s="100">
        <v>2.93</v>
      </c>
      <c r="K262" s="100">
        <v>2.48</v>
      </c>
      <c r="L262" s="100">
        <v>54</v>
      </c>
      <c r="M262" s="100">
        <v>53</v>
      </c>
      <c r="N262" s="100">
        <v>48</v>
      </c>
      <c r="O262" s="99">
        <v>0.54342592592592587</v>
      </c>
    </row>
    <row r="263" spans="1:15" x14ac:dyDescent="0.25">
      <c r="A263" s="100">
        <v>4102</v>
      </c>
      <c r="B263" s="29">
        <v>4</v>
      </c>
      <c r="C263" s="100">
        <v>35749</v>
      </c>
      <c r="D263" s="100">
        <v>14.84</v>
      </c>
      <c r="E263" s="100">
        <v>11.79</v>
      </c>
      <c r="F263" s="100">
        <v>9.41</v>
      </c>
      <c r="G263" s="100">
        <v>7.64</v>
      </c>
      <c r="H263" s="100">
        <v>6.29</v>
      </c>
      <c r="I263" s="100">
        <v>5.21</v>
      </c>
      <c r="J263" s="100">
        <v>4.37</v>
      </c>
      <c r="K263" s="100">
        <v>3.68</v>
      </c>
      <c r="L263" s="100">
        <v>54</v>
      </c>
      <c r="M263" s="100">
        <v>53</v>
      </c>
      <c r="N263" s="100">
        <v>48</v>
      </c>
      <c r="O263" s="99">
        <v>0.54355324074074074</v>
      </c>
    </row>
    <row r="264" spans="1:15" x14ac:dyDescent="0.25">
      <c r="A264" s="96" t="s">
        <v>834</v>
      </c>
      <c r="C264" s="95" t="s">
        <v>57</v>
      </c>
      <c r="D264" s="97">
        <v>0.54412037037037042</v>
      </c>
      <c r="E264" s="96" t="s">
        <v>153</v>
      </c>
    </row>
    <row r="265" spans="1:15" x14ac:dyDescent="0.25">
      <c r="A265" s="100">
        <v>4728</v>
      </c>
      <c r="B265" s="29">
        <v>1</v>
      </c>
      <c r="C265" s="100">
        <v>35608</v>
      </c>
      <c r="D265" s="100">
        <v>14.14</v>
      </c>
      <c r="E265" s="100">
        <v>8.86</v>
      </c>
      <c r="F265" s="100">
        <v>11.49</v>
      </c>
      <c r="G265" s="100">
        <v>9.19</v>
      </c>
      <c r="H265" s="100">
        <v>7.47</v>
      </c>
      <c r="I265" s="100">
        <v>6.05</v>
      </c>
      <c r="J265" s="100">
        <v>4.92</v>
      </c>
      <c r="K265" s="100">
        <v>3.97</v>
      </c>
      <c r="L265" s="100">
        <v>54</v>
      </c>
      <c r="M265" s="100">
        <v>52</v>
      </c>
      <c r="N265" s="100">
        <v>49</v>
      </c>
      <c r="O265" s="99">
        <v>0.54554398148148142</v>
      </c>
    </row>
    <row r="266" spans="1:15" x14ac:dyDescent="0.25">
      <c r="A266" s="100">
        <v>4728</v>
      </c>
      <c r="B266" s="29">
        <v>2</v>
      </c>
      <c r="C266" s="100">
        <v>12168</v>
      </c>
      <c r="D266" s="100">
        <v>4.9800000000000004</v>
      </c>
      <c r="E266" s="100">
        <v>2.69</v>
      </c>
      <c r="F266" s="100">
        <v>4.03</v>
      </c>
      <c r="G266" s="100">
        <v>3.21</v>
      </c>
      <c r="H266" s="100">
        <v>2.57</v>
      </c>
      <c r="I266" s="100">
        <v>2.11</v>
      </c>
      <c r="J266" s="100">
        <v>1.73</v>
      </c>
      <c r="K266" s="100">
        <v>1.42</v>
      </c>
      <c r="L266" s="100">
        <v>54</v>
      </c>
      <c r="M266" s="100">
        <v>52</v>
      </c>
      <c r="N266" s="100">
        <v>49</v>
      </c>
      <c r="O266" s="99">
        <v>0.54565972222222225</v>
      </c>
    </row>
    <row r="267" spans="1:15" x14ac:dyDescent="0.25">
      <c r="A267" s="100">
        <v>4728</v>
      </c>
      <c r="B267" s="29">
        <v>3</v>
      </c>
      <c r="C267" s="100">
        <v>23937</v>
      </c>
      <c r="D267" s="100">
        <v>9.6999999999999993</v>
      </c>
      <c r="E267" s="100">
        <v>5.65</v>
      </c>
      <c r="F267" s="100">
        <v>7.88</v>
      </c>
      <c r="G267" s="100">
        <v>6.24</v>
      </c>
      <c r="H267" s="100">
        <v>5.04</v>
      </c>
      <c r="I267" s="100">
        <v>4.1399999999999997</v>
      </c>
      <c r="J267" s="100">
        <v>3.38</v>
      </c>
      <c r="K267" s="100">
        <v>2.75</v>
      </c>
      <c r="L267" s="100">
        <v>54</v>
      </c>
      <c r="M267" s="100">
        <v>52</v>
      </c>
      <c r="N267" s="100">
        <v>49</v>
      </c>
      <c r="O267" s="99">
        <v>0.54577546296296298</v>
      </c>
    </row>
    <row r="268" spans="1:15" x14ac:dyDescent="0.25">
      <c r="A268" s="100">
        <v>4728</v>
      </c>
      <c r="B268" s="29">
        <v>4</v>
      </c>
      <c r="C268" s="100">
        <v>35786</v>
      </c>
      <c r="D268" s="100">
        <v>13.85</v>
      </c>
      <c r="E268" s="100">
        <v>8.8000000000000007</v>
      </c>
      <c r="F268" s="100">
        <v>11.26</v>
      </c>
      <c r="G268" s="100">
        <v>9.01</v>
      </c>
      <c r="H268" s="100">
        <v>7.28</v>
      </c>
      <c r="I268" s="100">
        <v>5.96</v>
      </c>
      <c r="J268" s="100">
        <v>4.8600000000000003</v>
      </c>
      <c r="K268" s="100">
        <v>3.95</v>
      </c>
      <c r="L268" s="100">
        <v>54</v>
      </c>
      <c r="M268" s="100">
        <v>52</v>
      </c>
      <c r="N268" s="100">
        <v>49</v>
      </c>
      <c r="O268" s="99">
        <v>0.54591435185185189</v>
      </c>
    </row>
    <row r="269" spans="1:15" x14ac:dyDescent="0.25">
      <c r="A269" s="96" t="s">
        <v>835</v>
      </c>
      <c r="C269" s="95" t="s">
        <v>57</v>
      </c>
      <c r="D269" s="97">
        <v>0.54644675925925923</v>
      </c>
      <c r="E269" s="96" t="s">
        <v>151</v>
      </c>
    </row>
    <row r="270" spans="1:15" x14ac:dyDescent="0.25">
      <c r="A270" s="100">
        <v>4730</v>
      </c>
      <c r="B270" s="29">
        <v>1</v>
      </c>
      <c r="C270" s="100">
        <v>35510</v>
      </c>
      <c r="D270" s="100">
        <v>14.91</v>
      </c>
      <c r="E270" s="100">
        <v>11.91</v>
      </c>
      <c r="F270" s="100">
        <v>8.7200000000000006</v>
      </c>
      <c r="G270" s="100">
        <v>7.17</v>
      </c>
      <c r="H270" s="100">
        <v>6.03</v>
      </c>
      <c r="I270" s="100">
        <v>4.96</v>
      </c>
      <c r="J270" s="100">
        <v>4.18</v>
      </c>
      <c r="K270" s="100">
        <v>3.49</v>
      </c>
      <c r="L270" s="100">
        <v>54</v>
      </c>
      <c r="M270" s="100">
        <v>52</v>
      </c>
      <c r="N270" s="100">
        <v>50</v>
      </c>
      <c r="O270" s="99">
        <v>0.54696759259259264</v>
      </c>
    </row>
    <row r="271" spans="1:15" x14ac:dyDescent="0.25">
      <c r="A271" s="100">
        <v>4730</v>
      </c>
      <c r="B271" s="29">
        <v>2</v>
      </c>
      <c r="C271" s="100">
        <v>12138</v>
      </c>
      <c r="D271" s="100">
        <v>5.13</v>
      </c>
      <c r="E271" s="100">
        <v>4.07</v>
      </c>
      <c r="F271" s="100">
        <v>2.8</v>
      </c>
      <c r="G271" s="100">
        <v>2.29</v>
      </c>
      <c r="H271" s="100">
        <v>2</v>
      </c>
      <c r="I271" s="100">
        <v>1.65</v>
      </c>
      <c r="J271" s="100">
        <v>1.41</v>
      </c>
      <c r="K271" s="100">
        <v>1.19</v>
      </c>
      <c r="L271" s="100">
        <v>54</v>
      </c>
      <c r="M271" s="100">
        <v>52</v>
      </c>
      <c r="N271" s="100">
        <v>50</v>
      </c>
      <c r="O271" s="99">
        <v>0.54707175925925922</v>
      </c>
    </row>
    <row r="272" spans="1:15" x14ac:dyDescent="0.25">
      <c r="A272" s="100">
        <v>4730</v>
      </c>
      <c r="B272" s="29">
        <v>3</v>
      </c>
      <c r="C272" s="100">
        <v>23933</v>
      </c>
      <c r="D272" s="100">
        <v>10.14</v>
      </c>
      <c r="E272" s="100">
        <v>8.07</v>
      </c>
      <c r="F272" s="100">
        <v>5.88</v>
      </c>
      <c r="G272" s="100">
        <v>4.8</v>
      </c>
      <c r="H272" s="100">
        <v>4.07</v>
      </c>
      <c r="I272" s="100">
        <v>3.39</v>
      </c>
      <c r="J272" s="100">
        <v>2.86</v>
      </c>
      <c r="K272" s="100">
        <v>2.4</v>
      </c>
      <c r="L272" s="100">
        <v>54</v>
      </c>
      <c r="M272" s="100">
        <v>52</v>
      </c>
      <c r="N272" s="100">
        <v>50</v>
      </c>
      <c r="O272" s="99">
        <v>0.54716435185185186</v>
      </c>
    </row>
    <row r="273" spans="1:15" x14ac:dyDescent="0.25">
      <c r="A273" s="100">
        <v>4730</v>
      </c>
      <c r="B273" s="29">
        <v>4</v>
      </c>
      <c r="C273" s="100">
        <v>35721</v>
      </c>
      <c r="D273" s="100">
        <v>14.71</v>
      </c>
      <c r="E273" s="100">
        <v>11.77</v>
      </c>
      <c r="F273" s="100">
        <v>8.94</v>
      </c>
      <c r="G273" s="100">
        <v>7.34</v>
      </c>
      <c r="H273" s="100">
        <v>6.14</v>
      </c>
      <c r="I273" s="100">
        <v>5.08</v>
      </c>
      <c r="J273" s="100">
        <v>4.2699999999999996</v>
      </c>
      <c r="K273" s="100">
        <v>3.56</v>
      </c>
      <c r="L273" s="100">
        <v>54</v>
      </c>
      <c r="M273" s="100">
        <v>52</v>
      </c>
      <c r="N273" s="100">
        <v>50</v>
      </c>
      <c r="O273" s="99">
        <v>0.54729166666666662</v>
      </c>
    </row>
    <row r="274" spans="1:15" x14ac:dyDescent="0.25">
      <c r="A274" s="96" t="s">
        <v>836</v>
      </c>
      <c r="C274" s="95" t="s">
        <v>57</v>
      </c>
      <c r="D274" s="97">
        <v>0.5478587962962963</v>
      </c>
      <c r="E274" s="96" t="s">
        <v>149</v>
      </c>
    </row>
    <row r="275" spans="1:15" x14ac:dyDescent="0.25">
      <c r="A275" s="100">
        <v>5314</v>
      </c>
      <c r="B275" s="29">
        <v>1</v>
      </c>
      <c r="C275" s="100">
        <v>35354</v>
      </c>
      <c r="D275" s="100">
        <v>15.52</v>
      </c>
      <c r="E275" s="100">
        <v>8.4600000000000009</v>
      </c>
      <c r="F275" s="100">
        <v>12.5</v>
      </c>
      <c r="G275" s="100">
        <v>9.91</v>
      </c>
      <c r="H275" s="100">
        <v>7.97</v>
      </c>
      <c r="I275" s="100">
        <v>6.35</v>
      </c>
      <c r="J275" s="100">
        <v>5.12</v>
      </c>
      <c r="K275" s="100">
        <v>4.08</v>
      </c>
      <c r="L275" s="100">
        <v>54</v>
      </c>
      <c r="M275" s="100">
        <v>53</v>
      </c>
      <c r="N275" s="100">
        <v>51</v>
      </c>
      <c r="O275" s="99">
        <v>0.54967592592592596</v>
      </c>
    </row>
    <row r="276" spans="1:15" x14ac:dyDescent="0.25">
      <c r="A276" s="100">
        <v>5314</v>
      </c>
      <c r="B276" s="29">
        <v>2</v>
      </c>
      <c r="C276" s="100">
        <v>12152</v>
      </c>
      <c r="D276" s="100">
        <v>5.43</v>
      </c>
      <c r="E276" s="100">
        <v>2.59</v>
      </c>
      <c r="F276" s="100">
        <v>4.34</v>
      </c>
      <c r="G276" s="100">
        <v>3.44</v>
      </c>
      <c r="H276" s="100">
        <v>2.79</v>
      </c>
      <c r="I276" s="100">
        <v>2.2200000000000002</v>
      </c>
      <c r="J276" s="100">
        <v>1.82</v>
      </c>
      <c r="K276" s="100">
        <v>1.48</v>
      </c>
      <c r="L276" s="100">
        <v>54</v>
      </c>
      <c r="M276" s="100">
        <v>53</v>
      </c>
      <c r="N276" s="100">
        <v>51</v>
      </c>
      <c r="O276" s="99">
        <v>0.54981481481481487</v>
      </c>
    </row>
    <row r="277" spans="1:15" x14ac:dyDescent="0.25">
      <c r="A277" s="100">
        <v>5314</v>
      </c>
      <c r="B277" s="29">
        <v>3</v>
      </c>
      <c r="C277" s="100">
        <v>23862</v>
      </c>
      <c r="D277" s="100">
        <v>10.56</v>
      </c>
      <c r="E277" s="100">
        <v>5.49</v>
      </c>
      <c r="F277" s="100">
        <v>8.49</v>
      </c>
      <c r="G277" s="100">
        <v>6.68</v>
      </c>
      <c r="H277" s="100">
        <v>5.41</v>
      </c>
      <c r="I277" s="100">
        <v>4.33</v>
      </c>
      <c r="J277" s="100">
        <v>3.56</v>
      </c>
      <c r="K277" s="100">
        <v>2.86</v>
      </c>
      <c r="L277" s="100">
        <v>54</v>
      </c>
      <c r="M277" s="100">
        <v>53</v>
      </c>
      <c r="N277" s="100">
        <v>51</v>
      </c>
      <c r="O277" s="99">
        <v>0.54993055555555559</v>
      </c>
    </row>
    <row r="278" spans="1:15" x14ac:dyDescent="0.25">
      <c r="A278" s="100">
        <v>5314</v>
      </c>
      <c r="B278" s="29">
        <v>4</v>
      </c>
      <c r="C278" s="100">
        <v>35692</v>
      </c>
      <c r="D278" s="100">
        <v>15.19</v>
      </c>
      <c r="E278" s="100">
        <v>8.43</v>
      </c>
      <c r="F278" s="100">
        <v>12.25</v>
      </c>
      <c r="G278" s="100">
        <v>9.73</v>
      </c>
      <c r="H278" s="100">
        <v>7.84</v>
      </c>
      <c r="I278" s="100">
        <v>6.3</v>
      </c>
      <c r="J278" s="100">
        <v>5.0999999999999996</v>
      </c>
      <c r="K278" s="100">
        <v>4.1100000000000003</v>
      </c>
      <c r="L278" s="100">
        <v>54</v>
      </c>
      <c r="M278" s="100">
        <v>53</v>
      </c>
      <c r="N278" s="100">
        <v>51</v>
      </c>
      <c r="O278" s="99">
        <v>0.55006944444444439</v>
      </c>
    </row>
    <row r="279" spans="1:15" x14ac:dyDescent="0.25">
      <c r="A279" s="96" t="s">
        <v>837</v>
      </c>
      <c r="C279" s="95" t="s">
        <v>57</v>
      </c>
      <c r="D279" s="97">
        <v>0.55065972222222215</v>
      </c>
      <c r="E279" s="96" t="s">
        <v>147</v>
      </c>
    </row>
    <row r="280" spans="1:15" x14ac:dyDescent="0.25">
      <c r="A280" s="100">
        <v>5316</v>
      </c>
      <c r="B280" s="29">
        <v>1</v>
      </c>
      <c r="C280" s="100">
        <v>35315</v>
      </c>
      <c r="D280" s="100">
        <v>15.46</v>
      </c>
      <c r="E280" s="100">
        <v>12.48</v>
      </c>
      <c r="F280" s="100">
        <v>8.91</v>
      </c>
      <c r="G280" s="100">
        <v>7.37</v>
      </c>
      <c r="H280" s="100">
        <v>6.09</v>
      </c>
      <c r="I280" s="100">
        <v>5.08</v>
      </c>
      <c r="J280" s="100">
        <v>4.24</v>
      </c>
      <c r="K280" s="100">
        <v>3.61</v>
      </c>
      <c r="L280" s="100">
        <v>54</v>
      </c>
      <c r="M280" s="100">
        <v>53</v>
      </c>
      <c r="N280" s="100">
        <v>52</v>
      </c>
      <c r="O280" s="99">
        <v>0.55116898148148141</v>
      </c>
    </row>
    <row r="281" spans="1:15" x14ac:dyDescent="0.25">
      <c r="A281" s="100">
        <v>5316</v>
      </c>
      <c r="B281" s="29">
        <v>2</v>
      </c>
      <c r="C281" s="100">
        <v>12177</v>
      </c>
      <c r="D281" s="100">
        <v>5.32</v>
      </c>
      <c r="E281" s="100">
        <v>4.2699999999999996</v>
      </c>
      <c r="F281" s="100">
        <v>2.74</v>
      </c>
      <c r="G281" s="100">
        <v>2.33</v>
      </c>
      <c r="H281" s="100">
        <v>1.96</v>
      </c>
      <c r="I281" s="100">
        <v>1.67</v>
      </c>
      <c r="J281" s="100">
        <v>1.41</v>
      </c>
      <c r="K281" s="100">
        <v>1.23</v>
      </c>
      <c r="L281" s="100">
        <v>54</v>
      </c>
      <c r="M281" s="100">
        <v>53</v>
      </c>
      <c r="N281" s="100">
        <v>52</v>
      </c>
      <c r="O281" s="99">
        <v>0.55127314814814821</v>
      </c>
    </row>
    <row r="282" spans="1:15" x14ac:dyDescent="0.25">
      <c r="A282" s="100">
        <v>5316</v>
      </c>
      <c r="B282" s="29">
        <v>3</v>
      </c>
      <c r="C282" s="100">
        <v>23858</v>
      </c>
      <c r="D282" s="100">
        <v>10.54</v>
      </c>
      <c r="E282" s="100">
        <v>8.44</v>
      </c>
      <c r="F282" s="100">
        <v>5.99</v>
      </c>
      <c r="G282" s="100">
        <v>4.8899999999999997</v>
      </c>
      <c r="H282" s="100">
        <v>4.1100000000000003</v>
      </c>
      <c r="I282" s="100">
        <v>3.46</v>
      </c>
      <c r="J282" s="100">
        <v>2.9</v>
      </c>
      <c r="K282" s="100">
        <v>2.4700000000000002</v>
      </c>
      <c r="L282" s="100">
        <v>54</v>
      </c>
      <c r="M282" s="100">
        <v>53</v>
      </c>
      <c r="N282" s="100">
        <v>52</v>
      </c>
      <c r="O282" s="99">
        <v>0.55136574074074074</v>
      </c>
    </row>
    <row r="283" spans="1:15" x14ac:dyDescent="0.25">
      <c r="A283" s="100">
        <v>5316</v>
      </c>
      <c r="B283" s="29">
        <v>4</v>
      </c>
      <c r="C283" s="100">
        <v>35716</v>
      </c>
      <c r="D283" s="100">
        <v>15.16</v>
      </c>
      <c r="E283" s="100">
        <v>12.24</v>
      </c>
      <c r="F283" s="100">
        <v>9.14</v>
      </c>
      <c r="G283" s="100">
        <v>7.55</v>
      </c>
      <c r="H283" s="100">
        <v>6.23</v>
      </c>
      <c r="I283" s="100">
        <v>5.2</v>
      </c>
      <c r="J283" s="100">
        <v>4.34</v>
      </c>
      <c r="K283" s="100">
        <v>3.67</v>
      </c>
      <c r="L283" s="100">
        <v>54</v>
      </c>
      <c r="M283" s="100">
        <v>53</v>
      </c>
      <c r="N283" s="100">
        <v>52</v>
      </c>
      <c r="O283" s="99">
        <v>0.55149305555555561</v>
      </c>
    </row>
    <row r="284" spans="1:15" x14ac:dyDescent="0.25">
      <c r="A284" s="96" t="s">
        <v>838</v>
      </c>
      <c r="C284" s="95" t="s">
        <v>57</v>
      </c>
      <c r="D284" s="97">
        <v>0.55194444444444446</v>
      </c>
      <c r="E284" s="96" t="s">
        <v>145</v>
      </c>
    </row>
    <row r="285" spans="1:15" x14ac:dyDescent="0.25">
      <c r="A285" s="100">
        <v>6061</v>
      </c>
      <c r="B285" s="29">
        <v>1</v>
      </c>
      <c r="C285" s="100">
        <v>36002</v>
      </c>
      <c r="D285" s="100">
        <v>7.64</v>
      </c>
      <c r="E285" s="100">
        <v>7.04</v>
      </c>
      <c r="F285" s="100">
        <v>6.83</v>
      </c>
      <c r="G285" s="100">
        <v>5.98</v>
      </c>
      <c r="H285" s="100">
        <v>5.23</v>
      </c>
      <c r="I285" s="100">
        <v>4.46</v>
      </c>
      <c r="J285" s="100">
        <v>3.81</v>
      </c>
      <c r="K285" s="100">
        <v>3.25</v>
      </c>
      <c r="L285" s="100">
        <v>54</v>
      </c>
      <c r="M285" s="100">
        <v>53</v>
      </c>
      <c r="N285" s="100">
        <v>53</v>
      </c>
      <c r="O285" s="99">
        <v>0.55361111111111116</v>
      </c>
    </row>
    <row r="286" spans="1:15" x14ac:dyDescent="0.25">
      <c r="A286" s="100">
        <v>6061</v>
      </c>
      <c r="B286" s="29">
        <v>2</v>
      </c>
      <c r="C286" s="100">
        <v>12320</v>
      </c>
      <c r="D286" s="100">
        <v>2.4500000000000002</v>
      </c>
      <c r="E286" s="100">
        <v>2.2400000000000002</v>
      </c>
      <c r="F286" s="100">
        <v>2.23</v>
      </c>
      <c r="G286" s="100">
        <v>1.93</v>
      </c>
      <c r="H286" s="100">
        <v>1.73</v>
      </c>
      <c r="I286" s="100">
        <v>1.48</v>
      </c>
      <c r="J286" s="100">
        <v>1.32</v>
      </c>
      <c r="K286" s="100">
        <v>1.1599999999999999</v>
      </c>
      <c r="L286" s="100">
        <v>54</v>
      </c>
      <c r="M286" s="100">
        <v>53</v>
      </c>
      <c r="N286" s="100">
        <v>53</v>
      </c>
      <c r="O286" s="99">
        <v>0.55371527777777774</v>
      </c>
    </row>
    <row r="287" spans="1:15" x14ac:dyDescent="0.25">
      <c r="A287" s="100">
        <v>6061</v>
      </c>
      <c r="B287" s="29">
        <v>3</v>
      </c>
      <c r="C287" s="100">
        <v>24159</v>
      </c>
      <c r="D287" s="100">
        <v>4.99</v>
      </c>
      <c r="E287" s="100">
        <v>4.5599999999999996</v>
      </c>
      <c r="F287" s="100">
        <v>4.51</v>
      </c>
      <c r="G287" s="100">
        <v>3.89</v>
      </c>
      <c r="H287" s="100">
        <v>3.46</v>
      </c>
      <c r="I287" s="100">
        <v>3.01</v>
      </c>
      <c r="J287" s="100">
        <v>2.62</v>
      </c>
      <c r="K287" s="100">
        <v>2.29</v>
      </c>
      <c r="L287" s="100">
        <v>54</v>
      </c>
      <c r="M287" s="100">
        <v>53</v>
      </c>
      <c r="N287" s="100">
        <v>53</v>
      </c>
      <c r="O287" s="99">
        <v>0.55380787037037038</v>
      </c>
    </row>
    <row r="288" spans="1:15" x14ac:dyDescent="0.25">
      <c r="A288" s="100">
        <v>6061</v>
      </c>
      <c r="B288" s="29">
        <v>4</v>
      </c>
      <c r="C288" s="100">
        <v>36250</v>
      </c>
      <c r="D288" s="100">
        <v>7.47</v>
      </c>
      <c r="E288" s="100">
        <v>6.84</v>
      </c>
      <c r="F288" s="100">
        <v>6.7</v>
      </c>
      <c r="G288" s="100">
        <v>5.85</v>
      </c>
      <c r="H288" s="100">
        <v>5.16</v>
      </c>
      <c r="I288" s="100">
        <v>4.47</v>
      </c>
      <c r="J288" s="100">
        <v>3.85</v>
      </c>
      <c r="K288" s="100">
        <v>3.33</v>
      </c>
      <c r="L288" s="100">
        <v>54</v>
      </c>
      <c r="M288" s="100">
        <v>53</v>
      </c>
      <c r="N288" s="100">
        <v>53</v>
      </c>
      <c r="O288" s="99">
        <v>0.5539236111111111</v>
      </c>
    </row>
    <row r="289" spans="1:15" x14ac:dyDescent="0.25">
      <c r="A289" s="96" t="s">
        <v>610</v>
      </c>
      <c r="C289" s="95" t="s">
        <v>57</v>
      </c>
      <c r="D289" s="97">
        <v>0.55445601851851845</v>
      </c>
      <c r="E289" s="96" t="s">
        <v>143</v>
      </c>
    </row>
    <row r="290" spans="1:15" x14ac:dyDescent="0.25">
      <c r="A290" s="100">
        <v>6079</v>
      </c>
      <c r="B290" s="29">
        <v>1</v>
      </c>
      <c r="C290" s="100">
        <v>35599</v>
      </c>
      <c r="D290" s="100">
        <v>15.96</v>
      </c>
      <c r="E290" s="100">
        <v>7.97</v>
      </c>
      <c r="F290" s="100">
        <v>12.69</v>
      </c>
      <c r="G290" s="100">
        <v>9.86</v>
      </c>
      <c r="H290" s="100">
        <v>7.85</v>
      </c>
      <c r="I290" s="100">
        <v>6.22</v>
      </c>
      <c r="J290" s="100">
        <v>4.9000000000000004</v>
      </c>
      <c r="K290" s="100">
        <v>3.85</v>
      </c>
      <c r="L290" s="100">
        <v>54</v>
      </c>
      <c r="M290" s="100">
        <v>53</v>
      </c>
      <c r="N290" s="100">
        <v>54</v>
      </c>
      <c r="O290" s="99">
        <v>0.55508101851851854</v>
      </c>
    </row>
    <row r="291" spans="1:15" x14ac:dyDescent="0.25">
      <c r="A291" s="100">
        <v>6079</v>
      </c>
      <c r="B291" s="29">
        <v>2</v>
      </c>
      <c r="C291" s="100">
        <v>12090</v>
      </c>
      <c r="D291" s="100">
        <v>6.86</v>
      </c>
      <c r="E291" s="100">
        <v>2.0499999999999998</v>
      </c>
      <c r="F291" s="100">
        <v>5.29</v>
      </c>
      <c r="G291" s="100">
        <v>4.04</v>
      </c>
      <c r="H291" s="100">
        <v>3.18</v>
      </c>
      <c r="I291" s="100">
        <v>2.5</v>
      </c>
      <c r="J291" s="100">
        <v>2</v>
      </c>
      <c r="K291" s="100">
        <v>1.61</v>
      </c>
      <c r="L291" s="100">
        <v>54</v>
      </c>
      <c r="M291" s="100">
        <v>53</v>
      </c>
      <c r="N291" s="100">
        <v>54</v>
      </c>
      <c r="O291" s="99">
        <v>0.55519675925925926</v>
      </c>
    </row>
    <row r="292" spans="1:15" x14ac:dyDescent="0.25">
      <c r="A292" s="100">
        <v>6079</v>
      </c>
      <c r="B292" s="29">
        <v>3</v>
      </c>
      <c r="C292" s="100">
        <v>23855</v>
      </c>
      <c r="D292" s="100">
        <v>11.77</v>
      </c>
      <c r="E292" s="100">
        <v>4.72</v>
      </c>
      <c r="F292" s="100">
        <v>9.2899999999999991</v>
      </c>
      <c r="G292" s="100">
        <v>7.06</v>
      </c>
      <c r="H292" s="100">
        <v>5.68</v>
      </c>
      <c r="I292" s="100">
        <v>4.51</v>
      </c>
      <c r="J292" s="100">
        <v>3.63</v>
      </c>
      <c r="K292" s="100">
        <v>2.89</v>
      </c>
      <c r="L292" s="100">
        <v>54</v>
      </c>
      <c r="M292" s="100">
        <v>53</v>
      </c>
      <c r="N292" s="100">
        <v>54</v>
      </c>
      <c r="O292" s="99">
        <v>0.55531249999999999</v>
      </c>
    </row>
    <row r="293" spans="1:15" x14ac:dyDescent="0.25">
      <c r="A293" s="100">
        <v>6079</v>
      </c>
      <c r="B293" s="29">
        <v>4</v>
      </c>
      <c r="C293" s="100">
        <v>35904</v>
      </c>
      <c r="D293" s="100">
        <v>15.55</v>
      </c>
      <c r="E293" s="100">
        <v>7.89</v>
      </c>
      <c r="F293" s="100">
        <v>12.4</v>
      </c>
      <c r="G293" s="100">
        <v>9.61</v>
      </c>
      <c r="H293" s="100">
        <v>7.72</v>
      </c>
      <c r="I293" s="100">
        <v>6.19</v>
      </c>
      <c r="J293" s="100">
        <v>4.95</v>
      </c>
      <c r="K293" s="100">
        <v>3.97</v>
      </c>
      <c r="L293" s="100">
        <v>54</v>
      </c>
      <c r="M293" s="100">
        <v>53</v>
      </c>
      <c r="N293" s="100">
        <v>54</v>
      </c>
      <c r="O293" s="99">
        <v>0.55543981481481486</v>
      </c>
    </row>
    <row r="294" spans="1:15" x14ac:dyDescent="0.25">
      <c r="A294" s="96" t="s">
        <v>609</v>
      </c>
      <c r="C294" s="95" t="s">
        <v>57</v>
      </c>
      <c r="D294" s="97">
        <v>0.55586805555555552</v>
      </c>
      <c r="E294" s="96" t="s">
        <v>141</v>
      </c>
    </row>
    <row r="295" spans="1:15" x14ac:dyDescent="0.25">
      <c r="A295" s="100">
        <v>6081</v>
      </c>
      <c r="B295" s="29">
        <v>1</v>
      </c>
      <c r="C295" s="100">
        <v>35771</v>
      </c>
      <c r="D295" s="100">
        <v>12.64</v>
      </c>
      <c r="E295" s="100">
        <v>10.31</v>
      </c>
      <c r="F295" s="100">
        <v>10.52</v>
      </c>
      <c r="G295" s="100">
        <v>8.3800000000000008</v>
      </c>
      <c r="H295" s="100">
        <v>6.73</v>
      </c>
      <c r="I295" s="100">
        <v>5.39</v>
      </c>
      <c r="J295" s="100">
        <v>4.3600000000000003</v>
      </c>
      <c r="K295" s="100">
        <v>3.6</v>
      </c>
      <c r="L295" s="100">
        <v>54</v>
      </c>
      <c r="M295" s="100">
        <v>53</v>
      </c>
      <c r="N295" s="100">
        <v>55</v>
      </c>
      <c r="O295" s="99">
        <v>0.55633101851851852</v>
      </c>
    </row>
    <row r="296" spans="1:15" x14ac:dyDescent="0.25">
      <c r="A296" s="100">
        <v>6081</v>
      </c>
      <c r="B296" s="29">
        <v>2</v>
      </c>
      <c r="C296" s="100">
        <v>12228</v>
      </c>
      <c r="D296" s="100">
        <v>4.4400000000000004</v>
      </c>
      <c r="E296" s="100">
        <v>3.61</v>
      </c>
      <c r="F296" s="100">
        <v>3.54</v>
      </c>
      <c r="G296" s="100">
        <v>2.82</v>
      </c>
      <c r="H296" s="100">
        <v>2.2599999999999998</v>
      </c>
      <c r="I296" s="100">
        <v>1.85</v>
      </c>
      <c r="J296" s="100">
        <v>1.51</v>
      </c>
      <c r="K296" s="100">
        <v>1.27</v>
      </c>
      <c r="L296" s="100">
        <v>54</v>
      </c>
      <c r="M296" s="100">
        <v>53</v>
      </c>
      <c r="N296" s="100">
        <v>55</v>
      </c>
      <c r="O296" s="99">
        <v>0.5564351851851852</v>
      </c>
    </row>
    <row r="297" spans="1:15" x14ac:dyDescent="0.25">
      <c r="A297" s="100">
        <v>6081</v>
      </c>
      <c r="B297" s="29">
        <v>3</v>
      </c>
      <c r="C297" s="100">
        <v>24034</v>
      </c>
      <c r="D297" s="100">
        <v>8.65</v>
      </c>
      <c r="E297" s="100">
        <v>7.07</v>
      </c>
      <c r="F297" s="100">
        <v>7.2</v>
      </c>
      <c r="G297" s="100">
        <v>5.65</v>
      </c>
      <c r="H297" s="100">
        <v>4.6100000000000003</v>
      </c>
      <c r="I297" s="100">
        <v>3.67</v>
      </c>
      <c r="J297" s="100">
        <v>3.03</v>
      </c>
      <c r="K297" s="100">
        <v>2.5299999999999998</v>
      </c>
      <c r="L297" s="100">
        <v>54</v>
      </c>
      <c r="M297" s="100">
        <v>53</v>
      </c>
      <c r="N297" s="100">
        <v>55</v>
      </c>
      <c r="O297" s="99">
        <v>0.55652777777777784</v>
      </c>
    </row>
    <row r="298" spans="1:15" x14ac:dyDescent="0.25">
      <c r="A298" s="100">
        <v>6081</v>
      </c>
      <c r="B298" s="29">
        <v>4</v>
      </c>
      <c r="C298" s="100">
        <v>35787</v>
      </c>
      <c r="D298" s="100">
        <v>12.42</v>
      </c>
      <c r="E298" s="100">
        <v>10.16</v>
      </c>
      <c r="F298" s="100">
        <v>10.53</v>
      </c>
      <c r="G298" s="100">
        <v>8.36</v>
      </c>
      <c r="H298" s="100">
        <v>6.73</v>
      </c>
      <c r="I298" s="100">
        <v>5.41</v>
      </c>
      <c r="J298" s="100">
        <v>4.37</v>
      </c>
      <c r="K298" s="100">
        <v>3.6</v>
      </c>
      <c r="L298" s="100">
        <v>54</v>
      </c>
      <c r="M298" s="100">
        <v>53</v>
      </c>
      <c r="N298" s="100">
        <v>55</v>
      </c>
      <c r="O298" s="99">
        <v>0.5566550925925926</v>
      </c>
    </row>
    <row r="299" spans="1:15" x14ac:dyDescent="0.25">
      <c r="A299" s="96" t="s">
        <v>839</v>
      </c>
      <c r="C299" s="95" t="s">
        <v>57</v>
      </c>
      <c r="D299" s="97">
        <v>0.55718750000000006</v>
      </c>
      <c r="E299" s="96" t="s">
        <v>139</v>
      </c>
    </row>
    <row r="300" spans="1:15" x14ac:dyDescent="0.25">
      <c r="A300" s="100">
        <v>6099</v>
      </c>
      <c r="B300" s="29">
        <v>1</v>
      </c>
      <c r="C300" s="100">
        <v>36045</v>
      </c>
      <c r="D300" s="100">
        <v>7.96</v>
      </c>
      <c r="E300" s="100">
        <v>7.32</v>
      </c>
      <c r="F300" s="100">
        <v>7.24</v>
      </c>
      <c r="G300" s="100">
        <v>6.43</v>
      </c>
      <c r="H300" s="100">
        <v>5.67</v>
      </c>
      <c r="I300" s="100">
        <v>4.93</v>
      </c>
      <c r="J300" s="100">
        <v>4.25</v>
      </c>
      <c r="K300" s="100">
        <v>3.67</v>
      </c>
      <c r="L300" s="100">
        <v>54</v>
      </c>
      <c r="M300" s="100">
        <v>53</v>
      </c>
      <c r="N300" s="100">
        <v>56</v>
      </c>
      <c r="O300" s="99">
        <v>0.55770833333333336</v>
      </c>
    </row>
    <row r="301" spans="1:15" x14ac:dyDescent="0.25">
      <c r="A301" s="100">
        <v>6099</v>
      </c>
      <c r="B301" s="29">
        <v>2</v>
      </c>
      <c r="C301" s="100">
        <v>12362</v>
      </c>
      <c r="D301" s="100">
        <v>2.57</v>
      </c>
      <c r="E301" s="100">
        <v>2.4</v>
      </c>
      <c r="F301" s="100">
        <v>2.36</v>
      </c>
      <c r="G301" s="100">
        <v>2.08</v>
      </c>
      <c r="H301" s="100">
        <v>1.89</v>
      </c>
      <c r="I301" s="100">
        <v>1.66</v>
      </c>
      <c r="J301" s="100">
        <v>1.49</v>
      </c>
      <c r="K301" s="100">
        <v>1.35</v>
      </c>
      <c r="L301" s="100">
        <v>54</v>
      </c>
      <c r="M301" s="100">
        <v>53</v>
      </c>
      <c r="N301" s="100">
        <v>56</v>
      </c>
      <c r="O301" s="99">
        <v>0.55781249999999993</v>
      </c>
    </row>
    <row r="302" spans="1:15" x14ac:dyDescent="0.25">
      <c r="A302" s="100">
        <v>6099</v>
      </c>
      <c r="B302" s="29">
        <v>3</v>
      </c>
      <c r="C302" s="100">
        <v>24105</v>
      </c>
      <c r="D302" s="100">
        <v>5.22</v>
      </c>
      <c r="E302" s="100">
        <v>4.8099999999999996</v>
      </c>
      <c r="F302" s="100">
        <v>4.8</v>
      </c>
      <c r="G302" s="100">
        <v>4.17</v>
      </c>
      <c r="H302" s="100">
        <v>3.77</v>
      </c>
      <c r="I302" s="100">
        <v>3.3</v>
      </c>
      <c r="J302" s="100">
        <v>2.96</v>
      </c>
      <c r="K302" s="100">
        <v>2.65</v>
      </c>
      <c r="L302" s="100">
        <v>54</v>
      </c>
      <c r="M302" s="100">
        <v>53</v>
      </c>
      <c r="N302" s="100">
        <v>56</v>
      </c>
      <c r="O302" s="99">
        <v>0.55790509259259258</v>
      </c>
    </row>
    <row r="303" spans="1:15" x14ac:dyDescent="0.25">
      <c r="A303" s="100">
        <v>6099</v>
      </c>
      <c r="B303" s="29">
        <v>4</v>
      </c>
      <c r="C303" s="100">
        <v>36166</v>
      </c>
      <c r="D303" s="100">
        <v>7.77</v>
      </c>
      <c r="E303" s="100">
        <v>7.18</v>
      </c>
      <c r="F303" s="100">
        <v>7.07</v>
      </c>
      <c r="G303" s="100">
        <v>6.25</v>
      </c>
      <c r="H303" s="100">
        <v>5.53</v>
      </c>
      <c r="I303" s="100">
        <v>4.9000000000000004</v>
      </c>
      <c r="J303" s="100">
        <v>4.29</v>
      </c>
      <c r="K303" s="100">
        <v>3.79</v>
      </c>
      <c r="L303" s="100">
        <v>54</v>
      </c>
      <c r="M303" s="100">
        <v>53</v>
      </c>
      <c r="N303" s="100">
        <v>56</v>
      </c>
      <c r="O303" s="99">
        <v>0.5580208333333333</v>
      </c>
    </row>
    <row r="304" spans="1:15" x14ac:dyDescent="0.25">
      <c r="A304" s="96" t="s">
        <v>840</v>
      </c>
      <c r="C304" s="95" t="s">
        <v>57</v>
      </c>
      <c r="D304" s="97">
        <v>0.55841435185185184</v>
      </c>
      <c r="E304" s="96" t="s">
        <v>137</v>
      </c>
    </row>
    <row r="305" spans="1:15" x14ac:dyDescent="0.25">
      <c r="A305" s="100">
        <v>6117</v>
      </c>
      <c r="B305" s="29">
        <v>1</v>
      </c>
      <c r="C305" s="100">
        <v>35343</v>
      </c>
      <c r="D305" s="100">
        <v>22.53</v>
      </c>
      <c r="E305" s="100">
        <v>6.15</v>
      </c>
      <c r="F305" s="100">
        <v>17.809999999999999</v>
      </c>
      <c r="G305" s="100">
        <v>13.72</v>
      </c>
      <c r="H305" s="100">
        <v>10.77</v>
      </c>
      <c r="I305" s="100">
        <v>8.3699999999999992</v>
      </c>
      <c r="J305" s="100">
        <v>6.49</v>
      </c>
      <c r="K305" s="100">
        <v>4.84</v>
      </c>
      <c r="L305" s="100">
        <v>54</v>
      </c>
      <c r="M305" s="100">
        <v>53</v>
      </c>
      <c r="N305" s="100">
        <v>57</v>
      </c>
      <c r="O305" s="99">
        <v>0.55910879629629628</v>
      </c>
    </row>
    <row r="306" spans="1:15" x14ac:dyDescent="0.25">
      <c r="A306" s="100">
        <v>6117</v>
      </c>
      <c r="B306" s="29">
        <v>2</v>
      </c>
      <c r="C306" s="100">
        <v>12046</v>
      </c>
      <c r="D306" s="100">
        <v>8.89</v>
      </c>
      <c r="E306" s="100">
        <v>1.99</v>
      </c>
      <c r="F306" s="100">
        <v>6.98</v>
      </c>
      <c r="G306" s="100">
        <v>5.35</v>
      </c>
      <c r="H306" s="100">
        <v>4.1399999999999997</v>
      </c>
      <c r="I306" s="100">
        <v>3.26</v>
      </c>
      <c r="J306" s="100">
        <v>2.56</v>
      </c>
      <c r="K306" s="100">
        <v>1.98</v>
      </c>
      <c r="L306" s="100">
        <v>54</v>
      </c>
      <c r="M306" s="100">
        <v>53</v>
      </c>
      <c r="N306" s="100">
        <v>57</v>
      </c>
      <c r="O306" s="99">
        <v>0.55924768518518519</v>
      </c>
    </row>
    <row r="307" spans="1:15" x14ac:dyDescent="0.25">
      <c r="A307" s="100">
        <v>6117</v>
      </c>
      <c r="B307" s="29">
        <v>3</v>
      </c>
      <c r="C307" s="100">
        <v>23625</v>
      </c>
      <c r="D307" s="100">
        <v>16.21</v>
      </c>
      <c r="E307" s="100">
        <v>4.05</v>
      </c>
      <c r="F307" s="100">
        <v>12.8</v>
      </c>
      <c r="G307" s="100">
        <v>9.74</v>
      </c>
      <c r="H307" s="100">
        <v>7.71</v>
      </c>
      <c r="I307" s="100">
        <v>6.04</v>
      </c>
      <c r="J307" s="100">
        <v>4.74</v>
      </c>
      <c r="K307" s="100">
        <v>3.64</v>
      </c>
      <c r="L307" s="100">
        <v>54</v>
      </c>
      <c r="M307" s="100">
        <v>53</v>
      </c>
      <c r="N307" s="100">
        <v>57</v>
      </c>
      <c r="O307" s="99">
        <v>0.55940972222222218</v>
      </c>
    </row>
    <row r="308" spans="1:15" x14ac:dyDescent="0.25">
      <c r="A308" s="100">
        <v>6117</v>
      </c>
      <c r="B308" s="29">
        <v>4</v>
      </c>
      <c r="C308" s="100">
        <v>35399</v>
      </c>
      <c r="D308" s="100">
        <v>21.61</v>
      </c>
      <c r="E308" s="100">
        <v>6.19</v>
      </c>
      <c r="F308" s="100">
        <v>17.100000000000001</v>
      </c>
      <c r="G308" s="100">
        <v>13.18</v>
      </c>
      <c r="H308" s="100">
        <v>10.43</v>
      </c>
      <c r="I308" s="100">
        <v>8.2100000000000009</v>
      </c>
      <c r="J308" s="100">
        <v>6.46</v>
      </c>
      <c r="K308" s="100">
        <v>4.93</v>
      </c>
      <c r="L308" s="100">
        <v>54</v>
      </c>
      <c r="M308" s="100">
        <v>53</v>
      </c>
      <c r="N308" s="100">
        <v>57</v>
      </c>
      <c r="O308" s="99">
        <v>0.55954861111111109</v>
      </c>
    </row>
    <row r="309" spans="1:15" x14ac:dyDescent="0.25">
      <c r="A309" s="96" t="s">
        <v>841</v>
      </c>
      <c r="C309" s="95" t="s">
        <v>57</v>
      </c>
      <c r="D309" s="97">
        <v>0.56025462962962969</v>
      </c>
      <c r="E309" s="96" t="s">
        <v>120</v>
      </c>
    </row>
    <row r="310" spans="1:15" x14ac:dyDescent="0.25">
      <c r="A310" s="100">
        <v>6119</v>
      </c>
      <c r="B310" s="29">
        <v>1</v>
      </c>
      <c r="C310" s="100">
        <v>35593</v>
      </c>
      <c r="D310" s="100">
        <v>15.33</v>
      </c>
      <c r="E310" s="100">
        <v>12.4</v>
      </c>
      <c r="F310" s="100">
        <v>7.48</v>
      </c>
      <c r="G310" s="100">
        <v>6.38</v>
      </c>
      <c r="H310" s="100">
        <v>5.52</v>
      </c>
      <c r="I310" s="100">
        <v>4.78</v>
      </c>
      <c r="J310" s="100">
        <v>4.1100000000000003</v>
      </c>
      <c r="K310" s="100">
        <v>3.54</v>
      </c>
      <c r="L310" s="100">
        <v>55</v>
      </c>
      <c r="M310" s="100">
        <v>53</v>
      </c>
      <c r="N310" s="100">
        <v>58</v>
      </c>
      <c r="O310" s="99">
        <v>0.56070601851851853</v>
      </c>
    </row>
    <row r="311" spans="1:15" x14ac:dyDescent="0.25">
      <c r="A311" s="100">
        <v>6119</v>
      </c>
      <c r="B311" s="29">
        <v>2</v>
      </c>
      <c r="C311" s="100">
        <v>12098</v>
      </c>
      <c r="D311" s="100">
        <v>5.87</v>
      </c>
      <c r="E311" s="100">
        <v>4.6900000000000004</v>
      </c>
      <c r="F311" s="100">
        <v>2.13</v>
      </c>
      <c r="G311" s="100">
        <v>1.89</v>
      </c>
      <c r="H311" s="100">
        <v>1.7</v>
      </c>
      <c r="I311" s="100">
        <v>1.46</v>
      </c>
      <c r="J311" s="100">
        <v>1.31</v>
      </c>
      <c r="K311" s="100">
        <v>1.1499999999999999</v>
      </c>
      <c r="L311" s="100">
        <v>55</v>
      </c>
      <c r="M311" s="100">
        <v>53</v>
      </c>
      <c r="N311" s="100">
        <v>58</v>
      </c>
      <c r="O311" s="99">
        <v>0.56081018518518522</v>
      </c>
    </row>
    <row r="312" spans="1:15" x14ac:dyDescent="0.25">
      <c r="A312" s="100">
        <v>6119</v>
      </c>
      <c r="B312" s="29">
        <v>3</v>
      </c>
      <c r="C312" s="100">
        <v>23882</v>
      </c>
      <c r="D312" s="100">
        <v>10.85</v>
      </c>
      <c r="E312" s="100">
        <v>8.73</v>
      </c>
      <c r="F312" s="100">
        <v>4.74</v>
      </c>
      <c r="G312" s="100">
        <v>4.05</v>
      </c>
      <c r="H312" s="100">
        <v>3.62</v>
      </c>
      <c r="I312" s="100">
        <v>3.15</v>
      </c>
      <c r="J312" s="100">
        <v>2.76</v>
      </c>
      <c r="K312" s="100">
        <v>2.4</v>
      </c>
      <c r="L312" s="100">
        <v>55</v>
      </c>
      <c r="M312" s="100">
        <v>53</v>
      </c>
      <c r="N312" s="100">
        <v>58</v>
      </c>
      <c r="O312" s="99">
        <v>0.56090277777777775</v>
      </c>
    </row>
    <row r="313" spans="1:15" x14ac:dyDescent="0.25">
      <c r="A313" s="100">
        <v>6119</v>
      </c>
      <c r="B313" s="29">
        <v>4</v>
      </c>
      <c r="C313" s="100">
        <v>35804</v>
      </c>
      <c r="D313" s="100">
        <v>15.03</v>
      </c>
      <c r="E313" s="100">
        <v>12.21</v>
      </c>
      <c r="F313" s="100">
        <v>7.64</v>
      </c>
      <c r="G313" s="100">
        <v>6.49</v>
      </c>
      <c r="H313" s="100">
        <v>5.62</v>
      </c>
      <c r="I313" s="100">
        <v>4.88</v>
      </c>
      <c r="J313" s="100">
        <v>4.1900000000000004</v>
      </c>
      <c r="K313" s="100">
        <v>3.62</v>
      </c>
      <c r="L313" s="100">
        <v>55</v>
      </c>
      <c r="M313" s="100">
        <v>53</v>
      </c>
      <c r="N313" s="100">
        <v>58</v>
      </c>
      <c r="O313" s="99">
        <v>0.56103009259259262</v>
      </c>
    </row>
    <row r="314" spans="1:15" x14ac:dyDescent="0.25">
      <c r="A314" s="96" t="s">
        <v>606</v>
      </c>
      <c r="C314" s="95" t="s">
        <v>57</v>
      </c>
      <c r="D314" s="97">
        <v>0.56159722222222219</v>
      </c>
      <c r="E314" s="96" t="s">
        <v>119</v>
      </c>
    </row>
    <row r="315" spans="1:15" x14ac:dyDescent="0.25">
      <c r="A315" s="100">
        <v>6137</v>
      </c>
      <c r="B315" s="29">
        <v>1</v>
      </c>
      <c r="C315" s="100">
        <v>35918</v>
      </c>
      <c r="D315" s="100">
        <v>8.4</v>
      </c>
      <c r="E315" s="100">
        <v>7.61</v>
      </c>
      <c r="F315" s="100">
        <v>7.69</v>
      </c>
      <c r="G315" s="100">
        <v>6.82</v>
      </c>
      <c r="H315" s="100">
        <v>6.14</v>
      </c>
      <c r="I315" s="100">
        <v>5.41</v>
      </c>
      <c r="J315" s="100">
        <v>4.78</v>
      </c>
      <c r="K315" s="100">
        <v>4.3</v>
      </c>
      <c r="L315" s="100">
        <v>55</v>
      </c>
      <c r="M315" s="100">
        <v>53</v>
      </c>
      <c r="N315" s="100">
        <v>59</v>
      </c>
      <c r="O315" s="99">
        <v>0.56215277777777783</v>
      </c>
    </row>
    <row r="316" spans="1:15" x14ac:dyDescent="0.25">
      <c r="A316" s="100">
        <v>6137</v>
      </c>
      <c r="B316" s="29">
        <v>2</v>
      </c>
      <c r="C316" s="100">
        <v>12341</v>
      </c>
      <c r="D316" s="100">
        <v>2.71</v>
      </c>
      <c r="E316" s="100">
        <v>2.44</v>
      </c>
      <c r="F316" s="100">
        <v>2.5</v>
      </c>
      <c r="G316" s="100">
        <v>2.2200000000000002</v>
      </c>
      <c r="H316" s="100">
        <v>2.0099999999999998</v>
      </c>
      <c r="I316" s="100">
        <v>1.83</v>
      </c>
      <c r="J316" s="100">
        <v>1.66</v>
      </c>
      <c r="K316" s="100">
        <v>1.55</v>
      </c>
      <c r="L316" s="100">
        <v>55</v>
      </c>
      <c r="M316" s="100">
        <v>53</v>
      </c>
      <c r="N316" s="100">
        <v>59</v>
      </c>
      <c r="O316" s="99">
        <v>0.56225694444444441</v>
      </c>
    </row>
    <row r="317" spans="1:15" x14ac:dyDescent="0.25">
      <c r="A317" s="100">
        <v>6137</v>
      </c>
      <c r="B317" s="29">
        <v>3</v>
      </c>
      <c r="C317" s="100">
        <v>24146</v>
      </c>
      <c r="D317" s="100">
        <v>5.53</v>
      </c>
      <c r="E317" s="100">
        <v>5</v>
      </c>
      <c r="F317" s="100">
        <v>5.0999999999999996</v>
      </c>
      <c r="G317" s="100">
        <v>4.49</v>
      </c>
      <c r="H317" s="100">
        <v>4.1100000000000003</v>
      </c>
      <c r="I317" s="100">
        <v>3.67</v>
      </c>
      <c r="J317" s="100">
        <v>3.33</v>
      </c>
      <c r="K317" s="100">
        <v>3.07</v>
      </c>
      <c r="L317" s="100">
        <v>55</v>
      </c>
      <c r="M317" s="100">
        <v>53</v>
      </c>
      <c r="N317" s="100">
        <v>59</v>
      </c>
      <c r="O317" s="99">
        <v>0.56234953703703705</v>
      </c>
    </row>
    <row r="318" spans="1:15" x14ac:dyDescent="0.25">
      <c r="A318" s="100">
        <v>6137</v>
      </c>
      <c r="B318" s="29">
        <v>4</v>
      </c>
      <c r="C318" s="100">
        <v>36075</v>
      </c>
      <c r="D318" s="100">
        <v>8.23</v>
      </c>
      <c r="E318" s="100">
        <v>7.46</v>
      </c>
      <c r="F318" s="100">
        <v>7.52</v>
      </c>
      <c r="G318" s="100">
        <v>6.7</v>
      </c>
      <c r="H318" s="100">
        <v>6.04</v>
      </c>
      <c r="I318" s="100">
        <v>5.42</v>
      </c>
      <c r="J318" s="100">
        <v>4.8600000000000003</v>
      </c>
      <c r="K318" s="100">
        <v>4.47</v>
      </c>
      <c r="L318" s="100">
        <v>55</v>
      </c>
      <c r="M318" s="100">
        <v>53</v>
      </c>
      <c r="N318" s="100">
        <v>59</v>
      </c>
      <c r="O318" s="99">
        <v>0.56247685185185181</v>
      </c>
    </row>
    <row r="319" spans="1:15" x14ac:dyDescent="0.25">
      <c r="A319" s="96" t="s">
        <v>617</v>
      </c>
      <c r="C319" s="95" t="s">
        <v>57</v>
      </c>
      <c r="D319" s="97">
        <v>0.562962962962963</v>
      </c>
      <c r="E319" s="96" t="s">
        <v>134</v>
      </c>
    </row>
    <row r="320" spans="1:15" x14ac:dyDescent="0.25">
      <c r="A320" s="100">
        <v>6155</v>
      </c>
      <c r="B320" s="29">
        <v>1</v>
      </c>
      <c r="C320" s="100">
        <v>35394</v>
      </c>
      <c r="D320" s="100">
        <v>17.25</v>
      </c>
      <c r="E320" s="100">
        <v>7</v>
      </c>
      <c r="F320" s="100">
        <v>13.96</v>
      </c>
      <c r="G320" s="100">
        <v>10.93</v>
      </c>
      <c r="H320" s="100">
        <v>8.75</v>
      </c>
      <c r="I320" s="100">
        <v>7.06</v>
      </c>
      <c r="J320" s="100">
        <v>5.6</v>
      </c>
      <c r="K320" s="100">
        <v>4.3499999999999996</v>
      </c>
      <c r="L320" s="100">
        <v>55</v>
      </c>
      <c r="M320" s="100">
        <v>53</v>
      </c>
      <c r="N320" s="100">
        <v>60</v>
      </c>
      <c r="O320" s="99">
        <v>0.56357638888888884</v>
      </c>
    </row>
    <row r="321" spans="1:15" x14ac:dyDescent="0.25">
      <c r="A321" s="100">
        <v>6155</v>
      </c>
      <c r="B321" s="29">
        <v>2</v>
      </c>
      <c r="C321" s="100">
        <v>12089</v>
      </c>
      <c r="D321" s="100">
        <v>6.22</v>
      </c>
      <c r="E321" s="100">
        <v>2.1</v>
      </c>
      <c r="F321" s="100">
        <v>4.97</v>
      </c>
      <c r="G321" s="100">
        <v>3.92</v>
      </c>
      <c r="H321" s="100">
        <v>3.15</v>
      </c>
      <c r="I321" s="100">
        <v>2.59</v>
      </c>
      <c r="J321" s="100">
        <v>2.08</v>
      </c>
      <c r="K321" s="100">
        <v>1.63</v>
      </c>
      <c r="L321" s="100">
        <v>55</v>
      </c>
      <c r="M321" s="100">
        <v>53</v>
      </c>
      <c r="N321" s="100">
        <v>60</v>
      </c>
      <c r="O321" s="99">
        <v>0.56370370370370371</v>
      </c>
    </row>
    <row r="322" spans="1:15" x14ac:dyDescent="0.25">
      <c r="A322" s="100">
        <v>6155</v>
      </c>
      <c r="B322" s="29">
        <v>3</v>
      </c>
      <c r="C322" s="100">
        <v>23894</v>
      </c>
      <c r="D322" s="100">
        <v>12.08</v>
      </c>
      <c r="E322" s="100">
        <v>4.3899999999999997</v>
      </c>
      <c r="F322" s="100">
        <v>9.73</v>
      </c>
      <c r="G322" s="100">
        <v>7.62</v>
      </c>
      <c r="H322" s="100">
        <v>6.21</v>
      </c>
      <c r="I322" s="100">
        <v>5.07</v>
      </c>
      <c r="J322" s="100">
        <v>4.07</v>
      </c>
      <c r="K322" s="100">
        <v>3.19</v>
      </c>
      <c r="L322" s="100">
        <v>55</v>
      </c>
      <c r="M322" s="100">
        <v>53</v>
      </c>
      <c r="N322" s="100">
        <v>60</v>
      </c>
      <c r="O322" s="99">
        <v>0.56381944444444443</v>
      </c>
    </row>
    <row r="323" spans="1:15" x14ac:dyDescent="0.25">
      <c r="A323" s="100">
        <v>6155</v>
      </c>
      <c r="B323" s="29">
        <v>4</v>
      </c>
      <c r="C323" s="100">
        <v>35777</v>
      </c>
      <c r="D323" s="100">
        <v>16.82</v>
      </c>
      <c r="E323" s="100">
        <v>6.99</v>
      </c>
      <c r="F323" s="100">
        <v>13.64</v>
      </c>
      <c r="G323" s="100">
        <v>10.73</v>
      </c>
      <c r="H323" s="100">
        <v>8.68</v>
      </c>
      <c r="I323" s="100">
        <v>7.08</v>
      </c>
      <c r="J323" s="100">
        <v>5.71</v>
      </c>
      <c r="K323" s="100">
        <v>4.4800000000000004</v>
      </c>
      <c r="L323" s="100">
        <v>55</v>
      </c>
      <c r="M323" s="100">
        <v>53</v>
      </c>
      <c r="N323" s="100">
        <v>60</v>
      </c>
      <c r="O323" s="99">
        <v>0.56395833333333334</v>
      </c>
    </row>
    <row r="324" spans="1:15" x14ac:dyDescent="0.25">
      <c r="A324" s="96" t="s">
        <v>374</v>
      </c>
      <c r="C324" s="95" t="s">
        <v>57</v>
      </c>
      <c r="D324" s="97">
        <v>0.56464120370370374</v>
      </c>
      <c r="E324" s="96" t="s">
        <v>133</v>
      </c>
    </row>
    <row r="325" spans="1:15" x14ac:dyDescent="0.25">
      <c r="A325" s="100">
        <v>6159</v>
      </c>
      <c r="B325" s="29">
        <v>1</v>
      </c>
      <c r="C325" s="100">
        <v>35533</v>
      </c>
      <c r="D325" s="100">
        <v>16.97</v>
      </c>
      <c r="E325" s="100">
        <v>13.35</v>
      </c>
      <c r="F325" s="100">
        <v>7.27</v>
      </c>
      <c r="G325" s="100">
        <v>6.3</v>
      </c>
      <c r="H325" s="100">
        <v>5.45</v>
      </c>
      <c r="I325" s="100">
        <v>4.84</v>
      </c>
      <c r="J325" s="100">
        <v>4.13</v>
      </c>
      <c r="K325" s="100">
        <v>3.48</v>
      </c>
      <c r="L325" s="100">
        <v>55</v>
      </c>
      <c r="M325" s="100">
        <v>54</v>
      </c>
      <c r="N325" s="100">
        <v>61</v>
      </c>
      <c r="O325" s="99">
        <v>0.56512731481481482</v>
      </c>
    </row>
    <row r="326" spans="1:15" x14ac:dyDescent="0.25">
      <c r="A326" s="100">
        <v>6159</v>
      </c>
      <c r="B326" s="29">
        <v>2</v>
      </c>
      <c r="C326" s="100">
        <v>12085</v>
      </c>
      <c r="D326" s="100">
        <v>6.35</v>
      </c>
      <c r="E326" s="100">
        <v>4.91</v>
      </c>
      <c r="F326" s="100">
        <v>2.33</v>
      </c>
      <c r="G326" s="100">
        <v>2.04</v>
      </c>
      <c r="H326" s="100">
        <v>1.79</v>
      </c>
      <c r="I326" s="100">
        <v>1.61</v>
      </c>
      <c r="J326" s="100">
        <v>1.37</v>
      </c>
      <c r="K326" s="100">
        <v>1.1599999999999999</v>
      </c>
      <c r="L326" s="100">
        <v>55</v>
      </c>
      <c r="M326" s="100">
        <v>54</v>
      </c>
      <c r="N326" s="100">
        <v>61</v>
      </c>
      <c r="O326" s="99">
        <v>0.5652314814814815</v>
      </c>
    </row>
    <row r="327" spans="1:15" x14ac:dyDescent="0.25">
      <c r="A327" s="100">
        <v>6159</v>
      </c>
      <c r="B327" s="29">
        <v>3</v>
      </c>
      <c r="C327" s="100">
        <v>23976</v>
      </c>
      <c r="D327" s="100">
        <v>12.07</v>
      </c>
      <c r="E327" s="100">
        <v>9.42</v>
      </c>
      <c r="F327" s="100">
        <v>4.9000000000000004</v>
      </c>
      <c r="G327" s="100">
        <v>4.17</v>
      </c>
      <c r="H327" s="100">
        <v>3.66</v>
      </c>
      <c r="I327" s="100">
        <v>3.26</v>
      </c>
      <c r="J327" s="100">
        <v>2.78</v>
      </c>
      <c r="K327" s="100">
        <v>2.34</v>
      </c>
      <c r="L327" s="100">
        <v>55</v>
      </c>
      <c r="M327" s="100">
        <v>54</v>
      </c>
      <c r="N327" s="100">
        <v>61</v>
      </c>
      <c r="O327" s="99">
        <v>0.56532407407407403</v>
      </c>
    </row>
    <row r="328" spans="1:15" x14ac:dyDescent="0.25">
      <c r="A328" s="100">
        <v>6159</v>
      </c>
      <c r="B328" s="29">
        <v>4</v>
      </c>
      <c r="C328" s="100">
        <v>35778</v>
      </c>
      <c r="D328" s="100">
        <v>16.52</v>
      </c>
      <c r="E328" s="100">
        <v>13.04</v>
      </c>
      <c r="F328" s="100">
        <v>7.38</v>
      </c>
      <c r="G328" s="100">
        <v>6.37</v>
      </c>
      <c r="H328" s="100">
        <v>5.5</v>
      </c>
      <c r="I328" s="100">
        <v>4.9000000000000004</v>
      </c>
      <c r="J328" s="100">
        <v>4.16</v>
      </c>
      <c r="K328" s="100">
        <v>3.51</v>
      </c>
      <c r="L328" s="100">
        <v>55</v>
      </c>
      <c r="M328" s="100">
        <v>54</v>
      </c>
      <c r="N328" s="100">
        <v>61</v>
      </c>
      <c r="O328" s="99">
        <v>0.56545138888888891</v>
      </c>
    </row>
    <row r="329" spans="1:15" x14ac:dyDescent="0.25">
      <c r="A329" s="96" t="s">
        <v>842</v>
      </c>
      <c r="C329" s="95" t="s">
        <v>57</v>
      </c>
      <c r="D329" s="97">
        <v>0.56611111111111112</v>
      </c>
      <c r="E329" s="96" t="s">
        <v>131</v>
      </c>
    </row>
    <row r="330" spans="1:15" x14ac:dyDescent="0.25">
      <c r="A330" s="100">
        <v>6174</v>
      </c>
      <c r="B330" s="29">
        <v>1</v>
      </c>
      <c r="C330" s="100">
        <v>35744</v>
      </c>
      <c r="D330" s="100">
        <v>8.2899999999999991</v>
      </c>
      <c r="E330" s="100">
        <v>7.51</v>
      </c>
      <c r="F330" s="100">
        <v>7.67</v>
      </c>
      <c r="G330" s="100">
        <v>6.93</v>
      </c>
      <c r="H330" s="100">
        <v>6.22</v>
      </c>
      <c r="I330" s="100">
        <v>5.54</v>
      </c>
      <c r="J330" s="100">
        <v>4.91</v>
      </c>
      <c r="K330" s="100">
        <v>4.38</v>
      </c>
      <c r="L330" s="100">
        <v>55</v>
      </c>
      <c r="M330" s="100">
        <v>53</v>
      </c>
      <c r="N330" s="100">
        <v>62</v>
      </c>
      <c r="O330" s="99">
        <v>0.56666666666666665</v>
      </c>
    </row>
    <row r="331" spans="1:15" x14ac:dyDescent="0.25">
      <c r="A331" s="100">
        <v>6174</v>
      </c>
      <c r="B331" s="29">
        <v>2</v>
      </c>
      <c r="C331" s="100">
        <v>12285</v>
      </c>
      <c r="D331" s="100">
        <v>2.61</v>
      </c>
      <c r="E331" s="100">
        <v>2.33</v>
      </c>
      <c r="F331" s="100">
        <v>2.44</v>
      </c>
      <c r="G331" s="100">
        <v>2.2000000000000002</v>
      </c>
      <c r="H331" s="100">
        <v>2.0299999999999998</v>
      </c>
      <c r="I331" s="100">
        <v>1.85</v>
      </c>
      <c r="J331" s="100">
        <v>1.71</v>
      </c>
      <c r="K331" s="100">
        <v>1.6</v>
      </c>
      <c r="L331" s="100">
        <v>55</v>
      </c>
      <c r="M331" s="100">
        <v>53</v>
      </c>
      <c r="N331" s="100">
        <v>62</v>
      </c>
      <c r="O331" s="99">
        <v>0.56677083333333333</v>
      </c>
    </row>
    <row r="332" spans="1:15" x14ac:dyDescent="0.25">
      <c r="A332" s="100">
        <v>6174</v>
      </c>
      <c r="B332" s="29">
        <v>3</v>
      </c>
      <c r="C332" s="100">
        <v>24239</v>
      </c>
      <c r="D332" s="100">
        <v>5.34</v>
      </c>
      <c r="E332" s="100">
        <v>4.8</v>
      </c>
      <c r="F332" s="100">
        <v>4.9800000000000004</v>
      </c>
      <c r="G332" s="100">
        <v>4.47</v>
      </c>
      <c r="H332" s="100">
        <v>4.13</v>
      </c>
      <c r="I332" s="100">
        <v>3.76</v>
      </c>
      <c r="J332" s="100">
        <v>3.43</v>
      </c>
      <c r="K332" s="100">
        <v>3.17</v>
      </c>
      <c r="L332" s="100">
        <v>55</v>
      </c>
      <c r="M332" s="100">
        <v>53</v>
      </c>
      <c r="N332" s="100">
        <v>62</v>
      </c>
      <c r="O332" s="99">
        <v>0.56685185185185183</v>
      </c>
    </row>
    <row r="333" spans="1:15" x14ac:dyDescent="0.25">
      <c r="A333" s="101">
        <v>6174</v>
      </c>
      <c r="B333" s="29">
        <v>4</v>
      </c>
      <c r="C333" s="100">
        <v>36097</v>
      </c>
      <c r="D333" s="100">
        <v>7.97</v>
      </c>
      <c r="E333" s="100">
        <v>7.18</v>
      </c>
      <c r="F333" s="100">
        <v>7.38</v>
      </c>
      <c r="G333" s="100">
        <v>6.68</v>
      </c>
      <c r="H333" s="100">
        <v>6.09</v>
      </c>
      <c r="I333" s="100">
        <v>5.5</v>
      </c>
      <c r="J333" s="100">
        <v>5.01</v>
      </c>
      <c r="K333" s="100">
        <v>4.57</v>
      </c>
      <c r="L333" s="100">
        <v>55</v>
      </c>
      <c r="M333" s="100">
        <v>53</v>
      </c>
      <c r="N333" s="100">
        <v>62</v>
      </c>
      <c r="O333" s="99">
        <v>0.56696759259259266</v>
      </c>
    </row>
    <row r="334" spans="1:15" x14ac:dyDescent="0.25">
      <c r="A334" s="96" t="s">
        <v>604</v>
      </c>
      <c r="C334" s="95" t="s">
        <v>57</v>
      </c>
      <c r="D334" s="97">
        <v>0.56733796296296302</v>
      </c>
      <c r="E334" s="96" t="s">
        <v>129</v>
      </c>
    </row>
    <row r="335" spans="1:15" x14ac:dyDescent="0.25">
      <c r="A335" s="100">
        <v>6192</v>
      </c>
      <c r="B335" s="29">
        <v>1</v>
      </c>
      <c r="C335" s="100">
        <v>35752</v>
      </c>
      <c r="D335" s="100">
        <v>8.16</v>
      </c>
      <c r="E335" s="100">
        <v>7.49</v>
      </c>
      <c r="F335" s="100">
        <v>7.38</v>
      </c>
      <c r="G335" s="100">
        <v>6.49</v>
      </c>
      <c r="H335" s="100">
        <v>5.62</v>
      </c>
      <c r="I335" s="100">
        <v>4.9000000000000004</v>
      </c>
      <c r="J335" s="100">
        <v>4.16</v>
      </c>
      <c r="K335" s="100">
        <v>3.52</v>
      </c>
      <c r="L335" s="100">
        <v>55</v>
      </c>
      <c r="M335" s="100">
        <v>54</v>
      </c>
      <c r="N335" s="100">
        <v>63</v>
      </c>
      <c r="O335" s="99">
        <v>0.56787037037037036</v>
      </c>
    </row>
    <row r="336" spans="1:15" x14ac:dyDescent="0.25">
      <c r="A336" s="100">
        <v>6192</v>
      </c>
      <c r="B336" s="29">
        <v>2</v>
      </c>
      <c r="C336" s="100">
        <v>12380</v>
      </c>
      <c r="D336" s="100">
        <v>2.62</v>
      </c>
      <c r="E336" s="100">
        <v>2.36</v>
      </c>
      <c r="F336" s="100">
        <v>2.37</v>
      </c>
      <c r="G336" s="100">
        <v>2.08</v>
      </c>
      <c r="H336" s="100">
        <v>1.86</v>
      </c>
      <c r="I336" s="100">
        <v>1.64</v>
      </c>
      <c r="J336" s="100">
        <v>1.42</v>
      </c>
      <c r="K336" s="100">
        <v>1.24</v>
      </c>
      <c r="L336" s="100">
        <v>55</v>
      </c>
      <c r="M336" s="100">
        <v>54</v>
      </c>
      <c r="N336" s="100">
        <v>63</v>
      </c>
      <c r="O336" s="99">
        <v>0.56797453703703704</v>
      </c>
    </row>
    <row r="337" spans="1:15" x14ac:dyDescent="0.25">
      <c r="A337" s="100">
        <v>6192</v>
      </c>
      <c r="B337" s="29">
        <v>3</v>
      </c>
      <c r="C337" s="100">
        <v>24107</v>
      </c>
      <c r="D337" s="100">
        <v>5.33</v>
      </c>
      <c r="E337" s="100">
        <v>4.82</v>
      </c>
      <c r="F337" s="100">
        <v>4.84</v>
      </c>
      <c r="G337" s="100">
        <v>4.21</v>
      </c>
      <c r="H337" s="100">
        <v>3.75</v>
      </c>
      <c r="I337" s="100">
        <v>3.3</v>
      </c>
      <c r="J337" s="100">
        <v>2.83</v>
      </c>
      <c r="K337" s="100">
        <v>2.4500000000000002</v>
      </c>
      <c r="L337" s="100">
        <v>55</v>
      </c>
      <c r="M337" s="100">
        <v>54</v>
      </c>
      <c r="N337" s="100">
        <v>63</v>
      </c>
      <c r="O337" s="99">
        <v>0.56806712962962969</v>
      </c>
    </row>
    <row r="338" spans="1:15" x14ac:dyDescent="0.25">
      <c r="A338" s="100">
        <v>6192</v>
      </c>
      <c r="B338" s="29">
        <v>4</v>
      </c>
      <c r="C338" s="100">
        <v>36300</v>
      </c>
      <c r="D338" s="100">
        <v>7.93</v>
      </c>
      <c r="E338" s="100">
        <v>7.23</v>
      </c>
      <c r="F338" s="100">
        <v>7.16</v>
      </c>
      <c r="G338" s="100">
        <v>6.3</v>
      </c>
      <c r="H338" s="100">
        <v>5.51</v>
      </c>
      <c r="I338" s="100">
        <v>4.84</v>
      </c>
      <c r="J338" s="100">
        <v>4.18</v>
      </c>
      <c r="K338" s="100">
        <v>3.59</v>
      </c>
      <c r="L338" s="100">
        <v>55</v>
      </c>
      <c r="M338" s="100">
        <v>54</v>
      </c>
      <c r="N338" s="100">
        <v>63</v>
      </c>
      <c r="O338" s="99">
        <v>0.5681828703703703</v>
      </c>
    </row>
    <row r="339" spans="1:15" x14ac:dyDescent="0.25">
      <c r="A339" s="96" t="s">
        <v>843</v>
      </c>
      <c r="C339" s="95" t="s">
        <v>57</v>
      </c>
      <c r="D339" s="97">
        <v>0.56862268518518522</v>
      </c>
      <c r="E339" s="96" t="s">
        <v>118</v>
      </c>
    </row>
    <row r="340" spans="1:15" x14ac:dyDescent="0.25">
      <c r="A340" s="100">
        <v>6197</v>
      </c>
      <c r="B340" s="29">
        <v>1</v>
      </c>
      <c r="C340" s="100">
        <v>36068</v>
      </c>
      <c r="D340" s="100">
        <v>7.85</v>
      </c>
      <c r="E340" s="100">
        <v>7.15</v>
      </c>
      <c r="F340" s="100">
        <v>7.19</v>
      </c>
      <c r="G340" s="100">
        <v>6.29</v>
      </c>
      <c r="H340" s="100">
        <v>5.51</v>
      </c>
      <c r="I340" s="100">
        <v>4.8</v>
      </c>
      <c r="J340" s="100">
        <v>4.1399999999999997</v>
      </c>
      <c r="K340" s="100">
        <v>3.59</v>
      </c>
      <c r="L340" s="100">
        <v>55</v>
      </c>
      <c r="M340" s="100">
        <v>54</v>
      </c>
      <c r="N340" s="100">
        <v>64</v>
      </c>
      <c r="O340" s="99">
        <v>0.56909722222222225</v>
      </c>
    </row>
    <row r="341" spans="1:15" x14ac:dyDescent="0.25">
      <c r="A341" s="100">
        <v>6197</v>
      </c>
      <c r="B341" s="29">
        <v>2</v>
      </c>
      <c r="C341" s="100">
        <v>12279</v>
      </c>
      <c r="D341" s="100">
        <v>2.61</v>
      </c>
      <c r="E341" s="100">
        <v>2.36</v>
      </c>
      <c r="F341" s="100">
        <v>2.4</v>
      </c>
      <c r="G341" s="100">
        <v>2.11</v>
      </c>
      <c r="H341" s="100">
        <v>1.87</v>
      </c>
      <c r="I341" s="100">
        <v>1.65</v>
      </c>
      <c r="J341" s="100">
        <v>1.42</v>
      </c>
      <c r="K341" s="100">
        <v>1.27</v>
      </c>
      <c r="L341" s="100">
        <v>55</v>
      </c>
      <c r="M341" s="100">
        <v>54</v>
      </c>
      <c r="N341" s="100">
        <v>64</v>
      </c>
      <c r="O341" s="99">
        <v>0.56920138888888883</v>
      </c>
    </row>
    <row r="342" spans="1:15" x14ac:dyDescent="0.25">
      <c r="A342" s="100">
        <v>6197</v>
      </c>
      <c r="B342" s="29">
        <v>3</v>
      </c>
      <c r="C342" s="100">
        <v>24186</v>
      </c>
      <c r="D342" s="100">
        <v>5.27</v>
      </c>
      <c r="E342" s="100">
        <v>4.75</v>
      </c>
      <c r="F342" s="100">
        <v>4.8899999999999997</v>
      </c>
      <c r="G342" s="100">
        <v>4.21</v>
      </c>
      <c r="H342" s="100">
        <v>3.74</v>
      </c>
      <c r="I342" s="100">
        <v>3.26</v>
      </c>
      <c r="J342" s="100">
        <v>2.83</v>
      </c>
      <c r="K342" s="100">
        <v>2.46</v>
      </c>
      <c r="L342" s="100">
        <v>55</v>
      </c>
      <c r="M342" s="100">
        <v>54</v>
      </c>
      <c r="N342" s="100">
        <v>64</v>
      </c>
      <c r="O342" s="99">
        <v>0.56929398148148147</v>
      </c>
    </row>
    <row r="343" spans="1:15" x14ac:dyDescent="0.25">
      <c r="A343" s="100">
        <v>6197</v>
      </c>
      <c r="B343" s="29">
        <v>4</v>
      </c>
      <c r="C343" s="100">
        <v>36163</v>
      </c>
      <c r="D343" s="100">
        <v>7.89</v>
      </c>
      <c r="E343" s="100">
        <v>7.16</v>
      </c>
      <c r="F343" s="100">
        <v>7.23</v>
      </c>
      <c r="G343" s="100">
        <v>6.31</v>
      </c>
      <c r="H343" s="100">
        <v>5.52</v>
      </c>
      <c r="I343" s="100">
        <v>4.83</v>
      </c>
      <c r="J343" s="100">
        <v>4.17</v>
      </c>
      <c r="K343" s="100">
        <v>3.61</v>
      </c>
      <c r="L343" s="100">
        <v>55</v>
      </c>
      <c r="M343" s="100">
        <v>54</v>
      </c>
      <c r="N343" s="100">
        <v>64</v>
      </c>
      <c r="O343" s="99">
        <v>0.56942129629629623</v>
      </c>
    </row>
    <row r="344" spans="1:15" x14ac:dyDescent="0.25">
      <c r="A344" s="96" t="s">
        <v>844</v>
      </c>
      <c r="C344" s="95" t="s">
        <v>57</v>
      </c>
      <c r="D344" s="97">
        <v>0.57016203703703705</v>
      </c>
      <c r="E344" s="96" t="s">
        <v>117</v>
      </c>
    </row>
    <row r="345" spans="1:15" x14ac:dyDescent="0.25">
      <c r="A345" s="100">
        <v>6214</v>
      </c>
      <c r="B345" s="29">
        <v>1</v>
      </c>
      <c r="C345" s="100">
        <v>35701</v>
      </c>
      <c r="D345" s="100">
        <v>7.91</v>
      </c>
      <c r="E345" s="100">
        <v>7.16</v>
      </c>
      <c r="F345" s="100">
        <v>7.22</v>
      </c>
      <c r="G345" s="100">
        <v>6.42</v>
      </c>
      <c r="H345" s="100">
        <v>5.68</v>
      </c>
      <c r="I345" s="100">
        <v>4.8600000000000003</v>
      </c>
      <c r="J345" s="100">
        <v>4.1500000000000004</v>
      </c>
      <c r="K345" s="100">
        <v>3.51</v>
      </c>
      <c r="L345" s="100">
        <v>55</v>
      </c>
      <c r="M345" s="100">
        <v>53</v>
      </c>
      <c r="N345" s="100">
        <v>1</v>
      </c>
      <c r="O345" s="99">
        <v>0.57255787037037031</v>
      </c>
    </row>
    <row r="346" spans="1:15" x14ac:dyDescent="0.25">
      <c r="A346" s="100">
        <v>6214</v>
      </c>
      <c r="B346" s="29">
        <v>2</v>
      </c>
      <c r="C346" s="100">
        <v>12314</v>
      </c>
      <c r="D346" s="100">
        <v>2.58</v>
      </c>
      <c r="E346" s="100">
        <v>2.34</v>
      </c>
      <c r="F346" s="100">
        <v>2.35</v>
      </c>
      <c r="G346" s="100">
        <v>2.1</v>
      </c>
      <c r="H346" s="100">
        <v>1.86</v>
      </c>
      <c r="I346" s="100">
        <v>1.64</v>
      </c>
      <c r="J346" s="100">
        <v>1.41</v>
      </c>
      <c r="K346" s="100">
        <v>1.25</v>
      </c>
      <c r="L346" s="100">
        <v>55</v>
      </c>
      <c r="M346" s="100">
        <v>53</v>
      </c>
      <c r="N346" s="100">
        <v>1</v>
      </c>
      <c r="O346" s="99">
        <v>0.57266203703703711</v>
      </c>
    </row>
    <row r="347" spans="1:15" x14ac:dyDescent="0.25">
      <c r="A347" s="100">
        <v>6214</v>
      </c>
      <c r="B347" s="29">
        <v>3</v>
      </c>
      <c r="C347" s="100">
        <v>24073</v>
      </c>
      <c r="D347" s="100">
        <v>5.22</v>
      </c>
      <c r="E347" s="100">
        <v>4.7</v>
      </c>
      <c r="F347" s="100">
        <v>4.8</v>
      </c>
      <c r="G347" s="100">
        <v>4.18</v>
      </c>
      <c r="H347" s="100">
        <v>3.75</v>
      </c>
      <c r="I347" s="100">
        <v>3.25</v>
      </c>
      <c r="J347" s="100">
        <v>2.83</v>
      </c>
      <c r="K347" s="100">
        <v>2.44</v>
      </c>
      <c r="L347" s="100">
        <v>55</v>
      </c>
      <c r="M347" s="100">
        <v>53</v>
      </c>
      <c r="N347" s="100">
        <v>1</v>
      </c>
      <c r="O347" s="99">
        <v>0.57275462962962964</v>
      </c>
    </row>
    <row r="348" spans="1:15" x14ac:dyDescent="0.25">
      <c r="A348" s="100">
        <v>6214</v>
      </c>
      <c r="B348" s="29">
        <v>4</v>
      </c>
      <c r="C348" s="100">
        <v>36128</v>
      </c>
      <c r="D348" s="100">
        <v>7.78</v>
      </c>
      <c r="E348" s="100">
        <v>7.03</v>
      </c>
      <c r="F348" s="100">
        <v>7.13</v>
      </c>
      <c r="G348" s="100">
        <v>6.27</v>
      </c>
      <c r="H348" s="100">
        <v>5.55</v>
      </c>
      <c r="I348" s="100">
        <v>4.83</v>
      </c>
      <c r="J348" s="100">
        <v>4.16</v>
      </c>
      <c r="K348" s="100">
        <v>3.59</v>
      </c>
      <c r="L348" s="100">
        <v>55</v>
      </c>
      <c r="M348" s="100">
        <v>53</v>
      </c>
      <c r="N348" s="100">
        <v>1</v>
      </c>
      <c r="O348" s="99">
        <v>0.57287037037037036</v>
      </c>
    </row>
    <row r="349" spans="1:15" x14ac:dyDescent="0.25">
      <c r="A349" s="96" t="s">
        <v>845</v>
      </c>
      <c r="C349" s="95" t="s">
        <v>57</v>
      </c>
      <c r="D349" s="97">
        <v>0.57356481481481481</v>
      </c>
      <c r="E349" s="96" t="s">
        <v>127</v>
      </c>
    </row>
    <row r="350" spans="1:15" x14ac:dyDescent="0.25">
      <c r="A350" s="100">
        <v>6230</v>
      </c>
      <c r="B350" s="29">
        <v>1</v>
      </c>
      <c r="C350" s="100">
        <v>35996</v>
      </c>
      <c r="D350" s="100">
        <v>8.2100000000000009</v>
      </c>
      <c r="E350" s="100">
        <v>7.53</v>
      </c>
      <c r="F350" s="100">
        <v>7.41</v>
      </c>
      <c r="G350" s="100">
        <v>6.47</v>
      </c>
      <c r="H350" s="100">
        <v>5.71</v>
      </c>
      <c r="I350" s="100">
        <v>4.8899999999999997</v>
      </c>
      <c r="J350" s="100">
        <v>4.17</v>
      </c>
      <c r="K350" s="100">
        <v>3.54</v>
      </c>
      <c r="L350" s="100">
        <v>55</v>
      </c>
      <c r="M350" s="100">
        <v>54</v>
      </c>
      <c r="N350" s="100">
        <v>2</v>
      </c>
      <c r="O350" s="99">
        <v>0.57413194444444449</v>
      </c>
    </row>
    <row r="351" spans="1:15" x14ac:dyDescent="0.25">
      <c r="A351" s="100">
        <v>6230</v>
      </c>
      <c r="B351" s="29">
        <v>2</v>
      </c>
      <c r="C351" s="100">
        <v>12276</v>
      </c>
      <c r="D351" s="100">
        <v>2.7</v>
      </c>
      <c r="E351" s="100">
        <v>2.4300000000000002</v>
      </c>
      <c r="F351" s="100">
        <v>2.4500000000000002</v>
      </c>
      <c r="G351" s="100">
        <v>2.12</v>
      </c>
      <c r="H351" s="100">
        <v>1.89</v>
      </c>
      <c r="I351" s="100">
        <v>1.65</v>
      </c>
      <c r="J351" s="100">
        <v>1.43</v>
      </c>
      <c r="K351" s="100">
        <v>1.26</v>
      </c>
      <c r="L351" s="100">
        <v>55</v>
      </c>
      <c r="M351" s="100">
        <v>54</v>
      </c>
      <c r="N351" s="100">
        <v>2</v>
      </c>
      <c r="O351" s="99">
        <v>0.57423611111111106</v>
      </c>
    </row>
    <row r="352" spans="1:15" x14ac:dyDescent="0.25">
      <c r="A352" s="100">
        <v>6230</v>
      </c>
      <c r="B352" s="29">
        <v>3</v>
      </c>
      <c r="C352" s="100">
        <v>24101</v>
      </c>
      <c r="D352" s="100">
        <v>5.45</v>
      </c>
      <c r="E352" s="100">
        <v>4.95</v>
      </c>
      <c r="F352" s="100">
        <v>4.9800000000000004</v>
      </c>
      <c r="G352" s="100">
        <v>4.28</v>
      </c>
      <c r="H352" s="100">
        <v>3.83</v>
      </c>
      <c r="I352" s="100">
        <v>3.31</v>
      </c>
      <c r="J352" s="100">
        <v>2.87</v>
      </c>
      <c r="K352" s="100">
        <v>2.4700000000000002</v>
      </c>
      <c r="L352" s="100">
        <v>55</v>
      </c>
      <c r="M352" s="100">
        <v>54</v>
      </c>
      <c r="N352" s="100">
        <v>2</v>
      </c>
      <c r="O352" s="99">
        <v>0.5743287037037037</v>
      </c>
    </row>
    <row r="353" spans="1:15" x14ac:dyDescent="0.25">
      <c r="A353" s="100">
        <v>6230</v>
      </c>
      <c r="B353" s="29">
        <v>4</v>
      </c>
      <c r="C353" s="100">
        <v>36204</v>
      </c>
      <c r="D353" s="100">
        <v>8.14</v>
      </c>
      <c r="E353" s="100">
        <v>7.41</v>
      </c>
      <c r="F353" s="100">
        <v>7.33</v>
      </c>
      <c r="G353" s="100">
        <v>6.38</v>
      </c>
      <c r="H353" s="100">
        <v>5.67</v>
      </c>
      <c r="I353" s="100">
        <v>4.8899999999999997</v>
      </c>
      <c r="J353" s="100">
        <v>4.21</v>
      </c>
      <c r="K353" s="100">
        <v>3.61</v>
      </c>
      <c r="L353" s="100">
        <v>55</v>
      </c>
      <c r="M353" s="100">
        <v>54</v>
      </c>
      <c r="N353" s="100">
        <v>2</v>
      </c>
      <c r="O353" s="99">
        <v>0.57445601851851846</v>
      </c>
    </row>
    <row r="354" spans="1:15" x14ac:dyDescent="0.25">
      <c r="A354" s="96" t="s">
        <v>846</v>
      </c>
      <c r="C354" s="95" t="s">
        <v>57</v>
      </c>
      <c r="D354" s="97">
        <v>0.57502314814814814</v>
      </c>
      <c r="E354" s="96" t="s">
        <v>125</v>
      </c>
    </row>
    <row r="355" spans="1:15" x14ac:dyDescent="0.25">
      <c r="A355" s="100">
        <v>6234</v>
      </c>
      <c r="B355" s="29">
        <v>1</v>
      </c>
      <c r="C355" s="100">
        <v>35835</v>
      </c>
      <c r="D355" s="100">
        <v>8.1199999999999992</v>
      </c>
      <c r="E355" s="100">
        <v>7.36</v>
      </c>
      <c r="F355" s="100">
        <v>7.38</v>
      </c>
      <c r="G355" s="100">
        <v>6.41</v>
      </c>
      <c r="H355" s="100">
        <v>5.57</v>
      </c>
      <c r="I355" s="100">
        <v>4.8499999999999996</v>
      </c>
      <c r="J355" s="100">
        <v>4.16</v>
      </c>
      <c r="K355" s="100">
        <v>3.59</v>
      </c>
      <c r="L355" s="100">
        <v>55</v>
      </c>
      <c r="M355" s="100">
        <v>54</v>
      </c>
      <c r="N355" s="100">
        <v>3</v>
      </c>
      <c r="O355" s="99">
        <v>0.57549768518518518</v>
      </c>
    </row>
    <row r="356" spans="1:15" x14ac:dyDescent="0.25">
      <c r="A356" s="100">
        <v>6234</v>
      </c>
      <c r="B356" s="29">
        <v>2</v>
      </c>
      <c r="C356" s="100">
        <v>12329</v>
      </c>
      <c r="D356" s="100">
        <v>2.73</v>
      </c>
      <c r="E356" s="100">
        <v>2.42</v>
      </c>
      <c r="F356" s="100">
        <v>2.4900000000000002</v>
      </c>
      <c r="G356" s="100">
        <v>2.15</v>
      </c>
      <c r="H356" s="100">
        <v>1.88</v>
      </c>
      <c r="I356" s="100">
        <v>1.66</v>
      </c>
      <c r="J356" s="100">
        <v>1.44</v>
      </c>
      <c r="K356" s="100">
        <v>1.27</v>
      </c>
      <c r="L356" s="100">
        <v>55</v>
      </c>
      <c r="M356" s="100">
        <v>54</v>
      </c>
      <c r="N356" s="100">
        <v>3</v>
      </c>
      <c r="O356" s="99">
        <v>0.57559027777777783</v>
      </c>
    </row>
    <row r="357" spans="1:15" x14ac:dyDescent="0.25">
      <c r="A357" s="100">
        <v>6234</v>
      </c>
      <c r="B357" s="29">
        <v>3</v>
      </c>
      <c r="C357" s="100">
        <v>24186</v>
      </c>
      <c r="D357" s="100">
        <v>5.51</v>
      </c>
      <c r="E357" s="100">
        <v>4.88</v>
      </c>
      <c r="F357" s="100">
        <v>5.01</v>
      </c>
      <c r="G357" s="100">
        <v>4.3099999999999996</v>
      </c>
      <c r="H357" s="100">
        <v>3.81</v>
      </c>
      <c r="I357" s="100">
        <v>3.31</v>
      </c>
      <c r="J357" s="100">
        <v>2.86</v>
      </c>
      <c r="K357" s="100">
        <v>2.5</v>
      </c>
      <c r="L357" s="100">
        <v>55</v>
      </c>
      <c r="M357" s="100">
        <v>54</v>
      </c>
      <c r="N357" s="100">
        <v>3</v>
      </c>
      <c r="O357" s="143">
        <v>0.5756944444444444</v>
      </c>
    </row>
    <row r="358" spans="1:15" x14ac:dyDescent="0.25">
      <c r="A358" s="100">
        <v>6234</v>
      </c>
      <c r="B358" s="29">
        <v>4</v>
      </c>
      <c r="C358" s="100">
        <v>36187</v>
      </c>
      <c r="D358" s="100">
        <v>8.2100000000000009</v>
      </c>
      <c r="E358" s="100">
        <v>7.36</v>
      </c>
      <c r="F358" s="100">
        <v>7.47</v>
      </c>
      <c r="G358" s="100">
        <v>6.49</v>
      </c>
      <c r="H358" s="100">
        <v>5.64</v>
      </c>
      <c r="I358" s="100">
        <v>4.9400000000000004</v>
      </c>
      <c r="J358" s="100">
        <v>4.24</v>
      </c>
      <c r="K358" s="100">
        <v>3.66</v>
      </c>
      <c r="L358" s="100">
        <v>55</v>
      </c>
      <c r="M358" s="100">
        <v>54</v>
      </c>
      <c r="N358" s="100">
        <v>3</v>
      </c>
      <c r="O358" s="99">
        <v>0.57581018518518523</v>
      </c>
    </row>
    <row r="359" spans="1:15" x14ac:dyDescent="0.25">
      <c r="A359" s="96" t="s">
        <v>847</v>
      </c>
      <c r="C359" s="95" t="s">
        <v>57</v>
      </c>
      <c r="D359" s="97">
        <v>0.57644675925925926</v>
      </c>
      <c r="E359" s="96" t="s">
        <v>123</v>
      </c>
      <c r="M359" s="104"/>
    </row>
    <row r="360" spans="1:15" x14ac:dyDescent="0.25">
      <c r="A360" s="100">
        <v>6252</v>
      </c>
      <c r="B360" s="29">
        <v>1</v>
      </c>
      <c r="C360" s="100">
        <v>35673</v>
      </c>
      <c r="D360" s="100">
        <v>8.41</v>
      </c>
      <c r="E360" s="100">
        <v>7.82</v>
      </c>
      <c r="F360" s="100">
        <v>7.59</v>
      </c>
      <c r="G360" s="100">
        <v>6.71</v>
      </c>
      <c r="H360" s="100">
        <v>5.79</v>
      </c>
      <c r="I360" s="100">
        <v>4.97</v>
      </c>
      <c r="J360" s="100">
        <v>4.26</v>
      </c>
      <c r="K360" s="100">
        <v>3.57</v>
      </c>
      <c r="L360" s="100">
        <v>55</v>
      </c>
      <c r="M360" s="100">
        <v>54</v>
      </c>
      <c r="N360" s="100">
        <v>4</v>
      </c>
      <c r="O360" s="99">
        <v>0.57701388888888883</v>
      </c>
    </row>
    <row r="361" spans="1:15" x14ac:dyDescent="0.25">
      <c r="A361" s="100">
        <v>6252</v>
      </c>
      <c r="B361" s="29">
        <v>2</v>
      </c>
      <c r="C361" s="100">
        <v>12357</v>
      </c>
      <c r="D361" s="100">
        <v>2.7</v>
      </c>
      <c r="E361" s="100">
        <v>2.4700000000000002</v>
      </c>
      <c r="F361" s="100">
        <v>2.4700000000000002</v>
      </c>
      <c r="G361" s="100">
        <v>2.16</v>
      </c>
      <c r="H361" s="100">
        <v>1.9</v>
      </c>
      <c r="I361" s="100">
        <v>1.65</v>
      </c>
      <c r="J361" s="100">
        <v>1.45</v>
      </c>
      <c r="K361" s="100">
        <v>1.25</v>
      </c>
      <c r="L361" s="100">
        <v>55</v>
      </c>
      <c r="M361" s="100">
        <v>54</v>
      </c>
      <c r="N361" s="100">
        <v>4</v>
      </c>
      <c r="O361" s="99">
        <v>0.57711805555555562</v>
      </c>
    </row>
    <row r="362" spans="1:15" x14ac:dyDescent="0.25">
      <c r="A362" s="100">
        <v>6252</v>
      </c>
      <c r="B362" s="29">
        <v>3</v>
      </c>
      <c r="C362" s="100">
        <v>24095</v>
      </c>
      <c r="D362" s="100">
        <v>5.51</v>
      </c>
      <c r="E362" s="100">
        <v>5.0599999999999996</v>
      </c>
      <c r="F362" s="100">
        <v>4.99</v>
      </c>
      <c r="G362" s="100">
        <v>4.37</v>
      </c>
      <c r="H362" s="100">
        <v>3.85</v>
      </c>
      <c r="I362" s="100">
        <v>3.33</v>
      </c>
      <c r="J362" s="100">
        <v>2.89</v>
      </c>
      <c r="K362" s="100">
        <v>2.46</v>
      </c>
      <c r="L362" s="100">
        <v>55</v>
      </c>
      <c r="M362" s="100">
        <v>54</v>
      </c>
      <c r="N362" s="100">
        <v>4</v>
      </c>
      <c r="O362" s="99">
        <v>0.57721064814814815</v>
      </c>
    </row>
    <row r="363" spans="1:15" x14ac:dyDescent="0.25">
      <c r="A363" s="100">
        <v>6252</v>
      </c>
      <c r="B363" s="29">
        <v>4</v>
      </c>
      <c r="C363" s="100">
        <v>36019</v>
      </c>
      <c r="D363" s="100">
        <v>8.26</v>
      </c>
      <c r="E363" s="100">
        <v>7.59</v>
      </c>
      <c r="F363" s="100">
        <v>7.49</v>
      </c>
      <c r="G363" s="100">
        <v>6.56</v>
      </c>
      <c r="H363" s="100">
        <v>5.72</v>
      </c>
      <c r="I363" s="100">
        <v>4.95</v>
      </c>
      <c r="J363" s="100">
        <v>4.2699999999999996</v>
      </c>
      <c r="K363" s="100">
        <v>3.62</v>
      </c>
      <c r="L363" s="100">
        <v>55</v>
      </c>
      <c r="M363" s="100">
        <v>54</v>
      </c>
      <c r="N363" s="100">
        <v>4</v>
      </c>
      <c r="O363" s="99">
        <v>0.57733796296296302</v>
      </c>
    </row>
    <row r="364" spans="1:15" x14ac:dyDescent="0.25">
      <c r="A364" s="96" t="s">
        <v>329</v>
      </c>
      <c r="C364" s="95" t="s">
        <v>57</v>
      </c>
      <c r="D364" s="97">
        <v>0.57783564814814814</v>
      </c>
      <c r="E364" s="96" t="s">
        <v>121</v>
      </c>
    </row>
    <row r="365" spans="1:15" x14ac:dyDescent="0.25">
      <c r="A365" s="100">
        <v>7448</v>
      </c>
      <c r="B365" s="29">
        <v>1</v>
      </c>
      <c r="C365" s="100">
        <v>35171</v>
      </c>
      <c r="D365" s="100">
        <v>33.94</v>
      </c>
      <c r="E365" s="100">
        <v>4.76</v>
      </c>
      <c r="F365" s="100">
        <v>27.82</v>
      </c>
      <c r="G365" s="100">
        <v>21.39</v>
      </c>
      <c r="H365" s="100">
        <v>16.73</v>
      </c>
      <c r="I365" s="100">
        <v>12.77</v>
      </c>
      <c r="J365" s="100">
        <v>10.199999999999999</v>
      </c>
      <c r="K365" s="100">
        <v>8.15</v>
      </c>
      <c r="L365" s="100">
        <v>56</v>
      </c>
      <c r="M365" s="100">
        <v>53</v>
      </c>
      <c r="N365" s="100">
        <v>5</v>
      </c>
      <c r="O365" s="99">
        <v>0.58018518518518525</v>
      </c>
    </row>
    <row r="366" spans="1:15" x14ac:dyDescent="0.25">
      <c r="A366" s="100">
        <v>7448</v>
      </c>
      <c r="B366" s="29">
        <v>2</v>
      </c>
      <c r="C366" s="100">
        <v>11742</v>
      </c>
      <c r="D366" s="100">
        <v>16.98</v>
      </c>
      <c r="E366" s="100">
        <v>1.55</v>
      </c>
      <c r="F366" s="100">
        <v>13.75</v>
      </c>
      <c r="G366" s="100">
        <v>10.44</v>
      </c>
      <c r="H366" s="100">
        <v>7.79</v>
      </c>
      <c r="I366" s="100">
        <v>5.82</v>
      </c>
      <c r="J366" s="100">
        <v>4.49</v>
      </c>
      <c r="K366" s="100">
        <v>3.51</v>
      </c>
      <c r="L366" s="100">
        <v>56</v>
      </c>
      <c r="M366" s="100">
        <v>53</v>
      </c>
      <c r="N366" s="100">
        <v>5</v>
      </c>
      <c r="O366" s="99">
        <v>0.58032407407407405</v>
      </c>
    </row>
    <row r="367" spans="1:15" x14ac:dyDescent="0.25">
      <c r="A367" s="100">
        <v>7448</v>
      </c>
      <c r="B367" s="29">
        <v>3</v>
      </c>
      <c r="C367" s="100">
        <v>23671</v>
      </c>
      <c r="D367" s="100">
        <v>25.78</v>
      </c>
      <c r="E367" s="100">
        <v>3.14</v>
      </c>
      <c r="F367" s="100">
        <v>21.1</v>
      </c>
      <c r="G367" s="100">
        <v>15.82</v>
      </c>
      <c r="H367" s="100">
        <v>12.26</v>
      </c>
      <c r="I367" s="100">
        <v>9.2899999999999991</v>
      </c>
      <c r="J367" s="100">
        <v>7.37</v>
      </c>
      <c r="K367" s="100">
        <v>5.85</v>
      </c>
      <c r="L367" s="100">
        <v>56</v>
      </c>
      <c r="M367" s="100">
        <v>53</v>
      </c>
      <c r="N367" s="100">
        <v>5</v>
      </c>
      <c r="O367" s="99">
        <v>0.58050925925925922</v>
      </c>
    </row>
    <row r="368" spans="1:15" x14ac:dyDescent="0.25">
      <c r="A368" s="100">
        <v>7448</v>
      </c>
      <c r="B368" s="29">
        <v>4</v>
      </c>
      <c r="C368" s="100">
        <v>35518</v>
      </c>
      <c r="D368" s="100">
        <v>32.700000000000003</v>
      </c>
      <c r="E368" s="100">
        <v>4.95</v>
      </c>
      <c r="F368" s="100">
        <v>26.63</v>
      </c>
      <c r="G368" s="100">
        <v>20.34</v>
      </c>
      <c r="H368" s="100">
        <v>15.83</v>
      </c>
      <c r="I368" s="100">
        <v>12.18</v>
      </c>
      <c r="J368" s="100">
        <v>9.77</v>
      </c>
      <c r="K368" s="100">
        <v>7.83</v>
      </c>
      <c r="L368" s="100">
        <v>56</v>
      </c>
      <c r="M368" s="100">
        <v>53</v>
      </c>
      <c r="N368" s="100">
        <v>5</v>
      </c>
      <c r="O368" s="99">
        <v>0.58069444444444451</v>
      </c>
    </row>
    <row r="369" spans="1:15" x14ac:dyDescent="0.25">
      <c r="A369" s="96" t="s">
        <v>848</v>
      </c>
      <c r="C369" s="95" t="s">
        <v>57</v>
      </c>
      <c r="D369" s="97">
        <v>0.58134259259259258</v>
      </c>
      <c r="E369" s="96" t="s">
        <v>120</v>
      </c>
      <c r="F369" s="96" t="s">
        <v>115</v>
      </c>
    </row>
    <row r="370" spans="1:15" x14ac:dyDescent="0.25">
      <c r="A370" s="100">
        <v>7452</v>
      </c>
      <c r="B370" s="29">
        <v>1</v>
      </c>
      <c r="C370" s="100">
        <v>35348</v>
      </c>
      <c r="D370" s="100">
        <v>30.49</v>
      </c>
      <c r="E370" s="100">
        <v>24.91</v>
      </c>
      <c r="F370" s="100">
        <v>9.41</v>
      </c>
      <c r="G370" s="100">
        <v>7.77</v>
      </c>
      <c r="H370" s="100">
        <v>6.42</v>
      </c>
      <c r="I370" s="100">
        <v>5.37</v>
      </c>
      <c r="J370" s="100">
        <v>4.49</v>
      </c>
      <c r="K370" s="100">
        <v>3.9</v>
      </c>
      <c r="L370" s="100">
        <v>56</v>
      </c>
      <c r="M370" s="100">
        <v>54</v>
      </c>
      <c r="N370" s="100">
        <v>6</v>
      </c>
      <c r="O370" s="99">
        <v>0.58179398148148154</v>
      </c>
    </row>
    <row r="371" spans="1:15" x14ac:dyDescent="0.25">
      <c r="A371" s="100">
        <v>7452</v>
      </c>
      <c r="B371" s="29">
        <v>2</v>
      </c>
      <c r="C371" s="100">
        <v>11908</v>
      </c>
      <c r="D371" s="100">
        <v>14.16</v>
      </c>
      <c r="E371" s="100">
        <v>11.43</v>
      </c>
      <c r="F371" s="100">
        <v>3.26</v>
      </c>
      <c r="G371" s="100">
        <v>2.71</v>
      </c>
      <c r="H371" s="100">
        <v>2.2799999999999998</v>
      </c>
      <c r="I371" s="100">
        <v>1.92</v>
      </c>
      <c r="J371" s="100">
        <v>1.61</v>
      </c>
      <c r="K371" s="100">
        <v>1.4</v>
      </c>
      <c r="L371" s="100">
        <v>56</v>
      </c>
      <c r="M371" s="100">
        <v>54</v>
      </c>
      <c r="N371" s="100">
        <v>6</v>
      </c>
      <c r="O371" s="99">
        <v>0.58189814814814811</v>
      </c>
    </row>
    <row r="372" spans="1:15" x14ac:dyDescent="0.25">
      <c r="A372" s="100">
        <v>7452</v>
      </c>
      <c r="B372" s="29">
        <v>3</v>
      </c>
      <c r="C372" s="100">
        <v>23653</v>
      </c>
      <c r="D372" s="100">
        <v>22.53</v>
      </c>
      <c r="E372" s="100">
        <v>18.190000000000001</v>
      </c>
      <c r="F372" s="100">
        <v>6.91</v>
      </c>
      <c r="G372" s="100">
        <v>5.6</v>
      </c>
      <c r="H372" s="100">
        <v>4.6500000000000004</v>
      </c>
      <c r="I372" s="100">
        <v>3.86</v>
      </c>
      <c r="J372" s="100">
        <v>3.2</v>
      </c>
      <c r="K372" s="100">
        <v>2.75</v>
      </c>
      <c r="L372" s="100">
        <v>56</v>
      </c>
      <c r="M372" s="100">
        <v>54</v>
      </c>
      <c r="N372" s="100">
        <v>6</v>
      </c>
      <c r="O372" s="99">
        <v>0.58200231481481479</v>
      </c>
    </row>
    <row r="373" spans="1:15" x14ac:dyDescent="0.25">
      <c r="A373" s="100">
        <v>7452</v>
      </c>
      <c r="B373" s="29">
        <v>4</v>
      </c>
      <c r="C373" s="100">
        <v>35484</v>
      </c>
      <c r="D373" s="100">
        <v>29.28</v>
      </c>
      <c r="E373" s="100">
        <v>23.89</v>
      </c>
      <c r="F373" s="100">
        <v>10.47</v>
      </c>
      <c r="G373" s="100">
        <v>8.56</v>
      </c>
      <c r="H373" s="100">
        <v>7.04</v>
      </c>
      <c r="I373" s="100">
        <v>5.81</v>
      </c>
      <c r="J373" s="100">
        <v>4.8099999999999996</v>
      </c>
      <c r="K373" s="100">
        <v>4.1100000000000003</v>
      </c>
      <c r="L373" s="100">
        <v>56</v>
      </c>
      <c r="M373" s="100">
        <v>54</v>
      </c>
      <c r="N373" s="100">
        <v>6</v>
      </c>
      <c r="O373" s="99">
        <v>0.58212962962962966</v>
      </c>
    </row>
    <row r="374" spans="1:15" x14ac:dyDescent="0.25">
      <c r="A374" s="96" t="s">
        <v>849</v>
      </c>
      <c r="C374" s="95" t="s">
        <v>57</v>
      </c>
      <c r="D374" s="97">
        <v>0.58261574074074074</v>
      </c>
      <c r="E374" s="96" t="s">
        <v>119</v>
      </c>
      <c r="F374" s="96" t="s">
        <v>115</v>
      </c>
    </row>
    <row r="375" spans="1:15" x14ac:dyDescent="0.25">
      <c r="A375" s="100">
        <v>7523</v>
      </c>
      <c r="B375" s="29">
        <v>1</v>
      </c>
      <c r="C375" s="100">
        <v>35713</v>
      </c>
      <c r="D375" s="100">
        <v>16.72</v>
      </c>
      <c r="E375" s="100">
        <v>15.51</v>
      </c>
      <c r="F375" s="100">
        <v>15.34</v>
      </c>
      <c r="G375" s="100">
        <v>13.07</v>
      </c>
      <c r="H375" s="100">
        <v>11.25</v>
      </c>
      <c r="I375" s="100">
        <v>9.57</v>
      </c>
      <c r="J375" s="100">
        <v>8.09</v>
      </c>
      <c r="K375" s="100">
        <v>6.81</v>
      </c>
      <c r="L375" s="100">
        <v>56</v>
      </c>
      <c r="M375" s="100">
        <v>54</v>
      </c>
      <c r="N375" s="100">
        <v>7</v>
      </c>
      <c r="O375" s="99">
        <v>0.58339120370370368</v>
      </c>
    </row>
    <row r="376" spans="1:15" x14ac:dyDescent="0.25">
      <c r="A376" s="100">
        <v>7523</v>
      </c>
      <c r="B376" s="29">
        <v>2</v>
      </c>
      <c r="C376" s="100">
        <v>12199</v>
      </c>
      <c r="D376" s="100">
        <v>6.29</v>
      </c>
      <c r="E376" s="100">
        <v>5.89</v>
      </c>
      <c r="F376" s="100">
        <v>5.87</v>
      </c>
      <c r="G376" s="100">
        <v>4.88</v>
      </c>
      <c r="H376" s="100">
        <v>4.16</v>
      </c>
      <c r="I376" s="100">
        <v>3.5</v>
      </c>
      <c r="J376" s="100">
        <v>2.92</v>
      </c>
      <c r="K376" s="100">
        <v>2.4700000000000002</v>
      </c>
      <c r="L376" s="100">
        <v>56</v>
      </c>
      <c r="M376" s="100">
        <v>54</v>
      </c>
      <c r="N376" s="100">
        <v>7</v>
      </c>
      <c r="O376" s="99">
        <v>0.58349537037037036</v>
      </c>
    </row>
    <row r="377" spans="1:15" x14ac:dyDescent="0.25">
      <c r="A377" s="100">
        <v>7523</v>
      </c>
      <c r="B377" s="29">
        <v>3</v>
      </c>
      <c r="C377" s="100">
        <v>23843</v>
      </c>
      <c r="D377" s="100">
        <v>11.84</v>
      </c>
      <c r="E377" s="100">
        <v>10.96</v>
      </c>
      <c r="F377" s="100">
        <v>10.98</v>
      </c>
      <c r="G377" s="100">
        <v>9.19</v>
      </c>
      <c r="H377" s="100">
        <v>7.87</v>
      </c>
      <c r="I377" s="100">
        <v>6.66</v>
      </c>
      <c r="J377" s="100">
        <v>5.63</v>
      </c>
      <c r="K377" s="100">
        <v>4.7300000000000004</v>
      </c>
      <c r="L377" s="100">
        <v>56</v>
      </c>
      <c r="M377" s="100">
        <v>54</v>
      </c>
      <c r="N377" s="100">
        <v>7</v>
      </c>
      <c r="O377" s="99">
        <v>0.58358796296296289</v>
      </c>
    </row>
    <row r="378" spans="1:15" x14ac:dyDescent="0.25">
      <c r="A378" s="100">
        <v>7523</v>
      </c>
      <c r="B378" s="29">
        <v>4</v>
      </c>
      <c r="C378" s="100">
        <v>36040</v>
      </c>
      <c r="D378" s="100">
        <v>16.329999999999998</v>
      </c>
      <c r="E378" s="100">
        <v>15.15</v>
      </c>
      <c r="F378" s="100">
        <v>15.03</v>
      </c>
      <c r="G378" s="100">
        <v>12.77</v>
      </c>
      <c r="H378" s="100">
        <v>10.98</v>
      </c>
      <c r="I378" s="100">
        <v>9.35</v>
      </c>
      <c r="J378" s="100">
        <v>7.94</v>
      </c>
      <c r="K378" s="100">
        <v>6.71</v>
      </c>
      <c r="L378" s="100">
        <v>56</v>
      </c>
      <c r="M378" s="100">
        <v>54</v>
      </c>
      <c r="N378" s="100">
        <v>7</v>
      </c>
      <c r="O378" s="99">
        <v>0.58371527777777776</v>
      </c>
    </row>
    <row r="379" spans="1:15" x14ac:dyDescent="0.25">
      <c r="A379" s="96" t="s">
        <v>850</v>
      </c>
      <c r="C379" s="95" t="s">
        <v>57</v>
      </c>
      <c r="D379" s="97">
        <v>0.58472222222222225</v>
      </c>
      <c r="E379" s="96" t="s">
        <v>118</v>
      </c>
      <c r="F379" s="96" t="s">
        <v>115</v>
      </c>
    </row>
    <row r="380" spans="1:15" x14ac:dyDescent="0.25">
      <c r="A380" s="100">
        <v>7528</v>
      </c>
      <c r="B380" s="29">
        <v>1</v>
      </c>
      <c r="C380" s="100">
        <v>35555</v>
      </c>
      <c r="D380" s="100">
        <v>16.46</v>
      </c>
      <c r="E380" s="100">
        <v>15.1</v>
      </c>
      <c r="F380" s="100">
        <v>15.1</v>
      </c>
      <c r="G380" s="100">
        <v>12.76</v>
      </c>
      <c r="H380" s="100">
        <v>10.9</v>
      </c>
      <c r="I380" s="100">
        <v>9.2100000000000009</v>
      </c>
      <c r="J380" s="100">
        <v>7.81</v>
      </c>
      <c r="K380" s="100">
        <v>6.63</v>
      </c>
      <c r="L380" s="100">
        <v>56</v>
      </c>
      <c r="M380" s="100">
        <v>54</v>
      </c>
      <c r="N380" s="100">
        <v>8</v>
      </c>
      <c r="O380" s="99">
        <v>0.58512731481481484</v>
      </c>
    </row>
    <row r="381" spans="1:15" x14ac:dyDescent="0.25">
      <c r="A381" s="100">
        <v>7528</v>
      </c>
      <c r="B381" s="29">
        <v>2</v>
      </c>
      <c r="C381" s="100">
        <v>12153</v>
      </c>
      <c r="D381" s="100">
        <v>6.44</v>
      </c>
      <c r="E381" s="100">
        <v>5.9</v>
      </c>
      <c r="F381" s="100">
        <v>5.96</v>
      </c>
      <c r="G381" s="100">
        <v>4.93</v>
      </c>
      <c r="H381" s="100">
        <v>4.18</v>
      </c>
      <c r="I381" s="100">
        <v>3.5</v>
      </c>
      <c r="J381" s="100">
        <v>2.91</v>
      </c>
      <c r="K381" s="100">
        <v>2.46</v>
      </c>
      <c r="L381" s="100">
        <v>56</v>
      </c>
      <c r="M381" s="100">
        <v>54</v>
      </c>
      <c r="N381" s="100">
        <v>8</v>
      </c>
      <c r="O381" s="99">
        <v>0.58523148148148152</v>
      </c>
    </row>
    <row r="382" spans="1:15" x14ac:dyDescent="0.25">
      <c r="A382" s="100">
        <v>7528</v>
      </c>
      <c r="B382" s="29">
        <v>3</v>
      </c>
      <c r="C382" s="100">
        <v>23847</v>
      </c>
      <c r="D382" s="100">
        <v>12.05</v>
      </c>
      <c r="E382" s="100">
        <v>11.03</v>
      </c>
      <c r="F382" s="100">
        <v>11.13</v>
      </c>
      <c r="G382" s="100">
        <v>9.27</v>
      </c>
      <c r="H382" s="100">
        <v>7.85</v>
      </c>
      <c r="I382" s="100">
        <v>6.6</v>
      </c>
      <c r="J382" s="100">
        <v>5.58</v>
      </c>
      <c r="K382" s="100">
        <v>4.6900000000000004</v>
      </c>
      <c r="L382" s="100">
        <v>56</v>
      </c>
      <c r="M382" s="100">
        <v>54</v>
      </c>
      <c r="N382" s="100">
        <v>8</v>
      </c>
      <c r="O382" s="99">
        <v>0.58532407407407405</v>
      </c>
    </row>
    <row r="383" spans="1:15" x14ac:dyDescent="0.25">
      <c r="A383" s="100">
        <v>7528</v>
      </c>
      <c r="B383" s="29">
        <v>4</v>
      </c>
      <c r="C383" s="100">
        <v>35875</v>
      </c>
      <c r="D383" s="100">
        <v>16.48</v>
      </c>
      <c r="E383" s="100">
        <v>15.12</v>
      </c>
      <c r="F383" s="100">
        <v>15.14</v>
      </c>
      <c r="G383" s="100">
        <v>12.77</v>
      </c>
      <c r="H383" s="100">
        <v>10.9</v>
      </c>
      <c r="I383" s="100">
        <v>9.23</v>
      </c>
      <c r="J383" s="100">
        <v>7.83</v>
      </c>
      <c r="K383" s="100">
        <v>6.64</v>
      </c>
      <c r="L383" s="100">
        <v>56</v>
      </c>
      <c r="M383" s="100">
        <v>54</v>
      </c>
      <c r="N383" s="100">
        <v>8</v>
      </c>
      <c r="O383" s="99">
        <v>0.58545138888888892</v>
      </c>
    </row>
    <row r="384" spans="1:15" x14ac:dyDescent="0.25">
      <c r="A384" s="96" t="s">
        <v>851</v>
      </c>
      <c r="C384" s="95" t="s">
        <v>57</v>
      </c>
      <c r="D384" s="97">
        <v>0.58600694444444446</v>
      </c>
      <c r="E384" s="96" t="s">
        <v>117</v>
      </c>
      <c r="F384" s="96" t="s">
        <v>115</v>
      </c>
    </row>
    <row r="385" spans="1:15" x14ac:dyDescent="0.25">
      <c r="A385" s="100">
        <v>7448</v>
      </c>
      <c r="B385" s="29">
        <v>1</v>
      </c>
      <c r="C385" s="100">
        <v>35109</v>
      </c>
      <c r="D385" s="100">
        <v>27.54</v>
      </c>
      <c r="E385" s="100">
        <v>4.3499999999999996</v>
      </c>
      <c r="F385" s="100">
        <v>22.5</v>
      </c>
      <c r="G385" s="100">
        <v>17.89</v>
      </c>
      <c r="H385" s="100">
        <v>14.07</v>
      </c>
      <c r="I385" s="100">
        <v>11.12</v>
      </c>
      <c r="J385" s="100">
        <v>8.8000000000000007</v>
      </c>
      <c r="K385" s="100">
        <v>7.09</v>
      </c>
      <c r="L385" s="100">
        <v>56</v>
      </c>
      <c r="M385" s="100">
        <v>54</v>
      </c>
      <c r="N385" s="100">
        <v>9</v>
      </c>
      <c r="O385" s="99">
        <v>0.58789351851851845</v>
      </c>
    </row>
    <row r="386" spans="1:15" x14ac:dyDescent="0.25">
      <c r="A386" s="100">
        <v>7448</v>
      </c>
      <c r="B386" s="29">
        <v>2</v>
      </c>
      <c r="C386" s="100">
        <v>11941</v>
      </c>
      <c r="D386" s="100">
        <v>11.41</v>
      </c>
      <c r="E386" s="100">
        <v>1.26</v>
      </c>
      <c r="F386" s="100">
        <v>9.1999999999999993</v>
      </c>
      <c r="G386" s="100">
        <v>7.2</v>
      </c>
      <c r="H386" s="100">
        <v>5.49</v>
      </c>
      <c r="I386" s="100">
        <v>4.3</v>
      </c>
      <c r="J386" s="100">
        <v>3.35</v>
      </c>
      <c r="K386" s="100">
        <v>2.72</v>
      </c>
      <c r="L386" s="100">
        <v>56</v>
      </c>
      <c r="M386" s="100">
        <v>54</v>
      </c>
      <c r="N386" s="100">
        <v>9</v>
      </c>
      <c r="O386" s="99">
        <v>0.58800925925925929</v>
      </c>
    </row>
    <row r="387" spans="1:15" x14ac:dyDescent="0.25">
      <c r="A387" s="100">
        <v>7448</v>
      </c>
      <c r="B387" s="29">
        <v>3</v>
      </c>
      <c r="C387" s="100">
        <v>23561</v>
      </c>
      <c r="D387" s="100">
        <v>19.850000000000001</v>
      </c>
      <c r="E387" s="100">
        <v>2.81</v>
      </c>
      <c r="F387" s="100">
        <v>16.23</v>
      </c>
      <c r="G387" s="100">
        <v>12.67</v>
      </c>
      <c r="H387" s="100">
        <v>9.8699999999999992</v>
      </c>
      <c r="I387" s="100">
        <v>7.8</v>
      </c>
      <c r="J387" s="100">
        <v>6.17</v>
      </c>
      <c r="K387" s="100">
        <v>4.9800000000000004</v>
      </c>
      <c r="L387" s="100">
        <v>56</v>
      </c>
      <c r="M387" s="100">
        <v>54</v>
      </c>
      <c r="N387" s="100">
        <v>9</v>
      </c>
      <c r="O387" s="99">
        <v>0.58813657407407405</v>
      </c>
    </row>
    <row r="388" spans="1:15" x14ac:dyDescent="0.25">
      <c r="A388" s="101">
        <v>7448</v>
      </c>
      <c r="B388" s="29">
        <v>4</v>
      </c>
      <c r="C388" s="100">
        <v>35336</v>
      </c>
      <c r="D388" s="100">
        <v>26.7</v>
      </c>
      <c r="E388" s="100">
        <v>4.5</v>
      </c>
      <c r="F388" s="100">
        <v>21.85</v>
      </c>
      <c r="G388" s="100">
        <v>17.309999999999999</v>
      </c>
      <c r="H388" s="100">
        <v>13.6</v>
      </c>
      <c r="I388" s="100">
        <v>10.79</v>
      </c>
      <c r="J388" s="100">
        <v>8.59</v>
      </c>
      <c r="K388" s="100">
        <v>6.98</v>
      </c>
      <c r="L388" s="100">
        <v>56</v>
      </c>
      <c r="M388" s="100">
        <v>54</v>
      </c>
      <c r="N388" s="100">
        <v>9</v>
      </c>
      <c r="O388" s="99">
        <v>0.58827546296296296</v>
      </c>
    </row>
    <row r="389" spans="1:15" x14ac:dyDescent="0.25">
      <c r="A389" s="96" t="s">
        <v>848</v>
      </c>
      <c r="C389" s="95" t="s">
        <v>57</v>
      </c>
      <c r="D389" s="97">
        <v>0.58913194444444439</v>
      </c>
      <c r="E389" s="96" t="s">
        <v>104</v>
      </c>
      <c r="F389" s="96" t="s">
        <v>115</v>
      </c>
    </row>
    <row r="390" spans="1:15" x14ac:dyDescent="0.25">
      <c r="A390" s="100">
        <v>7450</v>
      </c>
      <c r="B390" s="29">
        <v>1</v>
      </c>
      <c r="C390" s="100">
        <v>35191</v>
      </c>
      <c r="D390" s="100">
        <v>28.04</v>
      </c>
      <c r="E390" s="100">
        <v>23.13</v>
      </c>
      <c r="F390" s="100">
        <v>4.6500000000000004</v>
      </c>
      <c r="G390" s="100">
        <v>4.12</v>
      </c>
      <c r="H390" s="100">
        <v>3.83</v>
      </c>
      <c r="I390" s="100">
        <v>3.53</v>
      </c>
      <c r="J390" s="100">
        <v>3.27</v>
      </c>
      <c r="K390" s="100">
        <v>2.99</v>
      </c>
      <c r="L390" s="100">
        <v>56</v>
      </c>
      <c r="M390" s="100">
        <v>54</v>
      </c>
      <c r="N390" s="100">
        <v>10</v>
      </c>
      <c r="O390" s="99">
        <v>0.58958333333333335</v>
      </c>
    </row>
    <row r="391" spans="1:15" x14ac:dyDescent="0.25">
      <c r="A391" s="100">
        <v>7450</v>
      </c>
      <c r="B391" s="29">
        <v>2</v>
      </c>
      <c r="C391" s="100">
        <v>11987</v>
      </c>
      <c r="D391" s="100">
        <v>12.28</v>
      </c>
      <c r="E391" s="100">
        <v>9.99</v>
      </c>
      <c r="F391" s="100">
        <v>1.59</v>
      </c>
      <c r="G391" s="100">
        <v>1.36</v>
      </c>
      <c r="H391" s="100">
        <v>1.26</v>
      </c>
      <c r="I391" s="100">
        <v>1.18</v>
      </c>
      <c r="J391" s="100">
        <v>1.1000000000000001</v>
      </c>
      <c r="K391" s="100">
        <v>1.02</v>
      </c>
      <c r="L391" s="100">
        <v>56</v>
      </c>
      <c r="M391" s="100">
        <v>54</v>
      </c>
      <c r="N391" s="100">
        <v>10</v>
      </c>
      <c r="O391" s="99">
        <v>0.58969907407407407</v>
      </c>
    </row>
    <row r="392" spans="1:15" x14ac:dyDescent="0.25">
      <c r="A392" s="100">
        <v>7450</v>
      </c>
      <c r="B392" s="29">
        <v>3</v>
      </c>
      <c r="C392" s="100">
        <v>23571</v>
      </c>
      <c r="D392" s="100">
        <v>20.440000000000001</v>
      </c>
      <c r="E392" s="100">
        <v>16.71</v>
      </c>
      <c r="F392" s="100">
        <v>3.26</v>
      </c>
      <c r="G392" s="100">
        <v>2.78</v>
      </c>
      <c r="H392" s="100">
        <v>2.62</v>
      </c>
      <c r="I392" s="100">
        <v>2.42</v>
      </c>
      <c r="J392" s="100">
        <v>2.2200000000000002</v>
      </c>
      <c r="K392" s="100">
        <v>2.0299999999999998</v>
      </c>
      <c r="L392" s="100">
        <v>56</v>
      </c>
      <c r="M392" s="100">
        <v>54</v>
      </c>
      <c r="N392" s="100">
        <v>10</v>
      </c>
      <c r="O392" s="99">
        <v>0.5897916666666666</v>
      </c>
    </row>
    <row r="393" spans="1:15" x14ac:dyDescent="0.25">
      <c r="A393" s="100">
        <v>7450</v>
      </c>
      <c r="B393" s="29">
        <v>4</v>
      </c>
      <c r="C393" s="100">
        <v>35469</v>
      </c>
      <c r="D393" s="100">
        <v>27.15</v>
      </c>
      <c r="E393" s="100">
        <v>22.35</v>
      </c>
      <c r="F393" s="100">
        <v>4.88</v>
      </c>
      <c r="G393" s="100">
        <v>4.32</v>
      </c>
      <c r="H393" s="100">
        <v>4.0199999999999996</v>
      </c>
      <c r="I393" s="100">
        <v>3.7</v>
      </c>
      <c r="J393" s="100">
        <v>3.42</v>
      </c>
      <c r="K393" s="100">
        <v>3.11</v>
      </c>
      <c r="L393" s="100">
        <v>56</v>
      </c>
      <c r="M393" s="100">
        <v>54</v>
      </c>
      <c r="N393" s="100">
        <v>10</v>
      </c>
      <c r="O393" s="99">
        <v>0.58991898148148147</v>
      </c>
    </row>
    <row r="394" spans="1:15" x14ac:dyDescent="0.25">
      <c r="A394" s="96" t="s">
        <v>503</v>
      </c>
      <c r="C394" s="95" t="s">
        <v>57</v>
      </c>
      <c r="D394" s="97">
        <v>0.59063657407407411</v>
      </c>
      <c r="E394" s="96" t="s">
        <v>102</v>
      </c>
      <c r="F394" s="96" t="s">
        <v>115</v>
      </c>
    </row>
    <row r="395" spans="1:15" x14ac:dyDescent="0.25">
      <c r="A395" s="100">
        <v>7523</v>
      </c>
      <c r="B395" s="29">
        <v>1</v>
      </c>
      <c r="C395" s="100">
        <v>35690</v>
      </c>
      <c r="D395" s="100">
        <v>11.7</v>
      </c>
      <c r="E395" s="100">
        <v>10.72</v>
      </c>
      <c r="F395" s="101">
        <v>10.52</v>
      </c>
      <c r="G395" s="100">
        <v>9.2100000000000009</v>
      </c>
      <c r="H395" s="100">
        <v>7.87</v>
      </c>
      <c r="I395" s="100">
        <v>6.81</v>
      </c>
      <c r="J395" s="100">
        <v>5.84</v>
      </c>
      <c r="K395" s="100">
        <v>4.9800000000000004</v>
      </c>
      <c r="L395" s="100">
        <v>56</v>
      </c>
      <c r="M395" s="100">
        <v>55</v>
      </c>
      <c r="N395" s="100">
        <v>11</v>
      </c>
      <c r="O395" s="99">
        <v>0.59166666666666667</v>
      </c>
    </row>
    <row r="396" spans="1:15" x14ac:dyDescent="0.25">
      <c r="A396" s="100">
        <v>7523</v>
      </c>
      <c r="B396" s="29">
        <v>2</v>
      </c>
      <c r="C396" s="100">
        <v>12280</v>
      </c>
      <c r="D396" s="100">
        <v>3.98</v>
      </c>
      <c r="E396" s="100">
        <v>3.63</v>
      </c>
      <c r="F396" s="100">
        <v>3.62</v>
      </c>
      <c r="G396" s="100">
        <v>3.1</v>
      </c>
      <c r="H396" s="100">
        <v>2.66</v>
      </c>
      <c r="I396" s="100">
        <v>2.29</v>
      </c>
      <c r="J396" s="100">
        <v>1.97</v>
      </c>
      <c r="K396" s="100">
        <v>1.7</v>
      </c>
      <c r="L396" s="100">
        <v>56</v>
      </c>
      <c r="M396" s="100">
        <v>55</v>
      </c>
      <c r="N396" s="100">
        <v>11</v>
      </c>
      <c r="O396" s="99">
        <v>0.5917824074074074</v>
      </c>
    </row>
    <row r="397" spans="1:15" x14ac:dyDescent="0.25">
      <c r="A397" s="100">
        <v>7523</v>
      </c>
      <c r="B397" s="29">
        <v>3</v>
      </c>
      <c r="C397" s="100">
        <v>23987</v>
      </c>
      <c r="D397" s="100">
        <v>7.72</v>
      </c>
      <c r="E397" s="100">
        <v>7.05</v>
      </c>
      <c r="F397" s="100">
        <v>7.04</v>
      </c>
      <c r="G397" s="100">
        <v>6.03</v>
      </c>
      <c r="H397" s="100">
        <v>5.21</v>
      </c>
      <c r="I397" s="100">
        <v>4.5</v>
      </c>
      <c r="J397" s="100">
        <v>3.9</v>
      </c>
      <c r="K397" s="100">
        <v>3.36</v>
      </c>
      <c r="L397" s="100">
        <v>56</v>
      </c>
      <c r="M397" s="100">
        <v>55</v>
      </c>
      <c r="N397" s="100">
        <v>11</v>
      </c>
      <c r="O397" s="99">
        <v>0.59187500000000004</v>
      </c>
    </row>
    <row r="398" spans="1:15" x14ac:dyDescent="0.25">
      <c r="A398" s="100">
        <v>7523</v>
      </c>
      <c r="B398" s="29">
        <v>4</v>
      </c>
      <c r="C398" s="100">
        <v>35983</v>
      </c>
      <c r="D398" s="100">
        <v>11.34</v>
      </c>
      <c r="E398" s="100">
        <v>10.4</v>
      </c>
      <c r="F398" s="100">
        <v>10.29</v>
      </c>
      <c r="G398" s="100">
        <v>8.98</v>
      </c>
      <c r="H398" s="100">
        <v>7.69</v>
      </c>
      <c r="I398" s="100">
        <v>6.7</v>
      </c>
      <c r="J398" s="100">
        <v>5.75</v>
      </c>
      <c r="K398" s="100">
        <v>4.93</v>
      </c>
      <c r="L398" s="100">
        <v>56</v>
      </c>
      <c r="M398" s="100">
        <v>55</v>
      </c>
      <c r="N398" s="100">
        <v>11</v>
      </c>
      <c r="O398" s="99">
        <v>0.5920023148148148</v>
      </c>
    </row>
    <row r="399" spans="1:15" x14ac:dyDescent="0.25">
      <c r="A399" s="96" t="s">
        <v>850</v>
      </c>
      <c r="C399" s="95" t="s">
        <v>57</v>
      </c>
      <c r="D399" s="97">
        <v>0.59244212962962961</v>
      </c>
      <c r="E399" s="96" t="s">
        <v>92</v>
      </c>
      <c r="F399" s="96" t="s">
        <v>115</v>
      </c>
    </row>
    <row r="400" spans="1:15" x14ac:dyDescent="0.25">
      <c r="A400" s="100">
        <v>7528</v>
      </c>
      <c r="B400" s="29">
        <v>1</v>
      </c>
      <c r="C400" s="100">
        <v>35813</v>
      </c>
      <c r="D400" s="100">
        <v>11.51</v>
      </c>
      <c r="E400" s="100">
        <v>10.36</v>
      </c>
      <c r="F400" s="100">
        <v>10.42</v>
      </c>
      <c r="G400" s="100">
        <v>9.01</v>
      </c>
      <c r="H400" s="100">
        <v>7.8</v>
      </c>
      <c r="I400" s="100">
        <v>6.59</v>
      </c>
      <c r="J400" s="100">
        <v>5.67</v>
      </c>
      <c r="K400" s="100">
        <v>4.84</v>
      </c>
      <c r="L400" s="100">
        <v>56</v>
      </c>
      <c r="M400" s="100">
        <v>55</v>
      </c>
      <c r="N400" s="100">
        <v>12</v>
      </c>
      <c r="O400" s="99">
        <v>0.59291666666666665</v>
      </c>
    </row>
    <row r="401" spans="1:15" x14ac:dyDescent="0.25">
      <c r="A401" s="100">
        <v>7528</v>
      </c>
      <c r="B401" s="29">
        <v>2</v>
      </c>
      <c r="C401" s="100">
        <v>12299</v>
      </c>
      <c r="D401" s="100">
        <v>4.0599999999999996</v>
      </c>
      <c r="E401" s="100">
        <v>3.65</v>
      </c>
      <c r="F401" s="100">
        <v>3.72</v>
      </c>
      <c r="G401" s="100">
        <v>3.15</v>
      </c>
      <c r="H401" s="100">
        <v>2.71</v>
      </c>
      <c r="I401" s="100">
        <v>2.29</v>
      </c>
      <c r="J401" s="100">
        <v>1.97</v>
      </c>
      <c r="K401" s="100">
        <v>1.7</v>
      </c>
      <c r="L401" s="100">
        <v>56</v>
      </c>
      <c r="M401" s="100">
        <v>55</v>
      </c>
      <c r="N401" s="100">
        <v>12</v>
      </c>
      <c r="O401" s="99">
        <v>0.59302083333333333</v>
      </c>
    </row>
    <row r="402" spans="1:15" x14ac:dyDescent="0.25">
      <c r="A402" s="100">
        <v>7528</v>
      </c>
      <c r="B402" s="29">
        <v>3</v>
      </c>
      <c r="C402" s="100">
        <v>24020</v>
      </c>
      <c r="D402" s="100">
        <v>7.82</v>
      </c>
      <c r="E402" s="100">
        <v>7</v>
      </c>
      <c r="F402" s="100">
        <v>7.18</v>
      </c>
      <c r="G402" s="100">
        <v>6.08</v>
      </c>
      <c r="H402" s="100">
        <v>5.28</v>
      </c>
      <c r="I402" s="100">
        <v>4.45</v>
      </c>
      <c r="J402" s="100">
        <v>3.84</v>
      </c>
      <c r="K402" s="100">
        <v>3.29</v>
      </c>
      <c r="L402" s="100">
        <v>56</v>
      </c>
      <c r="M402" s="100">
        <v>55</v>
      </c>
      <c r="N402" s="100">
        <v>12</v>
      </c>
      <c r="O402" s="99">
        <v>0.59311342592592597</v>
      </c>
    </row>
    <row r="403" spans="1:15" x14ac:dyDescent="0.25">
      <c r="A403" s="100">
        <v>7528</v>
      </c>
      <c r="B403" s="29">
        <v>4</v>
      </c>
      <c r="C403" s="100">
        <v>36161</v>
      </c>
      <c r="D403" s="100">
        <v>11.51</v>
      </c>
      <c r="E403" s="100">
        <v>10.35</v>
      </c>
      <c r="F403" s="100">
        <v>10.49</v>
      </c>
      <c r="G403" s="100">
        <v>9.0299999999999994</v>
      </c>
      <c r="H403" s="100">
        <v>7.82</v>
      </c>
      <c r="I403" s="100">
        <v>6.62</v>
      </c>
      <c r="J403" s="100">
        <v>5.7</v>
      </c>
      <c r="K403" s="100">
        <v>4.8600000000000003</v>
      </c>
      <c r="L403" s="100">
        <v>56</v>
      </c>
      <c r="M403" s="100">
        <v>55</v>
      </c>
      <c r="N403" s="100">
        <v>12</v>
      </c>
      <c r="O403" s="99">
        <v>0.59324074074074074</v>
      </c>
    </row>
    <row r="404" spans="1:15" x14ac:dyDescent="0.25">
      <c r="A404" s="96" t="s">
        <v>851</v>
      </c>
      <c r="C404" s="95" t="s">
        <v>57</v>
      </c>
      <c r="D404" s="97">
        <v>0.59380787037037031</v>
      </c>
      <c r="E404" s="96" t="s">
        <v>90</v>
      </c>
      <c r="F404" s="96" t="s">
        <v>115</v>
      </c>
    </row>
    <row r="405" spans="1:15" x14ac:dyDescent="0.25">
      <c r="A405" s="100">
        <v>14920</v>
      </c>
      <c r="B405" s="29">
        <v>1</v>
      </c>
      <c r="C405" s="100">
        <v>35822</v>
      </c>
      <c r="D405" s="100">
        <v>7.89</v>
      </c>
      <c r="E405" s="100">
        <v>7.28</v>
      </c>
      <c r="F405" s="100">
        <v>7.01</v>
      </c>
      <c r="G405" s="100">
        <v>6.07</v>
      </c>
      <c r="H405" s="100">
        <v>5.26</v>
      </c>
      <c r="I405" s="100">
        <v>4.5</v>
      </c>
      <c r="J405" s="100">
        <v>3.83</v>
      </c>
      <c r="K405" s="100">
        <v>3.24</v>
      </c>
      <c r="L405" s="100">
        <v>56</v>
      </c>
      <c r="M405" s="100">
        <v>54</v>
      </c>
      <c r="N405" s="100">
        <v>13</v>
      </c>
      <c r="O405" s="99">
        <v>0.59569444444444442</v>
      </c>
    </row>
    <row r="406" spans="1:15" x14ac:dyDescent="0.25">
      <c r="A406" s="100">
        <v>14920</v>
      </c>
      <c r="B406" s="29">
        <v>2</v>
      </c>
      <c r="C406" s="100">
        <v>12365</v>
      </c>
      <c r="D406" s="100">
        <v>2.5299999999999998</v>
      </c>
      <c r="E406" s="100">
        <v>2.33</v>
      </c>
      <c r="F406" s="100">
        <v>2.2799999999999998</v>
      </c>
      <c r="G406" s="100">
        <v>1.97</v>
      </c>
      <c r="H406" s="100">
        <v>1.73</v>
      </c>
      <c r="I406" s="100">
        <v>1.52</v>
      </c>
      <c r="J406" s="100">
        <v>1.29</v>
      </c>
      <c r="K406" s="100">
        <v>1.1200000000000001</v>
      </c>
      <c r="L406" s="100">
        <v>56</v>
      </c>
      <c r="M406" s="100">
        <v>54</v>
      </c>
      <c r="N406" s="100">
        <v>13</v>
      </c>
      <c r="O406" s="99">
        <v>0.5957986111111111</v>
      </c>
    </row>
    <row r="407" spans="1:15" x14ac:dyDescent="0.25">
      <c r="A407" s="100">
        <v>14920</v>
      </c>
      <c r="B407" s="29">
        <v>3</v>
      </c>
      <c r="C407" s="100">
        <v>24027</v>
      </c>
      <c r="D407" s="100">
        <v>5.14</v>
      </c>
      <c r="E407" s="100">
        <v>4.71</v>
      </c>
      <c r="F407" s="100">
        <v>4.67</v>
      </c>
      <c r="G407" s="100">
        <v>3.93</v>
      </c>
      <c r="H407" s="100">
        <v>3.46</v>
      </c>
      <c r="I407" s="100">
        <v>3</v>
      </c>
      <c r="J407" s="100">
        <v>2.57</v>
      </c>
      <c r="K407" s="100">
        <v>2.2000000000000002</v>
      </c>
      <c r="L407" s="100">
        <v>56</v>
      </c>
      <c r="M407" s="100">
        <v>54</v>
      </c>
      <c r="N407" s="100">
        <v>13</v>
      </c>
      <c r="O407" s="99">
        <v>0.59589120370370374</v>
      </c>
    </row>
    <row r="408" spans="1:15" x14ac:dyDescent="0.25">
      <c r="A408" s="100">
        <v>14920</v>
      </c>
      <c r="B408" s="29">
        <v>4</v>
      </c>
      <c r="C408" s="100">
        <v>36316</v>
      </c>
      <c r="D408" s="100">
        <v>7.85</v>
      </c>
      <c r="E408" s="100">
        <v>7.22</v>
      </c>
      <c r="F408" s="100">
        <v>7.01</v>
      </c>
      <c r="G408" s="100">
        <v>6.05</v>
      </c>
      <c r="H408" s="100">
        <v>5.25</v>
      </c>
      <c r="I408" s="100">
        <v>4.5199999999999996</v>
      </c>
      <c r="J408" s="100">
        <v>3.85</v>
      </c>
      <c r="K408" s="100">
        <v>3.27</v>
      </c>
      <c r="L408" s="100">
        <v>56</v>
      </c>
      <c r="M408" s="100">
        <v>54</v>
      </c>
      <c r="N408" s="100">
        <v>13</v>
      </c>
      <c r="O408" s="99">
        <v>0.5960185185185185</v>
      </c>
    </row>
    <row r="409" spans="1:15" x14ac:dyDescent="0.25">
      <c r="A409" s="96" t="s">
        <v>852</v>
      </c>
      <c r="C409" s="95" t="s">
        <v>57</v>
      </c>
      <c r="D409" s="97">
        <v>0.59646990740740746</v>
      </c>
      <c r="E409" s="96" t="s">
        <v>113</v>
      </c>
    </row>
    <row r="410" spans="1:15" x14ac:dyDescent="0.25">
      <c r="A410" s="100">
        <v>14938</v>
      </c>
      <c r="B410" s="29">
        <v>1</v>
      </c>
      <c r="C410" s="100">
        <v>35446</v>
      </c>
      <c r="D410" s="100">
        <v>17.96</v>
      </c>
      <c r="E410" s="100">
        <v>6.62</v>
      </c>
      <c r="F410" s="100">
        <v>14.21</v>
      </c>
      <c r="G410" s="100">
        <v>10.85</v>
      </c>
      <c r="H410" s="100">
        <v>8.4499999999999993</v>
      </c>
      <c r="I410" s="100">
        <v>6.65</v>
      </c>
      <c r="J410" s="100">
        <v>5.17</v>
      </c>
      <c r="K410" s="100">
        <v>4.12</v>
      </c>
      <c r="L410" s="100">
        <v>56</v>
      </c>
      <c r="M410" s="100">
        <v>54</v>
      </c>
      <c r="N410" s="100">
        <v>14</v>
      </c>
      <c r="O410" s="99">
        <v>0.59706018518518522</v>
      </c>
    </row>
    <row r="411" spans="1:15" x14ac:dyDescent="0.25">
      <c r="A411" s="100">
        <v>14938</v>
      </c>
      <c r="B411" s="29">
        <v>2</v>
      </c>
      <c r="C411" s="100">
        <v>12123</v>
      </c>
      <c r="D411" s="100">
        <v>7.25</v>
      </c>
      <c r="E411" s="100">
        <v>1.55</v>
      </c>
      <c r="F411" s="100">
        <v>5.6</v>
      </c>
      <c r="G411" s="100">
        <v>4.2300000000000004</v>
      </c>
      <c r="H411" s="100">
        <v>3.21</v>
      </c>
      <c r="I411" s="100">
        <v>2.56</v>
      </c>
      <c r="J411" s="100">
        <v>2</v>
      </c>
      <c r="K411" s="100">
        <v>1.64</v>
      </c>
      <c r="L411" s="100">
        <v>56</v>
      </c>
      <c r="M411" s="100">
        <v>54</v>
      </c>
      <c r="N411" s="100">
        <v>14</v>
      </c>
      <c r="O411" s="99">
        <v>0.59721064814814817</v>
      </c>
    </row>
    <row r="412" spans="1:15" x14ac:dyDescent="0.25">
      <c r="A412" s="100">
        <v>14938</v>
      </c>
      <c r="B412" s="29">
        <v>3</v>
      </c>
      <c r="C412" s="100">
        <v>23771</v>
      </c>
      <c r="D412" s="100">
        <v>12.99</v>
      </c>
      <c r="E412" s="100">
        <v>3.5</v>
      </c>
      <c r="F412" s="100">
        <v>10.19</v>
      </c>
      <c r="G412" s="100">
        <v>7.67</v>
      </c>
      <c r="H412" s="100">
        <v>5.95</v>
      </c>
      <c r="I412" s="100">
        <v>4.72</v>
      </c>
      <c r="J412" s="100">
        <v>3.74</v>
      </c>
      <c r="K412" s="100">
        <v>3</v>
      </c>
      <c r="L412" s="100">
        <v>56</v>
      </c>
      <c r="M412" s="100">
        <v>54</v>
      </c>
      <c r="N412" s="100">
        <v>14</v>
      </c>
      <c r="O412" s="99">
        <v>0.59737268518518516</v>
      </c>
    </row>
    <row r="413" spans="1:15" x14ac:dyDescent="0.25">
      <c r="A413" s="100">
        <v>14938</v>
      </c>
      <c r="B413" s="29">
        <v>4</v>
      </c>
      <c r="C413" s="100">
        <v>35804</v>
      </c>
      <c r="D413" s="100">
        <v>17.399999999999999</v>
      </c>
      <c r="E413" s="100">
        <v>6.64</v>
      </c>
      <c r="F413" s="100">
        <v>13.8</v>
      </c>
      <c r="G413" s="100">
        <v>10.54</v>
      </c>
      <c r="H413" s="100">
        <v>8.2200000000000006</v>
      </c>
      <c r="I413" s="100">
        <v>6.57</v>
      </c>
      <c r="J413" s="100">
        <v>5.19</v>
      </c>
      <c r="K413" s="100">
        <v>4.17</v>
      </c>
      <c r="L413" s="100">
        <v>56</v>
      </c>
      <c r="M413" s="100">
        <v>54</v>
      </c>
      <c r="N413" s="100">
        <v>14</v>
      </c>
      <c r="O413" s="99">
        <v>0.5976041666666666</v>
      </c>
    </row>
    <row r="414" spans="1:15" x14ac:dyDescent="0.25">
      <c r="A414" s="96" t="s">
        <v>853</v>
      </c>
      <c r="C414" s="95" t="s">
        <v>57</v>
      </c>
      <c r="D414" s="97">
        <v>0.59855324074074068</v>
      </c>
      <c r="E414" s="96" t="s">
        <v>111</v>
      </c>
    </row>
    <row r="415" spans="1:15" x14ac:dyDescent="0.25">
      <c r="A415" s="100">
        <v>14940</v>
      </c>
      <c r="B415" s="29">
        <v>1</v>
      </c>
      <c r="C415" s="100">
        <v>35431</v>
      </c>
      <c r="D415" s="100">
        <v>16.649999999999999</v>
      </c>
      <c r="E415" s="100">
        <v>13.1</v>
      </c>
      <c r="F415" s="100">
        <v>7.55</v>
      </c>
      <c r="G415" s="100">
        <v>6.07</v>
      </c>
      <c r="H415" s="100">
        <v>4.9800000000000004</v>
      </c>
      <c r="I415" s="100">
        <v>4.13</v>
      </c>
      <c r="J415" s="100">
        <v>3.46</v>
      </c>
      <c r="K415" s="100">
        <v>2.93</v>
      </c>
      <c r="L415" s="100">
        <v>57</v>
      </c>
      <c r="M415" s="100">
        <v>54</v>
      </c>
      <c r="N415" s="100">
        <v>15</v>
      </c>
      <c r="O415" s="99">
        <v>0.59899305555555549</v>
      </c>
    </row>
    <row r="416" spans="1:15" x14ac:dyDescent="0.25">
      <c r="A416" s="100">
        <v>14940</v>
      </c>
      <c r="B416" s="29">
        <v>2</v>
      </c>
      <c r="C416" s="100">
        <v>12113</v>
      </c>
      <c r="D416" s="100">
        <v>6.36</v>
      </c>
      <c r="E416" s="100">
        <v>4.9400000000000004</v>
      </c>
      <c r="F416" s="100">
        <v>1.99</v>
      </c>
      <c r="G416" s="100">
        <v>1.69</v>
      </c>
      <c r="H416" s="100">
        <v>1.46</v>
      </c>
      <c r="I416" s="100">
        <v>1.27</v>
      </c>
      <c r="J416" s="100">
        <v>1.1100000000000001</v>
      </c>
      <c r="K416" s="100">
        <v>0.95</v>
      </c>
      <c r="L416" s="100">
        <v>57</v>
      </c>
      <c r="M416" s="100">
        <v>54</v>
      </c>
      <c r="N416" s="100">
        <v>15</v>
      </c>
      <c r="O416" s="99">
        <v>0.59909722222222228</v>
      </c>
    </row>
    <row r="417" spans="1:15" x14ac:dyDescent="0.25">
      <c r="A417" s="100">
        <v>14940</v>
      </c>
      <c r="B417" s="29">
        <v>3</v>
      </c>
      <c r="C417" s="100">
        <v>23799</v>
      </c>
      <c r="D417" s="100">
        <v>11.81</v>
      </c>
      <c r="E417" s="100">
        <v>9.2100000000000009</v>
      </c>
      <c r="F417" s="100">
        <v>4.4800000000000004</v>
      </c>
      <c r="G417" s="100">
        <v>3.71</v>
      </c>
      <c r="H417" s="100">
        <v>3.13</v>
      </c>
      <c r="I417" s="100">
        <v>2.69</v>
      </c>
      <c r="J417" s="100">
        <v>2.2799999999999998</v>
      </c>
      <c r="K417" s="100">
        <v>1.97</v>
      </c>
      <c r="L417" s="100">
        <v>57</v>
      </c>
      <c r="M417" s="100">
        <v>54</v>
      </c>
      <c r="N417" s="100">
        <v>15</v>
      </c>
      <c r="O417" s="99">
        <v>0.59918981481481481</v>
      </c>
    </row>
    <row r="418" spans="1:15" x14ac:dyDescent="0.25">
      <c r="A418" s="100">
        <v>14940</v>
      </c>
      <c r="B418" s="29">
        <v>4</v>
      </c>
      <c r="C418" s="100">
        <v>35792</v>
      </c>
      <c r="D418" s="100">
        <v>16.21</v>
      </c>
      <c r="E418" s="100">
        <v>12.73</v>
      </c>
      <c r="F418" s="100">
        <v>7.76</v>
      </c>
      <c r="G418" s="100">
        <v>6.26</v>
      </c>
      <c r="H418" s="100">
        <v>5.0999999999999996</v>
      </c>
      <c r="I418" s="100">
        <v>4.24</v>
      </c>
      <c r="J418" s="100">
        <v>3.55</v>
      </c>
      <c r="K418" s="100">
        <v>2.98</v>
      </c>
      <c r="L418" s="100">
        <v>57</v>
      </c>
      <c r="M418" s="100">
        <v>54</v>
      </c>
      <c r="N418" s="100">
        <v>15</v>
      </c>
      <c r="O418" s="99">
        <v>0.59931712962962969</v>
      </c>
    </row>
    <row r="419" spans="1:15" x14ac:dyDescent="0.25">
      <c r="A419" s="96" t="s">
        <v>854</v>
      </c>
      <c r="C419" s="95" t="s">
        <v>57</v>
      </c>
      <c r="D419" s="97">
        <v>0.5997569444444445</v>
      </c>
      <c r="E419" s="96" t="s">
        <v>108</v>
      </c>
    </row>
    <row r="420" spans="1:15" x14ac:dyDescent="0.25">
      <c r="A420" s="100">
        <v>14958</v>
      </c>
      <c r="B420" s="29">
        <v>1</v>
      </c>
      <c r="C420" s="100">
        <v>36339</v>
      </c>
      <c r="D420" s="100">
        <v>8.26</v>
      </c>
      <c r="E420" s="100">
        <v>7.46</v>
      </c>
      <c r="F420" s="100">
        <v>7.47</v>
      </c>
      <c r="G420" s="100">
        <v>6.58</v>
      </c>
      <c r="H420" s="100">
        <v>5.85</v>
      </c>
      <c r="I420" s="100">
        <v>5.16</v>
      </c>
      <c r="J420" s="100">
        <v>4.58</v>
      </c>
      <c r="K420" s="100">
        <v>4.1500000000000004</v>
      </c>
      <c r="L420" s="100">
        <v>56</v>
      </c>
      <c r="M420" s="100">
        <v>54</v>
      </c>
      <c r="N420" s="100">
        <v>16</v>
      </c>
      <c r="O420" s="99">
        <v>0.6002777777777778</v>
      </c>
    </row>
    <row r="421" spans="1:15" x14ac:dyDescent="0.25">
      <c r="A421" s="100">
        <v>14958</v>
      </c>
      <c r="B421" s="29">
        <v>2</v>
      </c>
      <c r="C421" s="100">
        <v>12281</v>
      </c>
      <c r="D421" s="100">
        <v>2.64</v>
      </c>
      <c r="E421" s="100">
        <v>2.36</v>
      </c>
      <c r="F421" s="100">
        <v>2.39</v>
      </c>
      <c r="G421" s="100">
        <v>2.09</v>
      </c>
      <c r="H421" s="100">
        <v>1.89</v>
      </c>
      <c r="I421" s="100">
        <v>1.69</v>
      </c>
      <c r="J421" s="100">
        <v>1.54</v>
      </c>
      <c r="K421" s="100">
        <v>1.42</v>
      </c>
      <c r="L421" s="100">
        <v>56</v>
      </c>
      <c r="M421" s="100">
        <v>54</v>
      </c>
      <c r="N421" s="100">
        <v>16</v>
      </c>
      <c r="O421" s="99">
        <v>0.60038194444444448</v>
      </c>
    </row>
    <row r="422" spans="1:15" x14ac:dyDescent="0.25">
      <c r="A422" s="100">
        <v>14958</v>
      </c>
      <c r="B422" s="29">
        <v>3</v>
      </c>
      <c r="C422" s="100">
        <v>24050</v>
      </c>
      <c r="D422" s="100">
        <v>5.3</v>
      </c>
      <c r="E422" s="100">
        <v>4.7699999999999996</v>
      </c>
      <c r="F422" s="100">
        <v>4.87</v>
      </c>
      <c r="G422" s="100">
        <v>4.22</v>
      </c>
      <c r="H422" s="100">
        <v>3.82</v>
      </c>
      <c r="I422" s="100">
        <v>3.4</v>
      </c>
      <c r="J422" s="100">
        <v>3.09</v>
      </c>
      <c r="K422" s="100">
        <v>2.85</v>
      </c>
      <c r="L422" s="100">
        <v>56</v>
      </c>
      <c r="M422" s="100">
        <v>54</v>
      </c>
      <c r="N422" s="100">
        <v>16</v>
      </c>
      <c r="O422" s="99">
        <v>0.60046296296296298</v>
      </c>
    </row>
    <row r="423" spans="1:15" x14ac:dyDescent="0.25">
      <c r="A423" s="100">
        <v>14958</v>
      </c>
      <c r="B423" s="29">
        <v>4</v>
      </c>
      <c r="C423" s="100">
        <v>36149</v>
      </c>
      <c r="D423" s="100">
        <v>8.06</v>
      </c>
      <c r="E423" s="100">
        <v>7.27</v>
      </c>
      <c r="F423" s="100">
        <v>7.3</v>
      </c>
      <c r="G423" s="100">
        <v>6.43</v>
      </c>
      <c r="H423" s="100">
        <v>5.74</v>
      </c>
      <c r="I423" s="100">
        <v>5.1100000000000003</v>
      </c>
      <c r="J423" s="100">
        <v>4.6100000000000003</v>
      </c>
      <c r="K423" s="100">
        <v>4.25</v>
      </c>
      <c r="L423" s="100">
        <v>56</v>
      </c>
      <c r="M423" s="100">
        <v>54</v>
      </c>
      <c r="N423" s="100">
        <v>16</v>
      </c>
      <c r="O423" s="99">
        <v>0.60059027777777774</v>
      </c>
    </row>
    <row r="424" spans="1:15" x14ac:dyDescent="0.25">
      <c r="A424" s="96" t="s">
        <v>855</v>
      </c>
      <c r="C424" s="95" t="s">
        <v>57</v>
      </c>
      <c r="D424" s="97">
        <v>0.60098379629629628</v>
      </c>
      <c r="E424" s="96" t="s">
        <v>106</v>
      </c>
    </row>
    <row r="425" spans="1:15" x14ac:dyDescent="0.25">
      <c r="A425" s="100">
        <v>14976</v>
      </c>
      <c r="B425" s="29">
        <v>1</v>
      </c>
      <c r="C425" s="100">
        <v>35579</v>
      </c>
      <c r="D425" s="100">
        <v>18.579999999999998</v>
      </c>
      <c r="E425" s="100">
        <v>5.07</v>
      </c>
      <c r="F425" s="100">
        <v>14.8</v>
      </c>
      <c r="G425" s="100">
        <v>11.49</v>
      </c>
      <c r="H425" s="100">
        <v>8.9600000000000009</v>
      </c>
      <c r="I425" s="100">
        <v>7.05</v>
      </c>
      <c r="J425" s="100">
        <v>5.5</v>
      </c>
      <c r="K425" s="100">
        <v>4.28</v>
      </c>
      <c r="L425" s="100">
        <v>56</v>
      </c>
      <c r="M425" s="100">
        <v>54</v>
      </c>
      <c r="N425" s="100">
        <v>17</v>
      </c>
      <c r="O425" s="99">
        <v>0.60177083333333337</v>
      </c>
    </row>
    <row r="426" spans="1:15" x14ac:dyDescent="0.25">
      <c r="A426" s="100">
        <v>14976</v>
      </c>
      <c r="B426" s="29">
        <v>2</v>
      </c>
      <c r="C426" s="100">
        <v>12139</v>
      </c>
      <c r="D426" s="100">
        <v>6.81</v>
      </c>
      <c r="E426" s="100">
        <v>1.61</v>
      </c>
      <c r="F426" s="100">
        <v>5.32</v>
      </c>
      <c r="G426" s="100">
        <v>4.09</v>
      </c>
      <c r="H426" s="100">
        <v>3.16</v>
      </c>
      <c r="I426" s="100">
        <v>2.52</v>
      </c>
      <c r="J426" s="100">
        <v>1.97</v>
      </c>
      <c r="K426" s="100">
        <v>1.55</v>
      </c>
      <c r="L426" s="100">
        <v>56</v>
      </c>
      <c r="M426" s="100">
        <v>54</v>
      </c>
      <c r="N426" s="100">
        <v>17</v>
      </c>
      <c r="O426" s="99">
        <v>0.60190972222222217</v>
      </c>
    </row>
    <row r="427" spans="1:15" x14ac:dyDescent="0.25">
      <c r="A427" s="100">
        <v>14976</v>
      </c>
      <c r="B427" s="29">
        <v>3</v>
      </c>
      <c r="C427" s="100">
        <v>23780</v>
      </c>
      <c r="D427" s="100">
        <v>12.78</v>
      </c>
      <c r="E427" s="100">
        <v>3.35</v>
      </c>
      <c r="F427" s="100">
        <v>10.130000000000001</v>
      </c>
      <c r="G427" s="100">
        <v>7.77</v>
      </c>
      <c r="H427" s="100">
        <v>6.08</v>
      </c>
      <c r="I427" s="100">
        <v>4.87</v>
      </c>
      <c r="J427" s="100">
        <v>3.83</v>
      </c>
      <c r="K427" s="100">
        <v>3</v>
      </c>
      <c r="L427" s="100">
        <v>56</v>
      </c>
      <c r="M427" s="100">
        <v>54</v>
      </c>
      <c r="N427" s="100">
        <v>17</v>
      </c>
      <c r="O427" s="99">
        <v>0.60203703703703704</v>
      </c>
    </row>
    <row r="428" spans="1:15" x14ac:dyDescent="0.25">
      <c r="A428" s="100">
        <v>14976</v>
      </c>
      <c r="B428" s="29">
        <v>4</v>
      </c>
      <c r="C428" s="100">
        <v>35726</v>
      </c>
      <c r="D428" s="100">
        <v>17.96</v>
      </c>
      <c r="E428" s="100">
        <v>5.2</v>
      </c>
      <c r="F428" s="100">
        <v>14.26</v>
      </c>
      <c r="G428" s="100">
        <v>11.1</v>
      </c>
      <c r="H428" s="100">
        <v>8.68</v>
      </c>
      <c r="I428" s="100">
        <v>6.92</v>
      </c>
      <c r="J428" s="100">
        <v>5.47</v>
      </c>
      <c r="K428" s="100">
        <v>4.32</v>
      </c>
      <c r="L428" s="100">
        <v>56</v>
      </c>
      <c r="M428" s="100">
        <v>54</v>
      </c>
      <c r="N428" s="100">
        <v>17</v>
      </c>
      <c r="O428" s="99">
        <v>0.60221064814814818</v>
      </c>
    </row>
    <row r="429" spans="1:15" x14ac:dyDescent="0.25">
      <c r="A429" s="96" t="s">
        <v>856</v>
      </c>
      <c r="C429" s="95" t="s">
        <v>57</v>
      </c>
      <c r="D429" s="97">
        <v>0.60267361111111117</v>
      </c>
      <c r="E429" s="96" t="s">
        <v>104</v>
      </c>
    </row>
    <row r="430" spans="1:15" x14ac:dyDescent="0.25">
      <c r="A430" s="100">
        <v>14978</v>
      </c>
      <c r="B430" s="29">
        <v>1</v>
      </c>
      <c r="C430" s="100">
        <v>35401</v>
      </c>
      <c r="D430" s="100">
        <v>19.72</v>
      </c>
      <c r="E430" s="100">
        <v>15.54</v>
      </c>
      <c r="F430" s="100">
        <v>4.97</v>
      </c>
      <c r="G430" s="100">
        <v>4.4000000000000004</v>
      </c>
      <c r="H430" s="100">
        <v>3.99</v>
      </c>
      <c r="I430" s="100">
        <v>3.57</v>
      </c>
      <c r="J430" s="100">
        <v>3.18</v>
      </c>
      <c r="K430" s="100">
        <v>2.82</v>
      </c>
      <c r="L430" s="100">
        <v>57</v>
      </c>
      <c r="M430" s="100">
        <v>54</v>
      </c>
      <c r="N430" s="100">
        <v>18</v>
      </c>
      <c r="O430" s="99">
        <v>0.6031481481481481</v>
      </c>
    </row>
    <row r="431" spans="1:15" x14ac:dyDescent="0.25">
      <c r="A431" s="100">
        <v>14978</v>
      </c>
      <c r="B431" s="29">
        <v>2</v>
      </c>
      <c r="C431" s="100">
        <v>12021</v>
      </c>
      <c r="D431" s="100">
        <v>7.6</v>
      </c>
      <c r="E431" s="100">
        <v>5.85</v>
      </c>
      <c r="F431" s="100">
        <v>1.67</v>
      </c>
      <c r="G431" s="100">
        <v>1.46</v>
      </c>
      <c r="H431" s="100">
        <v>1.32</v>
      </c>
      <c r="I431" s="100">
        <v>1.21</v>
      </c>
      <c r="J431" s="100">
        <v>1.06</v>
      </c>
      <c r="K431" s="100">
        <v>0.96</v>
      </c>
      <c r="L431" s="100">
        <v>57</v>
      </c>
      <c r="M431" s="100">
        <v>54</v>
      </c>
      <c r="N431" s="100">
        <v>18</v>
      </c>
      <c r="O431" s="99">
        <v>0.60325231481481478</v>
      </c>
    </row>
    <row r="432" spans="1:15" x14ac:dyDescent="0.25">
      <c r="A432" s="100">
        <v>14978</v>
      </c>
      <c r="B432" s="29">
        <v>3</v>
      </c>
      <c r="C432" s="100">
        <v>23752</v>
      </c>
      <c r="D432" s="100">
        <v>13.85</v>
      </c>
      <c r="E432" s="100">
        <v>10.79</v>
      </c>
      <c r="F432" s="100">
        <v>3.48</v>
      </c>
      <c r="G432" s="100">
        <v>2.99</v>
      </c>
      <c r="H432" s="100">
        <v>2.74</v>
      </c>
      <c r="I432" s="100">
        <v>2.48</v>
      </c>
      <c r="J432" s="100">
        <v>2.1800000000000002</v>
      </c>
      <c r="K432" s="100">
        <v>1.93</v>
      </c>
      <c r="L432" s="100">
        <v>57</v>
      </c>
      <c r="M432" s="100">
        <v>54</v>
      </c>
      <c r="N432" s="100">
        <v>18</v>
      </c>
      <c r="O432" s="99">
        <v>0.60335648148148147</v>
      </c>
    </row>
    <row r="433" spans="1:15" x14ac:dyDescent="0.25">
      <c r="A433" s="100">
        <v>14978</v>
      </c>
      <c r="B433" s="29">
        <v>4</v>
      </c>
      <c r="C433" s="100">
        <v>35661</v>
      </c>
      <c r="D433" s="100">
        <v>19.03</v>
      </c>
      <c r="E433" s="100">
        <v>14.96</v>
      </c>
      <c r="F433" s="100">
        <v>5.19</v>
      </c>
      <c r="G433" s="100">
        <v>4.5599999999999996</v>
      </c>
      <c r="H433" s="100">
        <v>4.1399999999999997</v>
      </c>
      <c r="I433" s="100">
        <v>3.69</v>
      </c>
      <c r="J433" s="100">
        <v>3.28</v>
      </c>
      <c r="K433" s="100">
        <v>2.88</v>
      </c>
      <c r="L433" s="100">
        <v>57</v>
      </c>
      <c r="M433" s="100">
        <v>54</v>
      </c>
      <c r="N433" s="100">
        <v>18</v>
      </c>
      <c r="O433" s="99">
        <v>0.60348379629629634</v>
      </c>
    </row>
    <row r="434" spans="1:15" x14ac:dyDescent="0.25">
      <c r="A434" s="96" t="s">
        <v>857</v>
      </c>
      <c r="C434" s="95" t="s">
        <v>57</v>
      </c>
      <c r="D434" s="97">
        <v>0.60390046296296296</v>
      </c>
      <c r="E434" s="96" t="s">
        <v>102</v>
      </c>
    </row>
    <row r="435" spans="1:15" x14ac:dyDescent="0.25">
      <c r="A435" s="100">
        <v>14996</v>
      </c>
      <c r="B435" s="29">
        <v>1</v>
      </c>
      <c r="C435" s="100">
        <v>35736</v>
      </c>
      <c r="D435" s="100">
        <v>8.2899999999999991</v>
      </c>
      <c r="E435" s="100">
        <v>7.61</v>
      </c>
      <c r="F435" s="100">
        <v>7.55</v>
      </c>
      <c r="G435" s="100">
        <v>6.63</v>
      </c>
      <c r="H435" s="100">
        <v>5.91</v>
      </c>
      <c r="I435" s="100">
        <v>5.26</v>
      </c>
      <c r="J435" s="100">
        <v>4.7300000000000004</v>
      </c>
      <c r="K435" s="100">
        <v>4.3099999999999996</v>
      </c>
      <c r="L435" s="100">
        <v>57</v>
      </c>
      <c r="M435" s="100">
        <v>55</v>
      </c>
      <c r="N435" s="100">
        <v>19</v>
      </c>
      <c r="O435" s="99">
        <v>0.60439814814814818</v>
      </c>
    </row>
    <row r="436" spans="1:15" x14ac:dyDescent="0.25">
      <c r="A436" s="100">
        <v>14996</v>
      </c>
      <c r="B436" s="29">
        <v>2</v>
      </c>
      <c r="C436" s="100">
        <v>12343</v>
      </c>
      <c r="D436" s="100">
        <v>2.6</v>
      </c>
      <c r="E436" s="100">
        <v>2.38</v>
      </c>
      <c r="F436" s="100">
        <v>2.39</v>
      </c>
      <c r="G436" s="100">
        <v>2.11</v>
      </c>
      <c r="H436" s="100">
        <v>1.92</v>
      </c>
      <c r="I436" s="100">
        <v>1.77</v>
      </c>
      <c r="J436" s="100">
        <v>1.63</v>
      </c>
      <c r="K436" s="100">
        <v>1.54</v>
      </c>
      <c r="L436" s="100">
        <v>57</v>
      </c>
      <c r="M436" s="100">
        <v>55</v>
      </c>
      <c r="N436" s="100">
        <v>19</v>
      </c>
      <c r="O436" s="99">
        <v>0.60450231481481487</v>
      </c>
    </row>
    <row r="437" spans="1:15" x14ac:dyDescent="0.25">
      <c r="A437" s="100">
        <v>14996</v>
      </c>
      <c r="B437" s="29">
        <v>3</v>
      </c>
      <c r="C437" s="100">
        <v>24107</v>
      </c>
      <c r="D437" s="100">
        <v>5.34</v>
      </c>
      <c r="E437" s="100">
        <v>4.8600000000000003</v>
      </c>
      <c r="F437" s="100">
        <v>4.8600000000000003</v>
      </c>
      <c r="G437" s="100">
        <v>4.26</v>
      </c>
      <c r="H437" s="100">
        <v>3.85</v>
      </c>
      <c r="I437" s="100">
        <v>3.53</v>
      </c>
      <c r="J437" s="100">
        <v>3.25</v>
      </c>
      <c r="K437" s="100">
        <v>3.06</v>
      </c>
      <c r="L437" s="100">
        <v>57</v>
      </c>
      <c r="M437" s="100">
        <v>55</v>
      </c>
      <c r="N437" s="100">
        <v>19</v>
      </c>
      <c r="O437" s="99">
        <v>0.6045949074074074</v>
      </c>
    </row>
    <row r="438" spans="1:15" x14ac:dyDescent="0.25">
      <c r="A438" s="100">
        <v>14996</v>
      </c>
      <c r="B438" s="29">
        <v>4</v>
      </c>
      <c r="C438" s="100">
        <v>36217</v>
      </c>
      <c r="D438" s="100">
        <v>8.11</v>
      </c>
      <c r="E438" s="100">
        <v>7.39</v>
      </c>
      <c r="F438" s="100">
        <v>7.35</v>
      </c>
      <c r="G438" s="100">
        <v>6.47</v>
      </c>
      <c r="H438" s="100">
        <v>5.81</v>
      </c>
      <c r="I438" s="100">
        <v>5.29</v>
      </c>
      <c r="J438" s="100">
        <v>4.83</v>
      </c>
      <c r="K438" s="100">
        <v>4.5</v>
      </c>
      <c r="L438" s="100">
        <v>57</v>
      </c>
      <c r="M438" s="100">
        <v>55</v>
      </c>
      <c r="N438" s="100">
        <v>19</v>
      </c>
      <c r="O438" s="99">
        <v>0.60472222222222227</v>
      </c>
    </row>
    <row r="439" spans="1:15" x14ac:dyDescent="0.25">
      <c r="A439" s="96" t="s">
        <v>858</v>
      </c>
      <c r="C439" s="95" t="s">
        <v>57</v>
      </c>
      <c r="D439" s="97">
        <v>0.60537037037037034</v>
      </c>
      <c r="E439" s="96" t="s">
        <v>100</v>
      </c>
    </row>
    <row r="440" spans="1:15" x14ac:dyDescent="0.25">
      <c r="A440" s="100">
        <v>15014</v>
      </c>
      <c r="B440" s="29">
        <v>1</v>
      </c>
      <c r="C440" s="100">
        <v>35499</v>
      </c>
      <c r="D440" s="100">
        <v>18.91</v>
      </c>
      <c r="E440" s="100">
        <v>6.03</v>
      </c>
      <c r="F440" s="100">
        <v>15.19</v>
      </c>
      <c r="G440" s="100">
        <v>11.84</v>
      </c>
      <c r="H440" s="100">
        <v>9.35</v>
      </c>
      <c r="I440" s="100">
        <v>7.31</v>
      </c>
      <c r="J440" s="100">
        <v>5.7</v>
      </c>
      <c r="K440" s="100">
        <v>4.4000000000000004</v>
      </c>
      <c r="L440" s="100">
        <v>57</v>
      </c>
      <c r="M440" s="100">
        <v>54</v>
      </c>
      <c r="N440" s="100">
        <v>20</v>
      </c>
      <c r="O440" s="99">
        <v>0.60609953703703701</v>
      </c>
    </row>
    <row r="441" spans="1:15" x14ac:dyDescent="0.25">
      <c r="A441" s="100">
        <v>15014</v>
      </c>
      <c r="B441" s="29">
        <v>2</v>
      </c>
      <c r="C441" s="100">
        <v>12134</v>
      </c>
      <c r="D441" s="100">
        <v>7.44</v>
      </c>
      <c r="E441" s="100">
        <v>1.72</v>
      </c>
      <c r="F441" s="100">
        <v>5.87</v>
      </c>
      <c r="G441" s="100">
        <v>4.51</v>
      </c>
      <c r="H441" s="100">
        <v>3.46</v>
      </c>
      <c r="I441" s="100">
        <v>2.72</v>
      </c>
      <c r="J441" s="100">
        <v>2.12</v>
      </c>
      <c r="K441" s="100">
        <v>1.66</v>
      </c>
      <c r="L441" s="100">
        <v>57</v>
      </c>
      <c r="M441" s="100">
        <v>54</v>
      </c>
      <c r="N441" s="100">
        <v>20</v>
      </c>
      <c r="O441" s="99">
        <v>0.60622685185185188</v>
      </c>
    </row>
    <row r="442" spans="1:15" x14ac:dyDescent="0.25">
      <c r="A442" s="100">
        <v>15014</v>
      </c>
      <c r="B442" s="29">
        <v>3</v>
      </c>
      <c r="C442" s="100">
        <v>23731</v>
      </c>
      <c r="D442" s="100">
        <v>13.35</v>
      </c>
      <c r="E442" s="100">
        <v>3.81</v>
      </c>
      <c r="F442" s="100">
        <v>10.72</v>
      </c>
      <c r="G442" s="100">
        <v>8.24</v>
      </c>
      <c r="H442" s="100">
        <v>6.51</v>
      </c>
      <c r="I442" s="100">
        <v>5.0999999999999996</v>
      </c>
      <c r="J442" s="100">
        <v>4</v>
      </c>
      <c r="K442" s="100">
        <v>3.11</v>
      </c>
      <c r="L442" s="100">
        <v>57</v>
      </c>
      <c r="M442" s="100">
        <v>54</v>
      </c>
      <c r="N442" s="100">
        <v>20</v>
      </c>
      <c r="O442" s="99">
        <v>0.60631944444444441</v>
      </c>
    </row>
    <row r="443" spans="1:15" x14ac:dyDescent="0.25">
      <c r="A443" s="100">
        <v>15014</v>
      </c>
      <c r="B443" s="29">
        <v>4</v>
      </c>
      <c r="C443" s="100">
        <v>35650</v>
      </c>
      <c r="D443" s="100">
        <v>18.36</v>
      </c>
      <c r="E443" s="100">
        <v>6.07</v>
      </c>
      <c r="F443" s="100">
        <v>14.81</v>
      </c>
      <c r="G443" s="100">
        <v>11.52</v>
      </c>
      <c r="H443" s="100">
        <v>9.1199999999999992</v>
      </c>
      <c r="I443" s="100">
        <v>7.18</v>
      </c>
      <c r="J443" s="100">
        <v>5.66</v>
      </c>
      <c r="K443" s="100">
        <v>4.43</v>
      </c>
      <c r="L443" s="100">
        <v>57</v>
      </c>
      <c r="M443" s="100">
        <v>54</v>
      </c>
      <c r="N443" s="100">
        <v>20</v>
      </c>
      <c r="O443" s="99">
        <v>0.60645833333333332</v>
      </c>
    </row>
    <row r="444" spans="1:15" x14ac:dyDescent="0.25">
      <c r="A444" s="96" t="s">
        <v>859</v>
      </c>
      <c r="C444" s="95" t="s">
        <v>57</v>
      </c>
      <c r="D444" s="97">
        <v>0.60690972222222228</v>
      </c>
      <c r="E444" s="96" t="s">
        <v>98</v>
      </c>
    </row>
    <row r="445" spans="1:15" x14ac:dyDescent="0.25">
      <c r="A445" s="100">
        <v>15016</v>
      </c>
      <c r="B445" s="29">
        <v>1</v>
      </c>
      <c r="C445" s="100">
        <v>35374</v>
      </c>
      <c r="D445" s="100">
        <v>18.350000000000001</v>
      </c>
      <c r="E445" s="100">
        <v>14.47</v>
      </c>
      <c r="F445" s="100">
        <v>5.56</v>
      </c>
      <c r="G445" s="100">
        <v>4.88</v>
      </c>
      <c r="H445" s="100">
        <v>4.33</v>
      </c>
      <c r="I445" s="100">
        <v>3.8</v>
      </c>
      <c r="J445" s="100">
        <v>3.32</v>
      </c>
      <c r="K445" s="100">
        <v>2.9</v>
      </c>
      <c r="L445" s="100">
        <v>57</v>
      </c>
      <c r="M445" s="100">
        <v>55</v>
      </c>
      <c r="N445" s="100">
        <v>21</v>
      </c>
      <c r="O445" s="99">
        <v>0.60736111111111113</v>
      </c>
    </row>
    <row r="446" spans="1:15" x14ac:dyDescent="0.25">
      <c r="A446" s="100">
        <v>15016</v>
      </c>
      <c r="B446" s="29">
        <v>2</v>
      </c>
      <c r="C446" s="100">
        <v>12133</v>
      </c>
      <c r="D446" s="100">
        <v>7.02</v>
      </c>
      <c r="E446" s="100">
        <v>5.42</v>
      </c>
      <c r="F446" s="100">
        <v>1.71</v>
      </c>
      <c r="G446" s="100">
        <v>1.48</v>
      </c>
      <c r="H446" s="100">
        <v>1.35</v>
      </c>
      <c r="I446" s="100">
        <v>1.21</v>
      </c>
      <c r="J446" s="100">
        <v>1.08</v>
      </c>
      <c r="K446" s="100">
        <v>0.94</v>
      </c>
      <c r="L446" s="100">
        <v>57</v>
      </c>
      <c r="M446" s="100">
        <v>55</v>
      </c>
      <c r="N446" s="100">
        <v>21</v>
      </c>
      <c r="O446" s="99">
        <v>0.60746527777777781</v>
      </c>
    </row>
    <row r="447" spans="1:15" x14ac:dyDescent="0.25">
      <c r="A447" s="100">
        <v>15016</v>
      </c>
      <c r="B447" s="29">
        <v>3</v>
      </c>
      <c r="C447" s="100">
        <v>23786</v>
      </c>
      <c r="D447" s="100">
        <v>12.88</v>
      </c>
      <c r="E447" s="100">
        <v>10.07</v>
      </c>
      <c r="F447" s="100">
        <v>3.69</v>
      </c>
      <c r="G447" s="100">
        <v>3.16</v>
      </c>
      <c r="H447" s="100">
        <v>2.82</v>
      </c>
      <c r="I447" s="100">
        <v>2.52</v>
      </c>
      <c r="J447" s="100">
        <v>2.21</v>
      </c>
      <c r="K447" s="100">
        <v>1.93</v>
      </c>
      <c r="L447" s="100">
        <v>57</v>
      </c>
      <c r="M447" s="100">
        <v>55</v>
      </c>
      <c r="N447" s="100">
        <v>21</v>
      </c>
      <c r="O447" s="99">
        <v>0.60755787037037035</v>
      </c>
    </row>
    <row r="448" spans="1:15" x14ac:dyDescent="0.25">
      <c r="A448" s="100">
        <v>15016</v>
      </c>
      <c r="B448" s="29">
        <v>4</v>
      </c>
      <c r="C448" s="100">
        <v>35659</v>
      </c>
      <c r="D448" s="100">
        <v>17.91</v>
      </c>
      <c r="E448" s="100">
        <v>14.1</v>
      </c>
      <c r="F448" s="100">
        <v>5.71</v>
      </c>
      <c r="G448" s="100">
        <v>5</v>
      </c>
      <c r="H448" s="100">
        <v>4.4000000000000004</v>
      </c>
      <c r="I448" s="100">
        <v>3.89</v>
      </c>
      <c r="J448" s="100">
        <v>3.39</v>
      </c>
      <c r="K448" s="100">
        <v>2.95</v>
      </c>
      <c r="L448" s="100">
        <v>57</v>
      </c>
      <c r="M448" s="100">
        <v>55</v>
      </c>
      <c r="N448" s="100">
        <v>21</v>
      </c>
      <c r="O448" s="99">
        <v>0.60768518518518522</v>
      </c>
    </row>
    <row r="449" spans="1:15" x14ac:dyDescent="0.25">
      <c r="A449" s="96" t="s">
        <v>860</v>
      </c>
      <c r="C449" s="95" t="s">
        <v>57</v>
      </c>
      <c r="D449" s="97">
        <v>0.60837962962962966</v>
      </c>
      <c r="E449" s="96" t="s">
        <v>96</v>
      </c>
    </row>
    <row r="450" spans="1:15" x14ac:dyDescent="0.25">
      <c r="A450" s="100">
        <v>15034</v>
      </c>
      <c r="B450" s="29">
        <v>1</v>
      </c>
      <c r="C450" s="100">
        <v>35704</v>
      </c>
      <c r="D450" s="100">
        <v>7.99</v>
      </c>
      <c r="E450" s="100">
        <v>7.19</v>
      </c>
      <c r="F450" s="100">
        <v>7.37</v>
      </c>
      <c r="G450" s="100">
        <v>6.62</v>
      </c>
      <c r="H450" s="100">
        <v>5.97</v>
      </c>
      <c r="I450" s="100">
        <v>5.36</v>
      </c>
      <c r="J450" s="100">
        <v>4.8600000000000003</v>
      </c>
      <c r="K450" s="100">
        <v>4.42</v>
      </c>
      <c r="L450" s="100">
        <v>57</v>
      </c>
      <c r="M450" s="100">
        <v>54</v>
      </c>
      <c r="N450" s="100">
        <v>22</v>
      </c>
      <c r="O450" s="99">
        <v>0.60914351851851845</v>
      </c>
    </row>
    <row r="451" spans="1:15" x14ac:dyDescent="0.25">
      <c r="A451" s="100">
        <v>15034</v>
      </c>
      <c r="B451" s="29">
        <v>2</v>
      </c>
      <c r="C451" s="100">
        <v>12347</v>
      </c>
      <c r="D451" s="100">
        <v>2.57</v>
      </c>
      <c r="E451" s="100">
        <v>2.2999999999999998</v>
      </c>
      <c r="F451" s="100">
        <v>2.4</v>
      </c>
      <c r="G451" s="100">
        <v>2.14</v>
      </c>
      <c r="H451" s="100">
        <v>1.97</v>
      </c>
      <c r="I451" s="100">
        <v>1.81</v>
      </c>
      <c r="J451" s="100">
        <v>1.67</v>
      </c>
      <c r="K451" s="100">
        <v>1.56</v>
      </c>
      <c r="L451" s="100">
        <v>57</v>
      </c>
      <c r="M451" s="100">
        <v>54</v>
      </c>
      <c r="N451" s="100">
        <v>22</v>
      </c>
      <c r="O451" s="99">
        <v>0.60924768518518524</v>
      </c>
    </row>
    <row r="452" spans="1:15" x14ac:dyDescent="0.25">
      <c r="A452" s="100">
        <v>15034</v>
      </c>
      <c r="B452" s="29">
        <v>3</v>
      </c>
      <c r="C452" s="100">
        <v>24071</v>
      </c>
      <c r="D452" s="100">
        <v>5.26</v>
      </c>
      <c r="E452" s="100">
        <v>4.68</v>
      </c>
      <c r="F452" s="100">
        <v>4.92</v>
      </c>
      <c r="G452" s="100">
        <v>4.38</v>
      </c>
      <c r="H452" s="100">
        <v>4.0199999999999996</v>
      </c>
      <c r="I452" s="100">
        <v>3.66</v>
      </c>
      <c r="J452" s="100">
        <v>3.36</v>
      </c>
      <c r="K452" s="100">
        <v>3.11</v>
      </c>
      <c r="L452" s="100">
        <v>57</v>
      </c>
      <c r="M452" s="100">
        <v>54</v>
      </c>
      <c r="N452" s="100">
        <v>22</v>
      </c>
      <c r="O452" s="99">
        <v>0.60934027777777777</v>
      </c>
    </row>
    <row r="453" spans="1:15" x14ac:dyDescent="0.25">
      <c r="A453" s="100">
        <v>15034</v>
      </c>
      <c r="B453" s="29">
        <v>4</v>
      </c>
      <c r="C453" s="100">
        <v>36128</v>
      </c>
      <c r="D453" s="100">
        <v>7.94</v>
      </c>
      <c r="E453" s="101">
        <v>7.12</v>
      </c>
      <c r="F453" s="100">
        <v>7.35</v>
      </c>
      <c r="G453" s="100">
        <v>6.59</v>
      </c>
      <c r="H453" s="100">
        <v>6.01</v>
      </c>
      <c r="I453" s="100">
        <v>5.44</v>
      </c>
      <c r="J453" s="100">
        <v>4.9800000000000004</v>
      </c>
      <c r="K453" s="100">
        <v>4.58</v>
      </c>
      <c r="L453" s="100">
        <v>57</v>
      </c>
      <c r="M453" s="100">
        <v>54</v>
      </c>
      <c r="N453" s="100">
        <v>22</v>
      </c>
      <c r="O453" s="99">
        <v>0.60946759259259264</v>
      </c>
    </row>
    <row r="454" spans="1:15" x14ac:dyDescent="0.25">
      <c r="A454" s="96" t="s">
        <v>861</v>
      </c>
      <c r="C454" s="95" t="s">
        <v>57</v>
      </c>
      <c r="D454" s="97">
        <v>0.60987268518518511</v>
      </c>
      <c r="E454" s="96" t="s">
        <v>94</v>
      </c>
    </row>
    <row r="455" spans="1:15" x14ac:dyDescent="0.25">
      <c r="A455" s="100">
        <v>15051</v>
      </c>
      <c r="B455" s="29">
        <v>1</v>
      </c>
      <c r="C455" s="100">
        <v>35786</v>
      </c>
      <c r="D455" s="100">
        <v>8.6999999999999993</v>
      </c>
      <c r="E455" s="100">
        <v>7.93</v>
      </c>
      <c r="F455" s="100">
        <v>7.7</v>
      </c>
      <c r="G455" s="100">
        <v>6.59</v>
      </c>
      <c r="H455" s="100">
        <v>5.6</v>
      </c>
      <c r="I455" s="100">
        <v>4.79</v>
      </c>
      <c r="J455" s="100">
        <v>4.04</v>
      </c>
      <c r="K455" s="100">
        <v>3.4</v>
      </c>
      <c r="L455" s="100">
        <v>57</v>
      </c>
      <c r="M455" s="100">
        <v>55</v>
      </c>
      <c r="N455" s="100">
        <v>23</v>
      </c>
      <c r="O455" s="99">
        <v>0.6103587962962963</v>
      </c>
    </row>
    <row r="456" spans="1:15" x14ac:dyDescent="0.25">
      <c r="A456" s="100">
        <v>15051</v>
      </c>
      <c r="B456" s="29">
        <v>2</v>
      </c>
      <c r="C456" s="100">
        <v>12304</v>
      </c>
      <c r="D456" s="100">
        <v>2.84</v>
      </c>
      <c r="E456" s="100">
        <v>2.56</v>
      </c>
      <c r="F456" s="100">
        <v>2.54</v>
      </c>
      <c r="G456" s="100">
        <v>2.14</v>
      </c>
      <c r="H456" s="100">
        <v>1.85</v>
      </c>
      <c r="I456" s="100">
        <v>1.6</v>
      </c>
      <c r="J456" s="100">
        <v>1.36</v>
      </c>
      <c r="K456" s="100">
        <v>1.18</v>
      </c>
      <c r="L456" s="100">
        <v>57</v>
      </c>
      <c r="M456" s="100">
        <v>55</v>
      </c>
      <c r="N456" s="100">
        <v>23</v>
      </c>
      <c r="O456" s="99">
        <v>0.61046296296296299</v>
      </c>
    </row>
    <row r="457" spans="1:15" x14ac:dyDescent="0.25">
      <c r="A457" s="100">
        <v>15051</v>
      </c>
      <c r="B457" s="29">
        <v>3</v>
      </c>
      <c r="C457" s="100">
        <v>23993</v>
      </c>
      <c r="D457" s="100">
        <v>5.76</v>
      </c>
      <c r="E457" s="100">
        <v>5.17</v>
      </c>
      <c r="F457" s="100">
        <v>5.15</v>
      </c>
      <c r="G457" s="100">
        <v>4.3099999999999996</v>
      </c>
      <c r="H457" s="100">
        <v>3.73</v>
      </c>
      <c r="I457" s="100">
        <v>3.23</v>
      </c>
      <c r="J457" s="100">
        <v>2.74</v>
      </c>
      <c r="K457" s="100">
        <v>2.34</v>
      </c>
      <c r="L457" s="100">
        <v>57</v>
      </c>
      <c r="M457" s="100">
        <v>55</v>
      </c>
      <c r="N457" s="100">
        <v>23</v>
      </c>
      <c r="O457" s="99">
        <v>0.61055555555555563</v>
      </c>
    </row>
    <row r="458" spans="1:15" x14ac:dyDescent="0.25">
      <c r="A458" s="100">
        <v>15051</v>
      </c>
      <c r="B458" s="29">
        <v>4</v>
      </c>
      <c r="C458" s="100">
        <v>36161</v>
      </c>
      <c r="D458" s="100">
        <v>8.67</v>
      </c>
      <c r="E458" s="100">
        <v>7.86</v>
      </c>
      <c r="F458" s="100">
        <v>7.66</v>
      </c>
      <c r="G458" s="100">
        <v>6.56</v>
      </c>
      <c r="H458" s="100">
        <v>5.6</v>
      </c>
      <c r="I458" s="100">
        <v>4.79</v>
      </c>
      <c r="J458" s="100">
        <v>4.08</v>
      </c>
      <c r="K458" s="100">
        <v>3.44</v>
      </c>
      <c r="L458" s="100">
        <v>57</v>
      </c>
      <c r="M458" s="100">
        <v>55</v>
      </c>
      <c r="N458" s="100">
        <v>23</v>
      </c>
      <c r="O458" s="99">
        <v>0.61068287037037039</v>
      </c>
    </row>
    <row r="459" spans="1:15" x14ac:dyDescent="0.25">
      <c r="A459" s="96" t="s">
        <v>862</v>
      </c>
      <c r="C459" s="95" t="s">
        <v>57</v>
      </c>
      <c r="D459" s="97">
        <v>0.61115740740740743</v>
      </c>
      <c r="E459" s="96" t="s">
        <v>92</v>
      </c>
    </row>
    <row r="460" spans="1:15" x14ac:dyDescent="0.25">
      <c r="A460" s="100">
        <v>15054</v>
      </c>
      <c r="B460" s="29">
        <v>1</v>
      </c>
      <c r="C460" s="100">
        <v>35835</v>
      </c>
      <c r="D460" s="100">
        <v>8.75</v>
      </c>
      <c r="E460" s="100">
        <v>7.81</v>
      </c>
      <c r="F460" s="100">
        <v>7.83</v>
      </c>
      <c r="G460" s="100">
        <v>6.63</v>
      </c>
      <c r="H460" s="100">
        <v>5.66</v>
      </c>
      <c r="I460" s="100">
        <v>4.79</v>
      </c>
      <c r="J460" s="100">
        <v>4.04</v>
      </c>
      <c r="K460" s="100">
        <v>3.42</v>
      </c>
      <c r="L460" s="100">
        <v>57</v>
      </c>
      <c r="M460" s="100">
        <v>55</v>
      </c>
      <c r="N460" s="100">
        <v>24</v>
      </c>
      <c r="O460" s="99">
        <v>0.61157407407407405</v>
      </c>
    </row>
    <row r="461" spans="1:15" x14ac:dyDescent="0.25">
      <c r="A461" s="100">
        <v>15054</v>
      </c>
      <c r="B461" s="29">
        <v>2</v>
      </c>
      <c r="C461" s="100">
        <v>12370</v>
      </c>
      <c r="D461" s="100">
        <v>2.88</v>
      </c>
      <c r="E461" s="100">
        <v>2.5499999999999998</v>
      </c>
      <c r="F461" s="100">
        <v>2.6</v>
      </c>
      <c r="G461" s="100">
        <v>2.17</v>
      </c>
      <c r="H461" s="100">
        <v>1.88</v>
      </c>
      <c r="I461" s="100">
        <v>1.59</v>
      </c>
      <c r="J461" s="100">
        <v>1.35</v>
      </c>
      <c r="K461" s="100">
        <v>1.17</v>
      </c>
      <c r="L461" s="100">
        <v>57</v>
      </c>
      <c r="M461" s="100">
        <v>55</v>
      </c>
      <c r="N461" s="100">
        <v>24</v>
      </c>
      <c r="O461" s="99">
        <v>0.61167824074074073</v>
      </c>
    </row>
    <row r="462" spans="1:15" x14ac:dyDescent="0.25">
      <c r="A462" s="100">
        <v>15054</v>
      </c>
      <c r="B462" s="29">
        <v>3</v>
      </c>
      <c r="C462" s="100">
        <v>24066</v>
      </c>
      <c r="D462" s="100">
        <v>5.87</v>
      </c>
      <c r="E462" s="100">
        <v>5.2</v>
      </c>
      <c r="F462" s="100">
        <v>5.28</v>
      </c>
      <c r="G462" s="100">
        <v>4.42</v>
      </c>
      <c r="H462" s="100">
        <v>3.77</v>
      </c>
      <c r="I462" s="100">
        <v>3.24</v>
      </c>
      <c r="J462" s="100">
        <v>2.74</v>
      </c>
      <c r="K462" s="100">
        <v>2.33</v>
      </c>
      <c r="L462" s="100">
        <v>57</v>
      </c>
      <c r="M462" s="100">
        <v>55</v>
      </c>
      <c r="N462" s="100">
        <v>24</v>
      </c>
      <c r="O462" s="99">
        <v>0.61177083333333326</v>
      </c>
    </row>
    <row r="463" spans="1:15" x14ac:dyDescent="0.25">
      <c r="A463" s="100">
        <v>15054</v>
      </c>
      <c r="B463" s="29">
        <v>4</v>
      </c>
      <c r="C463" s="100">
        <v>36048</v>
      </c>
      <c r="D463" s="100">
        <v>8.77</v>
      </c>
      <c r="E463" s="100">
        <v>7.84</v>
      </c>
      <c r="F463" s="100">
        <v>7.85</v>
      </c>
      <c r="G463" s="100">
        <v>6.66</v>
      </c>
      <c r="H463" s="100">
        <v>5.69</v>
      </c>
      <c r="I463" s="100">
        <v>4.82</v>
      </c>
      <c r="J463" s="100">
        <v>4.08</v>
      </c>
      <c r="K463" s="100">
        <v>3.45</v>
      </c>
      <c r="L463" s="100">
        <v>57</v>
      </c>
      <c r="M463" s="100">
        <v>55</v>
      </c>
      <c r="N463" s="100">
        <v>24</v>
      </c>
      <c r="O463" s="99">
        <v>0.61189814814814814</v>
      </c>
    </row>
    <row r="464" spans="1:15" x14ac:dyDescent="0.25">
      <c r="A464" s="96" t="s">
        <v>863</v>
      </c>
      <c r="C464" s="95" t="s">
        <v>57</v>
      </c>
      <c r="D464" s="97">
        <v>0.61233796296296295</v>
      </c>
      <c r="E464" s="96" t="s">
        <v>90</v>
      </c>
    </row>
    <row r="465" spans="1:15" x14ac:dyDescent="0.25">
      <c r="A465" s="100">
        <v>15071</v>
      </c>
      <c r="B465" s="29">
        <v>1</v>
      </c>
      <c r="C465" s="100">
        <v>35868</v>
      </c>
      <c r="D465" s="100">
        <v>8.3000000000000007</v>
      </c>
      <c r="E465" s="100">
        <v>7.46</v>
      </c>
      <c r="F465" s="100">
        <v>7.58</v>
      </c>
      <c r="G465" s="100">
        <v>6.63</v>
      </c>
      <c r="H465" s="100">
        <v>5.77</v>
      </c>
      <c r="I465" s="100">
        <v>4.88</v>
      </c>
      <c r="J465" s="100">
        <v>4.0999999999999996</v>
      </c>
      <c r="K465" s="100">
        <v>3.36</v>
      </c>
      <c r="L465" s="100">
        <v>57</v>
      </c>
      <c r="M465" s="100">
        <v>54</v>
      </c>
      <c r="N465" s="100">
        <v>25</v>
      </c>
      <c r="O465" s="99">
        <v>0.61285879629629625</v>
      </c>
    </row>
    <row r="466" spans="1:15" x14ac:dyDescent="0.25">
      <c r="A466" s="100">
        <v>15071</v>
      </c>
      <c r="B466" s="29">
        <v>2</v>
      </c>
      <c r="C466" s="100">
        <v>12382</v>
      </c>
      <c r="D466" s="100">
        <v>2.67</v>
      </c>
      <c r="E466" s="100">
        <v>2.38</v>
      </c>
      <c r="F466" s="100">
        <v>2.46</v>
      </c>
      <c r="G466" s="100">
        <v>2.12</v>
      </c>
      <c r="H466" s="100">
        <v>1.87</v>
      </c>
      <c r="I466" s="100">
        <v>1.6</v>
      </c>
      <c r="J466" s="100">
        <v>1.38</v>
      </c>
      <c r="K466" s="100">
        <v>1.17</v>
      </c>
      <c r="L466" s="100">
        <v>57</v>
      </c>
      <c r="M466" s="100">
        <v>54</v>
      </c>
      <c r="N466" s="100">
        <v>25</v>
      </c>
      <c r="O466" s="99">
        <v>0.61295138888888889</v>
      </c>
    </row>
    <row r="467" spans="1:15" x14ac:dyDescent="0.25">
      <c r="A467" s="100">
        <v>15071</v>
      </c>
      <c r="B467" s="29">
        <v>3</v>
      </c>
      <c r="C467" s="100">
        <v>24044</v>
      </c>
      <c r="D467" s="100">
        <v>5.43</v>
      </c>
      <c r="E467" s="100">
        <v>4.87</v>
      </c>
      <c r="F467" s="100">
        <v>5.0199999999999996</v>
      </c>
      <c r="G467" s="100">
        <v>4.3</v>
      </c>
      <c r="H467" s="100">
        <v>3.81</v>
      </c>
      <c r="I467" s="100">
        <v>3.24</v>
      </c>
      <c r="J467" s="100">
        <v>2.74</v>
      </c>
      <c r="K467" s="100">
        <v>2.31</v>
      </c>
      <c r="L467" s="100">
        <v>57</v>
      </c>
      <c r="M467" s="100">
        <v>54</v>
      </c>
      <c r="N467" s="100">
        <v>25</v>
      </c>
      <c r="O467" s="99">
        <v>0.61304398148148154</v>
      </c>
    </row>
    <row r="468" spans="1:15" x14ac:dyDescent="0.25">
      <c r="A468" s="100">
        <v>15071</v>
      </c>
      <c r="B468" s="29">
        <v>4</v>
      </c>
      <c r="C468" s="100">
        <v>36133</v>
      </c>
      <c r="D468" s="100">
        <v>8.2200000000000006</v>
      </c>
      <c r="E468" s="100">
        <v>7.39</v>
      </c>
      <c r="F468" s="100">
        <v>7.53</v>
      </c>
      <c r="G468" s="100">
        <v>6.56</v>
      </c>
      <c r="H468" s="100">
        <v>5.71</v>
      </c>
      <c r="I468" s="100">
        <v>4.87</v>
      </c>
      <c r="J468" s="100">
        <v>4.12</v>
      </c>
      <c r="K468" s="100">
        <v>3.41</v>
      </c>
      <c r="L468" s="100">
        <v>57</v>
      </c>
      <c r="M468" s="100">
        <v>54</v>
      </c>
      <c r="N468" s="100">
        <v>25</v>
      </c>
      <c r="O468" s="99">
        <v>0.6131712962962963</v>
      </c>
    </row>
    <row r="469" spans="1:15" x14ac:dyDescent="0.25">
      <c r="A469" s="96" t="s">
        <v>864</v>
      </c>
      <c r="C469" s="95" t="s">
        <v>57</v>
      </c>
      <c r="D469" s="97">
        <v>0.61394675925925923</v>
      </c>
      <c r="E469" s="96" t="s">
        <v>88</v>
      </c>
    </row>
    <row r="470" spans="1:15" x14ac:dyDescent="0.25">
      <c r="A470" s="100">
        <v>15089</v>
      </c>
      <c r="B470" s="29">
        <v>1</v>
      </c>
      <c r="C470" s="100">
        <v>35884</v>
      </c>
      <c r="D470" s="100">
        <v>9.86</v>
      </c>
      <c r="E470" s="100">
        <v>8.85</v>
      </c>
      <c r="F470" s="100">
        <v>8.4499999999999993</v>
      </c>
      <c r="G470" s="100">
        <v>7.03</v>
      </c>
      <c r="H470" s="100">
        <v>5.96</v>
      </c>
      <c r="I470" s="100">
        <v>4.8899999999999997</v>
      </c>
      <c r="J470" s="100">
        <v>4.0999999999999996</v>
      </c>
      <c r="K470" s="100">
        <v>3.39</v>
      </c>
      <c r="L470" s="100">
        <v>57</v>
      </c>
      <c r="M470" s="100">
        <v>55</v>
      </c>
      <c r="N470" s="100">
        <v>27</v>
      </c>
      <c r="O470" s="99">
        <v>0.61535879629629631</v>
      </c>
    </row>
    <row r="471" spans="1:15" x14ac:dyDescent="0.25">
      <c r="A471" s="100">
        <v>15089</v>
      </c>
      <c r="B471" s="29">
        <v>2</v>
      </c>
      <c r="C471" s="100">
        <v>12271</v>
      </c>
      <c r="D471" s="100">
        <v>3.29</v>
      </c>
      <c r="E471" s="100">
        <v>2.93</v>
      </c>
      <c r="F471" s="100">
        <v>2.85</v>
      </c>
      <c r="G471" s="100">
        <v>2.31</v>
      </c>
      <c r="H471" s="100">
        <v>1.99</v>
      </c>
      <c r="I471" s="100">
        <v>1.65</v>
      </c>
      <c r="J471" s="100">
        <v>1.4</v>
      </c>
      <c r="K471" s="100">
        <v>1.19</v>
      </c>
      <c r="L471" s="100">
        <v>57</v>
      </c>
      <c r="M471" s="100">
        <v>55</v>
      </c>
      <c r="N471" s="100">
        <v>27</v>
      </c>
      <c r="O471" s="99">
        <v>0.61546296296296299</v>
      </c>
    </row>
    <row r="472" spans="1:15" x14ac:dyDescent="0.25">
      <c r="A472" s="100">
        <v>15089</v>
      </c>
      <c r="B472" s="29">
        <v>3</v>
      </c>
      <c r="C472" s="100">
        <v>24080</v>
      </c>
      <c r="D472" s="100">
        <v>6.63</v>
      </c>
      <c r="E472" s="100">
        <v>5.95</v>
      </c>
      <c r="F472" s="100">
        <v>5.75</v>
      </c>
      <c r="G472" s="100">
        <v>4.68</v>
      </c>
      <c r="H472" s="100">
        <v>4</v>
      </c>
      <c r="I472" s="100">
        <v>3.32</v>
      </c>
      <c r="J472" s="100">
        <v>2.78</v>
      </c>
      <c r="K472" s="100">
        <v>2.33</v>
      </c>
      <c r="L472" s="100">
        <v>57</v>
      </c>
      <c r="M472" s="100">
        <v>55</v>
      </c>
      <c r="N472" s="100">
        <v>27</v>
      </c>
      <c r="O472" s="99">
        <v>0.61555555555555552</v>
      </c>
    </row>
    <row r="473" spans="1:15" x14ac:dyDescent="0.25">
      <c r="A473" s="100">
        <v>15089</v>
      </c>
      <c r="B473" s="29">
        <v>4</v>
      </c>
      <c r="C473" s="100">
        <v>36054</v>
      </c>
      <c r="D473" s="100">
        <v>9.92</v>
      </c>
      <c r="E473" s="100">
        <v>8.9</v>
      </c>
      <c r="F473" s="100">
        <v>8.5399999999999991</v>
      </c>
      <c r="G473" s="100">
        <v>7.06</v>
      </c>
      <c r="H473" s="100">
        <v>6</v>
      </c>
      <c r="I473" s="100">
        <v>4.9400000000000004</v>
      </c>
      <c r="J473" s="100">
        <v>4.13</v>
      </c>
      <c r="K473" s="100">
        <v>3.44</v>
      </c>
      <c r="L473" s="100">
        <v>57</v>
      </c>
      <c r="M473" s="100">
        <v>55</v>
      </c>
      <c r="N473" s="100">
        <v>27</v>
      </c>
      <c r="O473" s="99">
        <v>0.61568287037037039</v>
      </c>
    </row>
    <row r="474" spans="1:15" x14ac:dyDescent="0.25">
      <c r="A474" s="96" t="s">
        <v>865</v>
      </c>
      <c r="C474" s="95" t="s">
        <v>57</v>
      </c>
      <c r="D474" s="97">
        <v>0.61615740740740743</v>
      </c>
      <c r="E474" s="96" t="s">
        <v>86</v>
      </c>
    </row>
    <row r="475" spans="1:15" x14ac:dyDescent="0.25">
      <c r="A475" s="100">
        <v>15091</v>
      </c>
      <c r="B475" s="29">
        <v>1</v>
      </c>
      <c r="C475" s="100">
        <v>35889</v>
      </c>
      <c r="D475" s="100">
        <v>9.84</v>
      </c>
      <c r="E475" s="100">
        <v>8.5</v>
      </c>
      <c r="F475" s="100">
        <v>8.9700000000000006</v>
      </c>
      <c r="G475" s="100">
        <v>7.41</v>
      </c>
      <c r="H475" s="100">
        <v>6.09</v>
      </c>
      <c r="I475" s="100">
        <v>5.1100000000000003</v>
      </c>
      <c r="J475" s="100">
        <v>4.1900000000000004</v>
      </c>
      <c r="K475" s="100">
        <v>3.47</v>
      </c>
      <c r="L475" s="100">
        <v>57</v>
      </c>
      <c r="M475" s="100">
        <v>55</v>
      </c>
      <c r="N475" s="100">
        <v>28</v>
      </c>
      <c r="O475" s="99">
        <v>0.61656250000000001</v>
      </c>
    </row>
    <row r="476" spans="1:15" x14ac:dyDescent="0.25">
      <c r="A476" s="100">
        <v>15091</v>
      </c>
      <c r="B476" s="29">
        <v>2</v>
      </c>
      <c r="C476" s="100">
        <v>12304</v>
      </c>
      <c r="D476" s="100">
        <v>3.31</v>
      </c>
      <c r="E476" s="100">
        <v>2.8</v>
      </c>
      <c r="F476" s="100">
        <v>3.03</v>
      </c>
      <c r="G476" s="100">
        <v>2.46</v>
      </c>
      <c r="H476" s="100">
        <v>2.04</v>
      </c>
      <c r="I476" s="100">
        <v>1.72</v>
      </c>
      <c r="J476" s="100">
        <v>1.43</v>
      </c>
      <c r="K476" s="100">
        <v>1.22</v>
      </c>
      <c r="L476" s="100">
        <v>57</v>
      </c>
      <c r="M476" s="100">
        <v>55</v>
      </c>
      <c r="N476" s="100">
        <v>28</v>
      </c>
      <c r="O476" s="99">
        <v>0.6166666666666667</v>
      </c>
    </row>
    <row r="477" spans="1:15" x14ac:dyDescent="0.25">
      <c r="A477" s="100">
        <v>15091</v>
      </c>
      <c r="B477" s="29">
        <v>3</v>
      </c>
      <c r="C477" s="100">
        <v>24052</v>
      </c>
      <c r="D477" s="100">
        <v>6.59</v>
      </c>
      <c r="E477" s="100">
        <v>5.66</v>
      </c>
      <c r="F477" s="100">
        <v>6.12</v>
      </c>
      <c r="G477" s="100">
        <v>4.9400000000000004</v>
      </c>
      <c r="H477" s="100">
        <v>4.0999999999999996</v>
      </c>
      <c r="I477" s="100">
        <v>3.43</v>
      </c>
      <c r="J477" s="100">
        <v>2.84</v>
      </c>
      <c r="K477" s="100">
        <v>2.38</v>
      </c>
      <c r="L477" s="100">
        <v>57</v>
      </c>
      <c r="M477" s="100">
        <v>55</v>
      </c>
      <c r="N477" s="100">
        <v>28</v>
      </c>
      <c r="O477" s="99">
        <v>0.61675925925925923</v>
      </c>
    </row>
    <row r="478" spans="1:15" x14ac:dyDescent="0.25">
      <c r="A478" s="100">
        <v>15091</v>
      </c>
      <c r="B478" s="29">
        <v>4</v>
      </c>
      <c r="C478" s="100">
        <v>36103</v>
      </c>
      <c r="D478" s="100">
        <v>9.85</v>
      </c>
      <c r="E478" s="100">
        <v>8.52</v>
      </c>
      <c r="F478" s="100">
        <v>9.0399999999999991</v>
      </c>
      <c r="G478" s="100">
        <v>7.44</v>
      </c>
      <c r="H478" s="100">
        <v>6.12</v>
      </c>
      <c r="I478" s="100">
        <v>5.15</v>
      </c>
      <c r="J478" s="100">
        <v>4.2300000000000004</v>
      </c>
      <c r="K478" s="100">
        <v>3.51</v>
      </c>
      <c r="L478" s="100">
        <v>57</v>
      </c>
      <c r="M478" s="100">
        <v>55</v>
      </c>
      <c r="N478" s="100">
        <v>28</v>
      </c>
      <c r="O478" s="99">
        <v>0.61687499999999995</v>
      </c>
    </row>
    <row r="479" spans="1:15" x14ac:dyDescent="0.25">
      <c r="A479" s="96" t="s">
        <v>866</v>
      </c>
      <c r="C479" s="95" t="s">
        <v>57</v>
      </c>
      <c r="D479" s="97">
        <v>0.61731481481481476</v>
      </c>
      <c r="E479" s="96" t="s">
        <v>84</v>
      </c>
    </row>
    <row r="480" spans="1:15" x14ac:dyDescent="0.25">
      <c r="A480" s="100">
        <v>15109</v>
      </c>
      <c r="B480" s="29">
        <v>1</v>
      </c>
      <c r="C480" s="100">
        <v>35738</v>
      </c>
      <c r="D480" s="100">
        <v>8.8000000000000007</v>
      </c>
      <c r="E480" s="100">
        <v>8.25</v>
      </c>
      <c r="F480" s="100">
        <v>7.9</v>
      </c>
      <c r="G480" s="100">
        <v>6.8</v>
      </c>
      <c r="H480" s="100">
        <v>5.81</v>
      </c>
      <c r="I480" s="100">
        <v>4.8899999999999997</v>
      </c>
      <c r="J480" s="100">
        <v>4.03</v>
      </c>
      <c r="K480" s="100">
        <v>3.28</v>
      </c>
      <c r="L480" s="100">
        <v>57</v>
      </c>
      <c r="M480" s="100">
        <v>54</v>
      </c>
      <c r="N480" s="100">
        <v>29</v>
      </c>
      <c r="O480" s="99">
        <v>0.61785879629629636</v>
      </c>
    </row>
    <row r="481" spans="1:15" x14ac:dyDescent="0.25">
      <c r="A481" s="100">
        <v>15109</v>
      </c>
      <c r="B481" s="29">
        <v>2</v>
      </c>
      <c r="C481" s="100">
        <v>12364</v>
      </c>
      <c r="D481" s="100">
        <v>2.75</v>
      </c>
      <c r="E481" s="100">
        <v>2.56</v>
      </c>
      <c r="F481" s="100">
        <v>2.48</v>
      </c>
      <c r="G481" s="100">
        <v>2.14</v>
      </c>
      <c r="H481" s="100">
        <v>1.88</v>
      </c>
      <c r="I481" s="100">
        <v>1.61</v>
      </c>
      <c r="J481" s="100">
        <v>1.36</v>
      </c>
      <c r="K481" s="100">
        <v>1.1599999999999999</v>
      </c>
      <c r="L481" s="100">
        <v>57</v>
      </c>
      <c r="M481" s="100">
        <v>54</v>
      </c>
      <c r="N481" s="100">
        <v>29</v>
      </c>
      <c r="O481" s="99">
        <v>0.61796296296296294</v>
      </c>
    </row>
    <row r="482" spans="1:15" x14ac:dyDescent="0.25">
      <c r="A482" s="100">
        <v>15109</v>
      </c>
      <c r="B482" s="29">
        <v>3</v>
      </c>
      <c r="C482" s="100">
        <v>24044</v>
      </c>
      <c r="D482" s="100">
        <v>5.68</v>
      </c>
      <c r="E482" s="100">
        <v>5.25</v>
      </c>
      <c r="F482" s="100">
        <v>5.13</v>
      </c>
      <c r="G482" s="100">
        <v>4.3600000000000003</v>
      </c>
      <c r="H482" s="100">
        <v>3.8</v>
      </c>
      <c r="I482" s="100">
        <v>3.25</v>
      </c>
      <c r="J482" s="100">
        <v>2.7</v>
      </c>
      <c r="K482" s="100">
        <v>2.2599999999999998</v>
      </c>
      <c r="L482" s="100">
        <v>57</v>
      </c>
      <c r="M482" s="100">
        <v>54</v>
      </c>
      <c r="N482" s="100">
        <v>29</v>
      </c>
      <c r="O482" s="99">
        <v>0.61805555555555558</v>
      </c>
    </row>
    <row r="483" spans="1:15" x14ac:dyDescent="0.25">
      <c r="A483" s="100">
        <v>15109</v>
      </c>
      <c r="B483" s="29">
        <v>4</v>
      </c>
      <c r="C483" s="100">
        <v>36045</v>
      </c>
      <c r="D483" s="100">
        <v>8.6</v>
      </c>
      <c r="E483" s="100">
        <v>8.02</v>
      </c>
      <c r="F483" s="100">
        <v>7.7</v>
      </c>
      <c r="G483" s="100">
        <v>6.65</v>
      </c>
      <c r="H483" s="100">
        <v>5.7</v>
      </c>
      <c r="I483" s="100">
        <v>4.84</v>
      </c>
      <c r="J483" s="100">
        <v>4.03</v>
      </c>
      <c r="K483" s="100">
        <v>3.3</v>
      </c>
      <c r="L483" s="100">
        <v>57</v>
      </c>
      <c r="M483" s="100">
        <v>54</v>
      </c>
      <c r="N483" s="100">
        <v>29</v>
      </c>
      <c r="O483" s="99">
        <v>0.61818287037037034</v>
      </c>
    </row>
    <row r="484" spans="1:15" x14ac:dyDescent="0.25">
      <c r="A484" s="96" t="s">
        <v>867</v>
      </c>
      <c r="C484" s="95" t="s">
        <v>57</v>
      </c>
      <c r="D484" s="97">
        <v>0.61862268518518515</v>
      </c>
      <c r="E484" s="96" t="s">
        <v>82</v>
      </c>
    </row>
    <row r="485" spans="1:15" x14ac:dyDescent="0.25">
      <c r="A485" s="100">
        <v>15755</v>
      </c>
      <c r="B485" s="29">
        <v>1</v>
      </c>
      <c r="C485" s="100">
        <v>35344</v>
      </c>
      <c r="D485" s="100">
        <v>14.45</v>
      </c>
      <c r="E485" s="100">
        <v>7.05</v>
      </c>
      <c r="F485" s="100">
        <v>11.46</v>
      </c>
      <c r="G485" s="100">
        <v>9.0299999999999994</v>
      </c>
      <c r="H485" s="100">
        <v>7.25</v>
      </c>
      <c r="I485" s="100">
        <v>5.78</v>
      </c>
      <c r="J485" s="100">
        <v>4.6100000000000003</v>
      </c>
      <c r="K485" s="100">
        <v>3.7</v>
      </c>
      <c r="L485" s="100">
        <v>57</v>
      </c>
      <c r="M485" s="100">
        <v>54</v>
      </c>
      <c r="N485" s="100">
        <v>30</v>
      </c>
      <c r="O485" s="99">
        <v>0.62173611111111116</v>
      </c>
    </row>
    <row r="486" spans="1:15" x14ac:dyDescent="0.25">
      <c r="A486" s="100">
        <v>15755</v>
      </c>
      <c r="B486" s="29">
        <v>2</v>
      </c>
      <c r="C486" s="100">
        <v>12196</v>
      </c>
      <c r="D486" s="100">
        <v>5.75</v>
      </c>
      <c r="E486" s="100">
        <v>1.99</v>
      </c>
      <c r="F486" s="100">
        <v>4.46</v>
      </c>
      <c r="G486" s="100">
        <v>3.46</v>
      </c>
      <c r="H486" s="100">
        <v>2.74</v>
      </c>
      <c r="I486" s="100">
        <v>2.19</v>
      </c>
      <c r="J486" s="100">
        <v>1.76</v>
      </c>
      <c r="K486" s="100">
        <v>1.43</v>
      </c>
      <c r="L486" s="100">
        <v>57</v>
      </c>
      <c r="M486" s="100">
        <v>54</v>
      </c>
      <c r="N486" s="100">
        <v>30</v>
      </c>
      <c r="O486" s="99">
        <v>0.62186342592592592</v>
      </c>
    </row>
    <row r="487" spans="1:15" x14ac:dyDescent="0.25">
      <c r="A487" s="100">
        <v>15755</v>
      </c>
      <c r="B487" s="29">
        <v>3</v>
      </c>
      <c r="C487" s="100">
        <v>23899</v>
      </c>
      <c r="D487" s="100">
        <v>10.48</v>
      </c>
      <c r="E487" s="100">
        <v>4.13</v>
      </c>
      <c r="F487" s="100">
        <v>8.31</v>
      </c>
      <c r="G487" s="100">
        <v>6.42</v>
      </c>
      <c r="H487" s="100">
        <v>5.16</v>
      </c>
      <c r="I487" s="100">
        <v>4.1100000000000003</v>
      </c>
      <c r="J487" s="100">
        <v>3.32</v>
      </c>
      <c r="K487" s="100">
        <v>2.67</v>
      </c>
      <c r="L487" s="100">
        <v>57</v>
      </c>
      <c r="M487" s="100">
        <v>54</v>
      </c>
      <c r="N487" s="100">
        <v>30</v>
      </c>
      <c r="O487" s="99">
        <v>0.6219675925925926</v>
      </c>
    </row>
    <row r="488" spans="1:15" x14ac:dyDescent="0.25">
      <c r="A488" s="100">
        <v>15755</v>
      </c>
      <c r="B488" s="29">
        <v>4</v>
      </c>
      <c r="C488" s="100">
        <v>35815</v>
      </c>
      <c r="D488" s="100">
        <v>14.13</v>
      </c>
      <c r="E488" s="100">
        <v>7.11</v>
      </c>
      <c r="F488" s="100">
        <v>11.2</v>
      </c>
      <c r="G488" s="100">
        <v>8.86</v>
      </c>
      <c r="H488" s="100">
        <v>7.1</v>
      </c>
      <c r="I488" s="100">
        <v>5.71</v>
      </c>
      <c r="J488" s="100">
        <v>4.5999999999999996</v>
      </c>
      <c r="K488" s="100">
        <v>3.72</v>
      </c>
      <c r="L488" s="100">
        <v>57</v>
      </c>
      <c r="M488" s="100">
        <v>54</v>
      </c>
      <c r="N488" s="100">
        <v>30</v>
      </c>
      <c r="O488" s="99">
        <v>0.62209490740740747</v>
      </c>
    </row>
    <row r="489" spans="1:15" x14ac:dyDescent="0.25">
      <c r="A489" s="96" t="s">
        <v>868</v>
      </c>
      <c r="C489" s="95" t="s">
        <v>57</v>
      </c>
      <c r="D489" s="97">
        <v>0.62249999999999994</v>
      </c>
      <c r="E489" s="96" t="s">
        <v>79</v>
      </c>
    </row>
    <row r="490" spans="1:15" x14ac:dyDescent="0.25">
      <c r="A490" s="100">
        <v>15759</v>
      </c>
      <c r="B490" s="29">
        <v>1</v>
      </c>
      <c r="C490" s="100">
        <v>35815</v>
      </c>
      <c r="D490" s="100">
        <v>11.59</v>
      </c>
      <c r="E490" s="100">
        <v>9.2899999999999991</v>
      </c>
      <c r="F490" s="100">
        <v>9.8699999999999992</v>
      </c>
      <c r="G490" s="100">
        <v>7.71</v>
      </c>
      <c r="H490" s="100">
        <v>6.18</v>
      </c>
      <c r="I490" s="100">
        <v>4.99</v>
      </c>
      <c r="J490" s="100">
        <v>4.07</v>
      </c>
      <c r="K490" s="100">
        <v>3.36</v>
      </c>
      <c r="L490" s="100">
        <v>57</v>
      </c>
      <c r="M490" s="100">
        <v>54</v>
      </c>
      <c r="N490" s="100">
        <v>31</v>
      </c>
      <c r="O490" s="99">
        <v>0.6229513888888889</v>
      </c>
    </row>
    <row r="491" spans="1:15" x14ac:dyDescent="0.25">
      <c r="A491" s="100">
        <v>15759</v>
      </c>
      <c r="B491" s="29">
        <v>2</v>
      </c>
      <c r="C491" s="100">
        <v>12309</v>
      </c>
      <c r="D491" s="100">
        <v>4.01</v>
      </c>
      <c r="E491" s="100">
        <v>3.19</v>
      </c>
      <c r="F491" s="100">
        <v>3.31</v>
      </c>
      <c r="G491" s="100">
        <v>2.56</v>
      </c>
      <c r="H491" s="100">
        <v>2.0699999999999998</v>
      </c>
      <c r="I491" s="100">
        <v>1.69</v>
      </c>
      <c r="J491" s="100">
        <v>1.4</v>
      </c>
      <c r="K491" s="100">
        <v>1.18</v>
      </c>
      <c r="L491" s="100">
        <v>57</v>
      </c>
      <c r="M491" s="100">
        <v>54</v>
      </c>
      <c r="N491" s="100">
        <v>31</v>
      </c>
      <c r="O491" s="99">
        <v>0.62305555555555558</v>
      </c>
    </row>
    <row r="492" spans="1:15" x14ac:dyDescent="0.25">
      <c r="A492" s="100">
        <v>15759</v>
      </c>
      <c r="B492" s="29">
        <v>3</v>
      </c>
      <c r="C492" s="100">
        <v>23959</v>
      </c>
      <c r="D492" s="100">
        <v>7.85</v>
      </c>
      <c r="E492" s="100">
        <v>6.25</v>
      </c>
      <c r="F492" s="100">
        <v>6.72</v>
      </c>
      <c r="G492" s="100">
        <v>5.15</v>
      </c>
      <c r="H492" s="100">
        <v>4.17</v>
      </c>
      <c r="I492" s="100">
        <v>3.39</v>
      </c>
      <c r="J492" s="100">
        <v>2.77</v>
      </c>
      <c r="K492" s="100">
        <v>2.2999999999999998</v>
      </c>
      <c r="L492" s="100">
        <v>57</v>
      </c>
      <c r="M492" s="100">
        <v>54</v>
      </c>
      <c r="N492" s="100">
        <v>31</v>
      </c>
      <c r="O492" s="99">
        <v>0.62314814814814812</v>
      </c>
    </row>
    <row r="493" spans="1:15" x14ac:dyDescent="0.25">
      <c r="A493" s="100">
        <v>15759</v>
      </c>
      <c r="B493" s="29">
        <v>4</v>
      </c>
      <c r="C493" s="100">
        <v>36028</v>
      </c>
      <c r="D493" s="100">
        <v>11.47</v>
      </c>
      <c r="E493" s="100">
        <v>9.2200000000000006</v>
      </c>
      <c r="F493" s="100">
        <v>9.98</v>
      </c>
      <c r="G493" s="100">
        <v>7.77</v>
      </c>
      <c r="H493" s="100">
        <v>6.21</v>
      </c>
      <c r="I493" s="100">
        <v>5.03</v>
      </c>
      <c r="J493" s="100">
        <v>4.0999999999999996</v>
      </c>
      <c r="K493" s="100">
        <v>3.38</v>
      </c>
      <c r="L493" s="100">
        <v>57</v>
      </c>
      <c r="M493" s="100">
        <v>54</v>
      </c>
      <c r="N493" s="100">
        <v>31</v>
      </c>
      <c r="O493" s="99">
        <v>0.62327546296296299</v>
      </c>
    </row>
    <row r="494" spans="1:15" x14ac:dyDescent="0.25">
      <c r="A494" s="96" t="s">
        <v>869</v>
      </c>
      <c r="C494" s="95" t="s">
        <v>57</v>
      </c>
      <c r="D494" s="97">
        <v>0.62366898148148142</v>
      </c>
      <c r="E494" s="96" t="s">
        <v>77</v>
      </c>
    </row>
    <row r="495" spans="1:15" x14ac:dyDescent="0.25">
      <c r="A495" s="100">
        <v>16316</v>
      </c>
      <c r="B495" s="29">
        <v>1</v>
      </c>
      <c r="C495" s="100">
        <v>35448</v>
      </c>
      <c r="D495" s="100">
        <v>16.809999999999999</v>
      </c>
      <c r="E495" s="100">
        <v>6.96</v>
      </c>
      <c r="F495" s="100">
        <v>13.51</v>
      </c>
      <c r="G495" s="100">
        <v>10.56</v>
      </c>
      <c r="H495" s="100">
        <v>8.4700000000000006</v>
      </c>
      <c r="I495" s="100">
        <v>6.71</v>
      </c>
      <c r="J495" s="100">
        <v>5.32</v>
      </c>
      <c r="K495" s="100">
        <v>4.13</v>
      </c>
      <c r="L495" s="100">
        <v>57</v>
      </c>
      <c r="M495" s="100">
        <v>55</v>
      </c>
      <c r="N495" s="100">
        <v>32</v>
      </c>
      <c r="O495" s="99">
        <v>0.62533564814814813</v>
      </c>
    </row>
    <row r="496" spans="1:15" x14ac:dyDescent="0.25">
      <c r="A496" s="100">
        <v>16316</v>
      </c>
      <c r="B496" s="29">
        <v>2</v>
      </c>
      <c r="C496" s="100">
        <v>12186</v>
      </c>
      <c r="D496" s="100">
        <v>6.48</v>
      </c>
      <c r="E496" s="100">
        <v>2.0699999999999998</v>
      </c>
      <c r="F496" s="100">
        <v>5.13</v>
      </c>
      <c r="G496" s="100">
        <v>4.0199999999999996</v>
      </c>
      <c r="H496" s="100">
        <v>3.23</v>
      </c>
      <c r="I496" s="100">
        <v>2.57</v>
      </c>
      <c r="J496" s="100">
        <v>2.0499999999999998</v>
      </c>
      <c r="K496" s="100">
        <v>1.6</v>
      </c>
      <c r="L496" s="100">
        <v>57</v>
      </c>
      <c r="M496" s="100">
        <v>55</v>
      </c>
      <c r="N496" s="100">
        <v>32</v>
      </c>
      <c r="O496" s="99">
        <v>0.62543981481481481</v>
      </c>
    </row>
    <row r="497" spans="1:15" x14ac:dyDescent="0.25">
      <c r="A497" s="100">
        <v>16316</v>
      </c>
      <c r="B497" s="29">
        <v>3</v>
      </c>
      <c r="C497" s="100">
        <v>23787</v>
      </c>
      <c r="D497" s="100">
        <v>12.1</v>
      </c>
      <c r="E497" s="100">
        <v>4.21</v>
      </c>
      <c r="F497" s="100">
        <v>9.67</v>
      </c>
      <c r="G497" s="100">
        <v>7.49</v>
      </c>
      <c r="H497" s="100">
        <v>6.03</v>
      </c>
      <c r="I497" s="100">
        <v>4.8</v>
      </c>
      <c r="J497" s="100">
        <v>3.82</v>
      </c>
      <c r="K497" s="100">
        <v>2.98</v>
      </c>
      <c r="L497" s="100">
        <v>57</v>
      </c>
      <c r="M497" s="100">
        <v>55</v>
      </c>
      <c r="N497" s="100">
        <v>32</v>
      </c>
      <c r="O497" s="99">
        <v>0.62557870370370372</v>
      </c>
    </row>
    <row r="498" spans="1:15" x14ac:dyDescent="0.25">
      <c r="A498" s="100">
        <v>16316</v>
      </c>
      <c r="B498" s="29">
        <v>4</v>
      </c>
      <c r="C498" s="100">
        <v>35682</v>
      </c>
      <c r="D498" s="100">
        <v>16.27</v>
      </c>
      <c r="E498" s="100">
        <v>7.01</v>
      </c>
      <c r="F498" s="100">
        <v>13.1</v>
      </c>
      <c r="G498" s="100">
        <v>10.27</v>
      </c>
      <c r="H498" s="100">
        <v>8.23</v>
      </c>
      <c r="I498" s="100">
        <v>6.6</v>
      </c>
      <c r="J498" s="100">
        <v>5.26</v>
      </c>
      <c r="K498" s="100">
        <v>4.1100000000000003</v>
      </c>
      <c r="L498" s="100">
        <v>57</v>
      </c>
      <c r="M498" s="100">
        <v>55</v>
      </c>
      <c r="N498" s="100">
        <v>32</v>
      </c>
      <c r="O498" s="99">
        <v>0.62572916666666667</v>
      </c>
    </row>
    <row r="499" spans="1:15" x14ac:dyDescent="0.25">
      <c r="A499" s="96" t="s">
        <v>870</v>
      </c>
      <c r="C499" s="95" t="s">
        <v>57</v>
      </c>
      <c r="D499" s="97">
        <v>0.62614583333333329</v>
      </c>
      <c r="E499" s="96" t="s">
        <v>75</v>
      </c>
    </row>
    <row r="500" spans="1:15" x14ac:dyDescent="0.25">
      <c r="A500" s="100">
        <v>16320</v>
      </c>
      <c r="B500" s="29">
        <v>1</v>
      </c>
      <c r="C500" s="100">
        <v>35750</v>
      </c>
      <c r="D500" s="100">
        <v>13.67</v>
      </c>
      <c r="E500" s="100">
        <v>11.03</v>
      </c>
      <c r="F500" s="100">
        <v>9.17</v>
      </c>
      <c r="G500" s="100">
        <v>7.36</v>
      </c>
      <c r="H500" s="100">
        <v>6.01</v>
      </c>
      <c r="I500" s="100">
        <v>5</v>
      </c>
      <c r="J500" s="100">
        <v>4.1900000000000004</v>
      </c>
      <c r="K500" s="100">
        <v>3.54</v>
      </c>
      <c r="L500" s="100">
        <v>57</v>
      </c>
      <c r="M500" s="100">
        <v>55</v>
      </c>
      <c r="N500" s="100">
        <v>33</v>
      </c>
      <c r="O500" s="99">
        <v>0.62656250000000002</v>
      </c>
    </row>
    <row r="501" spans="1:15" x14ac:dyDescent="0.25">
      <c r="A501" s="100">
        <v>16320</v>
      </c>
      <c r="B501" s="29">
        <v>2</v>
      </c>
      <c r="C501" s="100">
        <v>12206</v>
      </c>
      <c r="D501" s="100">
        <v>5.14</v>
      </c>
      <c r="E501" s="100">
        <v>4.09</v>
      </c>
      <c r="F501" s="100">
        <v>2.54</v>
      </c>
      <c r="G501" s="100">
        <v>2.13</v>
      </c>
      <c r="H501" s="100">
        <v>1.86</v>
      </c>
      <c r="I501" s="100">
        <v>1.6</v>
      </c>
      <c r="J501" s="100">
        <v>1.38</v>
      </c>
      <c r="K501" s="100">
        <v>1.2</v>
      </c>
      <c r="L501" s="100">
        <v>57</v>
      </c>
      <c r="M501" s="100">
        <v>55</v>
      </c>
      <c r="N501" s="100">
        <v>33</v>
      </c>
      <c r="O501" s="99">
        <v>0.62666666666666659</v>
      </c>
    </row>
    <row r="502" spans="1:15" x14ac:dyDescent="0.25">
      <c r="A502" s="100">
        <v>16320</v>
      </c>
      <c r="B502" s="29">
        <v>3</v>
      </c>
      <c r="C502" s="100">
        <v>23934</v>
      </c>
      <c r="D502" s="100">
        <v>9.36</v>
      </c>
      <c r="E502" s="100">
        <v>7.55</v>
      </c>
      <c r="F502" s="100">
        <v>6.08</v>
      </c>
      <c r="G502" s="100">
        <v>4.8499999999999996</v>
      </c>
      <c r="H502" s="100">
        <v>4.04</v>
      </c>
      <c r="I502" s="100">
        <v>3.4</v>
      </c>
      <c r="J502" s="100">
        <v>2.85</v>
      </c>
      <c r="K502" s="100">
        <v>2.41</v>
      </c>
      <c r="L502" s="100">
        <v>57</v>
      </c>
      <c r="M502" s="100">
        <v>55</v>
      </c>
      <c r="N502" s="100">
        <v>33</v>
      </c>
      <c r="O502" s="99">
        <v>0.62675925925925924</v>
      </c>
    </row>
    <row r="503" spans="1:15" x14ac:dyDescent="0.25">
      <c r="A503" s="100">
        <v>16320</v>
      </c>
      <c r="B503" s="29">
        <v>4</v>
      </c>
      <c r="C503" s="100">
        <v>35969</v>
      </c>
      <c r="D503" s="100">
        <v>13.25</v>
      </c>
      <c r="E503" s="100">
        <v>10.76</v>
      </c>
      <c r="F503" s="100">
        <v>9.65</v>
      </c>
      <c r="G503" s="100">
        <v>7.7</v>
      </c>
      <c r="H503" s="100">
        <v>6.25</v>
      </c>
      <c r="I503" s="100">
        <v>5.2</v>
      </c>
      <c r="J503" s="100">
        <v>4.32</v>
      </c>
      <c r="K503" s="100">
        <v>3.64</v>
      </c>
      <c r="L503" s="100">
        <v>57</v>
      </c>
      <c r="M503" s="100">
        <v>55</v>
      </c>
      <c r="N503" s="100">
        <v>33</v>
      </c>
      <c r="O503" s="99">
        <v>0.62688657407407411</v>
      </c>
    </row>
    <row r="504" spans="1:15" x14ac:dyDescent="0.25">
      <c r="A504" s="96" t="s">
        <v>871</v>
      </c>
      <c r="C504" s="95" t="s">
        <v>57</v>
      </c>
      <c r="D504" s="97">
        <v>0.62728009259259265</v>
      </c>
      <c r="E504" s="96" t="s">
        <v>73</v>
      </c>
    </row>
    <row r="505" spans="1:15" x14ac:dyDescent="0.25">
      <c r="A505" s="100">
        <v>16953</v>
      </c>
      <c r="B505" s="29">
        <v>1</v>
      </c>
      <c r="C505" s="100">
        <v>35622</v>
      </c>
      <c r="D505" s="100">
        <v>15.44</v>
      </c>
      <c r="E505" s="100">
        <v>8.07</v>
      </c>
      <c r="F505" s="100">
        <v>12.5</v>
      </c>
      <c r="G505" s="100">
        <v>9.89</v>
      </c>
      <c r="H505" s="100">
        <v>8.0399999999999991</v>
      </c>
      <c r="I505" s="100">
        <v>6.41</v>
      </c>
      <c r="J505" s="100">
        <v>5.18</v>
      </c>
      <c r="K505" s="100">
        <v>4.1100000000000003</v>
      </c>
      <c r="L505" s="100">
        <v>57</v>
      </c>
      <c r="M505" s="100">
        <v>55</v>
      </c>
      <c r="N505" s="100">
        <v>34</v>
      </c>
      <c r="O505" s="99">
        <v>0.62913194444444442</v>
      </c>
    </row>
    <row r="506" spans="1:15" x14ac:dyDescent="0.25">
      <c r="A506" s="100">
        <v>16953</v>
      </c>
      <c r="B506" s="29">
        <v>2</v>
      </c>
      <c r="C506" s="100">
        <v>12204</v>
      </c>
      <c r="D506" s="100">
        <v>6.16</v>
      </c>
      <c r="E506" s="100">
        <v>2.3199999999999998</v>
      </c>
      <c r="F506" s="100">
        <v>4.9000000000000004</v>
      </c>
      <c r="G506" s="100">
        <v>3.83</v>
      </c>
      <c r="H506" s="100">
        <v>3.08</v>
      </c>
      <c r="I506" s="100">
        <v>2.4700000000000002</v>
      </c>
      <c r="J506" s="100">
        <v>1.98</v>
      </c>
      <c r="K506" s="100">
        <v>1.6</v>
      </c>
      <c r="L506" s="100">
        <v>57</v>
      </c>
      <c r="M506" s="100">
        <v>55</v>
      </c>
      <c r="N506" s="100">
        <v>34</v>
      </c>
      <c r="O506" s="99">
        <v>0.62924768518518526</v>
      </c>
    </row>
    <row r="507" spans="1:15" x14ac:dyDescent="0.25">
      <c r="A507" s="100">
        <v>16953</v>
      </c>
      <c r="B507" s="29">
        <v>3</v>
      </c>
      <c r="C507" s="100">
        <v>23843</v>
      </c>
      <c r="D507" s="100">
        <v>11.13</v>
      </c>
      <c r="E507" s="100">
        <v>4.99</v>
      </c>
      <c r="F507" s="100">
        <v>8.98</v>
      </c>
      <c r="G507" s="100">
        <v>6.99</v>
      </c>
      <c r="H507" s="100">
        <v>5.71</v>
      </c>
      <c r="I507" s="100">
        <v>4.57</v>
      </c>
      <c r="J507" s="100">
        <v>3.7</v>
      </c>
      <c r="K507" s="100">
        <v>2.96</v>
      </c>
      <c r="L507" s="100">
        <v>57</v>
      </c>
      <c r="M507" s="100">
        <v>55</v>
      </c>
      <c r="N507" s="100">
        <v>34</v>
      </c>
      <c r="O507" s="99">
        <v>0.62936342592592587</v>
      </c>
    </row>
    <row r="508" spans="1:15" x14ac:dyDescent="0.25">
      <c r="A508" s="100">
        <v>16953</v>
      </c>
      <c r="B508" s="29">
        <v>4</v>
      </c>
      <c r="C508" s="100">
        <v>36033</v>
      </c>
      <c r="D508" s="100">
        <v>15.17</v>
      </c>
      <c r="E508" s="100">
        <v>8.09</v>
      </c>
      <c r="F508" s="100">
        <v>12.28</v>
      </c>
      <c r="G508" s="100">
        <v>9.7100000000000009</v>
      </c>
      <c r="H508" s="100">
        <v>7.94</v>
      </c>
      <c r="I508" s="100">
        <v>6.38</v>
      </c>
      <c r="J508" s="100">
        <v>5.15</v>
      </c>
      <c r="K508" s="100">
        <v>4.12</v>
      </c>
      <c r="L508" s="100">
        <v>57</v>
      </c>
      <c r="M508" s="100">
        <v>55</v>
      </c>
      <c r="N508" s="100">
        <v>34</v>
      </c>
      <c r="O508" s="99">
        <v>0.62950231481481478</v>
      </c>
    </row>
    <row r="509" spans="1:15" x14ac:dyDescent="0.25">
      <c r="A509" s="96" t="s">
        <v>872</v>
      </c>
      <c r="C509" s="95" t="s">
        <v>57</v>
      </c>
      <c r="D509" s="97">
        <v>0.62993055555555555</v>
      </c>
      <c r="E509" s="96" t="s">
        <v>71</v>
      </c>
    </row>
    <row r="510" spans="1:15" x14ac:dyDescent="0.25">
      <c r="A510" s="100">
        <v>16955</v>
      </c>
      <c r="B510" s="29">
        <v>1</v>
      </c>
      <c r="C510" s="100">
        <v>35737</v>
      </c>
      <c r="D510" s="100">
        <v>13.51</v>
      </c>
      <c r="E510" s="100">
        <v>10.93</v>
      </c>
      <c r="F510" s="100">
        <v>9.5500000000000007</v>
      </c>
      <c r="G510" s="100">
        <v>7.65</v>
      </c>
      <c r="H510" s="100">
        <v>6.33</v>
      </c>
      <c r="I510" s="100">
        <v>5.22</v>
      </c>
      <c r="J510" s="100">
        <v>4.38</v>
      </c>
      <c r="K510" s="100">
        <v>3.68</v>
      </c>
      <c r="L510" s="100">
        <v>57</v>
      </c>
      <c r="M510" s="100">
        <v>55</v>
      </c>
      <c r="N510" s="100">
        <v>35</v>
      </c>
      <c r="O510" s="99">
        <v>0.63040509259259259</v>
      </c>
    </row>
    <row r="511" spans="1:15" x14ac:dyDescent="0.25">
      <c r="A511" s="100">
        <v>16955</v>
      </c>
      <c r="B511" s="29">
        <v>2</v>
      </c>
      <c r="C511" s="100">
        <v>12227</v>
      </c>
      <c r="D511" s="100">
        <v>5.0599999999999996</v>
      </c>
      <c r="E511" s="100">
        <v>4.0599999999999996</v>
      </c>
      <c r="F511" s="100">
        <v>2.4900000000000002</v>
      </c>
      <c r="G511" s="100">
        <v>2.13</v>
      </c>
      <c r="H511" s="100">
        <v>1.91</v>
      </c>
      <c r="I511" s="100">
        <v>1.64</v>
      </c>
      <c r="J511" s="100">
        <v>1.43</v>
      </c>
      <c r="K511" s="100">
        <v>1.23</v>
      </c>
      <c r="L511" s="100">
        <v>57</v>
      </c>
      <c r="M511" s="100">
        <v>55</v>
      </c>
      <c r="N511" s="100">
        <v>35</v>
      </c>
      <c r="O511" s="99">
        <v>0.63050925925925927</v>
      </c>
    </row>
    <row r="512" spans="1:15" x14ac:dyDescent="0.25">
      <c r="A512" s="100">
        <v>16955</v>
      </c>
      <c r="B512" s="29">
        <v>3</v>
      </c>
      <c r="C512" s="100">
        <v>23810</v>
      </c>
      <c r="D512" s="100">
        <v>9.34</v>
      </c>
      <c r="E512" s="100">
        <v>7.48</v>
      </c>
      <c r="F512" s="100">
        <v>6.23</v>
      </c>
      <c r="G512" s="100">
        <v>4.8899999999999997</v>
      </c>
      <c r="H512" s="100">
        <v>4.16</v>
      </c>
      <c r="I512" s="100">
        <v>3.46</v>
      </c>
      <c r="J512" s="100">
        <v>2.92</v>
      </c>
      <c r="K512" s="100">
        <v>2.48</v>
      </c>
      <c r="L512" s="100">
        <v>57</v>
      </c>
      <c r="M512" s="100">
        <v>55</v>
      </c>
      <c r="N512" s="100">
        <v>35</v>
      </c>
      <c r="O512" s="99">
        <v>0.6306018518518518</v>
      </c>
    </row>
    <row r="513" spans="1:15" x14ac:dyDescent="0.25">
      <c r="A513" s="100">
        <v>16955</v>
      </c>
      <c r="B513" s="29">
        <v>4</v>
      </c>
      <c r="C513" s="100">
        <v>35866</v>
      </c>
      <c r="D513" s="100">
        <v>13.26</v>
      </c>
      <c r="E513" s="100">
        <v>10.71</v>
      </c>
      <c r="F513" s="100">
        <v>9.81</v>
      </c>
      <c r="G513" s="100">
        <v>7.87</v>
      </c>
      <c r="H513" s="100">
        <v>6.45</v>
      </c>
      <c r="I513" s="100">
        <v>5.32</v>
      </c>
      <c r="J513" s="100">
        <v>4.46</v>
      </c>
      <c r="K513" s="100">
        <v>3.73</v>
      </c>
      <c r="L513" s="100">
        <v>57</v>
      </c>
      <c r="M513" s="100">
        <v>55</v>
      </c>
      <c r="N513" s="100">
        <v>35</v>
      </c>
      <c r="O513" s="99">
        <v>0.63072916666666667</v>
      </c>
    </row>
    <row r="514" spans="1:15" x14ac:dyDescent="0.25">
      <c r="A514" s="96" t="s">
        <v>874</v>
      </c>
      <c r="C514" s="95" t="s">
        <v>57</v>
      </c>
      <c r="D514" s="97">
        <v>0.63114583333333341</v>
      </c>
      <c r="E514" s="96" t="s">
        <v>69</v>
      </c>
    </row>
    <row r="515" spans="1:15" x14ac:dyDescent="0.25">
      <c r="A515" s="100">
        <v>17510</v>
      </c>
      <c r="B515" s="29">
        <v>1</v>
      </c>
      <c r="C515" s="100">
        <v>35469</v>
      </c>
      <c r="D515" s="100">
        <v>14.89</v>
      </c>
      <c r="E515" s="100">
        <v>7.54</v>
      </c>
      <c r="F515" s="100">
        <v>11.82</v>
      </c>
      <c r="G515" s="100">
        <v>9.26</v>
      </c>
      <c r="H515" s="100">
        <v>7.41</v>
      </c>
      <c r="I515" s="100">
        <v>6.01</v>
      </c>
      <c r="J515" s="100">
        <v>4.8</v>
      </c>
      <c r="K515" s="100">
        <v>3.9</v>
      </c>
      <c r="L515" s="100">
        <v>56</v>
      </c>
      <c r="M515" s="100">
        <v>55</v>
      </c>
      <c r="N515" s="100">
        <v>37</v>
      </c>
      <c r="O515" s="99">
        <v>0.63500000000000001</v>
      </c>
    </row>
    <row r="516" spans="1:15" x14ac:dyDescent="0.25">
      <c r="A516" s="100">
        <v>17510</v>
      </c>
      <c r="B516" s="29">
        <v>2</v>
      </c>
      <c r="C516" s="100">
        <v>12218</v>
      </c>
      <c r="D516" s="100">
        <v>5.87</v>
      </c>
      <c r="E516" s="100">
        <v>2.23</v>
      </c>
      <c r="F516" s="100">
        <v>4.62</v>
      </c>
      <c r="G516" s="100">
        <v>3.55</v>
      </c>
      <c r="H516" s="100">
        <v>2.78</v>
      </c>
      <c r="I516" s="100">
        <v>2.27</v>
      </c>
      <c r="J516" s="100">
        <v>1.82</v>
      </c>
      <c r="K516" s="100">
        <v>1.49</v>
      </c>
      <c r="L516" s="100">
        <v>56</v>
      </c>
      <c r="M516" s="100">
        <v>55</v>
      </c>
      <c r="N516" s="100">
        <v>37</v>
      </c>
      <c r="O516" s="99">
        <v>0.63515046296296296</v>
      </c>
    </row>
    <row r="517" spans="1:15" x14ac:dyDescent="0.25">
      <c r="A517" s="100">
        <v>17510</v>
      </c>
      <c r="B517" s="29">
        <v>3</v>
      </c>
      <c r="C517" s="100">
        <v>23913</v>
      </c>
      <c r="D517" s="100">
        <v>10.96</v>
      </c>
      <c r="E517" s="100">
        <v>4.6500000000000004</v>
      </c>
      <c r="F517" s="100">
        <v>8.7200000000000006</v>
      </c>
      <c r="G517" s="100">
        <v>6.68</v>
      </c>
      <c r="H517" s="100">
        <v>5.35</v>
      </c>
      <c r="I517" s="100">
        <v>4.33</v>
      </c>
      <c r="J517" s="100">
        <v>3.46</v>
      </c>
      <c r="K517" s="100">
        <v>2.81</v>
      </c>
      <c r="L517" s="100">
        <v>56</v>
      </c>
      <c r="M517" s="100">
        <v>55</v>
      </c>
      <c r="N517" s="100">
        <v>37</v>
      </c>
      <c r="O517" s="99">
        <v>0.63527777777777772</v>
      </c>
    </row>
    <row r="518" spans="1:15" x14ac:dyDescent="0.25">
      <c r="A518" s="100">
        <v>17510</v>
      </c>
      <c r="B518" s="29">
        <v>4</v>
      </c>
      <c r="C518" s="100">
        <v>35840</v>
      </c>
      <c r="D518" s="100">
        <v>14.91</v>
      </c>
      <c r="E518" s="100">
        <v>7.71</v>
      </c>
      <c r="F518" s="100">
        <v>11.91</v>
      </c>
      <c r="G518" s="100">
        <v>9.31</v>
      </c>
      <c r="H518" s="100">
        <v>7.44</v>
      </c>
      <c r="I518" s="100">
        <v>6.03</v>
      </c>
      <c r="J518" s="100">
        <v>4.8499999999999996</v>
      </c>
      <c r="K518" s="100">
        <v>3.94</v>
      </c>
      <c r="L518" s="100">
        <v>56</v>
      </c>
      <c r="M518" s="100">
        <v>55</v>
      </c>
      <c r="N518" s="100">
        <v>37</v>
      </c>
      <c r="O518" s="99">
        <v>0.63541666666666663</v>
      </c>
    </row>
    <row r="519" spans="1:15" x14ac:dyDescent="0.25">
      <c r="A519" s="96" t="s">
        <v>873</v>
      </c>
      <c r="C519" s="95" t="s">
        <v>57</v>
      </c>
      <c r="D519" s="97">
        <v>0.6358449074074074</v>
      </c>
      <c r="E519" s="96" t="s">
        <v>67</v>
      </c>
    </row>
    <row r="520" spans="1:15" x14ac:dyDescent="0.25">
      <c r="A520" s="100">
        <v>17512</v>
      </c>
      <c r="B520" s="29">
        <v>1</v>
      </c>
      <c r="C520" s="100">
        <v>35524</v>
      </c>
      <c r="D520" s="100">
        <v>12.38</v>
      </c>
      <c r="E520" s="100">
        <v>10</v>
      </c>
      <c r="F520" s="100">
        <v>8.94</v>
      </c>
      <c r="G520" s="100">
        <v>7.16</v>
      </c>
      <c r="H520" s="100">
        <v>5.79</v>
      </c>
      <c r="I520" s="100">
        <v>4.82</v>
      </c>
      <c r="J520" s="100">
        <v>4.04</v>
      </c>
      <c r="K520" s="100">
        <v>3.41</v>
      </c>
      <c r="L520" s="100">
        <v>56</v>
      </c>
      <c r="M520" s="100">
        <v>55</v>
      </c>
      <c r="N520" s="100">
        <v>38</v>
      </c>
      <c r="O520" s="99">
        <v>0.63626157407407413</v>
      </c>
    </row>
    <row r="521" spans="1:15" x14ac:dyDescent="0.25">
      <c r="A521" s="100">
        <v>17512</v>
      </c>
      <c r="B521" s="29">
        <v>2</v>
      </c>
      <c r="C521" s="100">
        <v>12272</v>
      </c>
      <c r="D521" s="100">
        <v>4.18</v>
      </c>
      <c r="E521" s="100">
        <v>3.37</v>
      </c>
      <c r="F521" s="100">
        <v>3.01</v>
      </c>
      <c r="G521" s="100">
        <v>2.42</v>
      </c>
      <c r="H521" s="100">
        <v>1.99</v>
      </c>
      <c r="I521" s="100">
        <v>1.69</v>
      </c>
      <c r="J521" s="100">
        <v>1.43</v>
      </c>
      <c r="K521" s="100">
        <v>1.22</v>
      </c>
      <c r="L521" s="100">
        <v>56</v>
      </c>
      <c r="M521" s="100">
        <v>55</v>
      </c>
      <c r="N521" s="100">
        <v>38</v>
      </c>
      <c r="O521" s="99">
        <v>0.6363657407407407</v>
      </c>
    </row>
    <row r="522" spans="1:15" x14ac:dyDescent="0.25">
      <c r="A522" s="100">
        <v>17512</v>
      </c>
      <c r="B522" s="29">
        <v>3</v>
      </c>
      <c r="C522" s="100">
        <v>23890</v>
      </c>
      <c r="D522" s="100">
        <v>8.15</v>
      </c>
      <c r="E522" s="100">
        <v>6.62</v>
      </c>
      <c r="F522" s="100">
        <v>6.46</v>
      </c>
      <c r="G522" s="100">
        <v>5.0999999999999996</v>
      </c>
      <c r="H522" s="100">
        <v>4.1399999999999997</v>
      </c>
      <c r="I522" s="100">
        <v>3.44</v>
      </c>
      <c r="J522" s="100">
        <v>2.87</v>
      </c>
      <c r="K522" s="100">
        <v>2.42</v>
      </c>
      <c r="L522" s="100">
        <v>56</v>
      </c>
      <c r="M522" s="100">
        <v>55</v>
      </c>
      <c r="N522" s="100">
        <v>38</v>
      </c>
      <c r="O522" s="99">
        <v>0.63645833333333335</v>
      </c>
    </row>
    <row r="523" spans="1:15" x14ac:dyDescent="0.25">
      <c r="A523" s="100">
        <v>17512</v>
      </c>
      <c r="B523" s="29">
        <v>4</v>
      </c>
      <c r="C523" s="100">
        <v>36006</v>
      </c>
      <c r="D523" s="100">
        <v>12</v>
      </c>
      <c r="E523" s="100">
        <v>9.7200000000000006</v>
      </c>
      <c r="F523" s="100">
        <v>9.7899999999999991</v>
      </c>
      <c r="G523" s="100">
        <v>7.79</v>
      </c>
      <c r="H523" s="100">
        <v>6.22</v>
      </c>
      <c r="I523" s="100">
        <v>5.14</v>
      </c>
      <c r="J523" s="100">
        <v>4.2699999999999996</v>
      </c>
      <c r="K523" s="100">
        <v>3.57</v>
      </c>
      <c r="L523" s="100">
        <v>56</v>
      </c>
      <c r="M523" s="100">
        <v>55</v>
      </c>
      <c r="N523" s="100">
        <v>38</v>
      </c>
      <c r="O523" s="99">
        <v>0.63658564814814811</v>
      </c>
    </row>
    <row r="524" spans="1:15" x14ac:dyDescent="0.25">
      <c r="A524" s="96" t="s">
        <v>875</v>
      </c>
      <c r="C524" s="95" t="s">
        <v>57</v>
      </c>
      <c r="D524" s="97">
        <v>0.63706018518518526</v>
      </c>
      <c r="E524" s="96" t="s">
        <v>65</v>
      </c>
    </row>
    <row r="525" spans="1:15" x14ac:dyDescent="0.25">
      <c r="A525" s="100">
        <v>17995</v>
      </c>
      <c r="B525" s="29">
        <v>1</v>
      </c>
      <c r="C525" s="100">
        <v>35439</v>
      </c>
      <c r="D525" s="100">
        <v>16.940000000000001</v>
      </c>
      <c r="E525" s="100">
        <v>5.99</v>
      </c>
      <c r="F525" s="100">
        <v>13.24</v>
      </c>
      <c r="G525" s="100">
        <v>10.210000000000001</v>
      </c>
      <c r="H525" s="100">
        <v>8.06</v>
      </c>
      <c r="I525" s="100">
        <v>6.46</v>
      </c>
      <c r="J525" s="100">
        <v>5.15</v>
      </c>
      <c r="K525" s="100">
        <v>4.21</v>
      </c>
      <c r="L525" s="100">
        <v>56</v>
      </c>
      <c r="M525" s="100">
        <v>55</v>
      </c>
      <c r="N525" s="100">
        <v>39</v>
      </c>
      <c r="O525" s="99">
        <v>0.6404050925925926</v>
      </c>
    </row>
    <row r="526" spans="1:15" x14ac:dyDescent="0.25">
      <c r="A526" s="100">
        <v>17995</v>
      </c>
      <c r="B526" s="29">
        <v>2</v>
      </c>
      <c r="C526" s="100">
        <v>12228</v>
      </c>
      <c r="D526" s="100">
        <v>6.49</v>
      </c>
      <c r="E526" s="100">
        <v>1.84</v>
      </c>
      <c r="F526" s="100">
        <v>5.04</v>
      </c>
      <c r="G526" s="100">
        <v>3.8</v>
      </c>
      <c r="H526" s="100">
        <v>2.95</v>
      </c>
      <c r="I526" s="100">
        <v>2.34</v>
      </c>
      <c r="J526" s="100">
        <v>1.88</v>
      </c>
      <c r="K526" s="100">
        <v>1.56</v>
      </c>
      <c r="L526" s="100">
        <v>56</v>
      </c>
      <c r="M526" s="100">
        <v>55</v>
      </c>
      <c r="N526" s="100">
        <v>39</v>
      </c>
      <c r="O526" s="99">
        <v>0.64061342592592596</v>
      </c>
    </row>
    <row r="527" spans="1:15" x14ac:dyDescent="0.25">
      <c r="A527" s="100">
        <v>17995</v>
      </c>
      <c r="B527" s="29">
        <v>3</v>
      </c>
      <c r="C527" s="100">
        <v>23815</v>
      </c>
      <c r="D527" s="100">
        <v>12.03</v>
      </c>
      <c r="E527" s="100">
        <v>3.84</v>
      </c>
      <c r="F527" s="100">
        <v>9.39</v>
      </c>
      <c r="G527" s="100">
        <v>7.1</v>
      </c>
      <c r="H527" s="100">
        <v>5.58</v>
      </c>
      <c r="I527" s="100">
        <v>4.49</v>
      </c>
      <c r="J527" s="100">
        <v>3.58</v>
      </c>
      <c r="K527" s="100">
        <v>2.95</v>
      </c>
      <c r="L527" s="100">
        <v>56</v>
      </c>
      <c r="M527" s="100">
        <v>55</v>
      </c>
      <c r="N527" s="100">
        <v>39</v>
      </c>
      <c r="O527" s="99">
        <v>0.64071759259259264</v>
      </c>
    </row>
    <row r="528" spans="1:15" x14ac:dyDescent="0.25">
      <c r="A528" s="100">
        <v>17995</v>
      </c>
      <c r="B528" s="29">
        <v>4</v>
      </c>
      <c r="C528" s="100">
        <v>35818</v>
      </c>
      <c r="D528" s="100">
        <v>16.690000000000001</v>
      </c>
      <c r="E528" s="100">
        <v>6.03</v>
      </c>
      <c r="F528" s="100">
        <v>13.09</v>
      </c>
      <c r="G528" s="100">
        <v>10.029999999999999</v>
      </c>
      <c r="H528" s="100">
        <v>7.9</v>
      </c>
      <c r="I528" s="100">
        <v>6.35</v>
      </c>
      <c r="J528" s="100">
        <v>5.0999999999999996</v>
      </c>
      <c r="K528" s="100">
        <v>4.1900000000000004</v>
      </c>
      <c r="L528" s="100">
        <v>56</v>
      </c>
      <c r="M528" s="100">
        <v>55</v>
      </c>
      <c r="N528" s="100">
        <v>39</v>
      </c>
      <c r="O528" s="99">
        <v>0.6408449074074074</v>
      </c>
    </row>
    <row r="529" spans="1:15" x14ac:dyDescent="0.25">
      <c r="A529" s="96" t="s">
        <v>876</v>
      </c>
      <c r="C529" s="95" t="s">
        <v>57</v>
      </c>
      <c r="D529" s="97">
        <v>0.64128472222222221</v>
      </c>
      <c r="E529" s="96" t="s">
        <v>63</v>
      </c>
    </row>
    <row r="530" spans="1:15" x14ac:dyDescent="0.25">
      <c r="A530" s="100">
        <v>17998</v>
      </c>
      <c r="B530" s="29">
        <v>1</v>
      </c>
      <c r="C530" s="100">
        <v>35723</v>
      </c>
      <c r="D530" s="100">
        <v>12.06</v>
      </c>
      <c r="E530" s="100">
        <v>9.75</v>
      </c>
      <c r="F530" s="100">
        <v>8.9</v>
      </c>
      <c r="G530" s="100">
        <v>7.07</v>
      </c>
      <c r="H530" s="100">
        <v>5.68</v>
      </c>
      <c r="I530" s="100">
        <v>4.6500000000000004</v>
      </c>
      <c r="J530" s="100">
        <v>3.85</v>
      </c>
      <c r="K530" s="100">
        <v>3.26</v>
      </c>
      <c r="L530" s="100">
        <v>56</v>
      </c>
      <c r="M530" s="100">
        <v>55</v>
      </c>
      <c r="N530" s="100">
        <v>40</v>
      </c>
      <c r="O530" s="99">
        <v>0.64175925925925925</v>
      </c>
    </row>
    <row r="531" spans="1:15" x14ac:dyDescent="0.25">
      <c r="A531" s="100">
        <v>17998</v>
      </c>
      <c r="B531" s="29">
        <v>2</v>
      </c>
      <c r="C531" s="100">
        <v>12236</v>
      </c>
      <c r="D531" s="100">
        <v>3.87</v>
      </c>
      <c r="E531" s="100">
        <v>3.1</v>
      </c>
      <c r="F531" s="100">
        <v>3.17</v>
      </c>
      <c r="G531" s="100">
        <v>2.5099999999999998</v>
      </c>
      <c r="H531" s="100">
        <v>2</v>
      </c>
      <c r="I531" s="100">
        <v>1.63</v>
      </c>
      <c r="J531" s="100">
        <v>1.35</v>
      </c>
      <c r="K531" s="100">
        <v>1.17</v>
      </c>
      <c r="L531" s="100">
        <v>56</v>
      </c>
      <c r="M531" s="100">
        <v>55</v>
      </c>
      <c r="N531" s="100">
        <v>40</v>
      </c>
      <c r="O531" s="99">
        <v>0.64185185185185178</v>
      </c>
    </row>
    <row r="532" spans="1:15" x14ac:dyDescent="0.25">
      <c r="A532" s="100">
        <v>17998</v>
      </c>
      <c r="B532" s="29">
        <v>3</v>
      </c>
      <c r="C532" s="100">
        <v>23967</v>
      </c>
      <c r="D532" s="100">
        <v>7.84</v>
      </c>
      <c r="E532" s="100">
        <v>6.27</v>
      </c>
      <c r="F532" s="100">
        <v>6.56</v>
      </c>
      <c r="G532" s="100">
        <v>5.0599999999999996</v>
      </c>
      <c r="H532" s="100">
        <v>4.05</v>
      </c>
      <c r="I532" s="100">
        <v>3.29</v>
      </c>
      <c r="J532" s="100">
        <v>2.72</v>
      </c>
      <c r="K532" s="100">
        <v>2.2999999999999998</v>
      </c>
      <c r="L532" s="100">
        <v>56</v>
      </c>
      <c r="M532" s="100">
        <v>55</v>
      </c>
      <c r="N532" s="100">
        <v>40</v>
      </c>
      <c r="O532" s="99">
        <v>0.64195601851851858</v>
      </c>
    </row>
    <row r="533" spans="1:15" x14ac:dyDescent="0.25">
      <c r="A533" s="100">
        <v>17998</v>
      </c>
      <c r="B533" s="29">
        <v>4</v>
      </c>
      <c r="C533" s="100">
        <v>36099</v>
      </c>
      <c r="D533" s="100">
        <v>11.54</v>
      </c>
      <c r="E533" s="100">
        <v>9.39</v>
      </c>
      <c r="F533" s="100">
        <v>9.74</v>
      </c>
      <c r="G533" s="100">
        <v>7.66</v>
      </c>
      <c r="H533" s="100">
        <v>6.06</v>
      </c>
      <c r="I533" s="100">
        <v>4.97</v>
      </c>
      <c r="J533" s="100">
        <v>4.0599999999999996</v>
      </c>
      <c r="K533" s="100">
        <v>3.41</v>
      </c>
      <c r="L533" s="100">
        <v>56</v>
      </c>
      <c r="M533" s="100">
        <v>55</v>
      </c>
      <c r="N533" s="100">
        <v>40</v>
      </c>
      <c r="O533" s="99">
        <v>0.64207175925925919</v>
      </c>
    </row>
    <row r="534" spans="1:15" x14ac:dyDescent="0.25">
      <c r="A534" s="96" t="s">
        <v>877</v>
      </c>
      <c r="C534" s="95" t="s">
        <v>57</v>
      </c>
      <c r="D534" s="97">
        <v>0.64274305555555555</v>
      </c>
      <c r="E534" s="96" t="s">
        <v>61</v>
      </c>
    </row>
    <row r="535" spans="1:15" x14ac:dyDescent="0.25">
      <c r="A535" s="100">
        <v>18528</v>
      </c>
      <c r="B535" s="29">
        <v>1</v>
      </c>
      <c r="C535" s="100">
        <v>35545</v>
      </c>
      <c r="D535" s="100">
        <v>17.18</v>
      </c>
      <c r="E535" s="100">
        <v>7.84</v>
      </c>
      <c r="F535" s="100">
        <v>13.59</v>
      </c>
      <c r="G535" s="100">
        <v>10.72</v>
      </c>
      <c r="H535" s="100">
        <v>8.4</v>
      </c>
      <c r="I535" s="100">
        <v>6.72</v>
      </c>
      <c r="J535" s="100">
        <v>5.3</v>
      </c>
      <c r="K535" s="100">
        <v>4.17</v>
      </c>
      <c r="L535" s="100">
        <v>56</v>
      </c>
      <c r="M535" s="100">
        <v>55</v>
      </c>
      <c r="N535" s="100">
        <v>41</v>
      </c>
      <c r="O535" s="99">
        <v>0.64502314814814821</v>
      </c>
    </row>
    <row r="536" spans="1:15" x14ac:dyDescent="0.25">
      <c r="A536" s="100">
        <v>18528</v>
      </c>
      <c r="B536" s="29">
        <v>2</v>
      </c>
      <c r="C536" s="100">
        <v>12103</v>
      </c>
      <c r="D536" s="100">
        <v>6.76</v>
      </c>
      <c r="E536" s="100">
        <v>2.0499999999999998</v>
      </c>
      <c r="F536" s="100">
        <v>5.27</v>
      </c>
      <c r="G536" s="100">
        <v>4.1100000000000003</v>
      </c>
      <c r="H536" s="100">
        <v>3.17</v>
      </c>
      <c r="I536" s="100">
        <v>2.57</v>
      </c>
      <c r="J536" s="100">
        <v>2.04</v>
      </c>
      <c r="K536" s="100">
        <v>1.64</v>
      </c>
      <c r="L536" s="100">
        <v>56</v>
      </c>
      <c r="M536" s="100">
        <v>55</v>
      </c>
      <c r="N536" s="100">
        <v>41</v>
      </c>
      <c r="O536" s="99">
        <v>0.64520833333333327</v>
      </c>
    </row>
    <row r="537" spans="1:15" x14ac:dyDescent="0.25">
      <c r="A537" s="100">
        <v>18528</v>
      </c>
      <c r="B537" s="29">
        <v>3</v>
      </c>
      <c r="C537" s="100">
        <v>23746</v>
      </c>
      <c r="D537" s="100">
        <v>12.2</v>
      </c>
      <c r="E537" s="100">
        <v>4.68</v>
      </c>
      <c r="F537" s="100">
        <v>9.7100000000000009</v>
      </c>
      <c r="G537" s="100">
        <v>7.49</v>
      </c>
      <c r="H537" s="100">
        <v>5.97</v>
      </c>
      <c r="I537" s="100">
        <v>4.78</v>
      </c>
      <c r="J537" s="100">
        <v>3.81</v>
      </c>
      <c r="K537" s="100">
        <v>3.01</v>
      </c>
      <c r="L537" s="100">
        <v>56</v>
      </c>
      <c r="M537" s="100">
        <v>55</v>
      </c>
      <c r="N537" s="100">
        <v>41</v>
      </c>
      <c r="O537" s="99">
        <v>0.64530092592592592</v>
      </c>
    </row>
    <row r="538" spans="1:15" x14ac:dyDescent="0.25">
      <c r="A538" s="100">
        <v>18528</v>
      </c>
      <c r="B538" s="29">
        <v>4</v>
      </c>
      <c r="C538" s="100">
        <v>35829</v>
      </c>
      <c r="D538" s="100">
        <v>16.73</v>
      </c>
      <c r="E538" s="100">
        <v>7.81</v>
      </c>
      <c r="F538" s="100">
        <v>13.26</v>
      </c>
      <c r="G538" s="100">
        <v>10.43</v>
      </c>
      <c r="H538" s="100">
        <v>8.25</v>
      </c>
      <c r="I538" s="100">
        <v>6.66</v>
      </c>
      <c r="J538" s="100">
        <v>5.28</v>
      </c>
      <c r="K538" s="100">
        <v>4.2</v>
      </c>
      <c r="L538" s="100">
        <v>56</v>
      </c>
      <c r="M538" s="100">
        <v>55</v>
      </c>
      <c r="N538" s="100">
        <v>41</v>
      </c>
      <c r="O538" s="99">
        <v>0.64545138888888887</v>
      </c>
    </row>
    <row r="539" spans="1:15" x14ac:dyDescent="0.25">
      <c r="A539" s="96" t="s">
        <v>878</v>
      </c>
      <c r="C539" s="95" t="s">
        <v>57</v>
      </c>
      <c r="D539" s="97">
        <v>0.64587962962962964</v>
      </c>
      <c r="E539" s="96" t="s">
        <v>59</v>
      </c>
    </row>
    <row r="540" spans="1:15" x14ac:dyDescent="0.25">
      <c r="A540" s="100">
        <v>18530</v>
      </c>
      <c r="B540" s="29">
        <v>1</v>
      </c>
      <c r="C540" s="100">
        <v>35620</v>
      </c>
      <c r="D540" s="100">
        <v>14.62</v>
      </c>
      <c r="E540" s="100">
        <v>11.73</v>
      </c>
      <c r="F540" s="100">
        <v>8.91</v>
      </c>
      <c r="G540" s="100">
        <v>7.25</v>
      </c>
      <c r="H540" s="100">
        <v>5.94</v>
      </c>
      <c r="I540" s="100">
        <v>4.9000000000000004</v>
      </c>
      <c r="J540" s="100">
        <v>4.09</v>
      </c>
      <c r="K540" s="100">
        <v>3.45</v>
      </c>
      <c r="L540" s="100">
        <v>56</v>
      </c>
      <c r="M540" s="100">
        <v>55</v>
      </c>
      <c r="N540" s="100">
        <v>42</v>
      </c>
      <c r="O540" s="99">
        <v>0.6463078703703703</v>
      </c>
    </row>
    <row r="541" spans="1:15" x14ac:dyDescent="0.25">
      <c r="A541" s="100">
        <v>18530</v>
      </c>
      <c r="B541" s="29">
        <v>2</v>
      </c>
      <c r="C541" s="100">
        <v>12216</v>
      </c>
      <c r="D541" s="100">
        <v>5.0599999999999996</v>
      </c>
      <c r="E541" s="100">
        <v>4.04</v>
      </c>
      <c r="F541" s="100">
        <v>2.42</v>
      </c>
      <c r="G541" s="100">
        <v>2.0499999999999998</v>
      </c>
      <c r="H541" s="100">
        <v>1.77</v>
      </c>
      <c r="I541" s="100">
        <v>1.53</v>
      </c>
      <c r="J541" s="100">
        <v>1.31</v>
      </c>
      <c r="K541" s="100">
        <v>1.1399999999999999</v>
      </c>
      <c r="L541" s="100">
        <v>56</v>
      </c>
      <c r="M541" s="100">
        <v>55</v>
      </c>
      <c r="N541" s="100">
        <v>42</v>
      </c>
      <c r="O541" s="99">
        <v>0.64641203703703709</v>
      </c>
    </row>
    <row r="542" spans="1:15" x14ac:dyDescent="0.25">
      <c r="A542" s="100">
        <v>18530</v>
      </c>
      <c r="B542" s="29">
        <v>3</v>
      </c>
      <c r="C542" s="100">
        <v>23837</v>
      </c>
      <c r="D542" s="100">
        <v>9.81</v>
      </c>
      <c r="E542" s="100">
        <v>7.82</v>
      </c>
      <c r="F542" s="100">
        <v>5.71</v>
      </c>
      <c r="G542" s="100">
        <v>4.63</v>
      </c>
      <c r="H542" s="100">
        <v>3.86</v>
      </c>
      <c r="I542" s="100">
        <v>3.26</v>
      </c>
      <c r="J542" s="100">
        <v>2.75</v>
      </c>
      <c r="K542" s="100">
        <v>2.33</v>
      </c>
      <c r="L542" s="100">
        <v>56</v>
      </c>
      <c r="M542" s="100">
        <v>55</v>
      </c>
      <c r="N542" s="100">
        <v>42</v>
      </c>
      <c r="O542" s="99">
        <v>0.64650462962962962</v>
      </c>
    </row>
    <row r="543" spans="1:15" x14ac:dyDescent="0.25">
      <c r="A543" s="100">
        <v>18530</v>
      </c>
      <c r="B543" s="29">
        <v>4</v>
      </c>
      <c r="C543" s="100">
        <v>35886</v>
      </c>
      <c r="D543" s="100">
        <v>14.16</v>
      </c>
      <c r="E543" s="100">
        <v>11.38</v>
      </c>
      <c r="F543" s="100">
        <v>9.17</v>
      </c>
      <c r="G543" s="100">
        <v>7.44</v>
      </c>
      <c r="H543" s="100">
        <v>6.06</v>
      </c>
      <c r="I543" s="100">
        <v>5</v>
      </c>
      <c r="J543" s="100">
        <v>4.17</v>
      </c>
      <c r="K543" s="100">
        <v>3.51</v>
      </c>
      <c r="L543" s="100">
        <v>56</v>
      </c>
      <c r="M543" s="100">
        <v>55</v>
      </c>
      <c r="N543" s="100">
        <v>42</v>
      </c>
      <c r="O543" s="99">
        <v>0.6466319444444445</v>
      </c>
    </row>
    <row r="544" spans="1:15" x14ac:dyDescent="0.25">
      <c r="A544" s="96" t="s">
        <v>879</v>
      </c>
      <c r="C544" s="95" t="s">
        <v>57</v>
      </c>
      <c r="D544" s="97">
        <v>0.64706018518518515</v>
      </c>
      <c r="E544" s="96" t="s">
        <v>56</v>
      </c>
    </row>
  </sheetData>
  <mergeCells count="1">
    <mergeCell ref="B1:F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5"/>
  <sheetViews>
    <sheetView showGridLines="0" zoomScaleNormal="100" workbookViewId="0">
      <selection activeCell="K12" sqref="K12"/>
    </sheetView>
  </sheetViews>
  <sheetFormatPr defaultRowHeight="15" x14ac:dyDescent="0.25"/>
  <cols>
    <col min="1" max="1" width="18.140625" style="95" bestFit="1" customWidth="1"/>
    <col min="2" max="2" width="15.28515625" style="98" bestFit="1" customWidth="1"/>
    <col min="3" max="3" width="8" style="95" bestFit="1" customWidth="1"/>
    <col min="4" max="5" width="9.140625" style="95"/>
    <col min="6" max="6" width="10" style="95" bestFit="1" customWidth="1"/>
    <col min="7" max="8" width="9.140625" style="95"/>
    <col min="9" max="9" width="9.7109375" style="95" bestFit="1" customWidth="1"/>
    <col min="10" max="10" width="6" style="95" bestFit="1" customWidth="1"/>
    <col min="11" max="11" width="7.140625" style="95" bestFit="1" customWidth="1"/>
    <col min="12" max="12" width="4" style="95" bestFit="1" customWidth="1"/>
    <col min="13" max="13" width="5.28515625" style="95" bestFit="1" customWidth="1"/>
    <col min="14" max="14" width="6.7109375" style="95" bestFit="1" customWidth="1"/>
    <col min="15" max="15" width="7.140625" style="95" bestFit="1" customWidth="1"/>
    <col min="16" max="16384" width="9.140625" style="95"/>
  </cols>
  <sheetData>
    <row r="1" spans="1:11" x14ac:dyDescent="0.25">
      <c r="A1" s="132" t="s">
        <v>278</v>
      </c>
      <c r="B1" s="327" t="s">
        <v>880</v>
      </c>
      <c r="C1" s="327"/>
      <c r="D1" s="327"/>
      <c r="E1" s="327"/>
      <c r="F1" s="327"/>
    </row>
    <row r="2" spans="1:11" x14ac:dyDescent="0.25">
      <c r="A2" s="132" t="s">
        <v>276</v>
      </c>
      <c r="B2" s="98" t="s">
        <v>275</v>
      </c>
    </row>
    <row r="3" spans="1:11" x14ac:dyDescent="0.25">
      <c r="A3" s="132" t="s">
        <v>274</v>
      </c>
      <c r="B3" s="98" t="s">
        <v>273</v>
      </c>
    </row>
    <row r="4" spans="1:11" x14ac:dyDescent="0.25">
      <c r="A4" s="132" t="s">
        <v>272</v>
      </c>
    </row>
    <row r="5" spans="1:11" x14ac:dyDescent="0.25">
      <c r="A5" s="132"/>
    </row>
    <row r="6" spans="1:11" x14ac:dyDescent="0.25">
      <c r="A6" s="132" t="s">
        <v>271</v>
      </c>
      <c r="B6" s="142">
        <v>43217</v>
      </c>
    </row>
    <row r="7" spans="1:11" x14ac:dyDescent="0.25">
      <c r="A7" s="132" t="s">
        <v>270</v>
      </c>
      <c r="B7" s="4" t="s">
        <v>269</v>
      </c>
      <c r="C7" s="4"/>
      <c r="D7" s="4"/>
      <c r="E7" s="4"/>
      <c r="F7" s="4"/>
      <c r="G7" s="4"/>
      <c r="H7" s="4"/>
      <c r="I7" s="4"/>
      <c r="J7" s="4"/>
      <c r="K7" s="98"/>
    </row>
    <row r="8" spans="1:11" x14ac:dyDescent="0.25">
      <c r="A8" s="132" t="s">
        <v>268</v>
      </c>
      <c r="B8" s="4" t="s">
        <v>267</v>
      </c>
      <c r="C8" s="4"/>
      <c r="D8" s="4"/>
      <c r="E8" s="4"/>
      <c r="F8" s="4"/>
      <c r="G8" s="4"/>
      <c r="H8" s="4"/>
      <c r="I8" s="4"/>
      <c r="J8" s="4"/>
      <c r="K8" s="98"/>
    </row>
    <row r="9" spans="1:11" x14ac:dyDescent="0.25">
      <c r="A9" s="132" t="s">
        <v>266</v>
      </c>
      <c r="B9" s="4" t="s">
        <v>265</v>
      </c>
      <c r="C9" s="4"/>
      <c r="D9" s="4"/>
      <c r="E9" s="4"/>
      <c r="F9" s="4"/>
      <c r="G9" s="4"/>
      <c r="H9" s="4"/>
      <c r="I9" s="4"/>
      <c r="J9" s="4"/>
      <c r="K9" s="98"/>
    </row>
    <row r="10" spans="1:11" x14ac:dyDescent="0.25">
      <c r="A10" s="132" t="s">
        <v>264</v>
      </c>
      <c r="B10" s="4" t="s">
        <v>263</v>
      </c>
      <c r="C10" s="4"/>
      <c r="D10" s="4"/>
      <c r="E10" s="4"/>
      <c r="F10" s="4"/>
      <c r="G10" s="4"/>
      <c r="H10" s="4"/>
      <c r="I10" s="4"/>
      <c r="J10" s="4"/>
      <c r="K10" s="98"/>
    </row>
    <row r="11" spans="1:11" x14ac:dyDescent="0.25">
      <c r="A11" s="132" t="s">
        <v>262</v>
      </c>
      <c r="B11" s="4">
        <v>3123</v>
      </c>
      <c r="C11" s="4"/>
      <c r="D11" s="4"/>
      <c r="E11" s="4"/>
      <c r="F11" s="4"/>
      <c r="G11" s="4"/>
      <c r="H11" s="4"/>
      <c r="I11" s="4"/>
      <c r="J11" s="4"/>
      <c r="K11" s="98"/>
    </row>
    <row r="12" spans="1:11" x14ac:dyDescent="0.25">
      <c r="A12" s="132" t="s">
        <v>261</v>
      </c>
      <c r="B12" s="4">
        <v>1111</v>
      </c>
      <c r="C12" s="4"/>
      <c r="D12" s="4"/>
      <c r="E12" s="4"/>
      <c r="F12" s="4"/>
      <c r="G12" s="4"/>
      <c r="H12" s="4"/>
      <c r="I12" s="4"/>
      <c r="J12" s="4"/>
      <c r="K12" s="98"/>
    </row>
    <row r="13" spans="1:11" x14ac:dyDescent="0.25">
      <c r="A13" s="132" t="s">
        <v>260</v>
      </c>
      <c r="B13" s="4" t="s">
        <v>259</v>
      </c>
      <c r="C13" s="4"/>
      <c r="D13" s="4"/>
      <c r="E13" s="4"/>
      <c r="F13" s="4"/>
      <c r="G13" s="4"/>
      <c r="H13" s="4"/>
      <c r="I13" s="4"/>
      <c r="J13" s="4"/>
      <c r="K13" s="98"/>
    </row>
    <row r="14" spans="1:11" x14ac:dyDescent="0.25">
      <c r="A14" s="132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  <c r="K14" s="98"/>
    </row>
    <row r="15" spans="1:11" x14ac:dyDescent="0.25">
      <c r="A15" s="132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  <c r="J15" s="4"/>
      <c r="K15" s="98"/>
    </row>
    <row r="16" spans="1:11" x14ac:dyDescent="0.25">
      <c r="A16" s="132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  <c r="K16" s="98"/>
    </row>
    <row r="17" spans="1:15" x14ac:dyDescent="0.25">
      <c r="A17" s="132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  <c r="K17" s="98"/>
    </row>
    <row r="18" spans="1:15" x14ac:dyDescent="0.25">
      <c r="A18" s="132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  <c r="J18" s="4"/>
      <c r="K18" s="98"/>
    </row>
    <row r="19" spans="1:15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98"/>
    </row>
    <row r="20" spans="1:15" x14ac:dyDescent="0.25">
      <c r="A20" s="1" t="s">
        <v>249</v>
      </c>
      <c r="B20" s="4" t="s">
        <v>247</v>
      </c>
      <c r="C20" s="4"/>
      <c r="D20" s="4"/>
      <c r="E20" s="4"/>
      <c r="F20" s="4"/>
      <c r="G20" s="4"/>
      <c r="H20" s="4"/>
      <c r="I20" s="4"/>
      <c r="J20" s="4"/>
      <c r="K20" s="98"/>
    </row>
    <row r="21" spans="1:15" x14ac:dyDescent="0.25">
      <c r="A21" s="1" t="s">
        <v>248</v>
      </c>
      <c r="B21" s="4" t="s">
        <v>247</v>
      </c>
      <c r="C21" s="4"/>
      <c r="D21" s="4"/>
      <c r="E21" s="4"/>
      <c r="F21" s="4"/>
      <c r="G21" s="4"/>
      <c r="H21" s="4"/>
      <c r="I21" s="4"/>
      <c r="J21" s="4"/>
      <c r="K21" s="98"/>
    </row>
    <row r="23" spans="1:15" x14ac:dyDescent="0.25">
      <c r="A23" s="105" t="s">
        <v>246</v>
      </c>
      <c r="B23" s="105" t="s">
        <v>245</v>
      </c>
      <c r="C23" s="105" t="s">
        <v>244</v>
      </c>
      <c r="D23" s="105" t="s">
        <v>243</v>
      </c>
      <c r="E23" s="105" t="s">
        <v>242</v>
      </c>
      <c r="F23" s="105" t="s">
        <v>241</v>
      </c>
      <c r="G23" s="105" t="s">
        <v>240</v>
      </c>
      <c r="H23" s="105" t="s">
        <v>239</v>
      </c>
      <c r="I23" s="105" t="s">
        <v>238</v>
      </c>
      <c r="J23" s="105" t="s">
        <v>237</v>
      </c>
      <c r="K23" s="105" t="s">
        <v>236</v>
      </c>
      <c r="L23" s="105" t="s">
        <v>235</v>
      </c>
      <c r="M23" s="105" t="s">
        <v>234</v>
      </c>
      <c r="N23" s="105" t="s">
        <v>233</v>
      </c>
      <c r="O23" s="105" t="s">
        <v>232</v>
      </c>
    </row>
    <row r="24" spans="1:15" x14ac:dyDescent="0.25">
      <c r="A24" s="118" t="s">
        <v>109</v>
      </c>
      <c r="B24" s="118" t="s">
        <v>231</v>
      </c>
      <c r="C24" s="118" t="s">
        <v>230</v>
      </c>
      <c r="D24" s="118" t="s">
        <v>229</v>
      </c>
      <c r="E24" s="118" t="s">
        <v>229</v>
      </c>
      <c r="F24" s="118" t="s">
        <v>229</v>
      </c>
      <c r="G24" s="118" t="s">
        <v>229</v>
      </c>
      <c r="H24" s="118" t="s">
        <v>229</v>
      </c>
      <c r="I24" s="118" t="s">
        <v>229</v>
      </c>
      <c r="J24" s="118" t="s">
        <v>229</v>
      </c>
      <c r="K24" s="118" t="s">
        <v>229</v>
      </c>
      <c r="L24" s="118" t="s">
        <v>228</v>
      </c>
      <c r="M24" s="118" t="s">
        <v>228</v>
      </c>
      <c r="N24" s="118"/>
      <c r="O24" s="118"/>
    </row>
    <row r="25" spans="1:15" x14ac:dyDescent="0.25">
      <c r="A25" s="100">
        <v>1187</v>
      </c>
      <c r="B25" s="29">
        <v>1</v>
      </c>
      <c r="C25" s="100">
        <v>35045</v>
      </c>
      <c r="D25" s="100">
        <v>8.26</v>
      </c>
      <c r="E25" s="100">
        <v>7.7</v>
      </c>
      <c r="F25" s="100">
        <v>7.48</v>
      </c>
      <c r="G25" s="100">
        <v>6.53</v>
      </c>
      <c r="H25" s="100">
        <v>5.7</v>
      </c>
      <c r="I25" s="100">
        <v>4.88</v>
      </c>
      <c r="J25" s="100">
        <v>4.16</v>
      </c>
      <c r="K25" s="100">
        <v>3.52</v>
      </c>
      <c r="L25" s="100">
        <v>53</v>
      </c>
      <c r="M25" s="100">
        <v>54</v>
      </c>
      <c r="N25" s="100">
        <v>1</v>
      </c>
      <c r="O25" s="99">
        <v>0.24079861111111112</v>
      </c>
    </row>
    <row r="26" spans="1:15" x14ac:dyDescent="0.25">
      <c r="A26" s="100">
        <v>1187</v>
      </c>
      <c r="B26" s="29">
        <v>2</v>
      </c>
      <c r="C26" s="100">
        <v>12169</v>
      </c>
      <c r="D26" s="100">
        <v>2.66</v>
      </c>
      <c r="E26" s="100">
        <v>2.4500000000000002</v>
      </c>
      <c r="F26" s="100">
        <v>2.4</v>
      </c>
      <c r="G26" s="100">
        <v>2.11</v>
      </c>
      <c r="H26" s="100">
        <v>1.87</v>
      </c>
      <c r="I26" s="100">
        <v>1.64</v>
      </c>
      <c r="J26" s="100">
        <v>1.43</v>
      </c>
      <c r="K26" s="100">
        <v>1.27</v>
      </c>
      <c r="L26" s="100">
        <v>53</v>
      </c>
      <c r="M26" s="100">
        <v>54</v>
      </c>
      <c r="N26" s="100">
        <v>1</v>
      </c>
      <c r="O26" s="99">
        <v>0.24090277777777777</v>
      </c>
    </row>
    <row r="27" spans="1:15" x14ac:dyDescent="0.25">
      <c r="A27" s="100">
        <v>1187</v>
      </c>
      <c r="B27" s="29">
        <v>3</v>
      </c>
      <c r="C27" s="100">
        <v>23942</v>
      </c>
      <c r="D27" s="100">
        <v>5.52</v>
      </c>
      <c r="E27" s="100">
        <v>5.0599999999999996</v>
      </c>
      <c r="F27" s="100">
        <v>5.0199999999999996</v>
      </c>
      <c r="G27" s="100">
        <v>4.3099999999999996</v>
      </c>
      <c r="H27" s="100">
        <v>3.83</v>
      </c>
      <c r="I27" s="100">
        <v>3.33</v>
      </c>
      <c r="J27" s="100">
        <v>2.88</v>
      </c>
      <c r="K27" s="100">
        <v>2.4900000000000002</v>
      </c>
      <c r="L27" s="100">
        <v>53</v>
      </c>
      <c r="M27" s="100">
        <v>54</v>
      </c>
      <c r="N27" s="100">
        <v>1</v>
      </c>
      <c r="O27" s="99">
        <v>0.24099537037037036</v>
      </c>
    </row>
    <row r="28" spans="1:15" x14ac:dyDescent="0.25">
      <c r="A28" s="100">
        <v>1187</v>
      </c>
      <c r="B28" s="29">
        <v>4</v>
      </c>
      <c r="C28" s="100">
        <v>36026</v>
      </c>
      <c r="D28" s="100">
        <v>8.2899999999999991</v>
      </c>
      <c r="E28" s="100">
        <v>7.66</v>
      </c>
      <c r="F28" s="100">
        <v>7.48</v>
      </c>
      <c r="G28" s="100">
        <v>6.55</v>
      </c>
      <c r="H28" s="100">
        <v>5.71</v>
      </c>
      <c r="I28" s="100">
        <v>4.95</v>
      </c>
      <c r="J28" s="100">
        <v>4.25</v>
      </c>
      <c r="K28" s="100">
        <v>3.62</v>
      </c>
      <c r="L28" s="100">
        <v>53</v>
      </c>
      <c r="M28" s="100">
        <v>54</v>
      </c>
      <c r="N28" s="100">
        <v>1</v>
      </c>
      <c r="O28" s="99">
        <v>0.24113425925925927</v>
      </c>
    </row>
    <row r="29" spans="1:15" x14ac:dyDescent="0.25">
      <c r="A29" s="96" t="s">
        <v>881</v>
      </c>
      <c r="C29" s="95" t="s">
        <v>57</v>
      </c>
      <c r="D29" s="97">
        <v>0.24166666666666667</v>
      </c>
      <c r="E29" s="96" t="s">
        <v>227</v>
      </c>
    </row>
    <row r="30" spans="1:15" x14ac:dyDescent="0.25">
      <c r="A30" s="100">
        <v>1205</v>
      </c>
      <c r="B30" s="29">
        <v>1</v>
      </c>
      <c r="C30" s="100">
        <v>35348</v>
      </c>
      <c r="D30" s="100">
        <v>14.98</v>
      </c>
      <c r="E30" s="100">
        <v>11.91</v>
      </c>
      <c r="F30" s="100">
        <v>12.11</v>
      </c>
      <c r="G30" s="100">
        <v>9.64</v>
      </c>
      <c r="H30" s="100">
        <v>7.63</v>
      </c>
      <c r="I30" s="100">
        <v>6.12</v>
      </c>
      <c r="J30" s="100">
        <v>4.8499999999999996</v>
      </c>
      <c r="K30" s="100">
        <v>3.84</v>
      </c>
      <c r="L30" s="100">
        <v>53</v>
      </c>
      <c r="M30" s="100">
        <v>55</v>
      </c>
      <c r="N30" s="100">
        <v>2</v>
      </c>
      <c r="O30" s="99">
        <v>0.24236111111111111</v>
      </c>
    </row>
    <row r="31" spans="1:15" x14ac:dyDescent="0.25">
      <c r="A31" s="100">
        <v>1205</v>
      </c>
      <c r="B31" s="29">
        <v>2</v>
      </c>
      <c r="C31" s="100">
        <v>12082</v>
      </c>
      <c r="D31" s="100">
        <v>5.51</v>
      </c>
      <c r="E31" s="100">
        <v>3.59</v>
      </c>
      <c r="F31" s="100">
        <v>4.3899999999999997</v>
      </c>
      <c r="G31" s="100">
        <v>3.43</v>
      </c>
      <c r="H31" s="100">
        <v>2.74</v>
      </c>
      <c r="I31" s="100">
        <v>2.2200000000000002</v>
      </c>
      <c r="J31" s="100">
        <v>1.81</v>
      </c>
      <c r="K31" s="100">
        <v>1.47</v>
      </c>
      <c r="L31" s="100">
        <v>53</v>
      </c>
      <c r="M31" s="100">
        <v>55</v>
      </c>
      <c r="N31" s="100">
        <v>2</v>
      </c>
      <c r="O31" s="99">
        <v>0.24246527777777779</v>
      </c>
    </row>
    <row r="32" spans="1:15" x14ac:dyDescent="0.25">
      <c r="A32" s="100">
        <v>1205</v>
      </c>
      <c r="B32" s="29">
        <v>3</v>
      </c>
      <c r="C32" s="100">
        <v>23693</v>
      </c>
      <c r="D32" s="100">
        <v>10.37</v>
      </c>
      <c r="E32" s="100">
        <v>7.74</v>
      </c>
      <c r="F32" s="100">
        <v>8.3699999999999992</v>
      </c>
      <c r="G32" s="100">
        <v>6.53</v>
      </c>
      <c r="H32" s="100">
        <v>5.24</v>
      </c>
      <c r="I32" s="100">
        <v>4.2699999999999996</v>
      </c>
      <c r="J32" s="100">
        <v>3.44</v>
      </c>
      <c r="K32" s="100">
        <v>2.77</v>
      </c>
      <c r="L32" s="100">
        <v>53</v>
      </c>
      <c r="M32" s="100">
        <v>55</v>
      </c>
      <c r="N32" s="100">
        <v>2</v>
      </c>
      <c r="O32" s="99">
        <v>0.24256944444444442</v>
      </c>
    </row>
    <row r="33" spans="1:15" x14ac:dyDescent="0.25">
      <c r="A33" s="100">
        <v>1205</v>
      </c>
      <c r="B33" s="29">
        <v>4</v>
      </c>
      <c r="C33" s="100">
        <v>35714</v>
      </c>
      <c r="D33" s="100">
        <v>14.74</v>
      </c>
      <c r="E33" s="100">
        <v>11.77</v>
      </c>
      <c r="F33" s="100">
        <v>11.93</v>
      </c>
      <c r="G33" s="100">
        <v>9.4499999999999993</v>
      </c>
      <c r="H33" s="100">
        <v>7.56</v>
      </c>
      <c r="I33" s="100">
        <v>6.12</v>
      </c>
      <c r="J33" s="100">
        <v>4.92</v>
      </c>
      <c r="K33" s="100">
        <v>3.96</v>
      </c>
      <c r="L33" s="100">
        <v>53</v>
      </c>
      <c r="M33" s="100">
        <v>55</v>
      </c>
      <c r="N33" s="100">
        <v>2</v>
      </c>
      <c r="O33" s="99">
        <v>0.24270833333333333</v>
      </c>
    </row>
    <row r="34" spans="1:15" x14ac:dyDescent="0.25">
      <c r="A34" s="96" t="s">
        <v>882</v>
      </c>
      <c r="C34" s="95" t="s">
        <v>57</v>
      </c>
      <c r="D34" s="97">
        <v>0.2432175925925926</v>
      </c>
      <c r="E34" s="96" t="s">
        <v>226</v>
      </c>
    </row>
    <row r="35" spans="1:15" x14ac:dyDescent="0.25">
      <c r="A35" s="100">
        <v>1207</v>
      </c>
      <c r="B35" s="29">
        <v>1</v>
      </c>
      <c r="C35" s="100">
        <v>35237</v>
      </c>
      <c r="D35" s="100">
        <v>14.9</v>
      </c>
      <c r="E35" s="100">
        <v>11.98</v>
      </c>
      <c r="F35" s="100">
        <v>12.03</v>
      </c>
      <c r="G35" s="100">
        <v>9.43</v>
      </c>
      <c r="H35" s="100">
        <v>7.45</v>
      </c>
      <c r="I35" s="100">
        <v>5.92</v>
      </c>
      <c r="J35" s="100">
        <v>4.7300000000000004</v>
      </c>
      <c r="K35" s="100">
        <v>3.84</v>
      </c>
      <c r="L35" s="100">
        <v>53</v>
      </c>
      <c r="M35" s="100">
        <v>55</v>
      </c>
      <c r="N35" s="100">
        <v>3</v>
      </c>
      <c r="O35" s="99">
        <v>0.24374999999999999</v>
      </c>
    </row>
    <row r="36" spans="1:15" x14ac:dyDescent="0.25">
      <c r="A36" s="100">
        <v>1207</v>
      </c>
      <c r="B36" s="29">
        <v>2</v>
      </c>
      <c r="C36" s="100">
        <v>12075</v>
      </c>
      <c r="D36" s="100">
        <v>5.33</v>
      </c>
      <c r="E36" s="100">
        <v>4.25</v>
      </c>
      <c r="F36" s="100">
        <v>3.99</v>
      </c>
      <c r="G36" s="100">
        <v>3.13</v>
      </c>
      <c r="H36" s="100">
        <v>2.4900000000000002</v>
      </c>
      <c r="I36" s="100">
        <v>2.0299999999999998</v>
      </c>
      <c r="J36" s="100">
        <v>1.64</v>
      </c>
      <c r="K36" s="100">
        <v>1.36</v>
      </c>
      <c r="L36" s="100">
        <v>53</v>
      </c>
      <c r="M36" s="100">
        <v>55</v>
      </c>
      <c r="N36" s="100">
        <v>3</v>
      </c>
      <c r="O36" s="99">
        <v>0.24385416666666668</v>
      </c>
    </row>
    <row r="37" spans="1:15" x14ac:dyDescent="0.25">
      <c r="A37" s="100">
        <v>1207</v>
      </c>
      <c r="B37" s="29">
        <v>3</v>
      </c>
      <c r="C37" s="100">
        <v>23671</v>
      </c>
      <c r="D37" s="100">
        <v>10.32</v>
      </c>
      <c r="E37" s="100">
        <v>8.1999999999999993</v>
      </c>
      <c r="F37" s="100">
        <v>8.27</v>
      </c>
      <c r="G37" s="100">
        <v>6.39</v>
      </c>
      <c r="H37" s="100">
        <v>5.12</v>
      </c>
      <c r="I37" s="100">
        <v>4.0999999999999996</v>
      </c>
      <c r="J37" s="100">
        <v>3.27</v>
      </c>
      <c r="K37" s="100">
        <v>2.67</v>
      </c>
      <c r="L37" s="100">
        <v>53</v>
      </c>
      <c r="M37" s="100">
        <v>55</v>
      </c>
      <c r="N37" s="100">
        <v>3</v>
      </c>
      <c r="O37" s="99">
        <v>0.24395833333333336</v>
      </c>
    </row>
    <row r="38" spans="1:15" x14ac:dyDescent="0.25">
      <c r="A38" s="100">
        <v>1207</v>
      </c>
      <c r="B38" s="29">
        <v>4</v>
      </c>
      <c r="C38" s="100">
        <v>35723</v>
      </c>
      <c r="D38" s="100">
        <v>14.78</v>
      </c>
      <c r="E38" s="100">
        <v>11.87</v>
      </c>
      <c r="F38" s="100">
        <v>12.31</v>
      </c>
      <c r="G38" s="100">
        <v>9.6199999999999992</v>
      </c>
      <c r="H38" s="100">
        <v>7.58</v>
      </c>
      <c r="I38" s="100">
        <v>6.04</v>
      </c>
      <c r="J38" s="100">
        <v>4.82</v>
      </c>
      <c r="K38" s="100">
        <v>3.9</v>
      </c>
      <c r="L38" s="100">
        <v>53</v>
      </c>
      <c r="M38" s="100">
        <v>55</v>
      </c>
      <c r="N38" s="100">
        <v>3</v>
      </c>
      <c r="O38" s="99">
        <v>0.24409722222222222</v>
      </c>
    </row>
    <row r="39" spans="1:15" x14ac:dyDescent="0.25">
      <c r="A39" s="96" t="s">
        <v>883</v>
      </c>
      <c r="C39" s="95" t="s">
        <v>57</v>
      </c>
      <c r="D39" s="97">
        <v>0.24462962962962964</v>
      </c>
      <c r="E39" s="96" t="s">
        <v>224</v>
      </c>
    </row>
    <row r="40" spans="1:15" x14ac:dyDescent="0.25">
      <c r="A40" s="100">
        <v>1225</v>
      </c>
      <c r="B40" s="29">
        <v>1</v>
      </c>
      <c r="C40" s="100">
        <v>35632</v>
      </c>
      <c r="D40" s="100">
        <v>8.98</v>
      </c>
      <c r="E40" s="100">
        <v>8.35</v>
      </c>
      <c r="F40" s="100">
        <v>8.17</v>
      </c>
      <c r="G40" s="100">
        <v>7.18</v>
      </c>
      <c r="H40" s="100">
        <v>6.34</v>
      </c>
      <c r="I40" s="100">
        <v>5.51</v>
      </c>
      <c r="J40" s="100">
        <v>4.7</v>
      </c>
      <c r="K40" s="100">
        <v>4.0199999999999996</v>
      </c>
      <c r="L40" s="100">
        <v>53</v>
      </c>
      <c r="M40" s="100">
        <v>55</v>
      </c>
      <c r="N40" s="100">
        <v>4</v>
      </c>
      <c r="O40" s="99">
        <v>0.24526620370370369</v>
      </c>
    </row>
    <row r="41" spans="1:15" x14ac:dyDescent="0.25">
      <c r="A41" s="100">
        <v>1225</v>
      </c>
      <c r="B41" s="29">
        <v>2</v>
      </c>
      <c r="C41" s="100">
        <v>12172</v>
      </c>
      <c r="D41" s="100">
        <v>2.8</v>
      </c>
      <c r="E41" s="100">
        <v>2.6</v>
      </c>
      <c r="F41" s="100">
        <v>2.56</v>
      </c>
      <c r="G41" s="100">
        <v>2.2599999999999998</v>
      </c>
      <c r="H41" s="100">
        <v>2.0499999999999998</v>
      </c>
      <c r="I41" s="100">
        <v>1.85</v>
      </c>
      <c r="J41" s="100">
        <v>1.64</v>
      </c>
      <c r="K41" s="100">
        <v>1.49</v>
      </c>
      <c r="L41" s="100">
        <v>53</v>
      </c>
      <c r="M41" s="100">
        <v>55</v>
      </c>
      <c r="N41" s="100">
        <v>4</v>
      </c>
      <c r="O41" s="99">
        <v>0.24537037037037038</v>
      </c>
    </row>
    <row r="42" spans="1:15" x14ac:dyDescent="0.25">
      <c r="A42" s="100">
        <v>1225</v>
      </c>
      <c r="B42" s="29">
        <v>3</v>
      </c>
      <c r="C42" s="100">
        <v>23779</v>
      </c>
      <c r="D42" s="100">
        <v>5.77</v>
      </c>
      <c r="E42" s="100">
        <v>5.3</v>
      </c>
      <c r="F42" s="100">
        <v>5.25</v>
      </c>
      <c r="G42" s="100">
        <v>4.57</v>
      </c>
      <c r="H42" s="100">
        <v>4.1500000000000004</v>
      </c>
      <c r="I42" s="100">
        <v>3.69</v>
      </c>
      <c r="J42" s="100">
        <v>3.25</v>
      </c>
      <c r="K42" s="100">
        <v>2.91</v>
      </c>
      <c r="L42" s="100">
        <v>53</v>
      </c>
      <c r="M42" s="100">
        <v>55</v>
      </c>
      <c r="N42" s="100">
        <v>4</v>
      </c>
      <c r="O42" s="99">
        <v>0.24546296296296297</v>
      </c>
    </row>
    <row r="43" spans="1:15" x14ac:dyDescent="0.25">
      <c r="A43" s="100">
        <v>1225</v>
      </c>
      <c r="B43" s="29">
        <v>4</v>
      </c>
      <c r="C43" s="100">
        <v>35917</v>
      </c>
      <c r="D43" s="100">
        <v>8.6999999999999993</v>
      </c>
      <c r="E43" s="100">
        <v>8.07</v>
      </c>
      <c r="F43" s="100">
        <v>7.91</v>
      </c>
      <c r="G43" s="100">
        <v>6.96</v>
      </c>
      <c r="H43" s="100">
        <v>6.21</v>
      </c>
      <c r="I43" s="100">
        <v>5.48</v>
      </c>
      <c r="J43" s="100">
        <v>4.78</v>
      </c>
      <c r="K43" s="100">
        <v>4.1900000000000004</v>
      </c>
      <c r="L43" s="100">
        <v>53</v>
      </c>
      <c r="M43" s="100">
        <v>55</v>
      </c>
      <c r="N43" s="100">
        <v>4</v>
      </c>
      <c r="O43" s="99">
        <v>0.24560185185185182</v>
      </c>
    </row>
    <row r="44" spans="1:15" x14ac:dyDescent="0.25">
      <c r="A44" s="96" t="s">
        <v>884</v>
      </c>
      <c r="C44" s="95" t="s">
        <v>57</v>
      </c>
      <c r="D44" s="97">
        <v>0.24609953703703705</v>
      </c>
      <c r="E44" s="96" t="s">
        <v>222</v>
      </c>
    </row>
    <row r="45" spans="1:15" x14ac:dyDescent="0.25">
      <c r="A45" s="100">
        <v>1242</v>
      </c>
      <c r="B45" s="29">
        <v>1</v>
      </c>
      <c r="C45" s="100">
        <v>35198</v>
      </c>
      <c r="D45" s="100">
        <v>20.23</v>
      </c>
      <c r="E45" s="100">
        <v>8.89</v>
      </c>
      <c r="F45" s="100">
        <v>16.39</v>
      </c>
      <c r="G45" s="100">
        <v>12.92</v>
      </c>
      <c r="H45" s="100">
        <v>10.15</v>
      </c>
      <c r="I45" s="100">
        <v>7.88</v>
      </c>
      <c r="J45" s="100">
        <v>6.14</v>
      </c>
      <c r="K45" s="100">
        <v>4.6900000000000004</v>
      </c>
      <c r="L45" s="100">
        <v>53</v>
      </c>
      <c r="M45" s="100">
        <v>55</v>
      </c>
      <c r="N45" s="100">
        <v>5</v>
      </c>
      <c r="O45" s="99">
        <v>0.24679398148148146</v>
      </c>
    </row>
    <row r="46" spans="1:15" x14ac:dyDescent="0.25">
      <c r="A46" s="100">
        <v>1242</v>
      </c>
      <c r="B46" s="29">
        <v>2</v>
      </c>
      <c r="C46" s="100">
        <v>11994</v>
      </c>
      <c r="D46" s="100">
        <v>7.67</v>
      </c>
      <c r="E46" s="100">
        <v>2.1800000000000002</v>
      </c>
      <c r="F46" s="100">
        <v>6.15</v>
      </c>
      <c r="G46" s="100">
        <v>4.82</v>
      </c>
      <c r="H46" s="100">
        <v>3.78</v>
      </c>
      <c r="I46" s="100">
        <v>2.96</v>
      </c>
      <c r="J46" s="100">
        <v>2.34</v>
      </c>
      <c r="K46" s="100">
        <v>1.84</v>
      </c>
      <c r="L46" s="100">
        <v>53</v>
      </c>
      <c r="M46" s="100">
        <v>55</v>
      </c>
      <c r="N46" s="100">
        <v>5</v>
      </c>
      <c r="O46" s="99">
        <v>0.24693287037037037</v>
      </c>
    </row>
    <row r="47" spans="1:15" x14ac:dyDescent="0.25">
      <c r="A47" s="100">
        <v>1242</v>
      </c>
      <c r="B47" s="29">
        <v>3</v>
      </c>
      <c r="C47" s="100">
        <v>23481</v>
      </c>
      <c r="D47" s="100">
        <v>14.19</v>
      </c>
      <c r="E47" s="100">
        <v>5.03</v>
      </c>
      <c r="F47" s="100">
        <v>11.46</v>
      </c>
      <c r="G47" s="100">
        <v>8.89</v>
      </c>
      <c r="H47" s="100">
        <v>7.05</v>
      </c>
      <c r="I47" s="100">
        <v>5.55</v>
      </c>
      <c r="J47" s="100">
        <v>4.37</v>
      </c>
      <c r="K47" s="100">
        <v>3.41</v>
      </c>
      <c r="L47" s="100">
        <v>53</v>
      </c>
      <c r="M47" s="100">
        <v>55</v>
      </c>
      <c r="N47" s="100">
        <v>5</v>
      </c>
      <c r="O47" s="99">
        <v>0.24707175925925925</v>
      </c>
    </row>
    <row r="48" spans="1:15" x14ac:dyDescent="0.25">
      <c r="A48" s="100">
        <v>1242</v>
      </c>
      <c r="B48" s="29">
        <v>4</v>
      </c>
      <c r="C48" s="100">
        <v>35368</v>
      </c>
      <c r="D48" s="100">
        <v>19.63</v>
      </c>
      <c r="E48" s="100">
        <v>8.75</v>
      </c>
      <c r="F48" s="100">
        <v>15.94</v>
      </c>
      <c r="G48" s="100">
        <v>12.56</v>
      </c>
      <c r="H48" s="100">
        <v>9.92</v>
      </c>
      <c r="I48" s="100">
        <v>7.77</v>
      </c>
      <c r="J48" s="100">
        <v>6.14</v>
      </c>
      <c r="K48" s="100">
        <v>4.78</v>
      </c>
      <c r="L48" s="100">
        <v>53</v>
      </c>
      <c r="M48" s="100">
        <v>55</v>
      </c>
      <c r="N48" s="100">
        <v>5</v>
      </c>
      <c r="O48" s="99">
        <v>0.24722222222222223</v>
      </c>
    </row>
    <row r="49" spans="1:15" x14ac:dyDescent="0.25">
      <c r="A49" s="96" t="s">
        <v>885</v>
      </c>
      <c r="C49" s="95" t="s">
        <v>57</v>
      </c>
      <c r="D49" s="97">
        <v>0.2477662037037037</v>
      </c>
      <c r="E49" s="96" t="s">
        <v>205</v>
      </c>
    </row>
    <row r="50" spans="1:15" x14ac:dyDescent="0.25">
      <c r="A50" s="100">
        <v>1245</v>
      </c>
      <c r="B50" s="29">
        <v>1</v>
      </c>
      <c r="C50" s="100">
        <v>34843</v>
      </c>
      <c r="D50" s="100">
        <v>23.51</v>
      </c>
      <c r="E50" s="100">
        <v>18.399999999999999</v>
      </c>
      <c r="F50" s="100">
        <v>7.25</v>
      </c>
      <c r="G50" s="100">
        <v>6.13</v>
      </c>
      <c r="H50" s="100">
        <v>5.24</v>
      </c>
      <c r="I50" s="100">
        <v>4.47</v>
      </c>
      <c r="J50" s="100">
        <v>3.84</v>
      </c>
      <c r="K50" s="100">
        <v>3.29</v>
      </c>
      <c r="L50" s="100">
        <v>53</v>
      </c>
      <c r="M50" s="100">
        <v>55</v>
      </c>
      <c r="N50" s="100">
        <v>6</v>
      </c>
      <c r="O50" s="99">
        <v>0.24836805555555555</v>
      </c>
    </row>
    <row r="51" spans="1:15" x14ac:dyDescent="0.25">
      <c r="A51" s="100">
        <v>1245</v>
      </c>
      <c r="B51" s="29">
        <v>2</v>
      </c>
      <c r="C51" s="100">
        <v>11872</v>
      </c>
      <c r="D51" s="100">
        <v>9.25</v>
      </c>
      <c r="E51" s="100">
        <v>7.15</v>
      </c>
      <c r="F51" s="100">
        <v>2.09</v>
      </c>
      <c r="G51" s="100">
        <v>1.78</v>
      </c>
      <c r="H51" s="100">
        <v>1.6</v>
      </c>
      <c r="I51" s="100">
        <v>1.41</v>
      </c>
      <c r="J51" s="100">
        <v>1.23</v>
      </c>
      <c r="K51" s="100">
        <v>1.08</v>
      </c>
      <c r="L51" s="100">
        <v>53</v>
      </c>
      <c r="M51" s="100">
        <v>55</v>
      </c>
      <c r="N51" s="100">
        <v>6</v>
      </c>
      <c r="O51" s="99">
        <v>0.24847222222222221</v>
      </c>
    </row>
    <row r="52" spans="1:15" x14ac:dyDescent="0.25">
      <c r="A52" s="100">
        <v>1245</v>
      </c>
      <c r="B52" s="29">
        <v>3</v>
      </c>
      <c r="C52" s="100">
        <v>23354</v>
      </c>
      <c r="D52" s="100">
        <v>16.920000000000002</v>
      </c>
      <c r="E52" s="100">
        <v>13.09</v>
      </c>
      <c r="F52" s="100">
        <v>4.5199999999999996</v>
      </c>
      <c r="G52" s="100">
        <v>3.76</v>
      </c>
      <c r="H52" s="100">
        <v>3.36</v>
      </c>
      <c r="I52" s="100">
        <v>2.92</v>
      </c>
      <c r="J52" s="100">
        <v>2.5299999999999998</v>
      </c>
      <c r="K52" s="100">
        <v>2.2000000000000002</v>
      </c>
      <c r="L52" s="100">
        <v>53</v>
      </c>
      <c r="M52" s="100">
        <v>55</v>
      </c>
      <c r="N52" s="100">
        <v>6</v>
      </c>
      <c r="O52" s="99">
        <v>0.24856481481481482</v>
      </c>
    </row>
    <row r="53" spans="1:15" x14ac:dyDescent="0.25">
      <c r="A53" s="100">
        <v>1245</v>
      </c>
      <c r="B53" s="29">
        <v>4</v>
      </c>
      <c r="C53" s="100">
        <v>35288</v>
      </c>
      <c r="D53" s="100">
        <v>22.89</v>
      </c>
      <c r="E53" s="100">
        <v>17.88</v>
      </c>
      <c r="F53" s="100">
        <v>7.38</v>
      </c>
      <c r="G53" s="100">
        <v>6.18</v>
      </c>
      <c r="H53" s="100">
        <v>5.29</v>
      </c>
      <c r="I53" s="100">
        <v>4.5199999999999996</v>
      </c>
      <c r="J53" s="100">
        <v>3.88</v>
      </c>
      <c r="K53" s="100">
        <v>3.33</v>
      </c>
      <c r="L53" s="100">
        <v>53</v>
      </c>
      <c r="M53" s="100">
        <v>55</v>
      </c>
      <c r="N53" s="100">
        <v>6</v>
      </c>
      <c r="O53" s="99">
        <v>0.24870370370370373</v>
      </c>
    </row>
    <row r="54" spans="1:15" x14ac:dyDescent="0.25">
      <c r="A54" s="96" t="s">
        <v>886</v>
      </c>
      <c r="C54" s="95" t="s">
        <v>57</v>
      </c>
      <c r="D54" s="97">
        <v>0.24943287037037035</v>
      </c>
      <c r="E54" s="96" t="s">
        <v>204</v>
      </c>
    </row>
    <row r="55" spans="1:15" x14ac:dyDescent="0.25">
      <c r="A55" s="100">
        <v>1262</v>
      </c>
      <c r="B55" s="29">
        <v>1</v>
      </c>
      <c r="C55" s="100">
        <v>35551</v>
      </c>
      <c r="D55" s="100">
        <v>9.32</v>
      </c>
      <c r="E55" s="100">
        <v>8.42</v>
      </c>
      <c r="F55" s="100">
        <v>8.6999999999999993</v>
      </c>
      <c r="G55" s="100">
        <v>7.81</v>
      </c>
      <c r="H55" s="100">
        <v>6.99</v>
      </c>
      <c r="I55" s="100">
        <v>6.29</v>
      </c>
      <c r="J55" s="100">
        <v>5.7</v>
      </c>
      <c r="K55" s="100">
        <v>5.21</v>
      </c>
      <c r="L55" s="100">
        <v>53</v>
      </c>
      <c r="M55" s="100">
        <v>55</v>
      </c>
      <c r="N55" s="100">
        <v>7</v>
      </c>
      <c r="O55" s="99">
        <v>0.25006944444444446</v>
      </c>
    </row>
    <row r="56" spans="1:15" x14ac:dyDescent="0.25">
      <c r="A56" s="100">
        <v>1262</v>
      </c>
      <c r="B56" s="29">
        <v>2</v>
      </c>
      <c r="C56" s="100">
        <v>12197</v>
      </c>
      <c r="D56" s="100">
        <v>2.92</v>
      </c>
      <c r="E56" s="100">
        <v>2.62</v>
      </c>
      <c r="F56" s="100">
        <v>2.74</v>
      </c>
      <c r="G56" s="100">
        <v>2.5</v>
      </c>
      <c r="H56" s="100">
        <v>2.3199999999999998</v>
      </c>
      <c r="I56" s="100">
        <v>2.13</v>
      </c>
      <c r="J56" s="100">
        <v>1.98</v>
      </c>
      <c r="K56" s="100">
        <v>1.87</v>
      </c>
      <c r="L56" s="100">
        <v>53</v>
      </c>
      <c r="M56" s="100">
        <v>55</v>
      </c>
      <c r="N56" s="100">
        <v>7</v>
      </c>
      <c r="O56" s="99">
        <v>0.25017361111111108</v>
      </c>
    </row>
    <row r="57" spans="1:15" x14ac:dyDescent="0.25">
      <c r="A57" s="146">
        <v>1262</v>
      </c>
      <c r="B57" s="147">
        <v>3</v>
      </c>
      <c r="C57" s="146">
        <v>23820</v>
      </c>
      <c r="D57" s="146">
        <v>6.03</v>
      </c>
      <c r="E57" s="146">
        <v>5.35</v>
      </c>
      <c r="F57" s="146">
        <v>5.64</v>
      </c>
      <c r="G57" s="146">
        <v>5.05</v>
      </c>
      <c r="H57" s="146">
        <v>4.68</v>
      </c>
      <c r="I57" s="146">
        <v>4.25</v>
      </c>
      <c r="J57" s="146">
        <v>3.94</v>
      </c>
      <c r="K57" s="146">
        <v>3.7</v>
      </c>
      <c r="L57" s="146">
        <v>53</v>
      </c>
      <c r="M57" s="146">
        <v>55</v>
      </c>
      <c r="N57" s="146">
        <v>7</v>
      </c>
      <c r="O57" s="143">
        <v>0.25026620370370373</v>
      </c>
    </row>
    <row r="58" spans="1:15" x14ac:dyDescent="0.25">
      <c r="A58" s="101">
        <v>1262</v>
      </c>
      <c r="B58" s="11">
        <v>4</v>
      </c>
      <c r="C58" s="101">
        <v>35814</v>
      </c>
      <c r="D58" s="101">
        <v>9.09</v>
      </c>
      <c r="E58" s="101">
        <v>8.15</v>
      </c>
      <c r="F58" s="101">
        <v>8.5</v>
      </c>
      <c r="G58" s="101">
        <v>7.65</v>
      </c>
      <c r="H58" s="101">
        <v>6.93</v>
      </c>
      <c r="I58" s="101">
        <v>6.31</v>
      </c>
      <c r="J58" s="101">
        <v>5.81</v>
      </c>
      <c r="K58" s="101">
        <v>5.42</v>
      </c>
      <c r="L58" s="101">
        <v>53</v>
      </c>
      <c r="M58" s="101">
        <v>55</v>
      </c>
      <c r="N58" s="101">
        <v>7</v>
      </c>
      <c r="O58" s="111">
        <v>0.25040509259259258</v>
      </c>
    </row>
    <row r="59" spans="1:15" x14ac:dyDescent="0.25">
      <c r="A59" s="108" t="s">
        <v>887</v>
      </c>
      <c r="B59" s="115"/>
      <c r="C59" s="104" t="s">
        <v>57</v>
      </c>
      <c r="D59" s="114">
        <v>0.25086805555555552</v>
      </c>
      <c r="E59" s="108" t="s">
        <v>219</v>
      </c>
      <c r="F59" s="104"/>
      <c r="G59" s="104"/>
      <c r="H59" s="104"/>
      <c r="I59" s="104"/>
      <c r="J59" s="104"/>
      <c r="K59" s="104"/>
      <c r="L59" s="104"/>
      <c r="M59" s="104"/>
    </row>
    <row r="60" spans="1:15" x14ac:dyDescent="0.25">
      <c r="A60" s="101">
        <v>1280</v>
      </c>
      <c r="B60" s="11">
        <v>1</v>
      </c>
      <c r="C60" s="101">
        <v>35378</v>
      </c>
      <c r="D60" s="101">
        <v>12.25</v>
      </c>
      <c r="E60" s="101">
        <v>11.38</v>
      </c>
      <c r="F60" s="101">
        <v>10.23</v>
      </c>
      <c r="G60" s="101">
        <v>8.33</v>
      </c>
      <c r="H60" s="101">
        <v>6.78</v>
      </c>
      <c r="I60" s="101">
        <v>5.54</v>
      </c>
      <c r="J60" s="101">
        <v>4.41</v>
      </c>
      <c r="K60" s="101">
        <v>3.52</v>
      </c>
      <c r="L60" s="101">
        <v>53</v>
      </c>
      <c r="M60" s="101">
        <v>55</v>
      </c>
      <c r="N60" s="101">
        <v>8</v>
      </c>
      <c r="O60" s="111">
        <v>0.25150462962962966</v>
      </c>
    </row>
    <row r="61" spans="1:15" x14ac:dyDescent="0.25">
      <c r="A61" s="101">
        <v>1280</v>
      </c>
      <c r="B61" s="11">
        <v>2</v>
      </c>
      <c r="C61" s="101">
        <v>12087</v>
      </c>
      <c r="D61" s="101">
        <v>4.12</v>
      </c>
      <c r="E61" s="101">
        <v>3.78</v>
      </c>
      <c r="F61" s="101">
        <v>3.45</v>
      </c>
      <c r="G61" s="101">
        <v>2.76</v>
      </c>
      <c r="H61" s="101">
        <v>2.29</v>
      </c>
      <c r="I61" s="101">
        <v>1.89</v>
      </c>
      <c r="J61" s="101">
        <v>1.54</v>
      </c>
      <c r="K61" s="101">
        <v>1.28</v>
      </c>
      <c r="L61" s="101">
        <v>53</v>
      </c>
      <c r="M61" s="101">
        <v>55</v>
      </c>
      <c r="N61" s="101">
        <v>8</v>
      </c>
      <c r="O61" s="111">
        <v>0.25160879629629629</v>
      </c>
    </row>
    <row r="62" spans="1:15" x14ac:dyDescent="0.25">
      <c r="A62" s="101">
        <v>1280</v>
      </c>
      <c r="B62" s="11">
        <v>3</v>
      </c>
      <c r="C62" s="101">
        <v>23730</v>
      </c>
      <c r="D62" s="101">
        <v>8.31</v>
      </c>
      <c r="E62" s="101">
        <v>7.6</v>
      </c>
      <c r="F62" s="101">
        <v>6.93</v>
      </c>
      <c r="G62" s="101">
        <v>5.53</v>
      </c>
      <c r="H62" s="101">
        <v>4.57</v>
      </c>
      <c r="I62" s="101">
        <v>3.78</v>
      </c>
      <c r="J62" s="101">
        <v>3.06</v>
      </c>
      <c r="K62" s="101">
        <v>2.48</v>
      </c>
      <c r="L62" s="101">
        <v>53</v>
      </c>
      <c r="M62" s="101">
        <v>55</v>
      </c>
      <c r="N62" s="101">
        <v>8</v>
      </c>
      <c r="O62" s="111">
        <v>0.25170138888888888</v>
      </c>
    </row>
    <row r="63" spans="1:15" x14ac:dyDescent="0.25">
      <c r="A63" s="101">
        <v>1280</v>
      </c>
      <c r="B63" s="11">
        <v>4</v>
      </c>
      <c r="C63" s="101">
        <v>35661</v>
      </c>
      <c r="D63" s="101">
        <v>12.12</v>
      </c>
      <c r="E63" s="101">
        <v>11.24</v>
      </c>
      <c r="F63" s="101">
        <v>10.130000000000001</v>
      </c>
      <c r="G63" s="101">
        <v>8.2200000000000006</v>
      </c>
      <c r="H63" s="101">
        <v>6.72</v>
      </c>
      <c r="I63" s="101">
        <v>5.54</v>
      </c>
      <c r="J63" s="101">
        <v>4.45</v>
      </c>
      <c r="K63" s="101">
        <v>3.58</v>
      </c>
      <c r="L63" s="101">
        <v>53</v>
      </c>
      <c r="M63" s="101">
        <v>55</v>
      </c>
      <c r="N63" s="101">
        <v>8</v>
      </c>
      <c r="O63" s="111">
        <v>0.25182870370370369</v>
      </c>
    </row>
    <row r="64" spans="1:15" x14ac:dyDescent="0.25">
      <c r="A64" s="96" t="s">
        <v>888</v>
      </c>
      <c r="C64" s="95" t="s">
        <v>57</v>
      </c>
      <c r="D64" s="97">
        <v>0.2522685185185185</v>
      </c>
      <c r="E64" s="96" t="s">
        <v>218</v>
      </c>
    </row>
    <row r="65" spans="1:15" x14ac:dyDescent="0.25">
      <c r="A65" s="101">
        <v>1282</v>
      </c>
      <c r="B65" s="11">
        <v>1</v>
      </c>
      <c r="C65" s="101">
        <v>35623</v>
      </c>
      <c r="D65" s="101">
        <v>12.35</v>
      </c>
      <c r="E65" s="101">
        <v>10.14</v>
      </c>
      <c r="F65" s="101">
        <v>11.28</v>
      </c>
      <c r="G65" s="101">
        <v>8.93</v>
      </c>
      <c r="H65" s="101">
        <v>7.2</v>
      </c>
      <c r="I65" s="101">
        <v>5.85</v>
      </c>
      <c r="J65" s="101">
        <v>4.6900000000000004</v>
      </c>
      <c r="K65" s="101">
        <v>3.8</v>
      </c>
      <c r="L65" s="101">
        <v>53</v>
      </c>
      <c r="M65" s="101">
        <v>55</v>
      </c>
      <c r="N65" s="101">
        <v>9</v>
      </c>
      <c r="O65" s="111">
        <v>0.25277777777777777</v>
      </c>
    </row>
    <row r="66" spans="1:15" x14ac:dyDescent="0.25">
      <c r="A66" s="101">
        <v>1282</v>
      </c>
      <c r="B66" s="11">
        <v>2</v>
      </c>
      <c r="C66" s="101">
        <v>12108</v>
      </c>
      <c r="D66" s="101">
        <v>4.21</v>
      </c>
      <c r="E66" s="101">
        <v>3.44</v>
      </c>
      <c r="F66" s="101">
        <v>3.84</v>
      </c>
      <c r="G66" s="101">
        <v>3.04</v>
      </c>
      <c r="H66" s="101">
        <v>2.4500000000000002</v>
      </c>
      <c r="I66" s="101">
        <v>2.02</v>
      </c>
      <c r="J66" s="101">
        <v>1.64</v>
      </c>
      <c r="K66" s="101">
        <v>1.36</v>
      </c>
      <c r="L66" s="101">
        <v>53</v>
      </c>
      <c r="M66" s="101">
        <v>55</v>
      </c>
      <c r="N66" s="101">
        <v>9</v>
      </c>
      <c r="O66" s="111">
        <v>0.25288194444444445</v>
      </c>
    </row>
    <row r="67" spans="1:15" x14ac:dyDescent="0.25">
      <c r="A67" s="101">
        <v>1282</v>
      </c>
      <c r="B67" s="11">
        <v>3</v>
      </c>
      <c r="C67" s="101">
        <v>23789</v>
      </c>
      <c r="D67" s="101">
        <v>8.5299999999999994</v>
      </c>
      <c r="E67" s="101">
        <v>6.89</v>
      </c>
      <c r="F67" s="101">
        <v>7.77</v>
      </c>
      <c r="G67" s="101">
        <v>6.1</v>
      </c>
      <c r="H67" s="101">
        <v>4.93</v>
      </c>
      <c r="I67" s="101">
        <v>4.04</v>
      </c>
      <c r="J67" s="101">
        <v>3.28</v>
      </c>
      <c r="K67" s="101">
        <v>2.63</v>
      </c>
      <c r="L67" s="101">
        <v>53</v>
      </c>
      <c r="M67" s="101">
        <v>55</v>
      </c>
      <c r="N67" s="101">
        <v>9</v>
      </c>
      <c r="O67" s="111">
        <v>0.25297453703703704</v>
      </c>
    </row>
    <row r="68" spans="1:15" x14ac:dyDescent="0.25">
      <c r="A68" s="101">
        <v>1282</v>
      </c>
      <c r="B68" s="11">
        <v>4</v>
      </c>
      <c r="C68" s="101">
        <v>35768</v>
      </c>
      <c r="D68" s="101">
        <v>12.44</v>
      </c>
      <c r="E68" s="101">
        <v>10.17</v>
      </c>
      <c r="F68" s="101">
        <v>11.37</v>
      </c>
      <c r="G68" s="101">
        <v>9.02</v>
      </c>
      <c r="H68" s="101">
        <v>7.21</v>
      </c>
      <c r="I68" s="101">
        <v>5.89</v>
      </c>
      <c r="J68" s="101">
        <v>4.74</v>
      </c>
      <c r="K68" s="101">
        <v>3.84</v>
      </c>
      <c r="L68" s="101">
        <v>53</v>
      </c>
      <c r="M68" s="101">
        <v>55</v>
      </c>
      <c r="N68" s="101">
        <v>9</v>
      </c>
      <c r="O68" s="111">
        <v>0.25310185185185186</v>
      </c>
    </row>
    <row r="69" spans="1:15" x14ac:dyDescent="0.25">
      <c r="A69" s="96" t="s">
        <v>896</v>
      </c>
      <c r="C69" s="95" t="s">
        <v>57</v>
      </c>
      <c r="D69" s="97">
        <v>0.25362268518518521</v>
      </c>
      <c r="E69" s="96" t="s">
        <v>216</v>
      </c>
    </row>
    <row r="70" spans="1:15" x14ac:dyDescent="0.25">
      <c r="A70" s="101">
        <v>1300</v>
      </c>
      <c r="B70" s="11">
        <v>1</v>
      </c>
      <c r="C70" s="101">
        <v>35708</v>
      </c>
      <c r="D70" s="101">
        <v>8.49</v>
      </c>
      <c r="E70" s="101">
        <v>7.76</v>
      </c>
      <c r="F70" s="101">
        <v>7.77</v>
      </c>
      <c r="G70" s="101">
        <v>6.83</v>
      </c>
      <c r="H70" s="101">
        <v>5.99</v>
      </c>
      <c r="I70" s="101">
        <v>5.07</v>
      </c>
      <c r="J70" s="101">
        <v>4.25</v>
      </c>
      <c r="K70" s="101">
        <v>3.49</v>
      </c>
      <c r="L70" s="101">
        <v>53</v>
      </c>
      <c r="M70" s="101">
        <v>55</v>
      </c>
      <c r="N70" s="101">
        <v>10</v>
      </c>
      <c r="O70" s="111">
        <v>0.25416666666666665</v>
      </c>
    </row>
    <row r="71" spans="1:15" x14ac:dyDescent="0.25">
      <c r="A71" s="101">
        <v>1300</v>
      </c>
      <c r="B71" s="11">
        <v>2</v>
      </c>
      <c r="C71" s="101">
        <v>12082</v>
      </c>
      <c r="D71" s="101">
        <v>2.63</v>
      </c>
      <c r="E71" s="101">
        <v>2.39</v>
      </c>
      <c r="F71" s="101">
        <v>2.39</v>
      </c>
      <c r="G71" s="101">
        <v>2.11</v>
      </c>
      <c r="H71" s="101">
        <v>1.88</v>
      </c>
      <c r="I71" s="101">
        <v>1.65</v>
      </c>
      <c r="J71" s="101">
        <v>1.42</v>
      </c>
      <c r="K71" s="101">
        <v>1.23</v>
      </c>
      <c r="L71" s="101">
        <v>53</v>
      </c>
      <c r="M71" s="101">
        <v>55</v>
      </c>
      <c r="N71" s="101">
        <v>10</v>
      </c>
      <c r="O71" s="111">
        <v>0.25425925925925924</v>
      </c>
    </row>
    <row r="72" spans="1:15" x14ac:dyDescent="0.25">
      <c r="A72" s="101">
        <v>1300</v>
      </c>
      <c r="B72" s="11">
        <v>3</v>
      </c>
      <c r="C72" s="101">
        <v>23869</v>
      </c>
      <c r="D72" s="101">
        <v>5.48</v>
      </c>
      <c r="E72" s="101">
        <v>4.93</v>
      </c>
      <c r="F72" s="101">
        <v>4.99</v>
      </c>
      <c r="G72" s="101">
        <v>4.3499999999999996</v>
      </c>
      <c r="H72" s="101">
        <v>3.89</v>
      </c>
      <c r="I72" s="101">
        <v>3.37</v>
      </c>
      <c r="J72" s="101">
        <v>2.87</v>
      </c>
      <c r="K72" s="101">
        <v>2.42</v>
      </c>
      <c r="L72" s="101">
        <v>53</v>
      </c>
      <c r="M72" s="101">
        <v>55</v>
      </c>
      <c r="N72" s="101">
        <v>10</v>
      </c>
      <c r="O72" s="111">
        <v>0.25435185185185188</v>
      </c>
    </row>
    <row r="73" spans="1:15" x14ac:dyDescent="0.25">
      <c r="A73" s="101">
        <v>1300</v>
      </c>
      <c r="B73" s="11">
        <v>4</v>
      </c>
      <c r="C73" s="101">
        <v>36023</v>
      </c>
      <c r="D73" s="101">
        <v>8.25</v>
      </c>
      <c r="E73" s="101">
        <v>7.5</v>
      </c>
      <c r="F73" s="101">
        <v>7.53</v>
      </c>
      <c r="G73" s="101">
        <v>6.59</v>
      </c>
      <c r="H73" s="101">
        <v>5.82</v>
      </c>
      <c r="I73" s="101">
        <v>4.99</v>
      </c>
      <c r="J73" s="101">
        <v>4.24</v>
      </c>
      <c r="K73" s="101">
        <v>3.54</v>
      </c>
      <c r="L73" s="101">
        <v>53</v>
      </c>
      <c r="M73" s="101">
        <v>55</v>
      </c>
      <c r="N73" s="101">
        <v>10</v>
      </c>
      <c r="O73" s="111">
        <v>0.25447916666666665</v>
      </c>
    </row>
    <row r="74" spans="1:15" x14ac:dyDescent="0.25">
      <c r="A74" s="96" t="s">
        <v>889</v>
      </c>
      <c r="C74" s="95" t="s">
        <v>57</v>
      </c>
      <c r="D74" s="97">
        <v>0.2552314814814815</v>
      </c>
      <c r="E74" s="96" t="s">
        <v>214</v>
      </c>
    </row>
    <row r="75" spans="1:15" x14ac:dyDescent="0.25">
      <c r="A75" s="101">
        <v>1318</v>
      </c>
      <c r="B75" s="11">
        <v>1</v>
      </c>
      <c r="C75" s="101">
        <v>35259</v>
      </c>
      <c r="D75" s="101">
        <v>13.07</v>
      </c>
      <c r="E75" s="101">
        <v>11.54</v>
      </c>
      <c r="F75" s="101">
        <v>10.66</v>
      </c>
      <c r="G75" s="101">
        <v>8.5299999999999994</v>
      </c>
      <c r="H75" s="101">
        <v>6.86</v>
      </c>
      <c r="I75" s="101">
        <v>5.52</v>
      </c>
      <c r="J75" s="101">
        <v>4.42</v>
      </c>
      <c r="K75" s="101">
        <v>3.56</v>
      </c>
      <c r="L75" s="101">
        <v>53</v>
      </c>
      <c r="M75" s="101">
        <v>55</v>
      </c>
      <c r="N75" s="101">
        <v>11</v>
      </c>
      <c r="O75" s="111">
        <v>0.2560648148148148</v>
      </c>
    </row>
    <row r="76" spans="1:15" x14ac:dyDescent="0.25">
      <c r="A76" s="101">
        <v>1318</v>
      </c>
      <c r="B76" s="11">
        <v>2</v>
      </c>
      <c r="C76" s="101">
        <v>11988</v>
      </c>
      <c r="D76" s="101">
        <v>4.47</v>
      </c>
      <c r="E76" s="101">
        <v>3.85</v>
      </c>
      <c r="F76" s="101">
        <v>3.63</v>
      </c>
      <c r="G76" s="101">
        <v>2.87</v>
      </c>
      <c r="H76" s="101">
        <v>2.33</v>
      </c>
      <c r="I76" s="101">
        <v>1.92</v>
      </c>
      <c r="J76" s="101">
        <v>1.57</v>
      </c>
      <c r="K76" s="101">
        <v>1.3</v>
      </c>
      <c r="L76" s="101">
        <v>53</v>
      </c>
      <c r="M76" s="101">
        <v>55</v>
      </c>
      <c r="N76" s="101">
        <v>11</v>
      </c>
      <c r="O76" s="111">
        <v>0.25616898148148148</v>
      </c>
    </row>
    <row r="77" spans="1:15" x14ac:dyDescent="0.25">
      <c r="A77" s="101">
        <v>1318</v>
      </c>
      <c r="B77" s="11">
        <v>3</v>
      </c>
      <c r="C77" s="101">
        <v>23683</v>
      </c>
      <c r="D77" s="101">
        <v>8.89</v>
      </c>
      <c r="E77" s="101">
        <v>7.72</v>
      </c>
      <c r="F77" s="101">
        <v>7.23</v>
      </c>
      <c r="G77" s="101">
        <v>5.67</v>
      </c>
      <c r="H77" s="101">
        <v>4.63</v>
      </c>
      <c r="I77" s="101">
        <v>3.79</v>
      </c>
      <c r="J77" s="101">
        <v>3.09</v>
      </c>
      <c r="K77" s="101">
        <v>2.52</v>
      </c>
      <c r="L77" s="101">
        <v>53</v>
      </c>
      <c r="M77" s="101">
        <v>55</v>
      </c>
      <c r="N77" s="101">
        <v>11</v>
      </c>
      <c r="O77" s="111">
        <v>0.25626157407407407</v>
      </c>
    </row>
    <row r="78" spans="1:15" x14ac:dyDescent="0.25">
      <c r="A78" s="101">
        <v>1318</v>
      </c>
      <c r="B78" s="11">
        <v>4</v>
      </c>
      <c r="C78" s="101">
        <v>35709</v>
      </c>
      <c r="D78" s="101">
        <v>12.83</v>
      </c>
      <c r="E78" s="101">
        <v>11.42</v>
      </c>
      <c r="F78" s="101">
        <v>10.47</v>
      </c>
      <c r="G78" s="101">
        <v>8.3699999999999992</v>
      </c>
      <c r="H78" s="101">
        <v>6.8</v>
      </c>
      <c r="I78" s="101">
        <v>5.54</v>
      </c>
      <c r="J78" s="101">
        <v>4.51</v>
      </c>
      <c r="K78" s="101">
        <v>3.66</v>
      </c>
      <c r="L78" s="101">
        <v>53</v>
      </c>
      <c r="M78" s="101">
        <v>55</v>
      </c>
      <c r="N78" s="101">
        <v>11</v>
      </c>
      <c r="O78" s="111">
        <v>0.25638888888888889</v>
      </c>
    </row>
    <row r="79" spans="1:15" x14ac:dyDescent="0.25">
      <c r="A79" s="96" t="s">
        <v>890</v>
      </c>
      <c r="C79" s="95" t="s">
        <v>57</v>
      </c>
      <c r="D79" s="97">
        <v>0.25692129629629629</v>
      </c>
      <c r="E79" s="96" t="s">
        <v>203</v>
      </c>
    </row>
    <row r="80" spans="1:15" x14ac:dyDescent="0.25">
      <c r="A80" s="101">
        <v>1320</v>
      </c>
      <c r="B80" s="11">
        <v>1</v>
      </c>
      <c r="C80" s="101">
        <v>35470</v>
      </c>
      <c r="D80" s="101">
        <v>13.13</v>
      </c>
      <c r="E80" s="101">
        <v>10.52</v>
      </c>
      <c r="F80" s="101">
        <v>11.28</v>
      </c>
      <c r="G80" s="101">
        <v>8.83</v>
      </c>
      <c r="H80" s="101">
        <v>7.01</v>
      </c>
      <c r="I80" s="101">
        <v>5.61</v>
      </c>
      <c r="J80" s="101">
        <v>4.5199999999999996</v>
      </c>
      <c r="K80" s="101">
        <v>3.68</v>
      </c>
      <c r="L80" s="101">
        <v>53</v>
      </c>
      <c r="M80" s="101">
        <v>55</v>
      </c>
      <c r="N80" s="101">
        <v>12</v>
      </c>
      <c r="O80" s="111">
        <v>0.25741898148148151</v>
      </c>
    </row>
    <row r="81" spans="1:15" x14ac:dyDescent="0.25">
      <c r="A81" s="101">
        <v>1320</v>
      </c>
      <c r="B81" s="11">
        <v>2</v>
      </c>
      <c r="C81" s="101">
        <v>11985</v>
      </c>
      <c r="D81" s="101">
        <v>4.5</v>
      </c>
      <c r="E81" s="101">
        <v>3.6</v>
      </c>
      <c r="F81" s="101">
        <v>3.75</v>
      </c>
      <c r="G81" s="101">
        <v>2.93</v>
      </c>
      <c r="H81" s="101">
        <v>2.33</v>
      </c>
      <c r="I81" s="101">
        <v>1.9</v>
      </c>
      <c r="J81" s="101">
        <v>1.55</v>
      </c>
      <c r="K81" s="101">
        <v>1.29</v>
      </c>
      <c r="L81" s="101">
        <v>53</v>
      </c>
      <c r="M81" s="101">
        <v>55</v>
      </c>
      <c r="N81" s="101">
        <v>12</v>
      </c>
      <c r="O81" s="111">
        <v>0.25752314814814814</v>
      </c>
    </row>
    <row r="82" spans="1:15" x14ac:dyDescent="0.25">
      <c r="A82" s="101">
        <v>1320</v>
      </c>
      <c r="B82" s="11">
        <v>3</v>
      </c>
      <c r="C82" s="101">
        <v>23724</v>
      </c>
      <c r="D82" s="101">
        <v>9.01</v>
      </c>
      <c r="E82" s="101">
        <v>7.12</v>
      </c>
      <c r="F82" s="101">
        <v>7.76</v>
      </c>
      <c r="G82" s="101">
        <v>5.98</v>
      </c>
      <c r="H82" s="101">
        <v>4.8</v>
      </c>
      <c r="I82" s="101">
        <v>3.86</v>
      </c>
      <c r="J82" s="101">
        <v>3.12</v>
      </c>
      <c r="K82" s="101">
        <v>2.54</v>
      </c>
      <c r="L82" s="101">
        <v>53</v>
      </c>
      <c r="M82" s="101">
        <v>55</v>
      </c>
      <c r="N82" s="101">
        <v>12</v>
      </c>
      <c r="O82" s="111">
        <v>0.25761574074074073</v>
      </c>
    </row>
    <row r="83" spans="1:15" x14ac:dyDescent="0.25">
      <c r="A83" s="101">
        <v>1320</v>
      </c>
      <c r="B83" s="11">
        <v>4</v>
      </c>
      <c r="C83" s="101">
        <v>35586</v>
      </c>
      <c r="D83" s="101">
        <v>13.02</v>
      </c>
      <c r="E83" s="101">
        <v>10.42</v>
      </c>
      <c r="F83" s="101">
        <v>11.4</v>
      </c>
      <c r="G83" s="101">
        <v>8.89</v>
      </c>
      <c r="H83" s="101">
        <v>7.04</v>
      </c>
      <c r="I83" s="101">
        <v>5.65</v>
      </c>
      <c r="J83" s="101">
        <v>4.57</v>
      </c>
      <c r="K83" s="101">
        <v>3.7</v>
      </c>
      <c r="L83" s="101">
        <v>53</v>
      </c>
      <c r="M83" s="101">
        <v>55</v>
      </c>
      <c r="N83" s="101">
        <v>12</v>
      </c>
      <c r="O83" s="111">
        <v>0.25774305555555554</v>
      </c>
    </row>
    <row r="84" spans="1:15" x14ac:dyDescent="0.25">
      <c r="A84" s="96" t="s">
        <v>891</v>
      </c>
      <c r="C84" s="95" t="s">
        <v>57</v>
      </c>
      <c r="D84" s="97">
        <v>0.25821759259259258</v>
      </c>
      <c r="E84" s="96" t="s">
        <v>202</v>
      </c>
    </row>
    <row r="85" spans="1:15" x14ac:dyDescent="0.25">
      <c r="A85" s="101">
        <v>1338</v>
      </c>
      <c r="B85" s="11">
        <v>1</v>
      </c>
      <c r="C85" s="101">
        <v>35612</v>
      </c>
      <c r="D85" s="101">
        <v>8.3800000000000008</v>
      </c>
      <c r="E85" s="101">
        <v>7.59</v>
      </c>
      <c r="F85" s="101">
        <v>7.62</v>
      </c>
      <c r="G85" s="101">
        <v>6.73</v>
      </c>
      <c r="H85" s="101">
        <v>5.9</v>
      </c>
      <c r="I85" s="101">
        <v>5.0999999999999996</v>
      </c>
      <c r="J85" s="101">
        <v>4.33</v>
      </c>
      <c r="K85" s="101">
        <v>3.65</v>
      </c>
      <c r="L85" s="101">
        <v>53</v>
      </c>
      <c r="M85" s="101">
        <v>55</v>
      </c>
      <c r="N85" s="101">
        <v>13</v>
      </c>
      <c r="O85" s="111">
        <v>0.2588078703703704</v>
      </c>
    </row>
    <row r="86" spans="1:15" x14ac:dyDescent="0.25">
      <c r="A86" s="101">
        <v>1338</v>
      </c>
      <c r="B86" s="11">
        <v>2</v>
      </c>
      <c r="C86" s="101">
        <v>12071</v>
      </c>
      <c r="D86" s="101">
        <v>2.61</v>
      </c>
      <c r="E86" s="101">
        <v>2.37</v>
      </c>
      <c r="F86" s="101">
        <v>2.4</v>
      </c>
      <c r="G86" s="101">
        <v>2.12</v>
      </c>
      <c r="H86" s="101">
        <v>1.9</v>
      </c>
      <c r="I86" s="101">
        <v>1.68</v>
      </c>
      <c r="J86" s="101">
        <v>1.47</v>
      </c>
      <c r="K86" s="101">
        <v>1.31</v>
      </c>
      <c r="L86" s="101">
        <v>53</v>
      </c>
      <c r="M86" s="101">
        <v>55</v>
      </c>
      <c r="N86" s="101">
        <v>13</v>
      </c>
      <c r="O86" s="111">
        <v>0.25891203703703702</v>
      </c>
    </row>
    <row r="87" spans="1:15" x14ac:dyDescent="0.25">
      <c r="A87" s="151">
        <v>1338</v>
      </c>
      <c r="B87" s="156">
        <v>3</v>
      </c>
      <c r="C87" s="151">
        <v>23773</v>
      </c>
      <c r="D87" s="151">
        <v>5.41</v>
      </c>
      <c r="E87" s="151">
        <v>4.8499999999999996</v>
      </c>
      <c r="F87" s="151">
        <v>4.96</v>
      </c>
      <c r="G87" s="151">
        <v>4.3099999999999996</v>
      </c>
      <c r="H87" s="151">
        <v>3.86</v>
      </c>
      <c r="I87" s="151">
        <v>3.39</v>
      </c>
      <c r="J87" s="151">
        <v>2.95</v>
      </c>
      <c r="K87" s="151">
        <v>2.5499999999999998</v>
      </c>
      <c r="L87" s="151">
        <v>53</v>
      </c>
      <c r="M87" s="151">
        <v>55</v>
      </c>
      <c r="N87" s="151">
        <v>13</v>
      </c>
      <c r="O87" s="152">
        <v>0.25900462962962961</v>
      </c>
    </row>
    <row r="88" spans="1:15" x14ac:dyDescent="0.25">
      <c r="A88" s="101">
        <v>1338</v>
      </c>
      <c r="B88" s="11">
        <v>4</v>
      </c>
      <c r="C88" s="101">
        <v>35824</v>
      </c>
      <c r="D88" s="101">
        <v>8.15</v>
      </c>
      <c r="E88" s="101">
        <v>7.36</v>
      </c>
      <c r="F88" s="101">
        <v>7.41</v>
      </c>
      <c r="G88" s="101">
        <v>6.52</v>
      </c>
      <c r="H88" s="101">
        <v>5.77</v>
      </c>
      <c r="I88" s="101">
        <v>5.03</v>
      </c>
      <c r="J88" s="101">
        <v>4.34</v>
      </c>
      <c r="K88" s="101">
        <v>3.71</v>
      </c>
      <c r="L88" s="101">
        <v>53</v>
      </c>
      <c r="M88" s="101">
        <v>55</v>
      </c>
      <c r="N88" s="101">
        <v>13</v>
      </c>
      <c r="O88" s="111">
        <v>0.25912037037037033</v>
      </c>
    </row>
    <row r="89" spans="1:15" x14ac:dyDescent="0.25">
      <c r="A89" s="108" t="s">
        <v>892</v>
      </c>
      <c r="B89" s="110"/>
      <c r="C89" s="107" t="s">
        <v>57</v>
      </c>
      <c r="D89" s="109">
        <v>0.25966435185185183</v>
      </c>
      <c r="E89" s="108" t="s">
        <v>211</v>
      </c>
      <c r="F89" s="107"/>
      <c r="G89" s="107"/>
      <c r="H89" s="107"/>
      <c r="I89" s="107"/>
      <c r="J89" s="107"/>
      <c r="K89" s="107"/>
      <c r="L89" s="107"/>
      <c r="M89" s="107"/>
    </row>
    <row r="90" spans="1:15" x14ac:dyDescent="0.25">
      <c r="A90" s="101">
        <v>1356</v>
      </c>
      <c r="B90" s="11">
        <v>1</v>
      </c>
      <c r="C90" s="101">
        <v>35395</v>
      </c>
      <c r="D90" s="101">
        <v>12.72</v>
      </c>
      <c r="E90" s="101">
        <v>11.72</v>
      </c>
      <c r="F90" s="101">
        <v>10.45</v>
      </c>
      <c r="G90" s="101">
        <v>8.34</v>
      </c>
      <c r="H90" s="101">
        <v>6.78</v>
      </c>
      <c r="I90" s="101">
        <v>5.49</v>
      </c>
      <c r="J90" s="101">
        <v>4.43</v>
      </c>
      <c r="K90" s="101">
        <v>3.62</v>
      </c>
      <c r="L90" s="101">
        <v>53</v>
      </c>
      <c r="M90" s="101">
        <v>55</v>
      </c>
      <c r="N90" s="101">
        <v>14</v>
      </c>
      <c r="O90" s="111">
        <v>0.26027777777777777</v>
      </c>
    </row>
    <row r="91" spans="1:15" x14ac:dyDescent="0.25">
      <c r="A91" s="153">
        <v>1356</v>
      </c>
      <c r="B91" s="157">
        <v>2</v>
      </c>
      <c r="C91" s="153">
        <v>12007</v>
      </c>
      <c r="D91" s="153">
        <v>4.2699999999999996</v>
      </c>
      <c r="E91" s="153">
        <v>3.89</v>
      </c>
      <c r="F91" s="153">
        <v>3.53</v>
      </c>
      <c r="G91" s="153">
        <v>2.78</v>
      </c>
      <c r="H91" s="153">
        <v>2.2999999999999998</v>
      </c>
      <c r="I91" s="153">
        <v>1.88</v>
      </c>
      <c r="J91" s="153">
        <v>1.56</v>
      </c>
      <c r="K91" s="153">
        <v>1.31</v>
      </c>
      <c r="L91" s="153">
        <v>53</v>
      </c>
      <c r="M91" s="153">
        <v>55</v>
      </c>
      <c r="N91" s="153">
        <v>14</v>
      </c>
      <c r="O91" s="154">
        <v>0.26038194444444446</v>
      </c>
    </row>
    <row r="92" spans="1:15" x14ac:dyDescent="0.25">
      <c r="A92" s="101">
        <v>1356</v>
      </c>
      <c r="B92" s="11">
        <v>3</v>
      </c>
      <c r="C92" s="101">
        <v>23626</v>
      </c>
      <c r="D92" s="101">
        <v>8.57</v>
      </c>
      <c r="E92" s="101">
        <v>7.8</v>
      </c>
      <c r="F92" s="101">
        <v>7.08</v>
      </c>
      <c r="G92" s="101">
        <v>5.53</v>
      </c>
      <c r="H92" s="101">
        <v>4.57</v>
      </c>
      <c r="I92" s="101">
        <v>3.74</v>
      </c>
      <c r="J92" s="101">
        <v>3.08</v>
      </c>
      <c r="K92" s="101">
        <v>2.5499999999999998</v>
      </c>
      <c r="L92" s="101">
        <v>53</v>
      </c>
      <c r="M92" s="101">
        <v>55</v>
      </c>
      <c r="N92" s="101">
        <v>14</v>
      </c>
      <c r="O92" s="111">
        <v>0.26047453703703705</v>
      </c>
    </row>
    <row r="93" spans="1:15" x14ac:dyDescent="0.25">
      <c r="A93" s="101">
        <v>1356</v>
      </c>
      <c r="B93" s="11">
        <v>4</v>
      </c>
      <c r="C93" s="101">
        <v>35628</v>
      </c>
      <c r="D93" s="101">
        <v>12.56</v>
      </c>
      <c r="E93" s="101">
        <v>11.5</v>
      </c>
      <c r="F93" s="101">
        <v>10.35</v>
      </c>
      <c r="G93" s="101">
        <v>8.23</v>
      </c>
      <c r="H93" s="101">
        <v>6.7</v>
      </c>
      <c r="I93" s="101">
        <v>5.48</v>
      </c>
      <c r="J93" s="101">
        <v>4.46</v>
      </c>
      <c r="K93" s="101">
        <v>3.7</v>
      </c>
      <c r="L93" s="101">
        <v>53</v>
      </c>
      <c r="M93" s="101">
        <v>55</v>
      </c>
      <c r="N93" s="101">
        <v>14</v>
      </c>
      <c r="O93" s="111">
        <v>0.26060185185185186</v>
      </c>
    </row>
    <row r="94" spans="1:15" x14ac:dyDescent="0.25">
      <c r="A94" s="96" t="s">
        <v>893</v>
      </c>
      <c r="C94" s="95" t="s">
        <v>57</v>
      </c>
      <c r="D94" s="97">
        <v>0.26106481481481481</v>
      </c>
      <c r="E94" s="96" t="s">
        <v>210</v>
      </c>
    </row>
    <row r="95" spans="1:15" x14ac:dyDescent="0.25">
      <c r="A95" s="100">
        <v>1358</v>
      </c>
      <c r="B95" s="29">
        <v>1</v>
      </c>
      <c r="C95" s="100">
        <v>35373</v>
      </c>
      <c r="D95" s="100">
        <v>12.6</v>
      </c>
      <c r="E95" s="100">
        <v>10.29</v>
      </c>
      <c r="F95" s="100">
        <v>11.63</v>
      </c>
      <c r="G95" s="100">
        <v>9.1</v>
      </c>
      <c r="H95" s="100">
        <v>7.2</v>
      </c>
      <c r="I95" s="100">
        <v>5.84</v>
      </c>
      <c r="J95" s="100">
        <v>4.68</v>
      </c>
      <c r="K95" s="100">
        <v>3.83</v>
      </c>
      <c r="L95" s="100">
        <v>54</v>
      </c>
      <c r="M95" s="100">
        <v>56</v>
      </c>
      <c r="N95" s="100">
        <v>15</v>
      </c>
      <c r="O95" s="99">
        <v>0.26153935185185184</v>
      </c>
    </row>
    <row r="96" spans="1:15" x14ac:dyDescent="0.25">
      <c r="A96" s="100">
        <v>1358</v>
      </c>
      <c r="B96" s="29">
        <v>2</v>
      </c>
      <c r="C96" s="100">
        <v>12074</v>
      </c>
      <c r="D96" s="100">
        <v>4.25</v>
      </c>
      <c r="E96" s="100">
        <v>3.47</v>
      </c>
      <c r="F96" s="100">
        <v>3.92</v>
      </c>
      <c r="G96" s="100">
        <v>3.09</v>
      </c>
      <c r="H96" s="100">
        <v>2.4500000000000002</v>
      </c>
      <c r="I96" s="100">
        <v>2.02</v>
      </c>
      <c r="J96" s="100">
        <v>1.64</v>
      </c>
      <c r="K96" s="100">
        <v>1.37</v>
      </c>
      <c r="L96" s="100">
        <v>54</v>
      </c>
      <c r="M96" s="100">
        <v>56</v>
      </c>
      <c r="N96" s="100">
        <v>15</v>
      </c>
      <c r="O96" s="99">
        <v>0.26164351851851853</v>
      </c>
    </row>
    <row r="97" spans="1:15" x14ac:dyDescent="0.25">
      <c r="A97" s="100">
        <v>1358</v>
      </c>
      <c r="B97" s="29">
        <v>3</v>
      </c>
      <c r="C97" s="100">
        <v>23711</v>
      </c>
      <c r="D97" s="100">
        <v>8.66</v>
      </c>
      <c r="E97" s="100">
        <v>7</v>
      </c>
      <c r="F97" s="100">
        <v>7.97</v>
      </c>
      <c r="G97" s="100">
        <v>6.19</v>
      </c>
      <c r="H97" s="100">
        <v>4.91</v>
      </c>
      <c r="I97" s="100">
        <v>4.03</v>
      </c>
      <c r="J97" s="100">
        <v>3.25</v>
      </c>
      <c r="K97" s="100">
        <v>2.66</v>
      </c>
      <c r="L97" s="100">
        <v>54</v>
      </c>
      <c r="M97" s="100">
        <v>56</v>
      </c>
      <c r="N97" s="100">
        <v>15</v>
      </c>
      <c r="O97" s="99">
        <v>0.26173611111111111</v>
      </c>
    </row>
    <row r="98" spans="1:15" x14ac:dyDescent="0.25">
      <c r="A98" s="100">
        <v>1358</v>
      </c>
      <c r="B98" s="29">
        <v>4</v>
      </c>
      <c r="C98" s="100">
        <v>35662</v>
      </c>
      <c r="D98" s="100">
        <v>12.68</v>
      </c>
      <c r="E98" s="100">
        <v>10.35</v>
      </c>
      <c r="F98" s="100">
        <v>11.72</v>
      </c>
      <c r="G98" s="100">
        <v>9.17</v>
      </c>
      <c r="H98" s="100">
        <v>7.23</v>
      </c>
      <c r="I98" s="100">
        <v>5.87</v>
      </c>
      <c r="J98" s="100">
        <v>4.72</v>
      </c>
      <c r="K98" s="100">
        <v>3.85</v>
      </c>
      <c r="L98" s="100">
        <v>54</v>
      </c>
      <c r="M98" s="100">
        <v>56</v>
      </c>
      <c r="N98" s="100">
        <v>15</v>
      </c>
      <c r="O98" s="99">
        <v>0.26186342592592593</v>
      </c>
    </row>
    <row r="99" spans="1:15" x14ac:dyDescent="0.25">
      <c r="A99" s="96" t="s">
        <v>894</v>
      </c>
      <c r="C99" s="95" t="s">
        <v>57</v>
      </c>
      <c r="D99" s="97">
        <v>0.26226851851851851</v>
      </c>
      <c r="E99" s="96" t="s">
        <v>208</v>
      </c>
    </row>
    <row r="100" spans="1:15" x14ac:dyDescent="0.25">
      <c r="A100" s="100">
        <v>1376</v>
      </c>
      <c r="B100" s="29">
        <v>1</v>
      </c>
      <c r="C100" s="100">
        <v>35748</v>
      </c>
      <c r="D100" s="100">
        <v>8.44</v>
      </c>
      <c r="E100" s="100">
        <v>7.7</v>
      </c>
      <c r="F100" s="100">
        <v>7.7</v>
      </c>
      <c r="G100" s="100">
        <v>6.73</v>
      </c>
      <c r="H100" s="100">
        <v>5.89</v>
      </c>
      <c r="I100" s="100">
        <v>4.95</v>
      </c>
      <c r="J100" s="100">
        <v>4.1500000000000004</v>
      </c>
      <c r="K100" s="100">
        <v>3.38</v>
      </c>
      <c r="L100" s="100">
        <v>54</v>
      </c>
      <c r="M100" s="100">
        <v>56</v>
      </c>
      <c r="N100" s="100">
        <v>16</v>
      </c>
      <c r="O100" s="99">
        <v>0.2628125</v>
      </c>
    </row>
    <row r="101" spans="1:15" x14ac:dyDescent="0.25">
      <c r="A101" s="100">
        <v>1376</v>
      </c>
      <c r="B101" s="29">
        <v>2</v>
      </c>
      <c r="C101" s="100">
        <v>12169</v>
      </c>
      <c r="D101" s="100">
        <v>2.62</v>
      </c>
      <c r="E101" s="100">
        <v>2.4</v>
      </c>
      <c r="F101" s="100">
        <v>2.4</v>
      </c>
      <c r="G101" s="100">
        <v>2.1</v>
      </c>
      <c r="H101" s="100">
        <v>1.87</v>
      </c>
      <c r="I101" s="100">
        <v>1.6</v>
      </c>
      <c r="J101" s="100">
        <v>1.41</v>
      </c>
      <c r="K101" s="100">
        <v>1.22</v>
      </c>
      <c r="L101" s="100">
        <v>54</v>
      </c>
      <c r="M101" s="100">
        <v>56</v>
      </c>
      <c r="N101" s="100">
        <v>16</v>
      </c>
      <c r="O101" s="99">
        <v>0.26290509259259259</v>
      </c>
    </row>
    <row r="102" spans="1:15" x14ac:dyDescent="0.25">
      <c r="A102" s="100">
        <v>1376</v>
      </c>
      <c r="B102" s="29">
        <v>3</v>
      </c>
      <c r="C102" s="100">
        <v>23829</v>
      </c>
      <c r="D102" s="100">
        <v>5.4</v>
      </c>
      <c r="E102" s="100">
        <v>4.88</v>
      </c>
      <c r="F102" s="100">
        <v>4.9400000000000004</v>
      </c>
      <c r="G102" s="100">
        <v>4.2699999999999996</v>
      </c>
      <c r="H102" s="100">
        <v>3.8</v>
      </c>
      <c r="I102" s="100">
        <v>3.27</v>
      </c>
      <c r="J102" s="100">
        <v>2.81</v>
      </c>
      <c r="K102" s="100">
        <v>2.38</v>
      </c>
      <c r="L102" s="100">
        <v>54</v>
      </c>
      <c r="M102" s="100">
        <v>56</v>
      </c>
      <c r="N102" s="100">
        <v>16</v>
      </c>
      <c r="O102" s="99">
        <v>0.26299768518518518</v>
      </c>
    </row>
    <row r="103" spans="1:15" x14ac:dyDescent="0.25">
      <c r="A103" s="100">
        <v>1376</v>
      </c>
      <c r="B103" s="29">
        <v>4</v>
      </c>
      <c r="C103" s="100">
        <v>35836</v>
      </c>
      <c r="D103" s="100">
        <v>8.15</v>
      </c>
      <c r="E103" s="100">
        <v>7.44</v>
      </c>
      <c r="F103" s="100">
        <v>7.4</v>
      </c>
      <c r="G103" s="100">
        <v>6.51</v>
      </c>
      <c r="H103" s="100">
        <v>5.71</v>
      </c>
      <c r="I103" s="100">
        <v>4.88</v>
      </c>
      <c r="J103" s="100">
        <v>4.1500000000000004</v>
      </c>
      <c r="K103" s="100">
        <v>3.47</v>
      </c>
      <c r="L103" s="100">
        <v>54</v>
      </c>
      <c r="M103" s="100">
        <v>56</v>
      </c>
      <c r="N103" s="100">
        <v>16</v>
      </c>
      <c r="O103" s="99">
        <v>0.263125</v>
      </c>
    </row>
    <row r="104" spans="1:15" x14ac:dyDescent="0.25">
      <c r="A104" s="96" t="s">
        <v>895</v>
      </c>
      <c r="C104" s="95" t="s">
        <v>57</v>
      </c>
      <c r="D104" s="97">
        <v>0.26384259259259263</v>
      </c>
      <c r="E104" s="96" t="s">
        <v>206</v>
      </c>
    </row>
    <row r="105" spans="1:15" x14ac:dyDescent="0.25">
      <c r="A105" s="100">
        <v>1242</v>
      </c>
      <c r="B105" s="29">
        <v>1</v>
      </c>
      <c r="C105" s="100">
        <v>34394</v>
      </c>
      <c r="D105" s="100">
        <v>34.36</v>
      </c>
      <c r="E105" s="100">
        <v>27.8</v>
      </c>
      <c r="F105" s="100">
        <v>25.54</v>
      </c>
      <c r="G105" s="100">
        <v>16.899999999999999</v>
      </c>
      <c r="H105" s="100">
        <v>8.91</v>
      </c>
      <c r="I105" s="100">
        <v>6.89</v>
      </c>
      <c r="J105" s="100">
        <v>5.78</v>
      </c>
      <c r="K105" s="100">
        <v>4.92</v>
      </c>
      <c r="L105" s="100">
        <v>54</v>
      </c>
      <c r="M105" s="100">
        <v>55</v>
      </c>
      <c r="N105" s="100">
        <v>17</v>
      </c>
      <c r="O105" s="99">
        <v>0.26541666666666669</v>
      </c>
    </row>
    <row r="106" spans="1:15" x14ac:dyDescent="0.25">
      <c r="A106" s="100">
        <v>1242</v>
      </c>
      <c r="B106" s="29">
        <v>2</v>
      </c>
      <c r="C106" s="100">
        <v>11685</v>
      </c>
      <c r="D106" s="100">
        <v>12.24</v>
      </c>
      <c r="E106" s="100">
        <v>10.220000000000001</v>
      </c>
      <c r="F106" s="100">
        <v>9.09</v>
      </c>
      <c r="G106" s="100">
        <v>5.95</v>
      </c>
      <c r="H106" s="100">
        <v>2.97</v>
      </c>
      <c r="I106" s="100">
        <v>2.3199999999999998</v>
      </c>
      <c r="J106" s="100">
        <v>1.98</v>
      </c>
      <c r="K106" s="100">
        <v>1.71</v>
      </c>
      <c r="L106" s="100">
        <v>54</v>
      </c>
      <c r="M106" s="100">
        <v>55</v>
      </c>
      <c r="N106" s="100">
        <v>17</v>
      </c>
      <c r="O106" s="99">
        <v>0.26552083333333332</v>
      </c>
    </row>
    <row r="107" spans="1:15" x14ac:dyDescent="0.25">
      <c r="A107" s="100">
        <v>1242</v>
      </c>
      <c r="B107" s="29">
        <v>3</v>
      </c>
      <c r="C107" s="100">
        <v>23064</v>
      </c>
      <c r="D107" s="100">
        <v>21.78</v>
      </c>
      <c r="E107" s="100">
        <v>18.86</v>
      </c>
      <c r="F107" s="100">
        <v>16.43</v>
      </c>
      <c r="G107" s="100">
        <v>11.02</v>
      </c>
      <c r="H107" s="100">
        <v>6.18</v>
      </c>
      <c r="I107" s="100">
        <v>4.8499999999999996</v>
      </c>
      <c r="J107" s="100">
        <v>4.07</v>
      </c>
      <c r="K107" s="100">
        <v>3.47</v>
      </c>
      <c r="L107" s="100">
        <v>54</v>
      </c>
      <c r="M107" s="100">
        <v>55</v>
      </c>
      <c r="N107" s="100">
        <v>17</v>
      </c>
      <c r="O107" s="99">
        <v>0.26561342592592591</v>
      </c>
    </row>
    <row r="108" spans="1:15" x14ac:dyDescent="0.25">
      <c r="A108" s="100">
        <v>1242</v>
      </c>
      <c r="B108" s="29">
        <v>4</v>
      </c>
      <c r="C108" s="100">
        <v>34959</v>
      </c>
      <c r="D108" s="100">
        <v>30.06</v>
      </c>
      <c r="E108" s="100">
        <v>26.72</v>
      </c>
      <c r="F108" s="100">
        <v>22.88</v>
      </c>
      <c r="G108" s="100">
        <v>15.8</v>
      </c>
      <c r="H108" s="100">
        <v>9.33</v>
      </c>
      <c r="I108" s="100">
        <v>7.35</v>
      </c>
      <c r="J108" s="100">
        <v>6.13</v>
      </c>
      <c r="K108" s="100">
        <v>5.18</v>
      </c>
      <c r="L108" s="100">
        <v>54</v>
      </c>
      <c r="M108" s="100">
        <v>55</v>
      </c>
      <c r="N108" s="100">
        <v>17</v>
      </c>
      <c r="O108" s="99">
        <v>0.26574074074074078</v>
      </c>
    </row>
    <row r="109" spans="1:15" x14ac:dyDescent="0.25">
      <c r="A109" s="96" t="s">
        <v>885</v>
      </c>
      <c r="C109" s="95" t="s">
        <v>57</v>
      </c>
      <c r="D109" s="97">
        <v>0.26642361111111112</v>
      </c>
      <c r="E109" s="96" t="s">
        <v>205</v>
      </c>
      <c r="F109" s="96" t="s">
        <v>115</v>
      </c>
    </row>
    <row r="110" spans="1:15" x14ac:dyDescent="0.25">
      <c r="A110" s="100">
        <v>1245</v>
      </c>
      <c r="B110" s="29">
        <v>1</v>
      </c>
      <c r="C110" s="100">
        <v>34377</v>
      </c>
      <c r="D110" s="100">
        <v>35.65</v>
      </c>
      <c r="E110" s="100">
        <v>27.68</v>
      </c>
      <c r="F110" s="100">
        <v>27.15</v>
      </c>
      <c r="G110" s="101">
        <v>19.809999999999999</v>
      </c>
      <c r="H110" s="100">
        <v>12.07</v>
      </c>
      <c r="I110" s="100">
        <v>6.2</v>
      </c>
      <c r="J110" s="100">
        <v>4.84</v>
      </c>
      <c r="K110" s="100">
        <v>4.29</v>
      </c>
      <c r="L110" s="100">
        <v>54</v>
      </c>
      <c r="M110" s="100">
        <v>55</v>
      </c>
      <c r="N110" s="100">
        <v>18</v>
      </c>
      <c r="O110" s="99">
        <v>0.26689814814814816</v>
      </c>
    </row>
    <row r="111" spans="1:15" x14ac:dyDescent="0.25">
      <c r="A111" s="100">
        <v>1245</v>
      </c>
      <c r="B111" s="29">
        <v>2</v>
      </c>
      <c r="C111" s="100">
        <v>11648</v>
      </c>
      <c r="D111" s="100">
        <v>13.63</v>
      </c>
      <c r="E111" s="100">
        <v>10.33</v>
      </c>
      <c r="F111" s="100">
        <v>9.6</v>
      </c>
      <c r="G111" s="100">
        <v>6.81</v>
      </c>
      <c r="H111" s="100">
        <v>4.03</v>
      </c>
      <c r="I111" s="100">
        <v>2.06</v>
      </c>
      <c r="J111" s="100">
        <v>1.6</v>
      </c>
      <c r="K111" s="100">
        <v>1.45</v>
      </c>
      <c r="L111" s="100">
        <v>54</v>
      </c>
      <c r="M111" s="100">
        <v>55</v>
      </c>
      <c r="N111" s="100">
        <v>18</v>
      </c>
      <c r="O111" s="99">
        <v>0.26700231481481479</v>
      </c>
    </row>
    <row r="112" spans="1:15" x14ac:dyDescent="0.25">
      <c r="A112" s="100">
        <v>1245</v>
      </c>
      <c r="B112" s="29">
        <v>3</v>
      </c>
      <c r="C112" s="100">
        <v>23039</v>
      </c>
      <c r="D112" s="100">
        <v>24.27</v>
      </c>
      <c r="E112" s="100">
        <v>18.73</v>
      </c>
      <c r="F112" s="100">
        <v>19.38</v>
      </c>
      <c r="G112" s="100">
        <v>13.73</v>
      </c>
      <c r="H112" s="100">
        <v>8.3000000000000007</v>
      </c>
      <c r="I112" s="100">
        <v>4.25</v>
      </c>
      <c r="J112" s="100">
        <v>3.27</v>
      </c>
      <c r="K112" s="100">
        <v>2.9</v>
      </c>
      <c r="L112" s="100">
        <v>54</v>
      </c>
      <c r="M112" s="100">
        <v>55</v>
      </c>
      <c r="N112" s="100">
        <v>18</v>
      </c>
      <c r="O112" s="99">
        <v>0.26709490740740743</v>
      </c>
    </row>
    <row r="113" spans="1:15" x14ac:dyDescent="0.25">
      <c r="A113" s="100">
        <v>1245</v>
      </c>
      <c r="B113" s="29">
        <v>4</v>
      </c>
      <c r="C113" s="100">
        <v>34664</v>
      </c>
      <c r="D113" s="100">
        <v>32.97</v>
      </c>
      <c r="E113" s="100">
        <v>25.72</v>
      </c>
      <c r="F113" s="100">
        <v>27.38</v>
      </c>
      <c r="G113" s="100">
        <v>19.47</v>
      </c>
      <c r="H113" s="100">
        <v>12.04</v>
      </c>
      <c r="I113" s="100">
        <v>6.28</v>
      </c>
      <c r="J113" s="100">
        <v>4.8899999999999997</v>
      </c>
      <c r="K113" s="100">
        <v>4.34</v>
      </c>
      <c r="L113" s="100">
        <v>54</v>
      </c>
      <c r="M113" s="100">
        <v>55</v>
      </c>
      <c r="N113" s="100">
        <v>18</v>
      </c>
      <c r="O113" s="99">
        <v>0.26721064814814816</v>
      </c>
    </row>
    <row r="114" spans="1:15" x14ac:dyDescent="0.25">
      <c r="A114" s="96" t="s">
        <v>886</v>
      </c>
      <c r="C114" s="95" t="s">
        <v>57</v>
      </c>
      <c r="D114" s="97">
        <v>0.26781250000000001</v>
      </c>
      <c r="E114" s="96" t="s">
        <v>204</v>
      </c>
      <c r="F114" s="96" t="s">
        <v>115</v>
      </c>
    </row>
    <row r="115" spans="1:15" x14ac:dyDescent="0.25">
      <c r="A115" s="100">
        <v>1318</v>
      </c>
      <c r="B115" s="29">
        <v>1</v>
      </c>
      <c r="C115" s="100">
        <v>34992</v>
      </c>
      <c r="D115" s="100">
        <v>23.24</v>
      </c>
      <c r="E115" s="100">
        <v>16.010000000000002</v>
      </c>
      <c r="F115" s="100">
        <v>19.16</v>
      </c>
      <c r="G115" s="100">
        <v>15.44</v>
      </c>
      <c r="H115" s="100">
        <v>12.4</v>
      </c>
      <c r="I115" s="100">
        <v>9.81</v>
      </c>
      <c r="J115" s="100">
        <v>7.82</v>
      </c>
      <c r="K115" s="100">
        <v>6.29</v>
      </c>
      <c r="L115" s="100">
        <v>54</v>
      </c>
      <c r="M115" s="100">
        <v>56</v>
      </c>
      <c r="N115" s="100">
        <v>19</v>
      </c>
      <c r="O115" s="99">
        <v>0.26981481481481479</v>
      </c>
    </row>
    <row r="116" spans="1:15" x14ac:dyDescent="0.25">
      <c r="A116" s="100">
        <v>1318</v>
      </c>
      <c r="B116" s="29">
        <v>2</v>
      </c>
      <c r="C116" s="100">
        <v>11860</v>
      </c>
      <c r="D116" s="100">
        <v>9.6999999999999993</v>
      </c>
      <c r="E116" s="100">
        <v>4.9400000000000004</v>
      </c>
      <c r="F116" s="100">
        <v>7.85</v>
      </c>
      <c r="G116" s="100">
        <v>6.26</v>
      </c>
      <c r="H116" s="100">
        <v>4.92</v>
      </c>
      <c r="I116" s="100">
        <v>3.8</v>
      </c>
      <c r="J116" s="100">
        <v>2.99</v>
      </c>
      <c r="K116" s="100">
        <v>2.37</v>
      </c>
      <c r="L116" s="100">
        <v>54</v>
      </c>
      <c r="M116" s="100">
        <v>56</v>
      </c>
      <c r="N116" s="100">
        <v>19</v>
      </c>
      <c r="O116" s="99">
        <v>0.27</v>
      </c>
    </row>
    <row r="117" spans="1:15" x14ac:dyDescent="0.25">
      <c r="A117" s="100">
        <v>1318</v>
      </c>
      <c r="B117" s="29">
        <v>3</v>
      </c>
      <c r="C117" s="100">
        <v>23507</v>
      </c>
      <c r="D117" s="100">
        <v>16.71</v>
      </c>
      <c r="E117" s="100">
        <v>10.76</v>
      </c>
      <c r="F117" s="100">
        <v>13.76</v>
      </c>
      <c r="G117" s="100">
        <v>10.88</v>
      </c>
      <c r="H117" s="100">
        <v>8.74</v>
      </c>
      <c r="I117" s="100">
        <v>6.89</v>
      </c>
      <c r="J117" s="100">
        <v>5.48</v>
      </c>
      <c r="K117" s="100">
        <v>4.3899999999999997</v>
      </c>
      <c r="L117" s="100">
        <v>54</v>
      </c>
      <c r="M117" s="100">
        <v>56</v>
      </c>
      <c r="N117" s="100">
        <v>19</v>
      </c>
      <c r="O117" s="99">
        <v>0.27009259259259261</v>
      </c>
    </row>
    <row r="118" spans="1:15" x14ac:dyDescent="0.25">
      <c r="A118" s="100">
        <v>1318</v>
      </c>
      <c r="B118" s="29">
        <v>4</v>
      </c>
      <c r="C118" s="100">
        <v>35368</v>
      </c>
      <c r="D118" s="100">
        <v>22.66</v>
      </c>
      <c r="E118" s="100">
        <v>16.05</v>
      </c>
      <c r="F118" s="100">
        <v>18.670000000000002</v>
      </c>
      <c r="G118" s="100">
        <v>15</v>
      </c>
      <c r="H118" s="100">
        <v>12.06</v>
      </c>
      <c r="I118" s="100">
        <v>9.57</v>
      </c>
      <c r="J118" s="100">
        <v>7.67</v>
      </c>
      <c r="K118" s="100">
        <v>6.19</v>
      </c>
      <c r="L118" s="100">
        <v>54</v>
      </c>
      <c r="M118" s="100">
        <v>56</v>
      </c>
      <c r="N118" s="100">
        <v>19</v>
      </c>
      <c r="O118" s="99">
        <v>0.27020833333333333</v>
      </c>
    </row>
    <row r="119" spans="1:15" x14ac:dyDescent="0.25">
      <c r="A119" s="96" t="s">
        <v>890</v>
      </c>
      <c r="C119" s="95" t="s">
        <v>57</v>
      </c>
      <c r="D119" s="97">
        <v>0.27071759259259259</v>
      </c>
      <c r="E119" s="96" t="s">
        <v>203</v>
      </c>
      <c r="F119" s="96" t="s">
        <v>115</v>
      </c>
    </row>
    <row r="120" spans="1:15" x14ac:dyDescent="0.25">
      <c r="A120" s="100">
        <v>1320</v>
      </c>
      <c r="B120" s="29">
        <v>1</v>
      </c>
      <c r="C120" s="100">
        <v>35066</v>
      </c>
      <c r="D120" s="100">
        <v>23.6</v>
      </c>
      <c r="E120" s="100">
        <v>18.989999999999998</v>
      </c>
      <c r="F120" s="100">
        <v>16.420000000000002</v>
      </c>
      <c r="G120" s="100">
        <v>13.12</v>
      </c>
      <c r="H120" s="100">
        <v>10.28</v>
      </c>
      <c r="I120" s="100">
        <v>7.98</v>
      </c>
      <c r="J120" s="100">
        <v>6.19</v>
      </c>
      <c r="K120" s="100">
        <v>4.91</v>
      </c>
      <c r="L120" s="100">
        <v>54</v>
      </c>
      <c r="M120" s="100">
        <v>56</v>
      </c>
      <c r="N120" s="100">
        <v>20</v>
      </c>
      <c r="O120" s="99">
        <v>0.27119212962962963</v>
      </c>
    </row>
    <row r="121" spans="1:15" x14ac:dyDescent="0.25">
      <c r="A121" s="100">
        <v>1320</v>
      </c>
      <c r="B121" s="29">
        <v>2</v>
      </c>
      <c r="C121" s="100">
        <v>11897</v>
      </c>
      <c r="D121" s="100">
        <v>9.93</v>
      </c>
      <c r="E121" s="100">
        <v>7.83</v>
      </c>
      <c r="F121" s="100">
        <v>5.28</v>
      </c>
      <c r="G121" s="100">
        <v>4.13</v>
      </c>
      <c r="H121" s="100">
        <v>3.18</v>
      </c>
      <c r="I121" s="100">
        <v>2.4900000000000002</v>
      </c>
      <c r="J121" s="100">
        <v>1.93</v>
      </c>
      <c r="K121" s="100">
        <v>1.57</v>
      </c>
      <c r="L121" s="100">
        <v>54</v>
      </c>
      <c r="M121" s="100">
        <v>56</v>
      </c>
      <c r="N121" s="100">
        <v>20</v>
      </c>
      <c r="O121" s="99">
        <v>0.27129629629629631</v>
      </c>
    </row>
    <row r="122" spans="1:15" x14ac:dyDescent="0.25">
      <c r="A122" s="100">
        <v>1320</v>
      </c>
      <c r="B122" s="29">
        <v>3</v>
      </c>
      <c r="C122" s="100">
        <v>23568</v>
      </c>
      <c r="D122" s="100">
        <v>17.21</v>
      </c>
      <c r="E122" s="100">
        <v>13.66</v>
      </c>
      <c r="F122" s="100">
        <v>11.34</v>
      </c>
      <c r="G122" s="100">
        <v>8.9600000000000009</v>
      </c>
      <c r="H122" s="100">
        <v>6.99</v>
      </c>
      <c r="I122" s="100">
        <v>5.43</v>
      </c>
      <c r="J122" s="100">
        <v>4.2</v>
      </c>
      <c r="K122" s="100">
        <v>3.3</v>
      </c>
      <c r="L122" s="100">
        <v>54</v>
      </c>
      <c r="M122" s="100">
        <v>56</v>
      </c>
      <c r="N122" s="100">
        <v>20</v>
      </c>
      <c r="O122" s="99">
        <v>0.2713888888888889</v>
      </c>
    </row>
    <row r="123" spans="1:15" x14ac:dyDescent="0.25">
      <c r="A123" s="100">
        <v>1320</v>
      </c>
      <c r="B123" s="29">
        <v>4</v>
      </c>
      <c r="C123" s="100">
        <v>35382</v>
      </c>
      <c r="D123" s="100">
        <v>23.11</v>
      </c>
      <c r="E123" s="100">
        <v>18.579999999999998</v>
      </c>
      <c r="F123" s="100">
        <v>16.66</v>
      </c>
      <c r="G123" s="100">
        <v>13.36</v>
      </c>
      <c r="H123" s="100">
        <v>10.45</v>
      </c>
      <c r="I123" s="100">
        <v>8.1199999999999992</v>
      </c>
      <c r="J123" s="100">
        <v>6.33</v>
      </c>
      <c r="K123" s="100">
        <v>5</v>
      </c>
      <c r="L123" s="100">
        <v>54</v>
      </c>
      <c r="M123" s="100">
        <v>56</v>
      </c>
      <c r="N123" s="100">
        <v>20</v>
      </c>
      <c r="O123" s="99">
        <v>0.27151620370370372</v>
      </c>
    </row>
    <row r="124" spans="1:15" x14ac:dyDescent="0.25">
      <c r="A124" s="96" t="s">
        <v>891</v>
      </c>
      <c r="C124" s="95" t="s">
        <v>57</v>
      </c>
      <c r="D124" s="97">
        <v>0.27195601851851853</v>
      </c>
      <c r="E124" s="96" t="s">
        <v>202</v>
      </c>
      <c r="F124" s="96" t="s">
        <v>115</v>
      </c>
    </row>
    <row r="125" spans="1:15" x14ac:dyDescent="0.25">
      <c r="A125" s="100">
        <v>1242</v>
      </c>
      <c r="B125" s="29">
        <v>1</v>
      </c>
      <c r="C125" s="100">
        <v>34439</v>
      </c>
      <c r="D125" s="100">
        <v>35.07</v>
      </c>
      <c r="E125" s="100">
        <v>29.06</v>
      </c>
      <c r="F125" s="100">
        <v>27.1</v>
      </c>
      <c r="G125" s="100">
        <v>18.25</v>
      </c>
      <c r="H125" s="100">
        <v>9.94</v>
      </c>
      <c r="I125" s="100">
        <v>7.91</v>
      </c>
      <c r="J125" s="100">
        <v>6.27</v>
      </c>
      <c r="K125" s="100">
        <v>5.0199999999999996</v>
      </c>
      <c r="L125" s="100">
        <v>54</v>
      </c>
      <c r="M125" s="100">
        <v>55</v>
      </c>
      <c r="N125" s="100">
        <v>21</v>
      </c>
      <c r="O125" s="99">
        <v>0.27350694444444446</v>
      </c>
    </row>
    <row r="126" spans="1:15" x14ac:dyDescent="0.25">
      <c r="A126" s="100">
        <v>1242</v>
      </c>
      <c r="B126" s="29">
        <v>2</v>
      </c>
      <c r="C126" s="100">
        <v>11726</v>
      </c>
      <c r="D126" s="100">
        <v>11.93</v>
      </c>
      <c r="E126" s="100">
        <v>10.01</v>
      </c>
      <c r="F126" s="100">
        <v>9.4600000000000009</v>
      </c>
      <c r="G126" s="100">
        <v>6.6</v>
      </c>
      <c r="H126" s="100">
        <v>3.19</v>
      </c>
      <c r="I126" s="100">
        <v>2.56</v>
      </c>
      <c r="J126" s="100">
        <v>2.0699999999999998</v>
      </c>
      <c r="K126" s="100">
        <v>1.71</v>
      </c>
      <c r="L126" s="100">
        <v>54</v>
      </c>
      <c r="M126" s="100">
        <v>55</v>
      </c>
      <c r="N126" s="100">
        <v>21</v>
      </c>
      <c r="O126" s="99">
        <v>0.27361111111111108</v>
      </c>
    </row>
    <row r="127" spans="1:15" x14ac:dyDescent="0.25">
      <c r="A127" s="100">
        <v>1242</v>
      </c>
      <c r="B127" s="29">
        <v>3</v>
      </c>
      <c r="C127" s="100">
        <v>23052</v>
      </c>
      <c r="D127" s="100">
        <v>22.31</v>
      </c>
      <c r="E127" s="100">
        <v>19.12</v>
      </c>
      <c r="F127" s="100">
        <v>17.579999999999998</v>
      </c>
      <c r="G127" s="100">
        <v>12.06</v>
      </c>
      <c r="H127" s="100">
        <v>6.6</v>
      </c>
      <c r="I127" s="100">
        <v>5.31</v>
      </c>
      <c r="J127" s="100">
        <v>4.25</v>
      </c>
      <c r="K127" s="100">
        <v>3.45</v>
      </c>
      <c r="L127" s="100">
        <v>54</v>
      </c>
      <c r="M127" s="100">
        <v>55</v>
      </c>
      <c r="N127" s="100">
        <v>21</v>
      </c>
      <c r="O127" s="99">
        <v>0.27370370370370373</v>
      </c>
    </row>
    <row r="128" spans="1:15" x14ac:dyDescent="0.25">
      <c r="A128" s="100">
        <v>1242</v>
      </c>
      <c r="B128" s="29">
        <v>4</v>
      </c>
      <c r="C128" s="100">
        <v>34862</v>
      </c>
      <c r="D128" s="100">
        <v>31.39</v>
      </c>
      <c r="E128" s="100">
        <v>27.38</v>
      </c>
      <c r="F128" s="100">
        <v>24.64</v>
      </c>
      <c r="G128" s="100">
        <v>16.96</v>
      </c>
      <c r="H128" s="100">
        <v>10.029999999999999</v>
      </c>
      <c r="I128" s="100">
        <v>7.99</v>
      </c>
      <c r="J128" s="100">
        <v>6.36</v>
      </c>
      <c r="K128" s="100">
        <v>5.13</v>
      </c>
      <c r="L128" s="100">
        <v>54</v>
      </c>
      <c r="M128" s="100">
        <v>55</v>
      </c>
      <c r="N128" s="100">
        <v>21</v>
      </c>
      <c r="O128" s="99">
        <v>0.27383101851851849</v>
      </c>
    </row>
    <row r="129" spans="1:15" x14ac:dyDescent="0.25">
      <c r="A129" s="96" t="s">
        <v>885</v>
      </c>
      <c r="C129" s="95" t="s">
        <v>57</v>
      </c>
      <c r="D129" s="97">
        <v>0.27471064814814816</v>
      </c>
      <c r="E129" s="96" t="s">
        <v>192</v>
      </c>
      <c r="F129" s="96" t="s">
        <v>115</v>
      </c>
    </row>
    <row r="130" spans="1:15" x14ac:dyDescent="0.25">
      <c r="A130" s="100">
        <v>1245</v>
      </c>
      <c r="B130" s="29">
        <v>1</v>
      </c>
      <c r="C130" s="100">
        <v>34441</v>
      </c>
      <c r="D130" s="100">
        <v>34.200000000000003</v>
      </c>
      <c r="E130" s="100">
        <v>28.16</v>
      </c>
      <c r="F130" s="100">
        <v>30.06</v>
      </c>
      <c r="G130" s="100">
        <v>20.149999999999999</v>
      </c>
      <c r="H130" s="100">
        <v>11.14</v>
      </c>
      <c r="I130" s="100">
        <v>6.36</v>
      </c>
      <c r="J130" s="100">
        <v>5.15</v>
      </c>
      <c r="K130" s="100">
        <v>4.22</v>
      </c>
      <c r="L130" s="100">
        <v>54</v>
      </c>
      <c r="M130" s="100">
        <v>55</v>
      </c>
      <c r="N130" s="100">
        <v>22</v>
      </c>
      <c r="O130" s="99">
        <v>0.2751736111111111</v>
      </c>
    </row>
    <row r="131" spans="1:15" x14ac:dyDescent="0.25">
      <c r="A131" s="100">
        <v>1245</v>
      </c>
      <c r="B131" s="29">
        <v>2</v>
      </c>
      <c r="C131" s="100">
        <v>11648</v>
      </c>
      <c r="D131" s="100">
        <v>12.48</v>
      </c>
      <c r="E131" s="100">
        <v>10.220000000000001</v>
      </c>
      <c r="F131" s="100">
        <v>11.02</v>
      </c>
      <c r="G131" s="100">
        <v>7.29</v>
      </c>
      <c r="H131" s="100">
        <v>3.8</v>
      </c>
      <c r="I131" s="100">
        <v>2.17</v>
      </c>
      <c r="J131" s="100">
        <v>1.79</v>
      </c>
      <c r="K131" s="100">
        <v>1.5</v>
      </c>
      <c r="L131" s="100">
        <v>54</v>
      </c>
      <c r="M131" s="100">
        <v>55</v>
      </c>
      <c r="N131" s="100">
        <v>22</v>
      </c>
      <c r="O131" s="99">
        <v>0.27527777777777779</v>
      </c>
    </row>
    <row r="132" spans="1:15" x14ac:dyDescent="0.25">
      <c r="A132" s="100">
        <v>1245</v>
      </c>
      <c r="B132" s="29">
        <v>3</v>
      </c>
      <c r="C132" s="100">
        <v>22939</v>
      </c>
      <c r="D132" s="100">
        <v>23.33</v>
      </c>
      <c r="E132" s="100">
        <v>19.190000000000001</v>
      </c>
      <c r="F132" s="100">
        <v>20.88</v>
      </c>
      <c r="G132" s="100">
        <v>13.8</v>
      </c>
      <c r="H132" s="100">
        <v>7.48</v>
      </c>
      <c r="I132" s="100">
        <v>4.3600000000000003</v>
      </c>
      <c r="J132" s="100">
        <v>3.57</v>
      </c>
      <c r="K132" s="100">
        <v>2.92</v>
      </c>
      <c r="L132" s="100">
        <v>54</v>
      </c>
      <c r="M132" s="100">
        <v>55</v>
      </c>
      <c r="N132" s="100">
        <v>22</v>
      </c>
      <c r="O132" s="99">
        <v>0.27537037037037038</v>
      </c>
    </row>
    <row r="133" spans="1:15" x14ac:dyDescent="0.25">
      <c r="A133" s="100">
        <v>1245</v>
      </c>
      <c r="B133" s="29">
        <v>4</v>
      </c>
      <c r="C133" s="100">
        <v>34764</v>
      </c>
      <c r="D133" s="100">
        <v>32.47</v>
      </c>
      <c r="E133" s="100">
        <v>26.81</v>
      </c>
      <c r="F133" s="100">
        <v>29.2</v>
      </c>
      <c r="G133" s="100">
        <v>19.52</v>
      </c>
      <c r="H133" s="100">
        <v>10.99</v>
      </c>
      <c r="I133" s="100">
        <v>6.47</v>
      </c>
      <c r="J133" s="100">
        <v>5.23</v>
      </c>
      <c r="K133" s="100">
        <v>4.2699999999999996</v>
      </c>
      <c r="L133" s="100">
        <v>54</v>
      </c>
      <c r="M133" s="100">
        <v>55</v>
      </c>
      <c r="N133" s="100">
        <v>22</v>
      </c>
      <c r="O133" s="99">
        <v>0.2754861111111111</v>
      </c>
    </row>
    <row r="134" spans="1:15" x14ac:dyDescent="0.25">
      <c r="A134" s="96" t="s">
        <v>886</v>
      </c>
      <c r="C134" s="95" t="s">
        <v>57</v>
      </c>
      <c r="D134" s="97">
        <v>0.27687499999999998</v>
      </c>
      <c r="E134" s="96" t="s">
        <v>190</v>
      </c>
      <c r="F134" s="96" t="s">
        <v>115</v>
      </c>
    </row>
    <row r="135" spans="1:15" x14ac:dyDescent="0.25">
      <c r="A135" s="100">
        <v>1318</v>
      </c>
      <c r="B135" s="29">
        <v>1</v>
      </c>
      <c r="C135" s="100">
        <v>34813</v>
      </c>
      <c r="D135" s="100">
        <v>25.09</v>
      </c>
      <c r="E135" s="100">
        <v>17.63</v>
      </c>
      <c r="F135" s="100">
        <v>19.87</v>
      </c>
      <c r="G135" s="100">
        <v>14.78</v>
      </c>
      <c r="H135" s="100">
        <v>11.31</v>
      </c>
      <c r="I135" s="100">
        <v>8.9</v>
      </c>
      <c r="J135" s="100">
        <v>6.95</v>
      </c>
      <c r="K135" s="100">
        <v>5.55</v>
      </c>
      <c r="L135" s="100">
        <v>54</v>
      </c>
      <c r="M135" s="100">
        <v>56</v>
      </c>
      <c r="N135" s="100">
        <v>23</v>
      </c>
      <c r="O135" s="99">
        <v>0.27726851851851853</v>
      </c>
    </row>
    <row r="136" spans="1:15" x14ac:dyDescent="0.25">
      <c r="A136" s="100">
        <v>1318</v>
      </c>
      <c r="B136" s="29">
        <v>2</v>
      </c>
      <c r="C136" s="100">
        <v>11858</v>
      </c>
      <c r="D136" s="100">
        <v>10.27</v>
      </c>
      <c r="E136" s="100">
        <v>5.32</v>
      </c>
      <c r="F136" s="100">
        <v>7.89</v>
      </c>
      <c r="G136" s="100">
        <v>5.65</v>
      </c>
      <c r="H136" s="100">
        <v>4.21</v>
      </c>
      <c r="I136" s="100">
        <v>3.27</v>
      </c>
      <c r="J136" s="100">
        <v>2.4900000000000002</v>
      </c>
      <c r="K136" s="100">
        <v>2</v>
      </c>
      <c r="L136" s="100">
        <v>54</v>
      </c>
      <c r="M136" s="100">
        <v>56</v>
      </c>
      <c r="N136" s="100">
        <v>23</v>
      </c>
      <c r="O136" s="99">
        <v>0.27738425925925925</v>
      </c>
    </row>
    <row r="137" spans="1:15" x14ac:dyDescent="0.25">
      <c r="A137" s="100">
        <v>1318</v>
      </c>
      <c r="B137" s="29">
        <v>3</v>
      </c>
      <c r="C137" s="100">
        <v>23331</v>
      </c>
      <c r="D137" s="100">
        <v>18.02</v>
      </c>
      <c r="E137" s="100">
        <v>11.83</v>
      </c>
      <c r="F137" s="100">
        <v>14.16</v>
      </c>
      <c r="G137" s="100">
        <v>10.31</v>
      </c>
      <c r="H137" s="100">
        <v>7.82</v>
      </c>
      <c r="I137" s="100">
        <v>6.17</v>
      </c>
      <c r="J137" s="100">
        <v>4.79</v>
      </c>
      <c r="K137" s="100">
        <v>3.81</v>
      </c>
      <c r="L137" s="100">
        <v>54</v>
      </c>
      <c r="M137" s="100">
        <v>56</v>
      </c>
      <c r="N137" s="100">
        <v>23</v>
      </c>
      <c r="O137" s="99">
        <v>0.27748842592592593</v>
      </c>
    </row>
    <row r="138" spans="1:15" x14ac:dyDescent="0.25">
      <c r="A138" s="100">
        <v>1318</v>
      </c>
      <c r="B138" s="29">
        <v>4</v>
      </c>
      <c r="C138" s="100">
        <v>35064</v>
      </c>
      <c r="D138" s="100">
        <v>24.43</v>
      </c>
      <c r="E138" s="100">
        <v>17.59</v>
      </c>
      <c r="F138" s="100">
        <v>19.29</v>
      </c>
      <c r="G138" s="100">
        <v>14.4</v>
      </c>
      <c r="H138" s="100">
        <v>11.06</v>
      </c>
      <c r="I138" s="100">
        <v>8.76</v>
      </c>
      <c r="J138" s="100">
        <v>6.85</v>
      </c>
      <c r="K138" s="100">
        <v>5.51</v>
      </c>
      <c r="L138" s="100">
        <v>54</v>
      </c>
      <c r="M138" s="100">
        <v>56</v>
      </c>
      <c r="N138" s="100">
        <v>23</v>
      </c>
      <c r="O138" s="99">
        <v>0.27760416666666665</v>
      </c>
    </row>
    <row r="139" spans="1:15" x14ac:dyDescent="0.25">
      <c r="A139" s="96" t="s">
        <v>890</v>
      </c>
      <c r="C139" s="95" t="s">
        <v>57</v>
      </c>
      <c r="D139" s="97">
        <v>0.27811342592592592</v>
      </c>
      <c r="E139" s="96" t="s">
        <v>180</v>
      </c>
      <c r="F139" s="96" t="s">
        <v>115</v>
      </c>
    </row>
    <row r="140" spans="1:15" x14ac:dyDescent="0.25">
      <c r="A140" s="100">
        <v>1320</v>
      </c>
      <c r="B140" s="29">
        <v>1</v>
      </c>
      <c r="C140" s="100">
        <v>35069</v>
      </c>
      <c r="D140" s="100">
        <v>25.42</v>
      </c>
      <c r="E140" s="100">
        <v>19.98</v>
      </c>
      <c r="F140" s="100">
        <v>15.17</v>
      </c>
      <c r="G140" s="100">
        <v>11.56</v>
      </c>
      <c r="H140" s="100">
        <v>8.66</v>
      </c>
      <c r="I140" s="100">
        <v>6.56</v>
      </c>
      <c r="J140" s="100">
        <v>5.16</v>
      </c>
      <c r="K140" s="100">
        <v>4.16</v>
      </c>
      <c r="L140" s="100">
        <v>54</v>
      </c>
      <c r="M140" s="100">
        <v>56</v>
      </c>
      <c r="N140" s="100">
        <v>24</v>
      </c>
      <c r="O140" s="99">
        <v>0.27856481481481482</v>
      </c>
    </row>
    <row r="141" spans="1:15" x14ac:dyDescent="0.25">
      <c r="A141" s="100">
        <v>1320</v>
      </c>
      <c r="B141" s="29">
        <v>2</v>
      </c>
      <c r="C141" s="100">
        <v>11825</v>
      </c>
      <c r="D141" s="100">
        <v>10.84</v>
      </c>
      <c r="E141" s="100">
        <v>8.2200000000000006</v>
      </c>
      <c r="F141" s="100">
        <v>3.73</v>
      </c>
      <c r="G141" s="100">
        <v>2.87</v>
      </c>
      <c r="H141" s="100">
        <v>2.2200000000000002</v>
      </c>
      <c r="I141" s="100">
        <v>1.78</v>
      </c>
      <c r="J141" s="100">
        <v>1.45</v>
      </c>
      <c r="K141" s="100">
        <v>1.25</v>
      </c>
      <c r="L141" s="100">
        <v>54</v>
      </c>
      <c r="M141" s="100">
        <v>56</v>
      </c>
      <c r="N141" s="100">
        <v>24</v>
      </c>
      <c r="O141" s="99">
        <v>0.27865740740740741</v>
      </c>
    </row>
    <row r="142" spans="1:15" x14ac:dyDescent="0.25">
      <c r="A142" s="100">
        <v>1320</v>
      </c>
      <c r="B142" s="29">
        <v>3</v>
      </c>
      <c r="C142" s="100">
        <v>23484</v>
      </c>
      <c r="D142" s="100">
        <v>18.66</v>
      </c>
      <c r="E142" s="100">
        <v>14.37</v>
      </c>
      <c r="F142" s="100">
        <v>9.9</v>
      </c>
      <c r="G142" s="100">
        <v>7.44</v>
      </c>
      <c r="H142" s="100">
        <v>5.6</v>
      </c>
      <c r="I142" s="100">
        <v>4.3099999999999996</v>
      </c>
      <c r="J142" s="100">
        <v>3.38</v>
      </c>
      <c r="K142" s="100">
        <v>2.76</v>
      </c>
      <c r="L142" s="100">
        <v>54</v>
      </c>
      <c r="M142" s="100">
        <v>56</v>
      </c>
      <c r="N142" s="100">
        <v>24</v>
      </c>
      <c r="O142" s="99">
        <v>0.27875</v>
      </c>
    </row>
    <row r="143" spans="1:15" x14ac:dyDescent="0.25">
      <c r="A143" s="100">
        <v>1320</v>
      </c>
      <c r="B143" s="29">
        <v>4</v>
      </c>
      <c r="C143" s="100">
        <v>35442</v>
      </c>
      <c r="D143" s="100">
        <v>25.07</v>
      </c>
      <c r="E143" s="100">
        <v>19.64</v>
      </c>
      <c r="F143" s="100">
        <v>15.58</v>
      </c>
      <c r="G143" s="100">
        <v>11.82</v>
      </c>
      <c r="H143" s="100">
        <v>8.92</v>
      </c>
      <c r="I143" s="100">
        <v>6.77</v>
      </c>
      <c r="J143" s="100">
        <v>5.31</v>
      </c>
      <c r="K143" s="100">
        <v>4.28</v>
      </c>
      <c r="L143" s="100">
        <v>54</v>
      </c>
      <c r="M143" s="100">
        <v>56</v>
      </c>
      <c r="N143" s="100">
        <v>24</v>
      </c>
      <c r="O143" s="99">
        <v>0.27887731481481481</v>
      </c>
    </row>
    <row r="144" spans="1:15" x14ac:dyDescent="0.25">
      <c r="A144" s="96" t="s">
        <v>891</v>
      </c>
      <c r="C144" s="95" t="s">
        <v>57</v>
      </c>
      <c r="D144" s="97">
        <v>0.27934027777777776</v>
      </c>
      <c r="E144" s="96" t="s">
        <v>178</v>
      </c>
      <c r="F144" s="96" t="s">
        <v>115</v>
      </c>
    </row>
    <row r="145" spans="1:15" x14ac:dyDescent="0.25">
      <c r="A145" s="95" t="s">
        <v>954</v>
      </c>
      <c r="I145" s="119"/>
      <c r="K145" s="97"/>
    </row>
    <row r="146" spans="1:15" x14ac:dyDescent="0.25">
      <c r="A146" s="100">
        <v>1185</v>
      </c>
      <c r="B146" s="29">
        <v>1</v>
      </c>
      <c r="C146" s="100">
        <v>35616</v>
      </c>
      <c r="D146" s="100">
        <v>8.76</v>
      </c>
      <c r="E146" s="100">
        <v>8.0399999999999991</v>
      </c>
      <c r="F146" s="100">
        <v>7.82</v>
      </c>
      <c r="G146" s="100">
        <v>6.76</v>
      </c>
      <c r="H146" s="100">
        <v>5.82</v>
      </c>
      <c r="I146" s="100">
        <v>4.96</v>
      </c>
      <c r="J146" s="100">
        <v>4.17</v>
      </c>
      <c r="K146" s="100">
        <v>3.51</v>
      </c>
      <c r="L146" s="100">
        <v>53</v>
      </c>
      <c r="M146" s="100">
        <v>55</v>
      </c>
      <c r="N146" s="100">
        <v>1</v>
      </c>
      <c r="O146" s="99">
        <v>0.28186342592592589</v>
      </c>
    </row>
    <row r="147" spans="1:15" x14ac:dyDescent="0.25">
      <c r="A147" s="100">
        <v>1185</v>
      </c>
      <c r="B147" s="29">
        <v>2</v>
      </c>
      <c r="C147" s="100">
        <v>12201</v>
      </c>
      <c r="D147" s="100">
        <v>2.75</v>
      </c>
      <c r="E147" s="100">
        <v>2.52</v>
      </c>
      <c r="F147" s="100">
        <v>2.46</v>
      </c>
      <c r="G147" s="100">
        <v>2.12</v>
      </c>
      <c r="H147" s="100">
        <v>1.85</v>
      </c>
      <c r="I147" s="100">
        <v>1.6</v>
      </c>
      <c r="J147" s="100">
        <v>1.38</v>
      </c>
      <c r="K147" s="100">
        <v>1.18</v>
      </c>
      <c r="L147" s="100">
        <v>53</v>
      </c>
      <c r="M147" s="100">
        <v>55</v>
      </c>
      <c r="N147" s="100">
        <v>1</v>
      </c>
      <c r="O147" s="99">
        <v>0.28196759259259258</v>
      </c>
    </row>
    <row r="148" spans="1:15" x14ac:dyDescent="0.25">
      <c r="A148" s="100">
        <v>1185</v>
      </c>
      <c r="B148" s="29">
        <v>3</v>
      </c>
      <c r="C148" s="100">
        <v>23764</v>
      </c>
      <c r="D148" s="100">
        <v>5.67</v>
      </c>
      <c r="E148" s="100">
        <v>5.17</v>
      </c>
      <c r="F148" s="100">
        <v>5.1100000000000003</v>
      </c>
      <c r="G148" s="100">
        <v>4.33</v>
      </c>
      <c r="H148" s="100">
        <v>3.79</v>
      </c>
      <c r="I148" s="100">
        <v>3.24</v>
      </c>
      <c r="J148" s="100">
        <v>2.77</v>
      </c>
      <c r="K148" s="100">
        <v>2.36</v>
      </c>
      <c r="L148" s="100">
        <v>53</v>
      </c>
      <c r="M148" s="100">
        <v>55</v>
      </c>
      <c r="N148" s="100">
        <v>1</v>
      </c>
      <c r="O148" s="99">
        <v>0.28206018518518516</v>
      </c>
    </row>
    <row r="149" spans="1:15" x14ac:dyDescent="0.25">
      <c r="A149" s="100">
        <v>1185</v>
      </c>
      <c r="B149" s="29">
        <v>4</v>
      </c>
      <c r="C149" s="100">
        <v>35843</v>
      </c>
      <c r="D149" s="100">
        <v>8.65</v>
      </c>
      <c r="E149" s="100">
        <v>7.95</v>
      </c>
      <c r="F149" s="100">
        <v>7.68</v>
      </c>
      <c r="G149" s="100">
        <v>6.65</v>
      </c>
      <c r="H149" s="100">
        <v>5.74</v>
      </c>
      <c r="I149" s="100">
        <v>4.91</v>
      </c>
      <c r="J149" s="100">
        <v>4.16</v>
      </c>
      <c r="K149" s="100">
        <v>3.53</v>
      </c>
      <c r="L149" s="100">
        <v>53</v>
      </c>
      <c r="M149" s="100">
        <v>55</v>
      </c>
      <c r="N149" s="100">
        <v>1</v>
      </c>
      <c r="O149" s="99">
        <v>0.28217592592592594</v>
      </c>
    </row>
    <row r="150" spans="1:15" x14ac:dyDescent="0.25">
      <c r="A150" s="96" t="s">
        <v>897</v>
      </c>
      <c r="C150" s="95" t="s">
        <v>57</v>
      </c>
      <c r="D150" s="102">
        <v>0.28267361111111111</v>
      </c>
      <c r="E150" s="96" t="s">
        <v>200</v>
      </c>
    </row>
    <row r="151" spans="1:15" x14ac:dyDescent="0.25">
      <c r="A151" s="100">
        <v>1203</v>
      </c>
      <c r="B151" s="29">
        <v>1</v>
      </c>
      <c r="C151" s="100">
        <v>34972</v>
      </c>
      <c r="D151" s="100">
        <v>24.49</v>
      </c>
      <c r="E151" s="100">
        <v>6.29</v>
      </c>
      <c r="F151" s="100">
        <v>18.89</v>
      </c>
      <c r="G151" s="100">
        <v>14.08</v>
      </c>
      <c r="H151" s="100">
        <v>10.55</v>
      </c>
      <c r="I151" s="100">
        <v>8.06</v>
      </c>
      <c r="J151" s="100">
        <v>6.16</v>
      </c>
      <c r="K151" s="100">
        <v>4.75</v>
      </c>
      <c r="L151" s="100">
        <v>54</v>
      </c>
      <c r="M151" s="100">
        <v>55</v>
      </c>
      <c r="N151" s="100">
        <v>2</v>
      </c>
      <c r="O151" s="99">
        <v>0.28334490740740742</v>
      </c>
    </row>
    <row r="152" spans="1:15" x14ac:dyDescent="0.25">
      <c r="A152" s="100">
        <v>1203</v>
      </c>
      <c r="B152" s="29">
        <v>2</v>
      </c>
      <c r="C152" s="100">
        <v>11894</v>
      </c>
      <c r="D152" s="100">
        <v>8.81</v>
      </c>
      <c r="E152" s="100">
        <v>1.83</v>
      </c>
      <c r="F152" s="100">
        <v>6.71</v>
      </c>
      <c r="G152" s="100">
        <v>4.96</v>
      </c>
      <c r="H152" s="100">
        <v>3.65</v>
      </c>
      <c r="I152" s="100">
        <v>2.82</v>
      </c>
      <c r="J152" s="100">
        <v>2.1800000000000002</v>
      </c>
      <c r="K152" s="100">
        <v>1.72</v>
      </c>
      <c r="L152" s="100">
        <v>54</v>
      </c>
      <c r="M152" s="100">
        <v>55</v>
      </c>
      <c r="N152" s="100">
        <v>2</v>
      </c>
      <c r="O152" s="99">
        <v>0.2834490740740741</v>
      </c>
    </row>
    <row r="153" spans="1:15" x14ac:dyDescent="0.25">
      <c r="A153" s="100">
        <v>1203</v>
      </c>
      <c r="B153" s="29">
        <v>3</v>
      </c>
      <c r="C153" s="100">
        <v>23382</v>
      </c>
      <c r="D153" s="100">
        <v>17.07</v>
      </c>
      <c r="E153" s="100">
        <v>3.97</v>
      </c>
      <c r="F153" s="100">
        <v>13.12</v>
      </c>
      <c r="G153" s="100">
        <v>9.6300000000000008</v>
      </c>
      <c r="H153" s="100">
        <v>7.21</v>
      </c>
      <c r="I153" s="100">
        <v>5.54</v>
      </c>
      <c r="J153" s="100">
        <v>4.29</v>
      </c>
      <c r="K153" s="100">
        <v>3.33</v>
      </c>
      <c r="L153" s="100">
        <v>54</v>
      </c>
      <c r="M153" s="100">
        <v>55</v>
      </c>
      <c r="N153" s="100">
        <v>2</v>
      </c>
      <c r="O153" s="99">
        <v>0.28355324074074073</v>
      </c>
    </row>
    <row r="154" spans="1:15" x14ac:dyDescent="0.25">
      <c r="A154" s="100">
        <v>1203</v>
      </c>
      <c r="B154" s="29">
        <v>4</v>
      </c>
      <c r="C154" s="100">
        <v>35121</v>
      </c>
      <c r="D154" s="100">
        <v>23.68</v>
      </c>
      <c r="E154" s="100">
        <v>6.35</v>
      </c>
      <c r="F154" s="100">
        <v>18.28</v>
      </c>
      <c r="G154" s="100">
        <v>13.62</v>
      </c>
      <c r="H154" s="100">
        <v>10.24</v>
      </c>
      <c r="I154" s="100">
        <v>7.88</v>
      </c>
      <c r="J154" s="100">
        <v>6.12</v>
      </c>
      <c r="K154" s="100">
        <v>4.79</v>
      </c>
      <c r="L154" s="100">
        <v>54</v>
      </c>
      <c r="M154" s="100">
        <v>55</v>
      </c>
      <c r="N154" s="100">
        <v>2</v>
      </c>
      <c r="O154" s="99">
        <v>0.28377314814814814</v>
      </c>
    </row>
    <row r="155" spans="1:15" x14ac:dyDescent="0.25">
      <c r="A155" s="96" t="s">
        <v>898</v>
      </c>
      <c r="C155" s="95" t="s">
        <v>57</v>
      </c>
      <c r="D155" s="97">
        <v>0.28425925925925927</v>
      </c>
      <c r="E155" s="96" t="s">
        <v>198</v>
      </c>
    </row>
    <row r="156" spans="1:15" x14ac:dyDescent="0.25">
      <c r="A156" s="100">
        <v>1205</v>
      </c>
      <c r="B156" s="29">
        <v>1</v>
      </c>
      <c r="C156" s="100">
        <v>35348</v>
      </c>
      <c r="D156" s="100">
        <v>21.08</v>
      </c>
      <c r="E156" s="100">
        <v>16.39</v>
      </c>
      <c r="F156" s="100">
        <v>7.25</v>
      </c>
      <c r="G156" s="100">
        <v>6.1</v>
      </c>
      <c r="H156" s="100">
        <v>5.0999999999999996</v>
      </c>
      <c r="I156" s="100">
        <v>4.28</v>
      </c>
      <c r="J156" s="100">
        <v>3.64</v>
      </c>
      <c r="K156" s="100">
        <v>3.12</v>
      </c>
      <c r="L156" s="100">
        <v>54</v>
      </c>
      <c r="M156" s="100">
        <v>55</v>
      </c>
      <c r="N156" s="100">
        <v>3</v>
      </c>
      <c r="O156" s="99">
        <v>0.28471064814814812</v>
      </c>
    </row>
    <row r="157" spans="1:15" x14ac:dyDescent="0.25">
      <c r="A157" s="100">
        <v>1205</v>
      </c>
      <c r="B157" s="29">
        <v>2</v>
      </c>
      <c r="C157" s="100">
        <v>11955</v>
      </c>
      <c r="D157" s="100">
        <v>7.48</v>
      </c>
      <c r="E157" s="100">
        <v>5.71</v>
      </c>
      <c r="F157" s="100">
        <v>2.15</v>
      </c>
      <c r="G157" s="100">
        <v>1.84</v>
      </c>
      <c r="H157" s="100">
        <v>1.58</v>
      </c>
      <c r="I157" s="100">
        <v>1.38</v>
      </c>
      <c r="J157" s="100">
        <v>1.19</v>
      </c>
      <c r="K157" s="100">
        <v>1.04</v>
      </c>
      <c r="L157" s="100">
        <v>54</v>
      </c>
      <c r="M157" s="100">
        <v>55</v>
      </c>
      <c r="N157" s="100">
        <v>3</v>
      </c>
      <c r="O157" s="99">
        <v>0.28480324074074076</v>
      </c>
    </row>
    <row r="158" spans="1:15" x14ac:dyDescent="0.25">
      <c r="A158" s="100">
        <v>1205</v>
      </c>
      <c r="B158" s="29">
        <v>3</v>
      </c>
      <c r="C158" s="100">
        <v>23419</v>
      </c>
      <c r="D158" s="100">
        <v>14.47</v>
      </c>
      <c r="E158" s="100">
        <v>11.07</v>
      </c>
      <c r="F158" s="100">
        <v>4.75</v>
      </c>
      <c r="G158" s="100">
        <v>3.93</v>
      </c>
      <c r="H158" s="100">
        <v>3.33</v>
      </c>
      <c r="I158" s="100">
        <v>2.85</v>
      </c>
      <c r="J158" s="100">
        <v>2.44</v>
      </c>
      <c r="K158" s="100">
        <v>2.11</v>
      </c>
      <c r="L158" s="100">
        <v>54</v>
      </c>
      <c r="M158" s="100">
        <v>55</v>
      </c>
      <c r="N158" s="100">
        <v>3</v>
      </c>
      <c r="O158" s="99">
        <v>0.28490740740740739</v>
      </c>
    </row>
    <row r="159" spans="1:15" x14ac:dyDescent="0.25">
      <c r="A159" s="100">
        <v>1205</v>
      </c>
      <c r="B159" s="29">
        <v>4</v>
      </c>
      <c r="C159" s="100">
        <v>35394</v>
      </c>
      <c r="D159" s="100">
        <v>20.329999999999998</v>
      </c>
      <c r="E159" s="100">
        <v>15.78</v>
      </c>
      <c r="F159" s="100">
        <v>7.6</v>
      </c>
      <c r="G159" s="100">
        <v>6.34</v>
      </c>
      <c r="H159" s="100">
        <v>5.3</v>
      </c>
      <c r="I159" s="100">
        <v>4.42</v>
      </c>
      <c r="J159" s="100">
        <v>3.74</v>
      </c>
      <c r="K159" s="100">
        <v>3.22</v>
      </c>
      <c r="L159" s="100">
        <v>54</v>
      </c>
      <c r="M159" s="100">
        <v>55</v>
      </c>
      <c r="N159" s="100">
        <v>3</v>
      </c>
      <c r="O159" s="99">
        <v>0.28502314814814816</v>
      </c>
    </row>
    <row r="160" spans="1:15" x14ac:dyDescent="0.25">
      <c r="A160" s="96" t="s">
        <v>882</v>
      </c>
      <c r="C160" s="95" t="s">
        <v>57</v>
      </c>
      <c r="D160" s="97">
        <v>0.28542824074074075</v>
      </c>
      <c r="E160" s="96" t="s">
        <v>196</v>
      </c>
    </row>
    <row r="161" spans="1:15" x14ac:dyDescent="0.25">
      <c r="A161" s="100">
        <v>1222</v>
      </c>
      <c r="B161" s="29">
        <v>1</v>
      </c>
      <c r="C161" s="100">
        <v>35442</v>
      </c>
      <c r="D161" s="100">
        <v>11.13</v>
      </c>
      <c r="E161" s="100">
        <v>10.25</v>
      </c>
      <c r="F161" s="100">
        <v>10.17</v>
      </c>
      <c r="G161" s="100">
        <v>8.92</v>
      </c>
      <c r="H161" s="100">
        <v>7.48</v>
      </c>
      <c r="I161" s="100">
        <v>6.17</v>
      </c>
      <c r="J161" s="100">
        <v>5.1100000000000003</v>
      </c>
      <c r="K161" s="100">
        <v>4.34</v>
      </c>
      <c r="L161" s="100">
        <v>54</v>
      </c>
      <c r="M161" s="100">
        <v>55</v>
      </c>
      <c r="N161" s="100">
        <v>4</v>
      </c>
      <c r="O161" s="99">
        <v>0.28593750000000001</v>
      </c>
    </row>
    <row r="162" spans="1:15" x14ac:dyDescent="0.25">
      <c r="A162" s="100">
        <v>1222</v>
      </c>
      <c r="B162" s="29">
        <v>2</v>
      </c>
      <c r="C162" s="100">
        <v>12181</v>
      </c>
      <c r="D162" s="100">
        <v>3.42</v>
      </c>
      <c r="E162" s="100">
        <v>3.12</v>
      </c>
      <c r="F162" s="100">
        <v>3.15</v>
      </c>
      <c r="G162" s="100">
        <v>2.73</v>
      </c>
      <c r="H162" s="100">
        <v>2.33</v>
      </c>
      <c r="I162" s="100">
        <v>1.98</v>
      </c>
      <c r="J162" s="100">
        <v>1.66</v>
      </c>
      <c r="K162" s="100">
        <v>1.44</v>
      </c>
      <c r="L162" s="100">
        <v>54</v>
      </c>
      <c r="M162" s="100">
        <v>55</v>
      </c>
      <c r="N162" s="100">
        <v>4</v>
      </c>
      <c r="O162" s="99">
        <v>0.28604166666666669</v>
      </c>
    </row>
    <row r="163" spans="1:15" x14ac:dyDescent="0.25">
      <c r="A163" s="100">
        <v>1222</v>
      </c>
      <c r="B163" s="29">
        <v>3</v>
      </c>
      <c r="C163" s="100">
        <v>23771</v>
      </c>
      <c r="D163" s="100">
        <v>7.17</v>
      </c>
      <c r="E163" s="100">
        <v>6.52</v>
      </c>
      <c r="F163" s="100">
        <v>6.62</v>
      </c>
      <c r="G163" s="100">
        <v>5.7</v>
      </c>
      <c r="H163" s="100">
        <v>4.8600000000000003</v>
      </c>
      <c r="I163" s="100">
        <v>4.0599999999999996</v>
      </c>
      <c r="J163" s="100">
        <v>3.42</v>
      </c>
      <c r="K163" s="100">
        <v>2.95</v>
      </c>
      <c r="L163" s="100">
        <v>54</v>
      </c>
      <c r="M163" s="100">
        <v>55</v>
      </c>
      <c r="N163" s="100">
        <v>4</v>
      </c>
      <c r="O163" s="99">
        <v>0.28613425925925923</v>
      </c>
    </row>
    <row r="164" spans="1:15" x14ac:dyDescent="0.25">
      <c r="A164" s="100">
        <v>1222</v>
      </c>
      <c r="B164" s="29">
        <v>4</v>
      </c>
      <c r="C164" s="100">
        <v>35796</v>
      </c>
      <c r="D164" s="100">
        <v>10.9</v>
      </c>
      <c r="E164" s="100">
        <v>9.99</v>
      </c>
      <c r="F164" s="100">
        <v>9.99</v>
      </c>
      <c r="G164" s="100">
        <v>8.7200000000000006</v>
      </c>
      <c r="H164" s="100">
        <v>7.38</v>
      </c>
      <c r="I164" s="100">
        <v>6.15</v>
      </c>
      <c r="J164" s="100">
        <v>5.18</v>
      </c>
      <c r="K164" s="100">
        <v>4.5</v>
      </c>
      <c r="L164" s="100">
        <v>54</v>
      </c>
      <c r="M164" s="100">
        <v>55</v>
      </c>
      <c r="N164" s="100">
        <v>4</v>
      </c>
      <c r="O164" s="99">
        <v>0.28625</v>
      </c>
    </row>
    <row r="165" spans="1:15" x14ac:dyDescent="0.25">
      <c r="A165" s="96" t="s">
        <v>899</v>
      </c>
      <c r="C165" s="95" t="s">
        <v>57</v>
      </c>
      <c r="D165" s="97">
        <v>0.28664351851851849</v>
      </c>
      <c r="E165" s="96" t="s">
        <v>188</v>
      </c>
    </row>
    <row r="166" spans="1:15" x14ac:dyDescent="0.25">
      <c r="A166" s="100">
        <v>1240</v>
      </c>
      <c r="B166" s="29">
        <v>1</v>
      </c>
      <c r="C166" s="100">
        <v>34814</v>
      </c>
      <c r="D166" s="100">
        <v>25.85</v>
      </c>
      <c r="E166" s="100">
        <v>6.1</v>
      </c>
      <c r="F166" s="100">
        <v>19.5</v>
      </c>
      <c r="G166" s="100">
        <v>13.99</v>
      </c>
      <c r="H166" s="100">
        <v>10.59</v>
      </c>
      <c r="I166" s="100">
        <v>8.09</v>
      </c>
      <c r="J166" s="100">
        <v>6.23</v>
      </c>
      <c r="K166" s="100">
        <v>4.76</v>
      </c>
      <c r="L166" s="100">
        <v>54</v>
      </c>
      <c r="M166" s="100">
        <v>55</v>
      </c>
      <c r="N166" s="100">
        <v>5</v>
      </c>
      <c r="O166" s="99">
        <v>0.28743055555555558</v>
      </c>
    </row>
    <row r="167" spans="1:15" x14ac:dyDescent="0.25">
      <c r="A167" s="100">
        <v>1240</v>
      </c>
      <c r="B167" s="29">
        <v>2</v>
      </c>
      <c r="C167" s="100">
        <v>12018</v>
      </c>
      <c r="D167" s="100">
        <v>8.8699999999999992</v>
      </c>
      <c r="E167" s="100">
        <v>2.48</v>
      </c>
      <c r="F167" s="100">
        <v>6.54</v>
      </c>
      <c r="G167" s="100">
        <v>4.55</v>
      </c>
      <c r="H167" s="100">
        <v>3.44</v>
      </c>
      <c r="I167" s="100">
        <v>2.69</v>
      </c>
      <c r="J167" s="100">
        <v>2.09</v>
      </c>
      <c r="K167" s="100">
        <v>1.65</v>
      </c>
      <c r="L167" s="100">
        <v>54</v>
      </c>
      <c r="M167" s="100">
        <v>55</v>
      </c>
      <c r="N167" s="100">
        <v>5</v>
      </c>
      <c r="O167" s="99">
        <v>0.28755787037037034</v>
      </c>
    </row>
    <row r="168" spans="1:15" x14ac:dyDescent="0.25">
      <c r="A168" s="100">
        <v>1240</v>
      </c>
      <c r="B168" s="29">
        <v>3</v>
      </c>
      <c r="C168" s="100">
        <v>23405</v>
      </c>
      <c r="D168" s="100">
        <v>17.28</v>
      </c>
      <c r="E168" s="100">
        <v>4.57</v>
      </c>
      <c r="F168" s="100">
        <v>12.98</v>
      </c>
      <c r="G168" s="100">
        <v>9.08</v>
      </c>
      <c r="H168" s="100">
        <v>6.94</v>
      </c>
      <c r="I168" s="100">
        <v>5.38</v>
      </c>
      <c r="J168" s="100">
        <v>4.1900000000000004</v>
      </c>
      <c r="K168" s="100">
        <v>3.26</v>
      </c>
      <c r="L168" s="100">
        <v>54</v>
      </c>
      <c r="M168" s="100">
        <v>55</v>
      </c>
      <c r="N168" s="100">
        <v>5</v>
      </c>
      <c r="O168" s="99">
        <v>0.28777777777777774</v>
      </c>
    </row>
    <row r="169" spans="1:15" x14ac:dyDescent="0.25">
      <c r="A169" s="100">
        <v>1240</v>
      </c>
      <c r="B169" s="29">
        <v>4</v>
      </c>
      <c r="C169" s="100">
        <v>35028</v>
      </c>
      <c r="D169" s="100">
        <v>24.21</v>
      </c>
      <c r="E169" s="100">
        <v>6.77</v>
      </c>
      <c r="F169" s="100">
        <v>18.37</v>
      </c>
      <c r="G169" s="100">
        <v>13.22</v>
      </c>
      <c r="H169" s="100">
        <v>10.08</v>
      </c>
      <c r="I169" s="100">
        <v>7.81</v>
      </c>
      <c r="J169" s="100">
        <v>6.1</v>
      </c>
      <c r="K169" s="100">
        <v>4.74</v>
      </c>
      <c r="L169" s="100">
        <v>54</v>
      </c>
      <c r="M169" s="100">
        <v>55</v>
      </c>
      <c r="N169" s="100">
        <v>5</v>
      </c>
      <c r="O169" s="99">
        <v>0.28793981481481484</v>
      </c>
    </row>
    <row r="170" spans="1:15" x14ac:dyDescent="0.25">
      <c r="A170" s="96" t="s">
        <v>900</v>
      </c>
      <c r="C170" s="95" t="s">
        <v>57</v>
      </c>
      <c r="D170" s="97">
        <v>0.28837962962962965</v>
      </c>
      <c r="E170" s="96" t="s">
        <v>192</v>
      </c>
    </row>
    <row r="171" spans="1:15" x14ac:dyDescent="0.25">
      <c r="A171" s="100">
        <v>1242</v>
      </c>
      <c r="B171" s="29">
        <v>1</v>
      </c>
      <c r="C171" s="100">
        <v>34828</v>
      </c>
      <c r="D171" s="100">
        <v>27.72</v>
      </c>
      <c r="E171" s="100">
        <v>21.05</v>
      </c>
      <c r="F171" s="100">
        <v>9.7200000000000006</v>
      </c>
      <c r="G171" s="100">
        <v>7.37</v>
      </c>
      <c r="H171" s="100">
        <v>5.72</v>
      </c>
      <c r="I171" s="100">
        <v>4.62</v>
      </c>
      <c r="J171" s="100">
        <v>3.79</v>
      </c>
      <c r="K171" s="100">
        <v>3.2</v>
      </c>
      <c r="L171" s="100">
        <v>54</v>
      </c>
      <c r="M171" s="100">
        <v>55</v>
      </c>
      <c r="N171" s="100">
        <v>6</v>
      </c>
      <c r="O171" s="99">
        <v>0.28881944444444446</v>
      </c>
    </row>
    <row r="172" spans="1:15" x14ac:dyDescent="0.25">
      <c r="A172" s="100">
        <v>1242</v>
      </c>
      <c r="B172" s="29">
        <v>2</v>
      </c>
      <c r="C172" s="100">
        <v>11878</v>
      </c>
      <c r="D172" s="100">
        <v>9.59</v>
      </c>
      <c r="E172" s="100">
        <v>7.24</v>
      </c>
      <c r="F172" s="100">
        <v>2.42</v>
      </c>
      <c r="G172" s="100">
        <v>2</v>
      </c>
      <c r="H172" s="100">
        <v>1.68</v>
      </c>
      <c r="I172" s="100">
        <v>1.42</v>
      </c>
      <c r="J172" s="100">
        <v>1.2</v>
      </c>
      <c r="K172" s="100">
        <v>1.05</v>
      </c>
      <c r="L172" s="100">
        <v>54</v>
      </c>
      <c r="M172" s="100">
        <v>55</v>
      </c>
      <c r="N172" s="100">
        <v>6</v>
      </c>
      <c r="O172" s="99">
        <v>0.28892361111111109</v>
      </c>
    </row>
    <row r="173" spans="1:15" x14ac:dyDescent="0.25">
      <c r="A173" s="146">
        <v>1242</v>
      </c>
      <c r="B173" s="147">
        <v>3</v>
      </c>
      <c r="C173" s="146">
        <v>23321</v>
      </c>
      <c r="D173" s="146">
        <v>18.100000000000001</v>
      </c>
      <c r="E173" s="146">
        <v>13.65</v>
      </c>
      <c r="F173" s="146">
        <v>6.17</v>
      </c>
      <c r="G173" s="146">
        <v>4.7</v>
      </c>
      <c r="H173" s="146">
        <v>3.72</v>
      </c>
      <c r="I173" s="146">
        <v>3.08</v>
      </c>
      <c r="J173" s="146">
        <v>2.5499999999999998</v>
      </c>
      <c r="K173" s="146">
        <v>2.14</v>
      </c>
      <c r="L173" s="146">
        <v>54</v>
      </c>
      <c r="M173" s="146">
        <v>55</v>
      </c>
      <c r="N173" s="146">
        <v>6</v>
      </c>
      <c r="O173" s="143">
        <v>0.28901620370370368</v>
      </c>
    </row>
    <row r="174" spans="1:15" x14ac:dyDescent="0.25">
      <c r="A174" s="100">
        <v>1242</v>
      </c>
      <c r="B174" s="29">
        <v>4</v>
      </c>
      <c r="C174" s="100">
        <v>35223</v>
      </c>
      <c r="D174" s="100">
        <v>25.46</v>
      </c>
      <c r="E174" s="100">
        <v>19.39</v>
      </c>
      <c r="F174" s="100">
        <v>10.5</v>
      </c>
      <c r="G174" s="100">
        <v>7.89</v>
      </c>
      <c r="H174" s="100">
        <v>6.04</v>
      </c>
      <c r="I174" s="100">
        <v>4.87</v>
      </c>
      <c r="J174" s="100">
        <v>3.99</v>
      </c>
      <c r="K174" s="100">
        <v>3.33</v>
      </c>
      <c r="L174" s="100">
        <v>54</v>
      </c>
      <c r="M174" s="100">
        <v>55</v>
      </c>
      <c r="N174" s="100">
        <v>6</v>
      </c>
      <c r="O174" s="99">
        <v>0.28913194444444446</v>
      </c>
    </row>
    <row r="175" spans="1:15" x14ac:dyDescent="0.25">
      <c r="A175" s="108" t="s">
        <v>885</v>
      </c>
      <c r="B175" s="115"/>
      <c r="C175" s="104" t="s">
        <v>57</v>
      </c>
      <c r="D175" s="114">
        <v>0.28956018518518517</v>
      </c>
      <c r="E175" s="108" t="s">
        <v>190</v>
      </c>
      <c r="F175" s="104"/>
      <c r="G175" s="104"/>
      <c r="H175" s="104"/>
      <c r="I175" s="104"/>
      <c r="J175" s="104"/>
      <c r="K175" s="104"/>
      <c r="L175" s="104"/>
      <c r="M175" s="104"/>
    </row>
    <row r="176" spans="1:15" x14ac:dyDescent="0.25">
      <c r="A176" s="100">
        <v>1260</v>
      </c>
      <c r="B176" s="29">
        <v>1</v>
      </c>
      <c r="C176" s="100">
        <v>35513</v>
      </c>
      <c r="D176" s="100">
        <v>10.02</v>
      </c>
      <c r="E176" s="100">
        <v>8.82</v>
      </c>
      <c r="F176" s="100">
        <v>9.25</v>
      </c>
      <c r="G176" s="100">
        <v>8.07</v>
      </c>
      <c r="H176" s="100">
        <v>7.03</v>
      </c>
      <c r="I176" s="100">
        <v>6.05</v>
      </c>
      <c r="J176" s="100">
        <v>5.23</v>
      </c>
      <c r="K176" s="100">
        <v>4.59</v>
      </c>
      <c r="L176" s="100">
        <v>54</v>
      </c>
      <c r="M176" s="100">
        <v>55</v>
      </c>
      <c r="N176" s="100">
        <v>7</v>
      </c>
      <c r="O176" s="99">
        <v>0.2900462962962963</v>
      </c>
    </row>
    <row r="177" spans="1:15" x14ac:dyDescent="0.25">
      <c r="A177" s="100">
        <v>1260</v>
      </c>
      <c r="B177" s="29">
        <v>2</v>
      </c>
      <c r="C177" s="100">
        <v>12247</v>
      </c>
      <c r="D177" s="100">
        <v>2.98</v>
      </c>
      <c r="E177" s="100">
        <v>2.64</v>
      </c>
      <c r="F177" s="100">
        <v>2.77</v>
      </c>
      <c r="G177" s="100">
        <v>2.46</v>
      </c>
      <c r="H177" s="100">
        <v>2.2000000000000002</v>
      </c>
      <c r="I177" s="100">
        <v>1.93</v>
      </c>
      <c r="J177" s="100">
        <v>1.7</v>
      </c>
      <c r="K177" s="100">
        <v>1.54</v>
      </c>
      <c r="L177" s="100">
        <v>54</v>
      </c>
      <c r="M177" s="100">
        <v>55</v>
      </c>
      <c r="N177" s="100">
        <v>7</v>
      </c>
      <c r="O177" s="99">
        <v>0.29015046296296299</v>
      </c>
    </row>
    <row r="178" spans="1:15" x14ac:dyDescent="0.25">
      <c r="A178" s="155">
        <v>1260</v>
      </c>
      <c r="B178" s="158">
        <v>3</v>
      </c>
      <c r="C178" s="155">
        <v>23779</v>
      </c>
      <c r="D178" s="155">
        <v>6.33</v>
      </c>
      <c r="E178" s="155">
        <v>5.52</v>
      </c>
      <c r="F178" s="155">
        <v>5.86</v>
      </c>
      <c r="G178" s="155">
        <v>5.09</v>
      </c>
      <c r="H178" s="155">
        <v>4.55</v>
      </c>
      <c r="I178" s="155">
        <v>3.97</v>
      </c>
      <c r="J178" s="155">
        <v>3.5</v>
      </c>
      <c r="K178" s="155">
        <v>3.12</v>
      </c>
      <c r="L178" s="155">
        <v>54</v>
      </c>
      <c r="M178" s="155">
        <v>55</v>
      </c>
      <c r="N178" s="155">
        <v>7</v>
      </c>
      <c r="O178" s="148">
        <v>0.29024305555555557</v>
      </c>
    </row>
    <row r="179" spans="1:15" x14ac:dyDescent="0.25">
      <c r="A179" s="100">
        <v>1260</v>
      </c>
      <c r="B179" s="29">
        <v>4</v>
      </c>
      <c r="C179" s="100">
        <v>35849</v>
      </c>
      <c r="D179" s="100">
        <v>9.76</v>
      </c>
      <c r="E179" s="100">
        <v>8.48</v>
      </c>
      <c r="F179" s="100">
        <v>9.0399999999999991</v>
      </c>
      <c r="G179" s="100">
        <v>7.89</v>
      </c>
      <c r="H179" s="100">
        <v>6.94</v>
      </c>
      <c r="I179" s="100">
        <v>6.03</v>
      </c>
      <c r="J179" s="100">
        <v>5.29</v>
      </c>
      <c r="K179" s="100">
        <v>4.7300000000000004</v>
      </c>
      <c r="L179" s="100">
        <v>54</v>
      </c>
      <c r="M179" s="100">
        <v>55</v>
      </c>
      <c r="N179" s="100">
        <v>7</v>
      </c>
      <c r="O179" s="99">
        <v>0.2903587962962963</v>
      </c>
    </row>
    <row r="180" spans="1:15" x14ac:dyDescent="0.25">
      <c r="A180" s="96" t="s">
        <v>901</v>
      </c>
      <c r="C180" s="95" t="s">
        <v>57</v>
      </c>
      <c r="D180" s="97">
        <v>0.29077546296296297</v>
      </c>
      <c r="E180" s="96" t="s">
        <v>188</v>
      </c>
    </row>
    <row r="181" spans="1:15" x14ac:dyDescent="0.25">
      <c r="A181" s="100">
        <v>1278</v>
      </c>
      <c r="B181" s="29">
        <v>1</v>
      </c>
      <c r="C181" s="100">
        <v>35010</v>
      </c>
      <c r="D181" s="100">
        <v>20.12</v>
      </c>
      <c r="E181" s="100">
        <v>7.73</v>
      </c>
      <c r="F181" s="100">
        <v>15.71</v>
      </c>
      <c r="G181" s="100">
        <v>11.9</v>
      </c>
      <c r="H181" s="100">
        <v>9.2100000000000009</v>
      </c>
      <c r="I181" s="100">
        <v>7.11</v>
      </c>
      <c r="J181" s="100">
        <v>5.43</v>
      </c>
      <c r="K181" s="100">
        <v>4.1100000000000003</v>
      </c>
      <c r="L181" s="100">
        <v>54</v>
      </c>
      <c r="M181" s="100">
        <v>55</v>
      </c>
      <c r="N181" s="100">
        <v>8</v>
      </c>
      <c r="O181" s="99">
        <v>0.29141203703703705</v>
      </c>
    </row>
    <row r="182" spans="1:15" x14ac:dyDescent="0.25">
      <c r="A182" s="100">
        <v>1278</v>
      </c>
      <c r="B182" s="29">
        <v>2</v>
      </c>
      <c r="C182" s="100">
        <v>12040</v>
      </c>
      <c r="D182" s="100">
        <v>7.8</v>
      </c>
      <c r="E182" s="100">
        <v>1.98</v>
      </c>
      <c r="F182" s="100">
        <v>5.98</v>
      </c>
      <c r="G182" s="100">
        <v>4.5199999999999996</v>
      </c>
      <c r="H182" s="100">
        <v>3.46</v>
      </c>
      <c r="I182" s="100">
        <v>2.7</v>
      </c>
      <c r="J182" s="100">
        <v>2.08</v>
      </c>
      <c r="K182" s="100">
        <v>1.63</v>
      </c>
      <c r="L182" s="100">
        <v>54</v>
      </c>
      <c r="M182" s="100">
        <v>55</v>
      </c>
      <c r="N182" s="100">
        <v>8</v>
      </c>
      <c r="O182" s="99">
        <v>0.29153935185185187</v>
      </c>
    </row>
    <row r="183" spans="1:15" x14ac:dyDescent="0.25">
      <c r="A183" s="100">
        <v>1278</v>
      </c>
      <c r="B183" s="29">
        <v>3</v>
      </c>
      <c r="C183" s="100">
        <v>23528</v>
      </c>
      <c r="D183" s="100">
        <v>14.62</v>
      </c>
      <c r="E183" s="100">
        <v>4.37</v>
      </c>
      <c r="F183" s="100">
        <v>11.35</v>
      </c>
      <c r="G183" s="100">
        <v>8.4499999999999993</v>
      </c>
      <c r="H183" s="100">
        <v>6.55</v>
      </c>
      <c r="I183" s="100">
        <v>5.0999999999999996</v>
      </c>
      <c r="J183" s="100">
        <v>3.94</v>
      </c>
      <c r="K183" s="100">
        <v>3.01</v>
      </c>
      <c r="L183" s="100">
        <v>54</v>
      </c>
      <c r="M183" s="100">
        <v>55</v>
      </c>
      <c r="N183" s="100">
        <v>8</v>
      </c>
      <c r="O183" s="99">
        <v>0.29166666666666669</v>
      </c>
    </row>
    <row r="184" spans="1:15" x14ac:dyDescent="0.25">
      <c r="A184" s="100">
        <v>1278</v>
      </c>
      <c r="B184" s="29">
        <v>4</v>
      </c>
      <c r="C184" s="100">
        <v>35282</v>
      </c>
      <c r="D184" s="100">
        <v>19.649999999999999</v>
      </c>
      <c r="E184" s="100">
        <v>7.92</v>
      </c>
      <c r="F184" s="100">
        <v>15.36</v>
      </c>
      <c r="G184" s="100">
        <v>11.66</v>
      </c>
      <c r="H184" s="100">
        <v>9.06</v>
      </c>
      <c r="I184" s="100">
        <v>7.05</v>
      </c>
      <c r="J184" s="100">
        <v>5.47</v>
      </c>
      <c r="K184" s="100">
        <v>4.1900000000000004</v>
      </c>
      <c r="L184" s="100">
        <v>54</v>
      </c>
      <c r="M184" s="100">
        <v>55</v>
      </c>
      <c r="N184" s="100">
        <v>8</v>
      </c>
      <c r="O184" s="99">
        <v>0.29180555555555554</v>
      </c>
    </row>
    <row r="185" spans="1:15" x14ac:dyDescent="0.25">
      <c r="A185" s="96" t="s">
        <v>902</v>
      </c>
      <c r="C185" s="95" t="s">
        <v>57</v>
      </c>
      <c r="D185" s="97">
        <v>0.29225694444444444</v>
      </c>
      <c r="E185" s="96" t="s">
        <v>186</v>
      </c>
    </row>
    <row r="186" spans="1:15" x14ac:dyDescent="0.25">
      <c r="A186" s="100">
        <v>1280</v>
      </c>
      <c r="B186" s="29">
        <v>1</v>
      </c>
      <c r="C186" s="100">
        <v>35525</v>
      </c>
      <c r="D186" s="100">
        <v>17.420000000000002</v>
      </c>
      <c r="E186" s="100">
        <v>13.68</v>
      </c>
      <c r="F186" s="100">
        <v>9.81</v>
      </c>
      <c r="G186" s="100">
        <v>7.79</v>
      </c>
      <c r="H186" s="100">
        <v>6.17</v>
      </c>
      <c r="I186" s="100">
        <v>5.01</v>
      </c>
      <c r="J186" s="100">
        <v>4.09</v>
      </c>
      <c r="K186" s="100">
        <v>3.4</v>
      </c>
      <c r="L186" s="100">
        <v>54</v>
      </c>
      <c r="M186" s="100">
        <v>55</v>
      </c>
      <c r="N186" s="100">
        <v>9</v>
      </c>
      <c r="O186" s="99">
        <v>0.29269675925925925</v>
      </c>
    </row>
    <row r="187" spans="1:15" x14ac:dyDescent="0.25">
      <c r="A187" s="100">
        <v>1280</v>
      </c>
      <c r="B187" s="29">
        <v>2</v>
      </c>
      <c r="C187" s="100">
        <v>12098</v>
      </c>
      <c r="D187" s="100">
        <v>6.94</v>
      </c>
      <c r="E187" s="100">
        <v>5.35</v>
      </c>
      <c r="F187" s="100">
        <v>2.04</v>
      </c>
      <c r="G187" s="100">
        <v>1.74</v>
      </c>
      <c r="H187" s="100">
        <v>1.53</v>
      </c>
      <c r="I187" s="100">
        <v>1.34</v>
      </c>
      <c r="J187" s="100">
        <v>1.17</v>
      </c>
      <c r="K187" s="100">
        <v>1.04</v>
      </c>
      <c r="L187" s="100">
        <v>54</v>
      </c>
      <c r="M187" s="100">
        <v>55</v>
      </c>
      <c r="N187" s="100">
        <v>9</v>
      </c>
      <c r="O187" s="99">
        <v>0.29280092592592594</v>
      </c>
    </row>
    <row r="188" spans="1:15" x14ac:dyDescent="0.25">
      <c r="A188" s="100">
        <v>1280</v>
      </c>
      <c r="B188" s="29">
        <v>3</v>
      </c>
      <c r="C188" s="100">
        <v>23644</v>
      </c>
      <c r="D188" s="100">
        <v>12.39</v>
      </c>
      <c r="E188" s="100">
        <v>9.57</v>
      </c>
      <c r="F188" s="100">
        <v>5.96</v>
      </c>
      <c r="G188" s="100">
        <v>4.7300000000000004</v>
      </c>
      <c r="H188" s="100">
        <v>3.8</v>
      </c>
      <c r="I188" s="100">
        <v>3.17</v>
      </c>
      <c r="J188" s="100">
        <v>2.63</v>
      </c>
      <c r="K188" s="100">
        <v>2.2200000000000002</v>
      </c>
      <c r="L188" s="100">
        <v>54</v>
      </c>
      <c r="M188" s="100">
        <v>55</v>
      </c>
      <c r="N188" s="100">
        <v>9</v>
      </c>
      <c r="O188" s="99">
        <v>0.29289351851851853</v>
      </c>
    </row>
    <row r="189" spans="1:15" x14ac:dyDescent="0.25">
      <c r="A189" s="100">
        <v>1280</v>
      </c>
      <c r="B189" s="29">
        <v>4</v>
      </c>
      <c r="C189" s="100">
        <v>35688</v>
      </c>
      <c r="D189" s="100">
        <v>17.09</v>
      </c>
      <c r="E189" s="100">
        <v>13.43</v>
      </c>
      <c r="F189" s="100">
        <v>10.14</v>
      </c>
      <c r="G189" s="100">
        <v>8</v>
      </c>
      <c r="H189" s="100">
        <v>6.33</v>
      </c>
      <c r="I189" s="100">
        <v>5.14</v>
      </c>
      <c r="J189" s="100">
        <v>4.21</v>
      </c>
      <c r="K189" s="100">
        <v>3.45</v>
      </c>
      <c r="L189" s="100">
        <v>54</v>
      </c>
      <c r="M189" s="100">
        <v>55</v>
      </c>
      <c r="N189" s="100">
        <v>9</v>
      </c>
      <c r="O189" s="99">
        <v>0.29300925925925925</v>
      </c>
    </row>
    <row r="190" spans="1:15" x14ac:dyDescent="0.25">
      <c r="A190" s="96" t="s">
        <v>888</v>
      </c>
      <c r="C190" s="95" t="s">
        <v>57</v>
      </c>
      <c r="D190" s="97">
        <v>0.29347222222222219</v>
      </c>
      <c r="E190" s="96" t="s">
        <v>184</v>
      </c>
    </row>
    <row r="191" spans="1:15" x14ac:dyDescent="0.25">
      <c r="A191" s="100">
        <v>1298</v>
      </c>
      <c r="B191" s="29">
        <v>1</v>
      </c>
      <c r="C191" s="100">
        <v>35524</v>
      </c>
      <c r="D191" s="100">
        <v>9.23</v>
      </c>
      <c r="E191" s="100">
        <v>8.4</v>
      </c>
      <c r="F191" s="100">
        <v>8.32</v>
      </c>
      <c r="G191" s="100">
        <v>7.3</v>
      </c>
      <c r="H191" s="100">
        <v>6.36</v>
      </c>
      <c r="I191" s="100">
        <v>5.53</v>
      </c>
      <c r="J191" s="100">
        <v>4.83</v>
      </c>
      <c r="K191" s="100">
        <v>4.25</v>
      </c>
      <c r="L191" s="100">
        <v>54</v>
      </c>
      <c r="M191" s="100">
        <v>56</v>
      </c>
      <c r="N191" s="100">
        <v>10</v>
      </c>
      <c r="O191" s="99">
        <v>0.29401620370370368</v>
      </c>
    </row>
    <row r="192" spans="1:15" x14ac:dyDescent="0.25">
      <c r="A192" s="100">
        <v>1298</v>
      </c>
      <c r="B192" s="29">
        <v>2</v>
      </c>
      <c r="C192" s="100">
        <v>12228</v>
      </c>
      <c r="D192" s="100">
        <v>2.9</v>
      </c>
      <c r="E192" s="100">
        <v>2.62</v>
      </c>
      <c r="F192" s="100">
        <v>2.64</v>
      </c>
      <c r="G192" s="100">
        <v>2.31</v>
      </c>
      <c r="H192" s="100">
        <v>2.06</v>
      </c>
      <c r="I192" s="100">
        <v>1.83</v>
      </c>
      <c r="J192" s="100">
        <v>1.63</v>
      </c>
      <c r="K192" s="100">
        <v>1.48</v>
      </c>
      <c r="L192" s="100">
        <v>54</v>
      </c>
      <c r="M192" s="100">
        <v>56</v>
      </c>
      <c r="N192" s="100">
        <v>10</v>
      </c>
      <c r="O192" s="99">
        <v>0.29410879629629633</v>
      </c>
    </row>
    <row r="193" spans="1:15" x14ac:dyDescent="0.25">
      <c r="A193" s="100">
        <v>1298</v>
      </c>
      <c r="B193" s="29">
        <v>3</v>
      </c>
      <c r="C193" s="100">
        <v>23791</v>
      </c>
      <c r="D193" s="100">
        <v>5.99</v>
      </c>
      <c r="E193" s="100">
        <v>5.36</v>
      </c>
      <c r="F193" s="100">
        <v>5.44</v>
      </c>
      <c r="G193" s="100">
        <v>4.72</v>
      </c>
      <c r="H193" s="100">
        <v>4.1900000000000004</v>
      </c>
      <c r="I193" s="100">
        <v>3.68</v>
      </c>
      <c r="J193" s="100">
        <v>3.28</v>
      </c>
      <c r="K193" s="100">
        <v>2.93</v>
      </c>
      <c r="L193" s="100">
        <v>54</v>
      </c>
      <c r="M193" s="100">
        <v>56</v>
      </c>
      <c r="N193" s="100">
        <v>10</v>
      </c>
      <c r="O193" s="99">
        <v>0.29420138888888886</v>
      </c>
    </row>
    <row r="194" spans="1:15" x14ac:dyDescent="0.25">
      <c r="A194" s="100">
        <v>1298</v>
      </c>
      <c r="B194" s="29">
        <v>4</v>
      </c>
      <c r="C194" s="100">
        <v>36053</v>
      </c>
      <c r="D194" s="100">
        <v>9.11</v>
      </c>
      <c r="E194" s="100">
        <v>8.27</v>
      </c>
      <c r="F194" s="100">
        <v>8.24</v>
      </c>
      <c r="G194" s="100">
        <v>7.2</v>
      </c>
      <c r="H194" s="100">
        <v>6.32</v>
      </c>
      <c r="I194" s="100">
        <v>5.55</v>
      </c>
      <c r="J194" s="100">
        <v>4.91</v>
      </c>
      <c r="K194" s="100">
        <v>4.3600000000000003</v>
      </c>
      <c r="L194" s="100">
        <v>54</v>
      </c>
      <c r="M194" s="100">
        <v>56</v>
      </c>
      <c r="N194" s="100">
        <v>10</v>
      </c>
      <c r="O194" s="99">
        <v>0.29432870370370373</v>
      </c>
    </row>
    <row r="195" spans="1:15" x14ac:dyDescent="0.25">
      <c r="A195" s="96" t="s">
        <v>903</v>
      </c>
      <c r="C195" s="95" t="s">
        <v>57</v>
      </c>
      <c r="D195" s="97">
        <v>0.29478009259259258</v>
      </c>
      <c r="E195" s="96" t="s">
        <v>182</v>
      </c>
    </row>
    <row r="196" spans="1:15" x14ac:dyDescent="0.25">
      <c r="A196" s="100">
        <v>1316</v>
      </c>
      <c r="B196" s="29">
        <v>1</v>
      </c>
      <c r="C196" s="100">
        <v>35263</v>
      </c>
      <c r="D196" s="100">
        <v>17.239999999999998</v>
      </c>
      <c r="E196" s="100">
        <v>9.64</v>
      </c>
      <c r="F196" s="100">
        <v>13.51</v>
      </c>
      <c r="G196" s="100">
        <v>10.33</v>
      </c>
      <c r="H196" s="100">
        <v>8.0500000000000007</v>
      </c>
      <c r="I196" s="100">
        <v>6.32</v>
      </c>
      <c r="J196" s="100">
        <v>4.92</v>
      </c>
      <c r="K196" s="100">
        <v>3.89</v>
      </c>
      <c r="L196" s="100">
        <v>54</v>
      </c>
      <c r="M196" s="100">
        <v>55</v>
      </c>
      <c r="N196" s="100">
        <v>11</v>
      </c>
      <c r="O196" s="99">
        <v>0.29547453703703702</v>
      </c>
    </row>
    <row r="197" spans="1:15" x14ac:dyDescent="0.25">
      <c r="A197" s="100">
        <v>1316</v>
      </c>
      <c r="B197" s="29">
        <v>2</v>
      </c>
      <c r="C197" s="100">
        <v>12123</v>
      </c>
      <c r="D197" s="100">
        <v>6.6</v>
      </c>
      <c r="E197" s="100">
        <v>2.34</v>
      </c>
      <c r="F197" s="100">
        <v>5.01</v>
      </c>
      <c r="G197" s="100">
        <v>3.83</v>
      </c>
      <c r="H197" s="100">
        <v>2.95</v>
      </c>
      <c r="I197" s="100">
        <v>2.33</v>
      </c>
      <c r="J197" s="100">
        <v>1.84</v>
      </c>
      <c r="K197" s="100">
        <v>1.46</v>
      </c>
      <c r="L197" s="100">
        <v>54</v>
      </c>
      <c r="M197" s="100">
        <v>55</v>
      </c>
      <c r="N197" s="100">
        <v>11</v>
      </c>
      <c r="O197" s="99">
        <v>0.29564814814814816</v>
      </c>
    </row>
    <row r="198" spans="1:15" x14ac:dyDescent="0.25">
      <c r="A198" s="100">
        <v>1316</v>
      </c>
      <c r="B198" s="29">
        <v>3</v>
      </c>
      <c r="C198" s="100">
        <v>23599</v>
      </c>
      <c r="D198" s="100">
        <v>12.07</v>
      </c>
      <c r="E198" s="100">
        <v>5.71</v>
      </c>
      <c r="F198" s="100">
        <v>9.42</v>
      </c>
      <c r="G198" s="100">
        <v>7.08</v>
      </c>
      <c r="H198" s="100">
        <v>5.57</v>
      </c>
      <c r="I198" s="100">
        <v>4.38</v>
      </c>
      <c r="J198" s="100">
        <v>3.45</v>
      </c>
      <c r="K198" s="100">
        <v>2.74</v>
      </c>
      <c r="L198" s="100">
        <v>54</v>
      </c>
      <c r="M198" s="100">
        <v>55</v>
      </c>
      <c r="N198" s="100">
        <v>11</v>
      </c>
      <c r="O198" s="99">
        <v>0.29575231481481484</v>
      </c>
    </row>
    <row r="199" spans="1:15" x14ac:dyDescent="0.25">
      <c r="A199" s="100">
        <v>1316</v>
      </c>
      <c r="B199" s="29">
        <v>4</v>
      </c>
      <c r="C199" s="100">
        <v>35697</v>
      </c>
      <c r="D199" s="100">
        <v>16.850000000000001</v>
      </c>
      <c r="E199" s="100">
        <v>9.76</v>
      </c>
      <c r="F199" s="100">
        <v>13.27</v>
      </c>
      <c r="G199" s="100">
        <v>10.14</v>
      </c>
      <c r="H199" s="100">
        <v>7.93</v>
      </c>
      <c r="I199" s="100">
        <v>6.26</v>
      </c>
      <c r="J199" s="100">
        <v>4.95</v>
      </c>
      <c r="K199" s="100">
        <v>3.94</v>
      </c>
      <c r="L199" s="100">
        <v>54</v>
      </c>
      <c r="M199" s="100">
        <v>55</v>
      </c>
      <c r="N199" s="100">
        <v>11</v>
      </c>
      <c r="O199" s="99">
        <v>0.29596064814814815</v>
      </c>
    </row>
    <row r="200" spans="1:15" x14ac:dyDescent="0.25">
      <c r="A200" s="96" t="s">
        <v>904</v>
      </c>
      <c r="C200" s="95" t="s">
        <v>57</v>
      </c>
      <c r="D200" s="97">
        <v>0.29641203703703706</v>
      </c>
      <c r="E200" s="96" t="s">
        <v>180</v>
      </c>
    </row>
    <row r="201" spans="1:15" x14ac:dyDescent="0.25">
      <c r="A201" s="100">
        <v>1318</v>
      </c>
      <c r="B201" s="29">
        <v>1</v>
      </c>
      <c r="C201" s="100">
        <v>35490</v>
      </c>
      <c r="D201" s="100">
        <v>17.61</v>
      </c>
      <c r="E201" s="100">
        <v>13.73</v>
      </c>
      <c r="F201" s="100">
        <v>9.0399999999999991</v>
      </c>
      <c r="G201" s="100">
        <v>7.2</v>
      </c>
      <c r="H201" s="100">
        <v>5.79</v>
      </c>
      <c r="I201" s="100">
        <v>4.7300000000000004</v>
      </c>
      <c r="J201" s="100">
        <v>3.87</v>
      </c>
      <c r="K201" s="100">
        <v>3.27</v>
      </c>
      <c r="L201" s="100">
        <v>54</v>
      </c>
      <c r="M201" s="100">
        <v>56</v>
      </c>
      <c r="N201" s="100">
        <v>12</v>
      </c>
      <c r="O201" s="99">
        <v>0.29689814814814813</v>
      </c>
    </row>
    <row r="202" spans="1:15" x14ac:dyDescent="0.25">
      <c r="A202" s="100">
        <v>1318</v>
      </c>
      <c r="B202" s="29">
        <v>2</v>
      </c>
      <c r="C202" s="100">
        <v>12117</v>
      </c>
      <c r="D202" s="100">
        <v>7.2</v>
      </c>
      <c r="E202" s="100">
        <v>5.45</v>
      </c>
      <c r="F202" s="100">
        <v>2.0499999999999998</v>
      </c>
      <c r="G202" s="100">
        <v>1.78</v>
      </c>
      <c r="H202" s="100">
        <v>1.57</v>
      </c>
      <c r="I202" s="100">
        <v>1.37</v>
      </c>
      <c r="J202" s="100">
        <v>1.17</v>
      </c>
      <c r="K202" s="100">
        <v>1.04</v>
      </c>
      <c r="L202" s="100">
        <v>54</v>
      </c>
      <c r="M202" s="100">
        <v>56</v>
      </c>
      <c r="N202" s="100">
        <v>12</v>
      </c>
      <c r="O202" s="99">
        <v>0.29700231481481482</v>
      </c>
    </row>
    <row r="203" spans="1:15" x14ac:dyDescent="0.25">
      <c r="A203" s="100">
        <v>1318</v>
      </c>
      <c r="B203" s="29">
        <v>3</v>
      </c>
      <c r="C203" s="100">
        <v>23591</v>
      </c>
      <c r="D203" s="100">
        <v>12.75</v>
      </c>
      <c r="E203" s="100">
        <v>9.81</v>
      </c>
      <c r="F203" s="100">
        <v>5.42</v>
      </c>
      <c r="G203" s="100">
        <v>4.3</v>
      </c>
      <c r="H203" s="100">
        <v>3.57</v>
      </c>
      <c r="I203" s="100">
        <v>3</v>
      </c>
      <c r="J203" s="100">
        <v>2.4900000000000002</v>
      </c>
      <c r="K203" s="100">
        <v>2.14</v>
      </c>
      <c r="L203" s="100">
        <v>54</v>
      </c>
      <c r="M203" s="100">
        <v>56</v>
      </c>
      <c r="N203" s="100">
        <v>12</v>
      </c>
      <c r="O203" s="99">
        <v>0.2970949074074074</v>
      </c>
    </row>
    <row r="204" spans="1:15" x14ac:dyDescent="0.25">
      <c r="A204" s="100">
        <v>1318</v>
      </c>
      <c r="B204" s="29">
        <v>4</v>
      </c>
      <c r="C204" s="100">
        <v>35781</v>
      </c>
      <c r="D204" s="100">
        <v>17.34</v>
      </c>
      <c r="E204" s="100">
        <v>13.55</v>
      </c>
      <c r="F204" s="100">
        <v>9.36</v>
      </c>
      <c r="G204" s="100">
        <v>7.42</v>
      </c>
      <c r="H204" s="100">
        <v>5.96</v>
      </c>
      <c r="I204" s="100">
        <v>4.8600000000000003</v>
      </c>
      <c r="J204" s="100">
        <v>3.98</v>
      </c>
      <c r="K204" s="100">
        <v>3.34</v>
      </c>
      <c r="L204" s="100">
        <v>54</v>
      </c>
      <c r="M204" s="100">
        <v>56</v>
      </c>
      <c r="N204" s="100">
        <v>12</v>
      </c>
      <c r="O204" s="99">
        <v>0.29721064814814818</v>
      </c>
    </row>
    <row r="205" spans="1:15" x14ac:dyDescent="0.25">
      <c r="A205" s="96" t="s">
        <v>890</v>
      </c>
      <c r="C205" s="95" t="s">
        <v>57</v>
      </c>
      <c r="D205" s="97">
        <v>0.29972222222222222</v>
      </c>
      <c r="E205" s="96" t="s">
        <v>178</v>
      </c>
    </row>
    <row r="206" spans="1:15" x14ac:dyDescent="0.25">
      <c r="A206" s="100">
        <v>1336</v>
      </c>
      <c r="B206" s="29">
        <v>1</v>
      </c>
      <c r="C206" s="100">
        <v>35555</v>
      </c>
      <c r="D206" s="100">
        <v>8.7899999999999991</v>
      </c>
      <c r="E206" s="100">
        <v>7.94</v>
      </c>
      <c r="F206" s="100">
        <v>8.06</v>
      </c>
      <c r="G206" s="100">
        <v>7.02</v>
      </c>
      <c r="H206" s="100">
        <v>6.24</v>
      </c>
      <c r="I206" s="100">
        <v>5.41</v>
      </c>
      <c r="J206" s="100">
        <v>4.72</v>
      </c>
      <c r="K206" s="100">
        <v>4.1900000000000004</v>
      </c>
      <c r="L206" s="100">
        <v>53</v>
      </c>
      <c r="M206" s="100">
        <v>55</v>
      </c>
      <c r="N206" s="100">
        <v>13</v>
      </c>
      <c r="O206" s="99">
        <v>0.30028935185185185</v>
      </c>
    </row>
    <row r="207" spans="1:15" x14ac:dyDescent="0.25">
      <c r="A207" s="100">
        <v>1336</v>
      </c>
      <c r="B207" s="29">
        <v>2</v>
      </c>
      <c r="C207" s="100">
        <v>12303</v>
      </c>
      <c r="D207" s="100">
        <v>2.81</v>
      </c>
      <c r="E207" s="100">
        <v>2.52</v>
      </c>
      <c r="F207" s="100">
        <v>2.56</v>
      </c>
      <c r="G207" s="100">
        <v>2.25</v>
      </c>
      <c r="H207" s="100">
        <v>2.0099999999999998</v>
      </c>
      <c r="I207" s="100">
        <v>1.78</v>
      </c>
      <c r="J207" s="100">
        <v>1.58</v>
      </c>
      <c r="K207" s="100">
        <v>1.44</v>
      </c>
      <c r="L207" s="100">
        <v>53</v>
      </c>
      <c r="M207" s="100">
        <v>55</v>
      </c>
      <c r="N207" s="100">
        <v>13</v>
      </c>
      <c r="O207" s="99">
        <v>0.30038194444444444</v>
      </c>
    </row>
    <row r="208" spans="1:15" x14ac:dyDescent="0.25">
      <c r="A208" s="100">
        <v>1336</v>
      </c>
      <c r="B208" s="29">
        <v>3</v>
      </c>
      <c r="C208" s="100">
        <v>23870</v>
      </c>
      <c r="D208" s="100">
        <v>5.72</v>
      </c>
      <c r="E208" s="100">
        <v>5.1100000000000003</v>
      </c>
      <c r="F208" s="100">
        <v>5.27</v>
      </c>
      <c r="G208" s="100">
        <v>4.54</v>
      </c>
      <c r="H208" s="100">
        <v>4.05</v>
      </c>
      <c r="I208" s="100">
        <v>3.59</v>
      </c>
      <c r="J208" s="100">
        <v>3.17</v>
      </c>
      <c r="K208" s="100">
        <v>2.88</v>
      </c>
      <c r="L208" s="100">
        <v>53</v>
      </c>
      <c r="M208" s="100">
        <v>55</v>
      </c>
      <c r="N208" s="100">
        <v>13</v>
      </c>
      <c r="O208" s="99">
        <v>0.30047453703703703</v>
      </c>
    </row>
    <row r="209" spans="1:15" x14ac:dyDescent="0.25">
      <c r="A209" s="100">
        <v>1336</v>
      </c>
      <c r="B209" s="29">
        <v>4</v>
      </c>
      <c r="C209" s="100">
        <v>35937</v>
      </c>
      <c r="D209" s="100">
        <v>8.66</v>
      </c>
      <c r="E209" s="100">
        <v>7.8</v>
      </c>
      <c r="F209" s="100">
        <v>7.92</v>
      </c>
      <c r="G209" s="100">
        <v>6.93</v>
      </c>
      <c r="H209" s="100">
        <v>6.16</v>
      </c>
      <c r="I209" s="100">
        <v>5.4</v>
      </c>
      <c r="J209" s="100">
        <v>4.79</v>
      </c>
      <c r="K209" s="100">
        <v>4.32</v>
      </c>
      <c r="L209" s="100">
        <v>53</v>
      </c>
      <c r="M209" s="100">
        <v>55</v>
      </c>
      <c r="N209" s="100">
        <v>13</v>
      </c>
      <c r="O209" s="99">
        <v>0.30059027777777775</v>
      </c>
    </row>
    <row r="210" spans="1:15" x14ac:dyDescent="0.25">
      <c r="A210" s="96" t="s">
        <v>905</v>
      </c>
      <c r="C210" s="95" t="s">
        <v>57</v>
      </c>
      <c r="D210" s="97">
        <v>0.30106481481481479</v>
      </c>
      <c r="E210" s="96" t="s">
        <v>176</v>
      </c>
    </row>
    <row r="211" spans="1:15" x14ac:dyDescent="0.25">
      <c r="A211" s="100">
        <v>1353</v>
      </c>
      <c r="B211" s="29">
        <v>1</v>
      </c>
      <c r="C211" s="100">
        <v>35326</v>
      </c>
      <c r="D211" s="100">
        <v>15.91</v>
      </c>
      <c r="E211" s="100">
        <v>11.06</v>
      </c>
      <c r="F211" s="100">
        <v>12.58</v>
      </c>
      <c r="G211" s="100">
        <v>9.66</v>
      </c>
      <c r="H211" s="100">
        <v>7.65</v>
      </c>
      <c r="I211" s="100">
        <v>6.02</v>
      </c>
      <c r="J211" s="100">
        <v>4.7</v>
      </c>
      <c r="K211" s="100">
        <v>3.74</v>
      </c>
      <c r="L211" s="100">
        <v>54</v>
      </c>
      <c r="M211" s="100">
        <v>56</v>
      </c>
      <c r="N211" s="100">
        <v>14</v>
      </c>
      <c r="O211" s="99">
        <v>0.30158564814814814</v>
      </c>
    </row>
    <row r="212" spans="1:15" x14ac:dyDescent="0.25">
      <c r="A212" s="146">
        <v>1353</v>
      </c>
      <c r="B212" s="147">
        <v>2</v>
      </c>
      <c r="C212" s="146">
        <v>12166</v>
      </c>
      <c r="D212" s="146">
        <v>5.81</v>
      </c>
      <c r="E212" s="146">
        <v>3.17</v>
      </c>
      <c r="F212" s="146">
        <v>4.55</v>
      </c>
      <c r="G212" s="146">
        <v>3.45</v>
      </c>
      <c r="H212" s="146">
        <v>2.7</v>
      </c>
      <c r="I212" s="146">
        <v>2.17</v>
      </c>
      <c r="J212" s="146">
        <v>1.72</v>
      </c>
      <c r="K212" s="146">
        <v>1.39</v>
      </c>
      <c r="L212" s="146">
        <v>54</v>
      </c>
      <c r="M212" s="146">
        <v>56</v>
      </c>
      <c r="N212" s="146">
        <v>14</v>
      </c>
      <c r="O212" s="143">
        <v>0.30181712962962964</v>
      </c>
    </row>
    <row r="213" spans="1:15" x14ac:dyDescent="0.25">
      <c r="A213" s="100">
        <v>1353</v>
      </c>
      <c r="B213" s="29">
        <v>3</v>
      </c>
      <c r="C213" s="100">
        <v>23580</v>
      </c>
      <c r="D213" s="100">
        <v>10.83</v>
      </c>
      <c r="E213" s="100">
        <v>7.07</v>
      </c>
      <c r="F213" s="100">
        <v>8.6199999999999992</v>
      </c>
      <c r="G213" s="100">
        <v>6.49</v>
      </c>
      <c r="H213" s="100">
        <v>5.13</v>
      </c>
      <c r="I213" s="100">
        <v>4.0999999999999996</v>
      </c>
      <c r="J213" s="100">
        <v>3.24</v>
      </c>
      <c r="K213" s="100">
        <v>2.62</v>
      </c>
      <c r="L213" s="100">
        <v>54</v>
      </c>
      <c r="M213" s="100">
        <v>56</v>
      </c>
      <c r="N213" s="100">
        <v>14</v>
      </c>
      <c r="O213" s="99">
        <v>0.30190972222222223</v>
      </c>
    </row>
    <row r="214" spans="1:15" x14ac:dyDescent="0.25">
      <c r="A214" s="100">
        <v>1353</v>
      </c>
      <c r="B214" s="29">
        <v>4</v>
      </c>
      <c r="C214" s="100">
        <v>35637</v>
      </c>
      <c r="D214" s="100">
        <v>15.56</v>
      </c>
      <c r="E214" s="100">
        <v>11.08</v>
      </c>
      <c r="F214" s="100">
        <v>12.36</v>
      </c>
      <c r="G214" s="101">
        <v>9.5</v>
      </c>
      <c r="H214" s="100">
        <v>7.5</v>
      </c>
      <c r="I214" s="100">
        <v>5.98</v>
      </c>
      <c r="J214" s="100">
        <v>4.71</v>
      </c>
      <c r="K214" s="100">
        <v>3.81</v>
      </c>
      <c r="L214" s="100">
        <v>54</v>
      </c>
      <c r="M214" s="100">
        <v>56</v>
      </c>
      <c r="N214" s="100">
        <v>14</v>
      </c>
      <c r="O214" s="99">
        <v>0.30203703703703705</v>
      </c>
    </row>
    <row r="215" spans="1:15" x14ac:dyDescent="0.25">
      <c r="A215" s="108" t="s">
        <v>906</v>
      </c>
      <c r="B215" s="115"/>
      <c r="C215" s="104" t="s">
        <v>57</v>
      </c>
      <c r="D215" s="114">
        <v>0.30256944444444445</v>
      </c>
      <c r="E215" s="108" t="s">
        <v>174</v>
      </c>
      <c r="F215" s="104"/>
      <c r="G215" s="104"/>
      <c r="H215" s="104"/>
      <c r="I215" s="104"/>
      <c r="J215" s="104"/>
      <c r="K215" s="104"/>
      <c r="L215" s="104"/>
      <c r="M215" s="104"/>
    </row>
    <row r="216" spans="1:15" x14ac:dyDescent="0.25">
      <c r="A216" s="100">
        <v>1356</v>
      </c>
      <c r="B216" s="29">
        <v>1</v>
      </c>
      <c r="C216" s="100">
        <v>35364</v>
      </c>
      <c r="D216" s="100">
        <v>15.15</v>
      </c>
      <c r="E216" s="100">
        <v>12.05</v>
      </c>
      <c r="F216" s="100">
        <v>10.44</v>
      </c>
      <c r="G216" s="100">
        <v>8.1999999999999993</v>
      </c>
      <c r="H216" s="100">
        <v>6.49</v>
      </c>
      <c r="I216" s="100">
        <v>5.23</v>
      </c>
      <c r="J216" s="100">
        <v>4.25</v>
      </c>
      <c r="K216" s="100">
        <v>3.5</v>
      </c>
      <c r="L216" s="100">
        <v>54</v>
      </c>
      <c r="M216" s="100">
        <v>56</v>
      </c>
      <c r="N216" s="100">
        <v>15</v>
      </c>
      <c r="O216" s="99">
        <v>0.30298611111111112</v>
      </c>
    </row>
    <row r="217" spans="1:15" x14ac:dyDescent="0.25">
      <c r="A217" s="155">
        <v>1356</v>
      </c>
      <c r="B217" s="158">
        <v>2</v>
      </c>
      <c r="C217" s="155">
        <v>12120</v>
      </c>
      <c r="D217" s="155">
        <v>5.56</v>
      </c>
      <c r="E217" s="155">
        <v>4.37</v>
      </c>
      <c r="F217" s="155">
        <v>2.89</v>
      </c>
      <c r="G217" s="155">
        <v>2.3199999999999998</v>
      </c>
      <c r="H217" s="155">
        <v>1.91</v>
      </c>
      <c r="I217" s="155">
        <v>1.61</v>
      </c>
      <c r="J217" s="155">
        <v>1.35</v>
      </c>
      <c r="K217" s="155">
        <v>1.1599999999999999</v>
      </c>
      <c r="L217" s="155">
        <v>54</v>
      </c>
      <c r="M217" s="155">
        <v>56</v>
      </c>
      <c r="N217" s="155">
        <v>15</v>
      </c>
      <c r="O217" s="148">
        <v>0.30309027777777781</v>
      </c>
    </row>
    <row r="218" spans="1:15" x14ac:dyDescent="0.25">
      <c r="A218" s="100">
        <v>1356</v>
      </c>
      <c r="B218" s="29">
        <v>3</v>
      </c>
      <c r="C218" s="100">
        <v>23627</v>
      </c>
      <c r="D218" s="100">
        <v>10.43</v>
      </c>
      <c r="E218" s="100">
        <v>8.17</v>
      </c>
      <c r="F218" s="100">
        <v>6.77</v>
      </c>
      <c r="G218" s="100">
        <v>5.28</v>
      </c>
      <c r="H218" s="100">
        <v>4.2300000000000004</v>
      </c>
      <c r="I218" s="100">
        <v>3.47</v>
      </c>
      <c r="J218" s="100">
        <v>2.83</v>
      </c>
      <c r="K218" s="100">
        <v>2.34</v>
      </c>
      <c r="L218" s="100">
        <v>54</v>
      </c>
      <c r="M218" s="100">
        <v>56</v>
      </c>
      <c r="N218" s="100">
        <v>15</v>
      </c>
      <c r="O218" s="99">
        <v>0.30318287037037034</v>
      </c>
    </row>
    <row r="219" spans="1:15" x14ac:dyDescent="0.25">
      <c r="A219" s="100">
        <v>1356</v>
      </c>
      <c r="B219" s="29">
        <v>4</v>
      </c>
      <c r="C219" s="100">
        <v>35618</v>
      </c>
      <c r="D219" s="100">
        <v>14.82</v>
      </c>
      <c r="E219" s="100">
        <v>11.78</v>
      </c>
      <c r="F219" s="100">
        <v>10.69</v>
      </c>
      <c r="G219" s="100">
        <v>8.39</v>
      </c>
      <c r="H219" s="100">
        <v>6.61</v>
      </c>
      <c r="I219" s="100">
        <v>5.34</v>
      </c>
      <c r="J219" s="100">
        <v>4.34</v>
      </c>
      <c r="K219" s="100">
        <v>3.56</v>
      </c>
      <c r="L219" s="100">
        <v>54</v>
      </c>
      <c r="M219" s="100">
        <v>56</v>
      </c>
      <c r="N219" s="100">
        <v>15</v>
      </c>
      <c r="O219" s="99">
        <v>0.30329861111111112</v>
      </c>
    </row>
    <row r="220" spans="1:15" x14ac:dyDescent="0.25">
      <c r="A220" s="96" t="s">
        <v>893</v>
      </c>
      <c r="C220" s="95" t="s">
        <v>57</v>
      </c>
      <c r="D220" s="97">
        <v>0.30377314814814815</v>
      </c>
      <c r="E220" s="96" t="s">
        <v>172</v>
      </c>
    </row>
    <row r="221" spans="1:15" x14ac:dyDescent="0.25">
      <c r="A221" s="100">
        <v>1373</v>
      </c>
      <c r="B221" s="29">
        <v>1</v>
      </c>
      <c r="C221" s="100">
        <v>35721</v>
      </c>
      <c r="D221" s="100">
        <v>9.02</v>
      </c>
      <c r="E221" s="100">
        <v>8.31</v>
      </c>
      <c r="F221" s="100">
        <v>8.11</v>
      </c>
      <c r="G221" s="100">
        <v>7</v>
      </c>
      <c r="H221" s="100">
        <v>5.99</v>
      </c>
      <c r="I221" s="100">
        <v>5.0999999999999996</v>
      </c>
      <c r="J221" s="100">
        <v>4.33</v>
      </c>
      <c r="K221" s="100">
        <v>3.67</v>
      </c>
      <c r="L221" s="100">
        <v>54</v>
      </c>
      <c r="M221" s="100">
        <v>55</v>
      </c>
      <c r="N221" s="100">
        <v>16</v>
      </c>
      <c r="O221" s="99">
        <v>0.30425925925925928</v>
      </c>
    </row>
    <row r="222" spans="1:15" x14ac:dyDescent="0.25">
      <c r="A222" s="100">
        <v>1373</v>
      </c>
      <c r="B222" s="29">
        <v>2</v>
      </c>
      <c r="C222" s="100">
        <v>12295</v>
      </c>
      <c r="D222" s="100">
        <v>2.83</v>
      </c>
      <c r="E222" s="100">
        <v>2.57</v>
      </c>
      <c r="F222" s="100">
        <v>2.56</v>
      </c>
      <c r="G222" s="100">
        <v>2.2000000000000002</v>
      </c>
      <c r="H222" s="100">
        <v>1.93</v>
      </c>
      <c r="I222" s="100">
        <v>1.67</v>
      </c>
      <c r="J222" s="100">
        <v>1.46</v>
      </c>
      <c r="K222" s="100">
        <v>1.27</v>
      </c>
      <c r="L222" s="100">
        <v>54</v>
      </c>
      <c r="M222" s="100">
        <v>55</v>
      </c>
      <c r="N222" s="100">
        <v>16</v>
      </c>
      <c r="O222" s="99">
        <v>0.30436342592592591</v>
      </c>
    </row>
    <row r="223" spans="1:15" x14ac:dyDescent="0.25">
      <c r="A223" s="100">
        <v>1373</v>
      </c>
      <c r="B223" s="29">
        <v>3</v>
      </c>
      <c r="C223" s="100">
        <v>23839</v>
      </c>
      <c r="D223" s="100">
        <v>5.79</v>
      </c>
      <c r="E223" s="100">
        <v>5.25</v>
      </c>
      <c r="F223" s="100">
        <v>5.26</v>
      </c>
      <c r="G223" s="100">
        <v>4.46</v>
      </c>
      <c r="H223" s="100">
        <v>3.87</v>
      </c>
      <c r="I223" s="100">
        <v>3.36</v>
      </c>
      <c r="J223" s="100">
        <v>2.91</v>
      </c>
      <c r="K223" s="100">
        <v>2.5299999999999998</v>
      </c>
      <c r="L223" s="100">
        <v>54</v>
      </c>
      <c r="M223" s="100">
        <v>55</v>
      </c>
      <c r="N223" s="100">
        <v>16</v>
      </c>
      <c r="O223" s="99">
        <v>0.3044560185185185</v>
      </c>
    </row>
    <row r="224" spans="1:15" x14ac:dyDescent="0.25">
      <c r="A224" s="100">
        <v>1373</v>
      </c>
      <c r="B224" s="29">
        <v>4</v>
      </c>
      <c r="C224" s="100">
        <v>36034</v>
      </c>
      <c r="D224" s="100">
        <v>8.7899999999999991</v>
      </c>
      <c r="E224" s="100">
        <v>8.09</v>
      </c>
      <c r="F224" s="100">
        <v>7.92</v>
      </c>
      <c r="G224" s="100">
        <v>6.84</v>
      </c>
      <c r="H224" s="100">
        <v>5.91</v>
      </c>
      <c r="I224" s="100">
        <v>5.08</v>
      </c>
      <c r="J224" s="100">
        <v>4.38</v>
      </c>
      <c r="K224" s="100">
        <v>3.8</v>
      </c>
      <c r="L224" s="100">
        <v>54</v>
      </c>
      <c r="M224" s="100">
        <v>55</v>
      </c>
      <c r="N224" s="100">
        <v>16</v>
      </c>
      <c r="O224" s="99">
        <v>0.30457175925925922</v>
      </c>
    </row>
    <row r="225" spans="1:15" x14ac:dyDescent="0.25">
      <c r="A225" s="96" t="s">
        <v>907</v>
      </c>
      <c r="C225" s="95" t="s">
        <v>57</v>
      </c>
      <c r="D225" s="97">
        <v>0.30496527777777777</v>
      </c>
      <c r="E225" s="96" t="s">
        <v>170</v>
      </c>
    </row>
    <row r="226" spans="1:15" x14ac:dyDescent="0.25">
      <c r="A226" s="100">
        <v>2081</v>
      </c>
      <c r="B226" s="29">
        <v>1</v>
      </c>
      <c r="C226" s="100">
        <v>35126</v>
      </c>
      <c r="D226" s="100">
        <v>15.88</v>
      </c>
      <c r="E226" s="100">
        <v>9.33</v>
      </c>
      <c r="F226" s="100">
        <v>12.72</v>
      </c>
      <c r="G226" s="100">
        <v>9.98</v>
      </c>
      <c r="H226" s="100">
        <v>8.0299999999999994</v>
      </c>
      <c r="I226" s="100">
        <v>6.37</v>
      </c>
      <c r="J226" s="100">
        <v>5.08</v>
      </c>
      <c r="K226" s="100">
        <v>4.03</v>
      </c>
      <c r="L226" s="100">
        <v>54</v>
      </c>
      <c r="M226" s="100">
        <v>55</v>
      </c>
      <c r="N226" s="100">
        <v>17</v>
      </c>
      <c r="O226" s="99">
        <v>0.30715277777777777</v>
      </c>
    </row>
    <row r="227" spans="1:15" x14ac:dyDescent="0.25">
      <c r="A227" s="100">
        <v>2081</v>
      </c>
      <c r="B227" s="29">
        <v>2</v>
      </c>
      <c r="C227" s="100">
        <v>12163</v>
      </c>
      <c r="D227" s="100">
        <v>5.77</v>
      </c>
      <c r="E227" s="100">
        <v>2.76</v>
      </c>
      <c r="F227" s="100">
        <v>4.54</v>
      </c>
      <c r="G227" s="100">
        <v>3.56</v>
      </c>
      <c r="H227" s="100">
        <v>2.86</v>
      </c>
      <c r="I227" s="100">
        <v>2.2999999999999998</v>
      </c>
      <c r="J227" s="100">
        <v>1.84</v>
      </c>
      <c r="K227" s="100">
        <v>1.48</v>
      </c>
      <c r="L227" s="100">
        <v>54</v>
      </c>
      <c r="M227" s="100">
        <v>55</v>
      </c>
      <c r="N227" s="100">
        <v>17</v>
      </c>
      <c r="O227" s="99">
        <v>0.30732638888888891</v>
      </c>
    </row>
    <row r="228" spans="1:15" x14ac:dyDescent="0.25">
      <c r="A228" s="100">
        <v>2081</v>
      </c>
      <c r="B228" s="29">
        <v>3</v>
      </c>
      <c r="C228" s="100">
        <v>23683</v>
      </c>
      <c r="D228" s="100">
        <v>11.07</v>
      </c>
      <c r="E228" s="100">
        <v>5.94</v>
      </c>
      <c r="F228" s="100">
        <v>8.81</v>
      </c>
      <c r="G228" s="100">
        <v>6.85</v>
      </c>
      <c r="H228" s="100">
        <v>5.53</v>
      </c>
      <c r="I228" s="100">
        <v>4.47</v>
      </c>
      <c r="J228" s="100">
        <v>3.56</v>
      </c>
      <c r="K228" s="100">
        <v>2.86</v>
      </c>
      <c r="L228" s="100">
        <v>54</v>
      </c>
      <c r="M228" s="100">
        <v>55</v>
      </c>
      <c r="N228" s="100">
        <v>17</v>
      </c>
      <c r="O228" s="99">
        <v>0.30745370370370367</v>
      </c>
    </row>
    <row r="229" spans="1:15" x14ac:dyDescent="0.25">
      <c r="A229" s="100">
        <v>2081</v>
      </c>
      <c r="B229" s="29">
        <v>4</v>
      </c>
      <c r="C229" s="100">
        <v>35588</v>
      </c>
      <c r="D229" s="100">
        <v>15.77</v>
      </c>
      <c r="E229" s="100">
        <v>9.36</v>
      </c>
      <c r="F229" s="100">
        <v>12.67</v>
      </c>
      <c r="G229" s="100">
        <v>9.9499999999999993</v>
      </c>
      <c r="H229" s="100">
        <v>8.02</v>
      </c>
      <c r="I229" s="100">
        <v>6.41</v>
      </c>
      <c r="J229" s="100">
        <v>5.13</v>
      </c>
      <c r="K229" s="100">
        <v>4.0999999999999996</v>
      </c>
      <c r="L229" s="100">
        <v>54</v>
      </c>
      <c r="M229" s="100">
        <v>55</v>
      </c>
      <c r="N229" s="100">
        <v>17</v>
      </c>
      <c r="O229" s="99">
        <v>0.30763888888888891</v>
      </c>
    </row>
    <row r="230" spans="1:15" x14ac:dyDescent="0.25">
      <c r="A230" s="96" t="s">
        <v>908</v>
      </c>
      <c r="C230" s="95" t="s">
        <v>57</v>
      </c>
      <c r="D230" s="97">
        <v>0.30821759259259257</v>
      </c>
      <c r="E230" s="96" t="s">
        <v>168</v>
      </c>
    </row>
    <row r="231" spans="1:15" x14ac:dyDescent="0.25">
      <c r="A231" s="100">
        <v>2083</v>
      </c>
      <c r="B231" s="29">
        <v>1</v>
      </c>
      <c r="C231" s="100">
        <v>35269</v>
      </c>
      <c r="D231" s="100">
        <v>14.86</v>
      </c>
      <c r="E231" s="100">
        <v>11.94</v>
      </c>
      <c r="F231" s="100">
        <v>10.72</v>
      </c>
      <c r="G231" s="100">
        <v>8.64</v>
      </c>
      <c r="H231" s="100">
        <v>7.06</v>
      </c>
      <c r="I231" s="100">
        <v>5.71</v>
      </c>
      <c r="J231" s="100">
        <v>4.66</v>
      </c>
      <c r="K231" s="100">
        <v>3.81</v>
      </c>
      <c r="L231" s="100">
        <v>54</v>
      </c>
      <c r="M231" s="100">
        <v>55</v>
      </c>
      <c r="N231" s="100">
        <v>18</v>
      </c>
      <c r="O231" s="99">
        <v>0.30863425925925925</v>
      </c>
    </row>
    <row r="232" spans="1:15" x14ac:dyDescent="0.25">
      <c r="A232" s="100">
        <v>2083</v>
      </c>
      <c r="B232" s="29">
        <v>2</v>
      </c>
      <c r="C232" s="100">
        <v>12148</v>
      </c>
      <c r="D232" s="100">
        <v>4.76</v>
      </c>
      <c r="E232" s="100">
        <v>3.8</v>
      </c>
      <c r="F232" s="100">
        <v>3.52</v>
      </c>
      <c r="G232" s="100">
        <v>2.83</v>
      </c>
      <c r="H232" s="100">
        <v>2.36</v>
      </c>
      <c r="I232" s="100">
        <v>1.92</v>
      </c>
      <c r="J232" s="100">
        <v>1.59</v>
      </c>
      <c r="K232" s="100">
        <v>1.32</v>
      </c>
      <c r="L232" s="100">
        <v>54</v>
      </c>
      <c r="M232" s="100">
        <v>55</v>
      </c>
      <c r="N232" s="100">
        <v>18</v>
      </c>
      <c r="O232" s="99">
        <v>0.30873842592592593</v>
      </c>
    </row>
    <row r="233" spans="1:15" x14ac:dyDescent="0.25">
      <c r="A233" s="100">
        <v>2083</v>
      </c>
      <c r="B233" s="29">
        <v>3</v>
      </c>
      <c r="C233" s="100">
        <v>23676</v>
      </c>
      <c r="D233" s="100">
        <v>9.8699999999999992</v>
      </c>
      <c r="E233" s="100">
        <v>7.84</v>
      </c>
      <c r="F233" s="100">
        <v>7.28</v>
      </c>
      <c r="G233" s="100">
        <v>5.79</v>
      </c>
      <c r="H233" s="100">
        <v>4.78</v>
      </c>
      <c r="I233" s="100">
        <v>3.89</v>
      </c>
      <c r="J233" s="100">
        <v>3.18</v>
      </c>
      <c r="K233" s="100">
        <v>2.62</v>
      </c>
      <c r="L233" s="100">
        <v>54</v>
      </c>
      <c r="M233" s="100">
        <v>55</v>
      </c>
      <c r="N233" s="100">
        <v>18</v>
      </c>
      <c r="O233" s="99">
        <v>0.30883101851851852</v>
      </c>
    </row>
    <row r="234" spans="1:15" x14ac:dyDescent="0.25">
      <c r="A234" s="100">
        <v>2083</v>
      </c>
      <c r="B234" s="29">
        <v>4</v>
      </c>
      <c r="C234" s="100">
        <v>35585</v>
      </c>
      <c r="D234" s="100">
        <v>14.79</v>
      </c>
      <c r="E234" s="100">
        <v>11.86</v>
      </c>
      <c r="F234" s="100">
        <v>10.94</v>
      </c>
      <c r="G234" s="100">
        <v>8.75</v>
      </c>
      <c r="H234" s="100">
        <v>7.15</v>
      </c>
      <c r="I234" s="100">
        <v>5.79</v>
      </c>
      <c r="J234" s="100">
        <v>4.7300000000000004</v>
      </c>
      <c r="K234" s="100">
        <v>3.84</v>
      </c>
      <c r="L234" s="100">
        <v>54</v>
      </c>
      <c r="M234" s="100">
        <v>55</v>
      </c>
      <c r="N234" s="100">
        <v>18</v>
      </c>
      <c r="O234" s="99">
        <v>0.30894675925925924</v>
      </c>
    </row>
    <row r="235" spans="1:15" x14ac:dyDescent="0.25">
      <c r="A235" s="96" t="s">
        <v>909</v>
      </c>
      <c r="C235" s="95" t="s">
        <v>57</v>
      </c>
      <c r="D235" s="97">
        <v>0.30943287037037037</v>
      </c>
      <c r="E235" s="96" t="s">
        <v>166</v>
      </c>
    </row>
    <row r="236" spans="1:15" x14ac:dyDescent="0.25">
      <c r="A236" s="100">
        <v>2503</v>
      </c>
      <c r="B236" s="29">
        <v>1</v>
      </c>
      <c r="C236" s="100">
        <v>34842</v>
      </c>
      <c r="D236" s="100">
        <v>18.399999999999999</v>
      </c>
      <c r="E236" s="100">
        <v>11.9</v>
      </c>
      <c r="F236" s="100">
        <v>14.75</v>
      </c>
      <c r="G236" s="100">
        <v>11.57</v>
      </c>
      <c r="H236" s="100">
        <v>9.2200000000000006</v>
      </c>
      <c r="I236" s="100">
        <v>7.3</v>
      </c>
      <c r="J236" s="100">
        <v>5.75</v>
      </c>
      <c r="K236" s="100">
        <v>4.5199999999999996</v>
      </c>
      <c r="L236" s="100">
        <v>53</v>
      </c>
      <c r="M236" s="100">
        <v>55</v>
      </c>
      <c r="N236" s="100">
        <v>19</v>
      </c>
      <c r="O236" s="99">
        <v>0.3116666666666667</v>
      </c>
    </row>
    <row r="237" spans="1:15" x14ac:dyDescent="0.25">
      <c r="A237" s="100">
        <v>2503</v>
      </c>
      <c r="B237" s="29">
        <v>2</v>
      </c>
      <c r="C237" s="100">
        <v>12111</v>
      </c>
      <c r="D237" s="100">
        <v>6.33</v>
      </c>
      <c r="E237" s="100">
        <v>3.68</v>
      </c>
      <c r="F237" s="100">
        <v>5.0599999999999996</v>
      </c>
      <c r="G237" s="100">
        <v>4</v>
      </c>
      <c r="H237" s="100">
        <v>3.18</v>
      </c>
      <c r="I237" s="100">
        <v>2.56</v>
      </c>
      <c r="J237" s="100">
        <v>2.06</v>
      </c>
      <c r="K237" s="100">
        <v>1.65</v>
      </c>
      <c r="L237" s="100">
        <v>53</v>
      </c>
      <c r="M237" s="100">
        <v>55</v>
      </c>
      <c r="N237" s="100">
        <v>19</v>
      </c>
      <c r="O237" s="99">
        <v>0.31178240740740742</v>
      </c>
    </row>
    <row r="238" spans="1:15" x14ac:dyDescent="0.25">
      <c r="A238" s="100">
        <v>2503</v>
      </c>
      <c r="B238" s="29">
        <v>3</v>
      </c>
      <c r="C238" s="100">
        <v>23601</v>
      </c>
      <c r="D238" s="100">
        <v>12.5</v>
      </c>
      <c r="E238" s="100">
        <v>7.71</v>
      </c>
      <c r="F238" s="100">
        <v>10</v>
      </c>
      <c r="G238" s="100">
        <v>7.78</v>
      </c>
      <c r="H238" s="100">
        <v>6.27</v>
      </c>
      <c r="I238" s="100">
        <v>5</v>
      </c>
      <c r="J238" s="100">
        <v>3.99</v>
      </c>
      <c r="K238" s="100">
        <v>3.18</v>
      </c>
      <c r="L238" s="100">
        <v>53</v>
      </c>
      <c r="M238" s="100">
        <v>55</v>
      </c>
      <c r="N238" s="100">
        <v>19</v>
      </c>
      <c r="O238" s="99">
        <v>0.31187500000000001</v>
      </c>
    </row>
    <row r="239" spans="1:15" x14ac:dyDescent="0.25">
      <c r="A239" s="100">
        <v>2503</v>
      </c>
      <c r="B239" s="29">
        <v>4</v>
      </c>
      <c r="C239" s="100">
        <v>35361</v>
      </c>
      <c r="D239" s="100">
        <v>18.02</v>
      </c>
      <c r="E239" s="100">
        <v>11.81</v>
      </c>
      <c r="F239" s="100">
        <v>14.44</v>
      </c>
      <c r="G239" s="100">
        <v>11.32</v>
      </c>
      <c r="H239" s="100">
        <v>9.0500000000000007</v>
      </c>
      <c r="I239" s="100">
        <v>7.24</v>
      </c>
      <c r="J239" s="100">
        <v>5.76</v>
      </c>
      <c r="K239" s="100">
        <v>4.5599999999999996</v>
      </c>
      <c r="L239" s="100">
        <v>53</v>
      </c>
      <c r="M239" s="100">
        <v>55</v>
      </c>
      <c r="N239" s="100">
        <v>19</v>
      </c>
      <c r="O239" s="99">
        <v>0.31199074074074074</v>
      </c>
    </row>
    <row r="240" spans="1:15" x14ac:dyDescent="0.25">
      <c r="A240" s="96" t="s">
        <v>910</v>
      </c>
      <c r="C240" s="95" t="s">
        <v>57</v>
      </c>
      <c r="D240" s="97">
        <v>0.31256944444444446</v>
      </c>
      <c r="E240" s="96" t="s">
        <v>163</v>
      </c>
    </row>
    <row r="241" spans="1:15" x14ac:dyDescent="0.25">
      <c r="A241" s="100">
        <v>2505</v>
      </c>
      <c r="B241" s="29">
        <v>1</v>
      </c>
      <c r="C241" s="100">
        <v>35265</v>
      </c>
      <c r="D241" s="100">
        <v>18.28</v>
      </c>
      <c r="E241" s="100">
        <v>14.64</v>
      </c>
      <c r="F241" s="100">
        <v>11.78</v>
      </c>
      <c r="G241" s="100">
        <v>9.4700000000000006</v>
      </c>
      <c r="H241" s="100">
        <v>7.74</v>
      </c>
      <c r="I241" s="100">
        <v>6.26</v>
      </c>
      <c r="J241" s="100">
        <v>5.14</v>
      </c>
      <c r="K241" s="100">
        <v>4.2300000000000004</v>
      </c>
      <c r="L241" s="100">
        <v>54</v>
      </c>
      <c r="M241" s="100">
        <v>55</v>
      </c>
      <c r="N241" s="100">
        <v>20</v>
      </c>
      <c r="O241" s="99">
        <v>0.31299768518518517</v>
      </c>
    </row>
    <row r="242" spans="1:15" x14ac:dyDescent="0.25">
      <c r="A242" s="100">
        <v>2505</v>
      </c>
      <c r="B242" s="29">
        <v>2</v>
      </c>
      <c r="C242" s="100">
        <v>12120</v>
      </c>
      <c r="D242" s="100">
        <v>6.43</v>
      </c>
      <c r="E242" s="100">
        <v>5.04</v>
      </c>
      <c r="F242" s="100">
        <v>3.77</v>
      </c>
      <c r="G242" s="100">
        <v>3.04</v>
      </c>
      <c r="H242" s="100">
        <v>2.56</v>
      </c>
      <c r="I242" s="100">
        <v>2.0699999999999998</v>
      </c>
      <c r="J242" s="100">
        <v>1.74</v>
      </c>
      <c r="K242" s="100">
        <v>1.47</v>
      </c>
      <c r="L242" s="100">
        <v>54</v>
      </c>
      <c r="M242" s="100">
        <v>55</v>
      </c>
      <c r="N242" s="100">
        <v>20</v>
      </c>
      <c r="O242" s="99">
        <v>0.31310185185185185</v>
      </c>
    </row>
    <row r="243" spans="1:15" x14ac:dyDescent="0.25">
      <c r="A243" s="100">
        <v>2505</v>
      </c>
      <c r="B243" s="29">
        <v>3</v>
      </c>
      <c r="C243" s="100">
        <v>23593</v>
      </c>
      <c r="D243" s="100">
        <v>12.42</v>
      </c>
      <c r="E243" s="100">
        <v>9.84</v>
      </c>
      <c r="F243" s="100">
        <v>7.95</v>
      </c>
      <c r="G243" s="100">
        <v>6.34</v>
      </c>
      <c r="H243" s="100">
        <v>5.24</v>
      </c>
      <c r="I243" s="100">
        <v>4.26</v>
      </c>
      <c r="J243" s="100">
        <v>3.51</v>
      </c>
      <c r="K243" s="100">
        <v>2.92</v>
      </c>
      <c r="L243" s="100">
        <v>54</v>
      </c>
      <c r="M243" s="100">
        <v>55</v>
      </c>
      <c r="N243" s="100">
        <v>20</v>
      </c>
      <c r="O243" s="99">
        <v>0.31318287037037035</v>
      </c>
    </row>
    <row r="244" spans="1:15" x14ac:dyDescent="0.25">
      <c r="A244" s="100">
        <v>2505</v>
      </c>
      <c r="B244" s="29">
        <v>4</v>
      </c>
      <c r="C244" s="100">
        <v>35397</v>
      </c>
      <c r="D244" s="100">
        <v>17.850000000000001</v>
      </c>
      <c r="E244" s="100">
        <v>14.33</v>
      </c>
      <c r="F244" s="100">
        <v>12.16</v>
      </c>
      <c r="G244" s="100">
        <v>9.6999999999999993</v>
      </c>
      <c r="H244" s="100">
        <v>7.9</v>
      </c>
      <c r="I244" s="100">
        <v>6.39</v>
      </c>
      <c r="J244" s="100">
        <v>5.24</v>
      </c>
      <c r="K244" s="100">
        <v>4.3099999999999996</v>
      </c>
      <c r="L244" s="100">
        <v>54</v>
      </c>
      <c r="M244" s="100">
        <v>55</v>
      </c>
      <c r="N244" s="100">
        <v>20</v>
      </c>
      <c r="O244" s="99">
        <v>0.31331018518518522</v>
      </c>
    </row>
    <row r="245" spans="1:15" x14ac:dyDescent="0.25">
      <c r="A245" s="96" t="s">
        <v>911</v>
      </c>
      <c r="C245" s="95" t="s">
        <v>57</v>
      </c>
      <c r="D245" s="97">
        <v>0.31373842592592593</v>
      </c>
      <c r="E245" s="96" t="s">
        <v>161</v>
      </c>
    </row>
    <row r="246" spans="1:15" x14ac:dyDescent="0.25">
      <c r="A246" s="100">
        <v>2973</v>
      </c>
      <c r="B246" s="29">
        <v>1</v>
      </c>
      <c r="C246" s="100">
        <v>35263</v>
      </c>
      <c r="D246" s="100">
        <v>18.190000000000001</v>
      </c>
      <c r="E246" s="100">
        <v>9.7200000000000006</v>
      </c>
      <c r="F246" s="100">
        <v>14.43</v>
      </c>
      <c r="G246" s="100">
        <v>11.22</v>
      </c>
      <c r="H246" s="100">
        <v>8.92</v>
      </c>
      <c r="I246" s="100">
        <v>7.04</v>
      </c>
      <c r="J246" s="100">
        <v>5.54</v>
      </c>
      <c r="K246" s="100">
        <v>4.4000000000000004</v>
      </c>
      <c r="L246" s="100">
        <v>53</v>
      </c>
      <c r="M246" s="100">
        <v>55</v>
      </c>
      <c r="N246" s="100">
        <v>21</v>
      </c>
      <c r="O246" s="99">
        <v>0.3153125</v>
      </c>
    </row>
    <row r="247" spans="1:15" x14ac:dyDescent="0.25">
      <c r="A247" s="100">
        <v>2973</v>
      </c>
      <c r="B247" s="29">
        <v>2</v>
      </c>
      <c r="C247" s="100">
        <v>12146</v>
      </c>
      <c r="D247" s="100">
        <v>6.42</v>
      </c>
      <c r="E247" s="100">
        <v>2.9</v>
      </c>
      <c r="F247" s="100">
        <v>4.9800000000000004</v>
      </c>
      <c r="G247" s="100">
        <v>3.9</v>
      </c>
      <c r="H247" s="100">
        <v>3.1</v>
      </c>
      <c r="I247" s="100">
        <v>2.4700000000000002</v>
      </c>
      <c r="J247" s="100">
        <v>1.96</v>
      </c>
      <c r="K247" s="100">
        <v>1.6</v>
      </c>
      <c r="L247" s="100">
        <v>53</v>
      </c>
      <c r="M247" s="100">
        <v>55</v>
      </c>
      <c r="N247" s="100">
        <v>21</v>
      </c>
      <c r="O247" s="99">
        <v>0.31543981481481481</v>
      </c>
    </row>
    <row r="248" spans="1:15" x14ac:dyDescent="0.25">
      <c r="A248" s="100">
        <v>2973</v>
      </c>
      <c r="B248" s="29">
        <v>3</v>
      </c>
      <c r="C248" s="100">
        <v>23540</v>
      </c>
      <c r="D248" s="100">
        <v>12.4</v>
      </c>
      <c r="E248" s="100">
        <v>6.17</v>
      </c>
      <c r="F248" s="100">
        <v>9.81</v>
      </c>
      <c r="G248" s="100">
        <v>7.56</v>
      </c>
      <c r="H248" s="100">
        <v>6.03</v>
      </c>
      <c r="I248" s="100">
        <v>4.82</v>
      </c>
      <c r="J248" s="100">
        <v>3.84</v>
      </c>
      <c r="K248" s="100">
        <v>3.07</v>
      </c>
      <c r="L248" s="100">
        <v>53</v>
      </c>
      <c r="M248" s="100">
        <v>55</v>
      </c>
      <c r="N248" s="100">
        <v>21</v>
      </c>
      <c r="O248" s="99">
        <v>0.31554398148148149</v>
      </c>
    </row>
    <row r="249" spans="1:15" x14ac:dyDescent="0.25">
      <c r="A249" s="100">
        <v>2973</v>
      </c>
      <c r="B249" s="29">
        <v>4</v>
      </c>
      <c r="C249" s="100">
        <v>35513</v>
      </c>
      <c r="D249" s="100">
        <v>17.71</v>
      </c>
      <c r="E249" s="100">
        <v>9.75</v>
      </c>
      <c r="F249" s="100">
        <v>14.12</v>
      </c>
      <c r="G249" s="100">
        <v>10.97</v>
      </c>
      <c r="H249" s="100">
        <v>8.73</v>
      </c>
      <c r="I249" s="100">
        <v>6.96</v>
      </c>
      <c r="J249" s="100">
        <v>5.54</v>
      </c>
      <c r="K249" s="100">
        <v>4.4400000000000004</v>
      </c>
      <c r="L249" s="100">
        <v>53</v>
      </c>
      <c r="M249" s="100">
        <v>55</v>
      </c>
      <c r="N249" s="100">
        <v>21</v>
      </c>
      <c r="O249" s="99">
        <v>0.31568287037037041</v>
      </c>
    </row>
    <row r="250" spans="1:15" x14ac:dyDescent="0.25">
      <c r="A250" s="96" t="s">
        <v>912</v>
      </c>
      <c r="C250" s="95" t="s">
        <v>57</v>
      </c>
      <c r="D250" s="97">
        <v>0.31609953703703703</v>
      </c>
      <c r="E250" s="96" t="s">
        <v>159</v>
      </c>
    </row>
    <row r="251" spans="1:15" x14ac:dyDescent="0.25">
      <c r="A251" s="100">
        <v>2975</v>
      </c>
      <c r="B251" s="29">
        <v>1</v>
      </c>
      <c r="C251" s="100">
        <v>35217</v>
      </c>
      <c r="D251" s="100">
        <v>19.04</v>
      </c>
      <c r="E251" s="100">
        <v>15.15</v>
      </c>
      <c r="F251" s="100">
        <v>9.1300000000000008</v>
      </c>
      <c r="G251" s="100">
        <v>7.38</v>
      </c>
      <c r="H251" s="100">
        <v>6.05</v>
      </c>
      <c r="I251" s="100">
        <v>5.0599999999999996</v>
      </c>
      <c r="J251" s="100">
        <v>4.2300000000000004</v>
      </c>
      <c r="K251" s="100">
        <v>3.59</v>
      </c>
      <c r="L251" s="100">
        <v>53</v>
      </c>
      <c r="M251" s="100">
        <v>55</v>
      </c>
      <c r="N251" s="100">
        <v>22</v>
      </c>
      <c r="O251" s="99">
        <v>0.3165277777777778</v>
      </c>
    </row>
    <row r="252" spans="1:15" x14ac:dyDescent="0.25">
      <c r="A252" s="100">
        <v>2975</v>
      </c>
      <c r="B252" s="29">
        <v>2</v>
      </c>
      <c r="C252" s="100">
        <v>12078</v>
      </c>
      <c r="D252" s="100">
        <v>7.18</v>
      </c>
      <c r="E252" s="100">
        <v>5.62</v>
      </c>
      <c r="F252" s="100">
        <v>2.41</v>
      </c>
      <c r="G252" s="100">
        <v>2.04</v>
      </c>
      <c r="H252" s="100">
        <v>1.76</v>
      </c>
      <c r="I252" s="100">
        <v>1.5</v>
      </c>
      <c r="J252" s="100">
        <v>1.3</v>
      </c>
      <c r="K252" s="100">
        <v>1.1399999999999999</v>
      </c>
      <c r="L252" s="100">
        <v>53</v>
      </c>
      <c r="M252" s="100">
        <v>55</v>
      </c>
      <c r="N252" s="100">
        <v>22</v>
      </c>
      <c r="O252" s="99">
        <v>0.31662037037037033</v>
      </c>
    </row>
    <row r="253" spans="1:15" x14ac:dyDescent="0.25">
      <c r="A253" s="100">
        <v>2975</v>
      </c>
      <c r="B253" s="29">
        <v>3</v>
      </c>
      <c r="C253" s="100">
        <v>23490</v>
      </c>
      <c r="D253" s="100">
        <v>13.25</v>
      </c>
      <c r="E253" s="100">
        <v>10.44</v>
      </c>
      <c r="F253" s="100">
        <v>5.86</v>
      </c>
      <c r="G253" s="100">
        <v>4.66</v>
      </c>
      <c r="H253" s="100">
        <v>3.89</v>
      </c>
      <c r="I253" s="100">
        <v>3.3</v>
      </c>
      <c r="J253" s="100">
        <v>2.79</v>
      </c>
      <c r="K253" s="100">
        <v>2.38</v>
      </c>
      <c r="L253" s="100">
        <v>53</v>
      </c>
      <c r="M253" s="100">
        <v>55</v>
      </c>
      <c r="N253" s="100">
        <v>22</v>
      </c>
      <c r="O253" s="99">
        <v>0.31671296296296297</v>
      </c>
    </row>
    <row r="254" spans="1:15" x14ac:dyDescent="0.25">
      <c r="A254" s="100">
        <v>2975</v>
      </c>
      <c r="B254" s="29">
        <v>4</v>
      </c>
      <c r="C254" s="100">
        <v>35371</v>
      </c>
      <c r="D254" s="100">
        <v>18.45</v>
      </c>
      <c r="E254" s="100">
        <v>14.68</v>
      </c>
      <c r="F254" s="100">
        <v>9.39</v>
      </c>
      <c r="G254" s="100">
        <v>7.56</v>
      </c>
      <c r="H254" s="100">
        <v>6.21</v>
      </c>
      <c r="I254" s="100">
        <v>5.19</v>
      </c>
      <c r="J254" s="100">
        <v>4.33</v>
      </c>
      <c r="K254" s="100">
        <v>3.65</v>
      </c>
      <c r="L254" s="100">
        <v>53</v>
      </c>
      <c r="M254" s="100">
        <v>55</v>
      </c>
      <c r="N254" s="100">
        <v>22</v>
      </c>
      <c r="O254" s="99">
        <v>0.31684027777777779</v>
      </c>
    </row>
    <row r="255" spans="1:15" x14ac:dyDescent="0.25">
      <c r="A255" s="96" t="s">
        <v>913</v>
      </c>
      <c r="C255" s="95" t="s">
        <v>57</v>
      </c>
      <c r="D255" s="97">
        <v>0.31725694444444447</v>
      </c>
      <c r="E255" s="96" t="s">
        <v>157</v>
      </c>
    </row>
    <row r="256" spans="1:15" x14ac:dyDescent="0.25">
      <c r="A256" s="100">
        <v>3481</v>
      </c>
      <c r="B256" s="29">
        <v>1</v>
      </c>
      <c r="C256" s="100">
        <v>35185</v>
      </c>
      <c r="D256" s="100">
        <v>16.8</v>
      </c>
      <c r="E256" s="100">
        <v>8.76</v>
      </c>
      <c r="F256" s="100">
        <v>13.43</v>
      </c>
      <c r="G256" s="100">
        <v>10.48</v>
      </c>
      <c r="H256" s="100">
        <v>8.39</v>
      </c>
      <c r="I256" s="100">
        <v>6.68</v>
      </c>
      <c r="J256" s="100">
        <v>5.32</v>
      </c>
      <c r="K256" s="100">
        <v>4.22</v>
      </c>
      <c r="L256" s="100">
        <v>53</v>
      </c>
      <c r="M256" s="100">
        <v>55</v>
      </c>
      <c r="N256" s="100">
        <v>23</v>
      </c>
      <c r="O256" s="99">
        <v>0.3193287037037037</v>
      </c>
    </row>
    <row r="257" spans="1:15" x14ac:dyDescent="0.25">
      <c r="A257" s="100">
        <v>3481</v>
      </c>
      <c r="B257" s="29">
        <v>2</v>
      </c>
      <c r="C257" s="100">
        <v>12095</v>
      </c>
      <c r="D257" s="100">
        <v>6.22</v>
      </c>
      <c r="E257" s="100">
        <v>2.4500000000000002</v>
      </c>
      <c r="F257" s="100">
        <v>4.87</v>
      </c>
      <c r="G257" s="100">
        <v>3.8</v>
      </c>
      <c r="H257" s="100">
        <v>3.01</v>
      </c>
      <c r="I257" s="100">
        <v>2.42</v>
      </c>
      <c r="J257" s="100">
        <v>1.94</v>
      </c>
      <c r="K257" s="100">
        <v>1.57</v>
      </c>
      <c r="L257" s="100">
        <v>53</v>
      </c>
      <c r="M257" s="100">
        <v>55</v>
      </c>
      <c r="N257" s="100">
        <v>23</v>
      </c>
      <c r="O257" s="99">
        <v>0.31944444444444448</v>
      </c>
    </row>
    <row r="258" spans="1:15" x14ac:dyDescent="0.25">
      <c r="A258" s="100">
        <v>3481</v>
      </c>
      <c r="B258" s="29">
        <v>3</v>
      </c>
      <c r="C258" s="100">
        <v>23610</v>
      </c>
      <c r="D258" s="100">
        <v>11.78</v>
      </c>
      <c r="E258" s="100">
        <v>5.4</v>
      </c>
      <c r="F258" s="100">
        <v>9.34</v>
      </c>
      <c r="G258" s="100">
        <v>7.2</v>
      </c>
      <c r="H258" s="100">
        <v>5.77</v>
      </c>
      <c r="I258" s="100">
        <v>4.6500000000000004</v>
      </c>
      <c r="J258" s="100">
        <v>3.72</v>
      </c>
      <c r="K258" s="100">
        <v>2.97</v>
      </c>
      <c r="L258" s="100">
        <v>53</v>
      </c>
      <c r="M258" s="100">
        <v>55</v>
      </c>
      <c r="N258" s="100">
        <v>23</v>
      </c>
      <c r="O258" s="99">
        <v>0.31953703703703701</v>
      </c>
    </row>
    <row r="259" spans="1:15" x14ac:dyDescent="0.25">
      <c r="A259" s="100">
        <v>3481</v>
      </c>
      <c r="B259" s="29">
        <v>4</v>
      </c>
      <c r="C259" s="100">
        <v>35471</v>
      </c>
      <c r="D259" s="100">
        <v>16.47</v>
      </c>
      <c r="E259" s="100">
        <v>8.7100000000000009</v>
      </c>
      <c r="F259" s="100">
        <v>13.16</v>
      </c>
      <c r="G259" s="100">
        <v>10.29</v>
      </c>
      <c r="H259" s="100">
        <v>8.23</v>
      </c>
      <c r="I259" s="100">
        <v>6.6</v>
      </c>
      <c r="J259" s="100">
        <v>5.3</v>
      </c>
      <c r="K259" s="100">
        <v>4.21</v>
      </c>
      <c r="L259" s="100">
        <v>53</v>
      </c>
      <c r="M259" s="100">
        <v>55</v>
      </c>
      <c r="N259" s="100">
        <v>23</v>
      </c>
      <c r="O259" s="99">
        <v>0.31966435185185188</v>
      </c>
    </row>
    <row r="260" spans="1:15" x14ac:dyDescent="0.25">
      <c r="A260" s="96" t="s">
        <v>914</v>
      </c>
      <c r="C260" s="95" t="s">
        <v>57</v>
      </c>
      <c r="D260" s="97">
        <v>0.32005787037037037</v>
      </c>
      <c r="E260" s="96" t="s">
        <v>155</v>
      </c>
    </row>
    <row r="261" spans="1:15" x14ac:dyDescent="0.25">
      <c r="A261" s="100">
        <v>3485</v>
      </c>
      <c r="B261" s="29">
        <v>1</v>
      </c>
      <c r="C261" s="100">
        <v>35312</v>
      </c>
      <c r="D261" s="100">
        <v>15.12</v>
      </c>
      <c r="E261" s="100">
        <v>12.11</v>
      </c>
      <c r="F261" s="100">
        <v>9.68</v>
      </c>
      <c r="G261" s="100">
        <v>7.88</v>
      </c>
      <c r="H261" s="100">
        <v>6.42</v>
      </c>
      <c r="I261" s="100">
        <v>5.33</v>
      </c>
      <c r="J261" s="100">
        <v>4.43</v>
      </c>
      <c r="K261" s="100">
        <v>3.7</v>
      </c>
      <c r="L261" s="100">
        <v>53</v>
      </c>
      <c r="M261" s="100">
        <v>55</v>
      </c>
      <c r="N261" s="100">
        <v>24</v>
      </c>
      <c r="O261" s="99">
        <v>0.32046296296296295</v>
      </c>
    </row>
    <row r="262" spans="1:15" x14ac:dyDescent="0.25">
      <c r="A262" s="100">
        <v>3485</v>
      </c>
      <c r="B262" s="29">
        <v>2</v>
      </c>
      <c r="C262" s="100">
        <v>12122</v>
      </c>
      <c r="D262" s="100">
        <v>5.03</v>
      </c>
      <c r="E262" s="100">
        <v>3.99</v>
      </c>
      <c r="F262" s="100">
        <v>3.08</v>
      </c>
      <c r="G262" s="100">
        <v>2.5099999999999998</v>
      </c>
      <c r="H262" s="100">
        <v>2.08</v>
      </c>
      <c r="I262" s="100">
        <v>1.75</v>
      </c>
      <c r="J262" s="100">
        <v>1.47</v>
      </c>
      <c r="K262" s="100">
        <v>1.25</v>
      </c>
      <c r="L262" s="100">
        <v>53</v>
      </c>
      <c r="M262" s="100">
        <v>55</v>
      </c>
      <c r="N262" s="100">
        <v>24</v>
      </c>
      <c r="O262" s="99">
        <v>0.32056712962962963</v>
      </c>
    </row>
    <row r="263" spans="1:15" x14ac:dyDescent="0.25">
      <c r="A263" s="100">
        <v>3485</v>
      </c>
      <c r="B263" s="29">
        <v>3</v>
      </c>
      <c r="C263" s="100">
        <v>23649</v>
      </c>
      <c r="D263" s="100">
        <v>10.210000000000001</v>
      </c>
      <c r="E263" s="100">
        <v>8.09</v>
      </c>
      <c r="F263" s="100">
        <v>6.51</v>
      </c>
      <c r="G263" s="100">
        <v>5.21</v>
      </c>
      <c r="H263" s="100">
        <v>4.3</v>
      </c>
      <c r="I263" s="100">
        <v>3.62</v>
      </c>
      <c r="J263" s="100">
        <v>3.01</v>
      </c>
      <c r="K263" s="100">
        <v>2.52</v>
      </c>
      <c r="L263" s="100">
        <v>53</v>
      </c>
      <c r="M263" s="100">
        <v>55</v>
      </c>
      <c r="N263" s="100">
        <v>24</v>
      </c>
      <c r="O263" s="99">
        <v>0.32065972222222222</v>
      </c>
    </row>
    <row r="264" spans="1:15" x14ac:dyDescent="0.25">
      <c r="A264" s="100">
        <v>3485</v>
      </c>
      <c r="B264" s="29">
        <v>4</v>
      </c>
      <c r="C264" s="100">
        <v>35564</v>
      </c>
      <c r="D264" s="100">
        <v>14.94</v>
      </c>
      <c r="E264" s="100">
        <v>11.97</v>
      </c>
      <c r="F264" s="100">
        <v>9.9</v>
      </c>
      <c r="G264" s="100">
        <v>8.02</v>
      </c>
      <c r="H264" s="100">
        <v>6.54</v>
      </c>
      <c r="I264" s="100">
        <v>5.42</v>
      </c>
      <c r="J264" s="100">
        <v>4.5</v>
      </c>
      <c r="K264" s="100">
        <v>3.76</v>
      </c>
      <c r="L264" s="100">
        <v>53</v>
      </c>
      <c r="M264" s="100">
        <v>55</v>
      </c>
      <c r="N264" s="100">
        <v>24</v>
      </c>
      <c r="O264" s="99">
        <v>0.32077546296296294</v>
      </c>
    </row>
    <row r="265" spans="1:15" x14ac:dyDescent="0.25">
      <c r="A265" s="96" t="s">
        <v>915</v>
      </c>
      <c r="C265" s="95" t="s">
        <v>57</v>
      </c>
      <c r="D265" s="97">
        <v>0.32124999999999998</v>
      </c>
      <c r="E265" s="96" t="s">
        <v>153</v>
      </c>
    </row>
    <row r="266" spans="1:15" x14ac:dyDescent="0.25">
      <c r="A266" s="100">
        <v>4007</v>
      </c>
      <c r="B266" s="29">
        <v>1</v>
      </c>
      <c r="C266" s="100">
        <v>35312</v>
      </c>
      <c r="D266" s="100">
        <v>15.02</v>
      </c>
      <c r="E266" s="100">
        <v>8.76</v>
      </c>
      <c r="F266" s="100">
        <v>12.09</v>
      </c>
      <c r="G266" s="100">
        <v>9.6300000000000008</v>
      </c>
      <c r="H266" s="100">
        <v>7.74</v>
      </c>
      <c r="I266" s="100">
        <v>6.29</v>
      </c>
      <c r="J266" s="100">
        <v>5.0199999999999996</v>
      </c>
      <c r="K266" s="100">
        <v>4.04</v>
      </c>
      <c r="L266" s="100">
        <v>53</v>
      </c>
      <c r="M266" s="100">
        <v>55</v>
      </c>
      <c r="N266" s="100">
        <v>25</v>
      </c>
      <c r="O266" s="99">
        <v>0.32271990740740741</v>
      </c>
    </row>
    <row r="267" spans="1:15" x14ac:dyDescent="0.25">
      <c r="A267" s="100">
        <v>4007</v>
      </c>
      <c r="B267" s="29">
        <v>2</v>
      </c>
      <c r="C267" s="100">
        <v>12133</v>
      </c>
      <c r="D267" s="100">
        <v>5.48</v>
      </c>
      <c r="E267" s="100">
        <v>2.58</v>
      </c>
      <c r="F267" s="100">
        <v>4.33</v>
      </c>
      <c r="G267" s="100">
        <v>3.42</v>
      </c>
      <c r="H267" s="100">
        <v>2.73</v>
      </c>
      <c r="I267" s="100">
        <v>2.23</v>
      </c>
      <c r="J267" s="100">
        <v>1.79</v>
      </c>
      <c r="K267" s="100">
        <v>1.45</v>
      </c>
      <c r="L267" s="100">
        <v>53</v>
      </c>
      <c r="M267" s="100">
        <v>55</v>
      </c>
      <c r="N267" s="100">
        <v>25</v>
      </c>
      <c r="O267" s="99">
        <v>0.32304398148148145</v>
      </c>
    </row>
    <row r="268" spans="1:15" x14ac:dyDescent="0.25">
      <c r="A268" s="100">
        <v>4007</v>
      </c>
      <c r="B268" s="29">
        <v>3</v>
      </c>
      <c r="C268" s="100">
        <v>23695</v>
      </c>
      <c r="D268" s="100">
        <v>10.41</v>
      </c>
      <c r="E268" s="100">
        <v>5.56</v>
      </c>
      <c r="F268" s="100">
        <v>8.36</v>
      </c>
      <c r="G268" s="100">
        <v>6.56</v>
      </c>
      <c r="H268" s="100">
        <v>5.3</v>
      </c>
      <c r="I268" s="100">
        <v>4.33</v>
      </c>
      <c r="J268" s="100">
        <v>3.48</v>
      </c>
      <c r="K268" s="100">
        <v>2.82</v>
      </c>
      <c r="L268" s="100">
        <v>53</v>
      </c>
      <c r="M268" s="100">
        <v>55</v>
      </c>
      <c r="N268" s="100">
        <v>25</v>
      </c>
      <c r="O268" s="99">
        <v>0.32317129629629632</v>
      </c>
    </row>
    <row r="269" spans="1:15" x14ac:dyDescent="0.25">
      <c r="A269" s="100">
        <v>4007</v>
      </c>
      <c r="B269" s="29">
        <v>4</v>
      </c>
      <c r="C269" s="100">
        <v>35539</v>
      </c>
      <c r="D269" s="100">
        <v>14.77</v>
      </c>
      <c r="E269" s="100">
        <v>8.76</v>
      </c>
      <c r="F269" s="100">
        <v>11.94</v>
      </c>
      <c r="G269" s="100">
        <v>9.4499999999999993</v>
      </c>
      <c r="H269" s="100">
        <v>7.63</v>
      </c>
      <c r="I269" s="100">
        <v>6.22</v>
      </c>
      <c r="J269" s="100">
        <v>5</v>
      </c>
      <c r="K269" s="100">
        <v>4.05</v>
      </c>
      <c r="L269" s="100">
        <v>53</v>
      </c>
      <c r="M269" s="100">
        <v>55</v>
      </c>
      <c r="N269" s="100">
        <v>25</v>
      </c>
      <c r="O269" s="99">
        <v>0.32332175925925927</v>
      </c>
    </row>
    <row r="270" spans="1:15" x14ac:dyDescent="0.25">
      <c r="A270" s="96" t="s">
        <v>916</v>
      </c>
      <c r="C270" s="95" t="s">
        <v>57</v>
      </c>
      <c r="D270" s="97">
        <v>0.32376157407407408</v>
      </c>
      <c r="E270" s="96" t="s">
        <v>151</v>
      </c>
    </row>
    <row r="271" spans="1:15" x14ac:dyDescent="0.25">
      <c r="A271" s="100">
        <v>4009</v>
      </c>
      <c r="B271" s="29">
        <v>1</v>
      </c>
      <c r="C271" s="100">
        <v>35370</v>
      </c>
      <c r="D271" s="100">
        <v>15.04</v>
      </c>
      <c r="E271" s="100">
        <v>12.04</v>
      </c>
      <c r="F271" s="100">
        <v>9.32</v>
      </c>
      <c r="G271" s="100">
        <v>7.59</v>
      </c>
      <c r="H271" s="100">
        <v>6.31</v>
      </c>
      <c r="I271" s="100">
        <v>5.2</v>
      </c>
      <c r="J271" s="100">
        <v>4.32</v>
      </c>
      <c r="K271" s="100">
        <v>3.61</v>
      </c>
      <c r="L271" s="100">
        <v>53</v>
      </c>
      <c r="M271" s="100">
        <v>55</v>
      </c>
      <c r="N271" s="100">
        <v>26</v>
      </c>
      <c r="O271" s="99">
        <v>0.32418981481481485</v>
      </c>
    </row>
    <row r="272" spans="1:15" x14ac:dyDescent="0.25">
      <c r="A272" s="100">
        <v>4009</v>
      </c>
      <c r="B272" s="29">
        <v>2</v>
      </c>
      <c r="C272" s="100">
        <v>12162</v>
      </c>
      <c r="D272" s="100">
        <v>5.0999999999999996</v>
      </c>
      <c r="E272" s="100">
        <v>4.07</v>
      </c>
      <c r="F272" s="100">
        <v>2.97</v>
      </c>
      <c r="G272" s="100">
        <v>2.42</v>
      </c>
      <c r="H272" s="100">
        <v>2.0299999999999998</v>
      </c>
      <c r="I272" s="100">
        <v>1.73</v>
      </c>
      <c r="J272" s="100">
        <v>1.42</v>
      </c>
      <c r="K272" s="100">
        <v>1.23</v>
      </c>
      <c r="L272" s="100">
        <v>53</v>
      </c>
      <c r="M272" s="100">
        <v>55</v>
      </c>
      <c r="N272" s="100">
        <v>26</v>
      </c>
      <c r="O272" s="99">
        <v>0.32429398148148147</v>
      </c>
    </row>
    <row r="273" spans="1:15" x14ac:dyDescent="0.25">
      <c r="A273" s="100">
        <v>4009</v>
      </c>
      <c r="B273" s="29">
        <v>3</v>
      </c>
      <c r="C273" s="100">
        <v>23616</v>
      </c>
      <c r="D273" s="100">
        <v>10.18</v>
      </c>
      <c r="E273" s="100">
        <v>8.06</v>
      </c>
      <c r="F273" s="100">
        <v>6.25</v>
      </c>
      <c r="G273" s="100">
        <v>5</v>
      </c>
      <c r="H273" s="100">
        <v>4.17</v>
      </c>
      <c r="I273" s="100">
        <v>3.51</v>
      </c>
      <c r="J273" s="100">
        <v>2.91</v>
      </c>
      <c r="K273" s="100">
        <v>2.4500000000000002</v>
      </c>
      <c r="L273" s="100">
        <v>53</v>
      </c>
      <c r="M273" s="100">
        <v>55</v>
      </c>
      <c r="N273" s="100">
        <v>26</v>
      </c>
      <c r="O273" s="99">
        <v>0.32438657407407406</v>
      </c>
    </row>
    <row r="274" spans="1:15" x14ac:dyDescent="0.25">
      <c r="A274" s="100">
        <v>4009</v>
      </c>
      <c r="B274" s="29">
        <v>4</v>
      </c>
      <c r="C274" s="100">
        <v>35621</v>
      </c>
      <c r="D274" s="100">
        <v>14.87</v>
      </c>
      <c r="E274" s="100">
        <v>11.9</v>
      </c>
      <c r="F274" s="100">
        <v>9.51</v>
      </c>
      <c r="G274" s="100">
        <v>7.73</v>
      </c>
      <c r="H274" s="100">
        <v>6.4</v>
      </c>
      <c r="I274" s="100">
        <v>5.29</v>
      </c>
      <c r="J274" s="100">
        <v>4.42</v>
      </c>
      <c r="K274" s="100">
        <v>3.68</v>
      </c>
      <c r="L274" s="100">
        <v>53</v>
      </c>
      <c r="M274" s="100">
        <v>55</v>
      </c>
      <c r="N274" s="100">
        <v>26</v>
      </c>
      <c r="O274" s="99">
        <v>0.32450231481481479</v>
      </c>
    </row>
    <row r="275" spans="1:15" x14ac:dyDescent="0.25">
      <c r="A275" s="96" t="s">
        <v>917</v>
      </c>
      <c r="C275" s="95" t="s">
        <v>57</v>
      </c>
      <c r="D275" s="97">
        <v>0.32491898148148146</v>
      </c>
      <c r="E275" s="96" t="s">
        <v>149</v>
      </c>
    </row>
    <row r="276" spans="1:15" x14ac:dyDescent="0.25">
      <c r="A276" s="100">
        <v>4626</v>
      </c>
      <c r="B276" s="29">
        <v>1</v>
      </c>
      <c r="C276" s="100">
        <v>35238</v>
      </c>
      <c r="D276" s="100">
        <v>16</v>
      </c>
      <c r="E276" s="100">
        <v>8.2799999999999994</v>
      </c>
      <c r="F276" s="100">
        <v>12.84</v>
      </c>
      <c r="G276" s="100">
        <v>10.1</v>
      </c>
      <c r="H276" s="100">
        <v>8.09</v>
      </c>
      <c r="I276" s="100">
        <v>6.48</v>
      </c>
      <c r="J276" s="100">
        <v>5.19</v>
      </c>
      <c r="K276" s="100">
        <v>4.17</v>
      </c>
      <c r="L276" s="100">
        <v>53</v>
      </c>
      <c r="M276" s="100">
        <v>55</v>
      </c>
      <c r="N276" s="100">
        <v>27</v>
      </c>
      <c r="O276" s="99">
        <v>0.32718750000000002</v>
      </c>
    </row>
    <row r="277" spans="1:15" x14ac:dyDescent="0.25">
      <c r="A277" s="100">
        <v>4626</v>
      </c>
      <c r="B277" s="29">
        <v>2</v>
      </c>
      <c r="C277" s="100">
        <v>12124</v>
      </c>
      <c r="D277" s="100">
        <v>5.48</v>
      </c>
      <c r="E277" s="100">
        <v>2.6</v>
      </c>
      <c r="F277" s="100">
        <v>4.34</v>
      </c>
      <c r="G277" s="100">
        <v>3.41</v>
      </c>
      <c r="H277" s="100">
        <v>2.74</v>
      </c>
      <c r="I277" s="100">
        <v>2.23</v>
      </c>
      <c r="J277" s="100">
        <v>1.81</v>
      </c>
      <c r="K277" s="100">
        <v>1.47</v>
      </c>
      <c r="L277" s="100">
        <v>53</v>
      </c>
      <c r="M277" s="100">
        <v>55</v>
      </c>
      <c r="N277" s="100">
        <v>27</v>
      </c>
      <c r="O277" s="99">
        <v>0.32733796296296297</v>
      </c>
    </row>
    <row r="278" spans="1:15" x14ac:dyDescent="0.25">
      <c r="A278" s="100">
        <v>4626</v>
      </c>
      <c r="B278" s="29">
        <v>3</v>
      </c>
      <c r="C278" s="100">
        <v>23638</v>
      </c>
      <c r="D278" s="100">
        <v>10.82</v>
      </c>
      <c r="E278" s="100">
        <v>5.42</v>
      </c>
      <c r="F278" s="100">
        <v>8.66</v>
      </c>
      <c r="G278" s="100">
        <v>6.75</v>
      </c>
      <c r="H278" s="100">
        <v>5.45</v>
      </c>
      <c r="I278" s="100">
        <v>4.4000000000000004</v>
      </c>
      <c r="J278" s="100">
        <v>3.56</v>
      </c>
      <c r="K278" s="100">
        <v>2.89</v>
      </c>
      <c r="L278" s="100">
        <v>53</v>
      </c>
      <c r="M278" s="100">
        <v>55</v>
      </c>
      <c r="N278" s="100">
        <v>27</v>
      </c>
      <c r="O278" s="99">
        <v>0.32745370370370369</v>
      </c>
    </row>
    <row r="279" spans="1:15" x14ac:dyDescent="0.25">
      <c r="A279" s="100">
        <v>4626</v>
      </c>
      <c r="B279" s="29">
        <v>4</v>
      </c>
      <c r="C279" s="100">
        <v>35616</v>
      </c>
      <c r="D279" s="100">
        <v>15.75</v>
      </c>
      <c r="E279" s="100">
        <v>8.36</v>
      </c>
      <c r="F279" s="100">
        <v>12.68</v>
      </c>
      <c r="G279" s="100">
        <v>9.9600000000000009</v>
      </c>
      <c r="H279" s="100">
        <v>8.02</v>
      </c>
      <c r="I279" s="100">
        <v>6.46</v>
      </c>
      <c r="J279" s="100">
        <v>5.22</v>
      </c>
      <c r="K279" s="100">
        <v>4.22</v>
      </c>
      <c r="L279" s="100">
        <v>53</v>
      </c>
      <c r="M279" s="100">
        <v>55</v>
      </c>
      <c r="N279" s="100">
        <v>27</v>
      </c>
      <c r="O279" s="99">
        <v>0.32761574074074074</v>
      </c>
    </row>
    <row r="280" spans="1:15" x14ac:dyDescent="0.25">
      <c r="A280" s="96" t="s">
        <v>918</v>
      </c>
      <c r="C280" s="95" t="s">
        <v>57</v>
      </c>
      <c r="D280" s="97">
        <v>0.32820601851851855</v>
      </c>
      <c r="E280" s="96" t="s">
        <v>147</v>
      </c>
    </row>
    <row r="281" spans="1:15" x14ac:dyDescent="0.25">
      <c r="A281" s="100">
        <v>4628</v>
      </c>
      <c r="B281" s="29">
        <v>1</v>
      </c>
      <c r="C281" s="100">
        <v>35322</v>
      </c>
      <c r="D281" s="100">
        <v>15.41</v>
      </c>
      <c r="E281" s="100">
        <v>12.47</v>
      </c>
      <c r="F281" s="100">
        <v>9.15</v>
      </c>
      <c r="G281" s="100">
        <v>7.52</v>
      </c>
      <c r="H281" s="100">
        <v>6.19</v>
      </c>
      <c r="I281" s="100">
        <v>5.15</v>
      </c>
      <c r="J281" s="100">
        <v>4.2699999999999996</v>
      </c>
      <c r="K281" s="100">
        <v>3.57</v>
      </c>
      <c r="L281" s="100">
        <v>53</v>
      </c>
      <c r="M281" s="100">
        <v>55</v>
      </c>
      <c r="N281" s="100">
        <v>28</v>
      </c>
      <c r="O281" s="99">
        <v>0.32866898148148149</v>
      </c>
    </row>
    <row r="282" spans="1:15" x14ac:dyDescent="0.25">
      <c r="A282" s="100">
        <v>4628</v>
      </c>
      <c r="B282" s="29">
        <v>2</v>
      </c>
      <c r="C282" s="100">
        <v>12153</v>
      </c>
      <c r="D282" s="100">
        <v>5.28</v>
      </c>
      <c r="E282" s="100">
        <v>4.28</v>
      </c>
      <c r="F282" s="100">
        <v>2.97</v>
      </c>
      <c r="G282" s="100">
        <v>2.4300000000000002</v>
      </c>
      <c r="H282" s="100">
        <v>2.0299999999999998</v>
      </c>
      <c r="I282" s="100">
        <v>1.71</v>
      </c>
      <c r="J282" s="100">
        <v>1.44</v>
      </c>
      <c r="K282" s="100">
        <v>1.23</v>
      </c>
      <c r="L282" s="100">
        <v>53</v>
      </c>
      <c r="M282" s="100">
        <v>55</v>
      </c>
      <c r="N282" s="100">
        <v>28</v>
      </c>
      <c r="O282" s="99">
        <v>0.32877314814814812</v>
      </c>
    </row>
    <row r="283" spans="1:15" x14ac:dyDescent="0.25">
      <c r="A283" s="100">
        <v>4628</v>
      </c>
      <c r="B283" s="29">
        <v>3</v>
      </c>
      <c r="C283" s="100">
        <v>23626</v>
      </c>
      <c r="D283" s="100">
        <v>10.43</v>
      </c>
      <c r="E283" s="100">
        <v>8.4</v>
      </c>
      <c r="F283" s="100">
        <v>6.18</v>
      </c>
      <c r="G283" s="100">
        <v>5.01</v>
      </c>
      <c r="H283" s="100">
        <v>4.16</v>
      </c>
      <c r="I283" s="100">
        <v>3.5</v>
      </c>
      <c r="J283" s="100">
        <v>2.92</v>
      </c>
      <c r="K283" s="100">
        <v>2.44</v>
      </c>
      <c r="L283" s="100">
        <v>53</v>
      </c>
      <c r="M283" s="100">
        <v>55</v>
      </c>
      <c r="N283" s="100">
        <v>28</v>
      </c>
      <c r="O283" s="99">
        <v>0.32885416666666667</v>
      </c>
    </row>
    <row r="284" spans="1:15" x14ac:dyDescent="0.25">
      <c r="A284" s="101">
        <v>4628</v>
      </c>
      <c r="B284" s="29">
        <v>4</v>
      </c>
      <c r="C284" s="100">
        <v>35574</v>
      </c>
      <c r="D284" s="100">
        <v>15.16</v>
      </c>
      <c r="E284" s="100">
        <v>12.25</v>
      </c>
      <c r="F284" s="100">
        <v>9.4499999999999993</v>
      </c>
      <c r="G284" s="100">
        <v>7.74</v>
      </c>
      <c r="H284" s="100">
        <v>6.33</v>
      </c>
      <c r="I284" s="100">
        <v>5.29</v>
      </c>
      <c r="J284" s="100">
        <v>4.38</v>
      </c>
      <c r="K284" s="100">
        <v>3.65</v>
      </c>
      <c r="L284" s="100">
        <v>53</v>
      </c>
      <c r="M284" s="100">
        <v>55</v>
      </c>
      <c r="N284" s="100">
        <v>28</v>
      </c>
      <c r="O284" s="99">
        <v>0.32898148148148149</v>
      </c>
    </row>
    <row r="285" spans="1:15" x14ac:dyDescent="0.25">
      <c r="A285" s="96" t="s">
        <v>919</v>
      </c>
      <c r="C285" s="95" t="s">
        <v>57</v>
      </c>
      <c r="D285" s="97">
        <v>0.32943287037037039</v>
      </c>
      <c r="E285" s="96" t="s">
        <v>145</v>
      </c>
    </row>
    <row r="286" spans="1:15" x14ac:dyDescent="0.25">
      <c r="A286" s="100">
        <v>5331</v>
      </c>
      <c r="B286" s="29">
        <v>1</v>
      </c>
      <c r="C286" s="100">
        <v>35620</v>
      </c>
      <c r="D286" s="100">
        <v>7.83</v>
      </c>
      <c r="E286" s="100">
        <v>7.22</v>
      </c>
      <c r="F286" s="100">
        <v>7.05</v>
      </c>
      <c r="G286" s="100">
        <v>6.14</v>
      </c>
      <c r="H286" s="100">
        <v>5.35</v>
      </c>
      <c r="I286" s="100">
        <v>4.5599999999999996</v>
      </c>
      <c r="J286" s="100">
        <v>3.87</v>
      </c>
      <c r="K286" s="100">
        <v>3.33</v>
      </c>
      <c r="L286" s="100">
        <v>53</v>
      </c>
      <c r="M286" s="100">
        <v>55</v>
      </c>
      <c r="N286" s="100">
        <v>29</v>
      </c>
      <c r="O286" s="99">
        <v>0.33164351851851853</v>
      </c>
    </row>
    <row r="287" spans="1:15" x14ac:dyDescent="0.25">
      <c r="A287" s="100">
        <v>5331</v>
      </c>
      <c r="B287" s="29">
        <v>2</v>
      </c>
      <c r="C287" s="100">
        <v>12270</v>
      </c>
      <c r="D287" s="100">
        <v>2.5</v>
      </c>
      <c r="E287" s="100">
        <v>2.2999999999999998</v>
      </c>
      <c r="F287" s="100">
        <v>2.2799999999999998</v>
      </c>
      <c r="G287" s="100">
        <v>1.98</v>
      </c>
      <c r="H287" s="100">
        <v>1.77</v>
      </c>
      <c r="I287" s="100">
        <v>1.55</v>
      </c>
      <c r="J287" s="100">
        <v>1.35</v>
      </c>
      <c r="K287" s="100">
        <v>1.21</v>
      </c>
      <c r="L287" s="100">
        <v>53</v>
      </c>
      <c r="M287" s="100">
        <v>55</v>
      </c>
      <c r="N287" s="100">
        <v>29</v>
      </c>
      <c r="O287" s="99">
        <v>0.33173611111111112</v>
      </c>
    </row>
    <row r="288" spans="1:15" x14ac:dyDescent="0.25">
      <c r="A288" s="100">
        <v>5331</v>
      </c>
      <c r="B288" s="29">
        <v>3</v>
      </c>
      <c r="C288" s="100">
        <v>23890</v>
      </c>
      <c r="D288" s="100">
        <v>5.08</v>
      </c>
      <c r="E288" s="100">
        <v>4.66</v>
      </c>
      <c r="F288" s="100">
        <v>4.63</v>
      </c>
      <c r="G288" s="100">
        <v>3.96</v>
      </c>
      <c r="H288" s="100">
        <v>3.53</v>
      </c>
      <c r="I288" s="100">
        <v>3.07</v>
      </c>
      <c r="J288" s="100">
        <v>2.66</v>
      </c>
      <c r="K288" s="100">
        <v>2.34</v>
      </c>
      <c r="L288" s="100">
        <v>53</v>
      </c>
      <c r="M288" s="100">
        <v>55</v>
      </c>
      <c r="N288" s="100">
        <v>29</v>
      </c>
      <c r="O288" s="99">
        <v>0.33182870370370371</v>
      </c>
    </row>
    <row r="289" spans="1:15" x14ac:dyDescent="0.25">
      <c r="A289" s="100">
        <v>5331</v>
      </c>
      <c r="B289" s="29">
        <v>4</v>
      </c>
      <c r="C289" s="100">
        <v>36016</v>
      </c>
      <c r="D289" s="100">
        <v>7.68</v>
      </c>
      <c r="E289" s="100">
        <v>7.06</v>
      </c>
      <c r="F289" s="100">
        <v>6.9</v>
      </c>
      <c r="G289" s="100">
        <v>6.02</v>
      </c>
      <c r="H289" s="100">
        <v>5.27</v>
      </c>
      <c r="I289" s="100">
        <v>4.58</v>
      </c>
      <c r="J289" s="100">
        <v>3.94</v>
      </c>
      <c r="K289" s="100">
        <v>3.41</v>
      </c>
      <c r="L289" s="100">
        <v>53</v>
      </c>
      <c r="M289" s="100">
        <v>55</v>
      </c>
      <c r="N289" s="100">
        <v>29</v>
      </c>
      <c r="O289" s="99">
        <v>0.33194444444444443</v>
      </c>
    </row>
    <row r="290" spans="1:15" x14ac:dyDescent="0.25">
      <c r="A290" s="96" t="s">
        <v>920</v>
      </c>
      <c r="C290" s="95" t="s">
        <v>57</v>
      </c>
      <c r="D290" s="97">
        <v>0.33263888888888887</v>
      </c>
      <c r="E290" s="96" t="s">
        <v>143</v>
      </c>
    </row>
    <row r="291" spans="1:15" x14ac:dyDescent="0.25">
      <c r="A291" s="100">
        <v>5349</v>
      </c>
      <c r="B291" s="29">
        <v>1</v>
      </c>
      <c r="C291" s="100">
        <v>35519</v>
      </c>
      <c r="D291" s="100">
        <v>16.829999999999998</v>
      </c>
      <c r="E291" s="100">
        <v>9.09</v>
      </c>
      <c r="F291" s="100">
        <v>13.37</v>
      </c>
      <c r="G291" s="100">
        <v>10.24</v>
      </c>
      <c r="H291" s="100">
        <v>8.09</v>
      </c>
      <c r="I291" s="100">
        <v>6.35</v>
      </c>
      <c r="J291" s="100">
        <v>4.9000000000000004</v>
      </c>
      <c r="K291" s="100">
        <v>3.86</v>
      </c>
      <c r="L291" s="100">
        <v>53</v>
      </c>
      <c r="M291" s="100">
        <v>55</v>
      </c>
      <c r="N291" s="100">
        <v>30</v>
      </c>
      <c r="O291" s="99">
        <v>0.33333333333333331</v>
      </c>
    </row>
    <row r="292" spans="1:15" x14ac:dyDescent="0.25">
      <c r="A292" s="100">
        <v>5349</v>
      </c>
      <c r="B292" s="29">
        <v>2</v>
      </c>
      <c r="C292" s="100">
        <v>12108</v>
      </c>
      <c r="D292" s="100">
        <v>7.41</v>
      </c>
      <c r="E292" s="100">
        <v>1.93</v>
      </c>
      <c r="F292" s="100">
        <v>5.73</v>
      </c>
      <c r="G292" s="100">
        <v>4.3499999999999996</v>
      </c>
      <c r="H292" s="100">
        <v>3.35</v>
      </c>
      <c r="I292" s="100">
        <v>2.65</v>
      </c>
      <c r="J292" s="100">
        <v>2.0699999999999998</v>
      </c>
      <c r="K292" s="100">
        <v>1.69</v>
      </c>
      <c r="L292" s="100">
        <v>53</v>
      </c>
      <c r="M292" s="100">
        <v>55</v>
      </c>
      <c r="N292" s="100">
        <v>30</v>
      </c>
      <c r="O292" s="99">
        <v>0.33344907407407409</v>
      </c>
    </row>
    <row r="293" spans="1:15" x14ac:dyDescent="0.25">
      <c r="A293" s="100">
        <v>5349</v>
      </c>
      <c r="B293" s="29">
        <v>3</v>
      </c>
      <c r="C293" s="100">
        <v>23646</v>
      </c>
      <c r="D293" s="100">
        <v>12.44</v>
      </c>
      <c r="E293" s="100">
        <v>5.36</v>
      </c>
      <c r="F293" s="100">
        <v>9.76</v>
      </c>
      <c r="G293" s="100">
        <v>7.36</v>
      </c>
      <c r="H293" s="100">
        <v>5.86</v>
      </c>
      <c r="I293" s="100">
        <v>4.63</v>
      </c>
      <c r="J293" s="100">
        <v>3.64</v>
      </c>
      <c r="K293" s="100">
        <v>2.94</v>
      </c>
      <c r="L293" s="100">
        <v>53</v>
      </c>
      <c r="M293" s="100">
        <v>55</v>
      </c>
      <c r="N293" s="100">
        <v>30</v>
      </c>
      <c r="O293" s="99">
        <v>0.33356481481481487</v>
      </c>
    </row>
    <row r="294" spans="1:15" x14ac:dyDescent="0.25">
      <c r="A294" s="100">
        <v>5349</v>
      </c>
      <c r="B294" s="29">
        <v>4</v>
      </c>
      <c r="C294" s="100">
        <v>35745</v>
      </c>
      <c r="D294" s="100">
        <v>16.420000000000002</v>
      </c>
      <c r="E294" s="100">
        <v>8.94</v>
      </c>
      <c r="F294" s="100">
        <v>13.03</v>
      </c>
      <c r="G294" s="100">
        <v>10.02</v>
      </c>
      <c r="H294" s="100">
        <v>8</v>
      </c>
      <c r="I294" s="100">
        <v>6.34</v>
      </c>
      <c r="J294" s="100">
        <v>5.01</v>
      </c>
      <c r="K294" s="100">
        <v>4.0199999999999996</v>
      </c>
      <c r="L294" s="100">
        <v>53</v>
      </c>
      <c r="M294" s="100">
        <v>55</v>
      </c>
      <c r="N294" s="100">
        <v>30</v>
      </c>
      <c r="O294" s="99">
        <v>0.33372685185185186</v>
      </c>
    </row>
    <row r="295" spans="1:15" x14ac:dyDescent="0.25">
      <c r="A295" s="96" t="s">
        <v>921</v>
      </c>
      <c r="C295" s="95" t="s">
        <v>57</v>
      </c>
      <c r="D295" s="97">
        <v>0.3342013888888889</v>
      </c>
      <c r="E295" s="96" t="s">
        <v>141</v>
      </c>
    </row>
    <row r="296" spans="1:15" x14ac:dyDescent="0.25">
      <c r="A296" s="100">
        <v>5351</v>
      </c>
      <c r="B296" s="29">
        <v>1</v>
      </c>
      <c r="C296" s="100">
        <v>35546</v>
      </c>
      <c r="D296" s="100">
        <v>13.2</v>
      </c>
      <c r="E296" s="100">
        <v>10.69</v>
      </c>
      <c r="F296" s="100">
        <v>11.54</v>
      </c>
      <c r="G296" s="100">
        <v>9.01</v>
      </c>
      <c r="H296" s="100">
        <v>7.14</v>
      </c>
      <c r="I296" s="100">
        <v>5.68</v>
      </c>
      <c r="J296" s="100">
        <v>4.5599999999999996</v>
      </c>
      <c r="K296" s="100">
        <v>3.71</v>
      </c>
      <c r="L296" s="100">
        <v>53</v>
      </c>
      <c r="M296" s="100">
        <v>55</v>
      </c>
      <c r="N296" s="100">
        <v>31</v>
      </c>
      <c r="O296" s="99">
        <v>0.33484953703703701</v>
      </c>
    </row>
    <row r="297" spans="1:15" x14ac:dyDescent="0.25">
      <c r="A297" s="100">
        <v>5351</v>
      </c>
      <c r="B297" s="29">
        <v>2</v>
      </c>
      <c r="C297" s="100">
        <v>12137</v>
      </c>
      <c r="D297" s="100">
        <v>4.5599999999999996</v>
      </c>
      <c r="E297" s="100">
        <v>3.7</v>
      </c>
      <c r="F297" s="100">
        <v>4.04</v>
      </c>
      <c r="G297" s="100">
        <v>3.14</v>
      </c>
      <c r="H297" s="100">
        <v>2.4900000000000002</v>
      </c>
      <c r="I297" s="100">
        <v>1.99</v>
      </c>
      <c r="J297" s="100">
        <v>1.61</v>
      </c>
      <c r="K297" s="100">
        <v>1.34</v>
      </c>
      <c r="L297" s="100">
        <v>53</v>
      </c>
      <c r="M297" s="100">
        <v>55</v>
      </c>
      <c r="N297" s="100">
        <v>31</v>
      </c>
      <c r="O297" s="99">
        <v>0.3349421296296296</v>
      </c>
    </row>
    <row r="298" spans="1:15" x14ac:dyDescent="0.25">
      <c r="A298" s="100">
        <v>5351</v>
      </c>
      <c r="B298" s="29">
        <v>3</v>
      </c>
      <c r="C298" s="100">
        <v>23738</v>
      </c>
      <c r="D298" s="100">
        <v>9.09</v>
      </c>
      <c r="E298" s="100">
        <v>7.28</v>
      </c>
      <c r="F298" s="100">
        <v>8.06</v>
      </c>
      <c r="G298" s="100">
        <v>6.2</v>
      </c>
      <c r="H298" s="100">
        <v>4.93</v>
      </c>
      <c r="I298" s="100">
        <v>3.93</v>
      </c>
      <c r="J298" s="100">
        <v>3.16</v>
      </c>
      <c r="K298" s="100">
        <v>2.61</v>
      </c>
      <c r="L298" s="100">
        <v>53</v>
      </c>
      <c r="M298" s="100">
        <v>55</v>
      </c>
      <c r="N298" s="100">
        <v>31</v>
      </c>
      <c r="O298" s="99">
        <v>0.33503472222222225</v>
      </c>
    </row>
    <row r="299" spans="1:15" x14ac:dyDescent="0.25">
      <c r="A299" s="100">
        <v>5351</v>
      </c>
      <c r="B299" s="29">
        <v>4</v>
      </c>
      <c r="C299" s="100">
        <v>35887</v>
      </c>
      <c r="D299" s="100">
        <v>13.13</v>
      </c>
      <c r="E299" s="100">
        <v>10.63</v>
      </c>
      <c r="F299" s="100">
        <v>11.72</v>
      </c>
      <c r="G299" s="100">
        <v>9.14</v>
      </c>
      <c r="H299" s="100">
        <v>7.19</v>
      </c>
      <c r="I299" s="100">
        <v>5.74</v>
      </c>
      <c r="J299" s="100">
        <v>4.62</v>
      </c>
      <c r="K299" s="100">
        <v>3.73</v>
      </c>
      <c r="L299" s="100">
        <v>53</v>
      </c>
      <c r="M299" s="100">
        <v>55</v>
      </c>
      <c r="N299" s="100">
        <v>31</v>
      </c>
      <c r="O299" s="99">
        <v>0.33516203703703701</v>
      </c>
    </row>
    <row r="300" spans="1:15" x14ac:dyDescent="0.25">
      <c r="A300" s="96" t="s">
        <v>922</v>
      </c>
      <c r="C300" s="95" t="s">
        <v>57</v>
      </c>
      <c r="D300" s="97">
        <v>0.33584490740740741</v>
      </c>
      <c r="E300" s="96" t="s">
        <v>139</v>
      </c>
    </row>
    <row r="301" spans="1:15" x14ac:dyDescent="0.25">
      <c r="A301" s="100">
        <v>5369</v>
      </c>
      <c r="B301" s="29">
        <v>1</v>
      </c>
      <c r="C301" s="100">
        <v>35566</v>
      </c>
      <c r="D301" s="100">
        <v>8.2100000000000009</v>
      </c>
      <c r="E301" s="100">
        <v>7.58</v>
      </c>
      <c r="F301" s="100">
        <v>7.53</v>
      </c>
      <c r="G301" s="100">
        <v>6.62</v>
      </c>
      <c r="H301" s="100">
        <v>5.79</v>
      </c>
      <c r="I301" s="100">
        <v>4.99</v>
      </c>
      <c r="J301" s="100">
        <v>4.2</v>
      </c>
      <c r="K301" s="100">
        <v>3.48</v>
      </c>
      <c r="L301" s="100">
        <v>53</v>
      </c>
      <c r="M301" s="100">
        <v>55</v>
      </c>
      <c r="N301" s="100">
        <v>32</v>
      </c>
      <c r="O301" s="99">
        <v>0.33641203703703698</v>
      </c>
    </row>
    <row r="302" spans="1:15" x14ac:dyDescent="0.25">
      <c r="A302" s="100">
        <v>5369</v>
      </c>
      <c r="B302" s="29">
        <v>2</v>
      </c>
      <c r="C302" s="100">
        <v>12232</v>
      </c>
      <c r="D302" s="100">
        <v>2.64</v>
      </c>
      <c r="E302" s="100">
        <v>2.44</v>
      </c>
      <c r="F302" s="100">
        <v>2.4</v>
      </c>
      <c r="G302" s="100">
        <v>2.1</v>
      </c>
      <c r="H302" s="100">
        <v>1.88</v>
      </c>
      <c r="I302" s="100">
        <v>1.68</v>
      </c>
      <c r="J302" s="100">
        <v>1.45</v>
      </c>
      <c r="K302" s="100">
        <v>1.28</v>
      </c>
      <c r="L302" s="100">
        <v>53</v>
      </c>
      <c r="M302" s="100">
        <v>55</v>
      </c>
      <c r="N302" s="100">
        <v>32</v>
      </c>
      <c r="O302" s="99">
        <v>0.33651620370370372</v>
      </c>
    </row>
    <row r="303" spans="1:15" x14ac:dyDescent="0.25">
      <c r="A303" s="100">
        <v>5369</v>
      </c>
      <c r="B303" s="29">
        <v>3</v>
      </c>
      <c r="C303" s="100">
        <v>23836</v>
      </c>
      <c r="D303" s="100">
        <v>5.3</v>
      </c>
      <c r="E303" s="100">
        <v>4.8600000000000003</v>
      </c>
      <c r="F303" s="100">
        <v>4.84</v>
      </c>
      <c r="G303" s="100">
        <v>4.21</v>
      </c>
      <c r="H303" s="100">
        <v>3.77</v>
      </c>
      <c r="I303" s="100">
        <v>3.3</v>
      </c>
      <c r="J303" s="100">
        <v>2.86</v>
      </c>
      <c r="K303" s="100">
        <v>2.4700000000000002</v>
      </c>
      <c r="L303" s="100">
        <v>53</v>
      </c>
      <c r="M303" s="100">
        <v>55</v>
      </c>
      <c r="N303" s="100">
        <v>32</v>
      </c>
      <c r="O303" s="99">
        <v>0.33660879629629631</v>
      </c>
    </row>
    <row r="304" spans="1:15" x14ac:dyDescent="0.25">
      <c r="A304" s="100">
        <v>5369</v>
      </c>
      <c r="B304" s="29">
        <v>4</v>
      </c>
      <c r="C304" s="100">
        <v>35863</v>
      </c>
      <c r="D304" s="100">
        <v>7.93</v>
      </c>
      <c r="E304" s="100">
        <v>7.3</v>
      </c>
      <c r="F304" s="100">
        <v>7.23</v>
      </c>
      <c r="G304" s="100">
        <v>6.36</v>
      </c>
      <c r="H304" s="100">
        <v>5.61</v>
      </c>
      <c r="I304" s="100">
        <v>4.9000000000000004</v>
      </c>
      <c r="J304" s="100">
        <v>4.2</v>
      </c>
      <c r="K304" s="100">
        <v>3.57</v>
      </c>
      <c r="L304" s="100">
        <v>53</v>
      </c>
      <c r="M304" s="100">
        <v>55</v>
      </c>
      <c r="N304" s="100">
        <v>32</v>
      </c>
      <c r="O304" s="99">
        <v>0.33672453703703703</v>
      </c>
    </row>
    <row r="305" spans="1:15" x14ac:dyDescent="0.25">
      <c r="A305" s="96" t="s">
        <v>923</v>
      </c>
      <c r="C305" s="95" t="s">
        <v>57</v>
      </c>
      <c r="D305" s="97">
        <v>0.3371527777777778</v>
      </c>
      <c r="E305" s="96" t="s">
        <v>137</v>
      </c>
    </row>
    <row r="306" spans="1:15" x14ac:dyDescent="0.25">
      <c r="A306" s="100">
        <v>5387</v>
      </c>
      <c r="B306" s="29">
        <v>1</v>
      </c>
      <c r="C306" s="100">
        <v>35067</v>
      </c>
      <c r="D306" s="100">
        <v>22.07</v>
      </c>
      <c r="E306" s="100">
        <v>6.59</v>
      </c>
      <c r="F306" s="100">
        <v>17.510000000000002</v>
      </c>
      <c r="G306" s="100">
        <v>13.49</v>
      </c>
      <c r="H306" s="100">
        <v>10.55</v>
      </c>
      <c r="I306" s="100">
        <v>8.2200000000000006</v>
      </c>
      <c r="J306" s="100">
        <v>6.4</v>
      </c>
      <c r="K306" s="100">
        <v>4.8</v>
      </c>
      <c r="L306" s="100">
        <v>53</v>
      </c>
      <c r="M306" s="100">
        <v>55</v>
      </c>
      <c r="N306" s="100">
        <v>33</v>
      </c>
      <c r="O306" s="99">
        <v>0.33780092592592598</v>
      </c>
    </row>
    <row r="307" spans="1:15" x14ac:dyDescent="0.25">
      <c r="A307" s="100">
        <v>5387</v>
      </c>
      <c r="B307" s="29">
        <v>2</v>
      </c>
      <c r="C307" s="100">
        <v>11918</v>
      </c>
      <c r="D307" s="100">
        <v>9.0399999999999991</v>
      </c>
      <c r="E307" s="100">
        <v>1.86</v>
      </c>
      <c r="F307" s="100">
        <v>7.1</v>
      </c>
      <c r="G307" s="100">
        <v>5.48</v>
      </c>
      <c r="H307" s="100">
        <v>4.1900000000000004</v>
      </c>
      <c r="I307" s="100">
        <v>3.32</v>
      </c>
      <c r="J307" s="100">
        <v>2.6</v>
      </c>
      <c r="K307" s="100">
        <v>2.0099999999999998</v>
      </c>
      <c r="L307" s="100">
        <v>53</v>
      </c>
      <c r="M307" s="100">
        <v>55</v>
      </c>
      <c r="N307" s="100">
        <v>33</v>
      </c>
      <c r="O307" s="99">
        <v>0.33792824074074074</v>
      </c>
    </row>
    <row r="308" spans="1:15" x14ac:dyDescent="0.25">
      <c r="A308" s="100">
        <v>5387</v>
      </c>
      <c r="B308" s="29">
        <v>3</v>
      </c>
      <c r="C308" s="100">
        <v>23461</v>
      </c>
      <c r="D308" s="100">
        <v>16.489999999999998</v>
      </c>
      <c r="E308" s="100">
        <v>4</v>
      </c>
      <c r="F308" s="100">
        <v>13</v>
      </c>
      <c r="G308" s="100">
        <v>9.8800000000000008</v>
      </c>
      <c r="H308" s="100">
        <v>7.79</v>
      </c>
      <c r="I308" s="100">
        <v>6.11</v>
      </c>
      <c r="J308" s="100">
        <v>4.82</v>
      </c>
      <c r="K308" s="100">
        <v>3.67</v>
      </c>
      <c r="L308" s="100">
        <v>53</v>
      </c>
      <c r="M308" s="100">
        <v>55</v>
      </c>
      <c r="N308" s="100">
        <v>33</v>
      </c>
      <c r="O308" s="99">
        <v>0.33809027777777773</v>
      </c>
    </row>
    <row r="309" spans="1:15" x14ac:dyDescent="0.25">
      <c r="A309" s="100">
        <v>5387</v>
      </c>
      <c r="B309" s="29">
        <v>4</v>
      </c>
      <c r="C309" s="100">
        <v>35299</v>
      </c>
      <c r="D309" s="100">
        <v>21.44</v>
      </c>
      <c r="E309" s="100">
        <v>6.48</v>
      </c>
      <c r="F309" s="100">
        <v>17.03</v>
      </c>
      <c r="G309" s="100">
        <v>13.15</v>
      </c>
      <c r="H309" s="100">
        <v>10.34</v>
      </c>
      <c r="I309" s="100">
        <v>8.14</v>
      </c>
      <c r="J309" s="100">
        <v>6.45</v>
      </c>
      <c r="K309" s="100">
        <v>4.93</v>
      </c>
      <c r="L309" s="100">
        <v>53</v>
      </c>
      <c r="M309" s="100">
        <v>55</v>
      </c>
      <c r="N309" s="100">
        <v>33</v>
      </c>
      <c r="O309" s="99">
        <v>0.33822916666666664</v>
      </c>
    </row>
    <row r="310" spans="1:15" x14ac:dyDescent="0.25">
      <c r="A310" s="96" t="s">
        <v>924</v>
      </c>
      <c r="C310" s="95" t="s">
        <v>57</v>
      </c>
      <c r="D310" s="97">
        <v>0.33872685185185186</v>
      </c>
      <c r="E310" s="96" t="s">
        <v>120</v>
      </c>
    </row>
    <row r="311" spans="1:15" x14ac:dyDescent="0.25">
      <c r="A311" s="100">
        <v>5389</v>
      </c>
      <c r="B311" s="29">
        <v>1</v>
      </c>
      <c r="C311" s="100">
        <v>35462</v>
      </c>
      <c r="D311" s="100">
        <v>14.82</v>
      </c>
      <c r="E311" s="100">
        <v>11.95</v>
      </c>
      <c r="F311" s="100">
        <v>10.24</v>
      </c>
      <c r="G311" s="100">
        <v>8.4</v>
      </c>
      <c r="H311" s="100">
        <v>6.91</v>
      </c>
      <c r="I311" s="100">
        <v>5.7</v>
      </c>
      <c r="J311" s="100">
        <v>4.74</v>
      </c>
      <c r="K311" s="100">
        <v>3.95</v>
      </c>
      <c r="L311" s="100">
        <v>53</v>
      </c>
      <c r="M311" s="100">
        <v>55</v>
      </c>
      <c r="N311" s="100">
        <v>34</v>
      </c>
      <c r="O311" s="99">
        <v>0.33916666666666667</v>
      </c>
    </row>
    <row r="312" spans="1:15" x14ac:dyDescent="0.25">
      <c r="A312" s="100">
        <v>5389</v>
      </c>
      <c r="B312" s="29">
        <v>2</v>
      </c>
      <c r="C312" s="100">
        <v>12162</v>
      </c>
      <c r="D312" s="100">
        <v>5.57</v>
      </c>
      <c r="E312" s="100">
        <v>4.4400000000000004</v>
      </c>
      <c r="F312" s="100">
        <v>3.35</v>
      </c>
      <c r="G312" s="100">
        <v>2.78</v>
      </c>
      <c r="H312" s="100">
        <v>2.33</v>
      </c>
      <c r="I312" s="100">
        <v>1.95</v>
      </c>
      <c r="J312" s="100">
        <v>1.63</v>
      </c>
      <c r="K312" s="100">
        <v>1.41</v>
      </c>
      <c r="L312" s="100">
        <v>53</v>
      </c>
      <c r="M312" s="100">
        <v>55</v>
      </c>
      <c r="N312" s="100">
        <v>34</v>
      </c>
      <c r="O312" s="99">
        <v>0.3392592592592592</v>
      </c>
    </row>
    <row r="313" spans="1:15" x14ac:dyDescent="0.25">
      <c r="A313" s="100">
        <v>5389</v>
      </c>
      <c r="B313" s="29">
        <v>3</v>
      </c>
      <c r="C313" s="100">
        <v>23723</v>
      </c>
      <c r="D313" s="100">
        <v>10.46</v>
      </c>
      <c r="E313" s="100">
        <v>8.3000000000000007</v>
      </c>
      <c r="F313" s="100">
        <v>7.01</v>
      </c>
      <c r="G313" s="100">
        <v>5.64</v>
      </c>
      <c r="H313" s="100">
        <v>4.7300000000000004</v>
      </c>
      <c r="I313" s="100">
        <v>3.9</v>
      </c>
      <c r="J313" s="100">
        <v>3.28</v>
      </c>
      <c r="K313" s="100">
        <v>2.77</v>
      </c>
      <c r="L313" s="100">
        <v>53</v>
      </c>
      <c r="M313" s="100">
        <v>55</v>
      </c>
      <c r="N313" s="100">
        <v>34</v>
      </c>
      <c r="O313" s="99">
        <v>0.33935185185185185</v>
      </c>
    </row>
    <row r="314" spans="1:15" x14ac:dyDescent="0.25">
      <c r="A314" s="100">
        <v>5389</v>
      </c>
      <c r="B314" s="29">
        <v>4</v>
      </c>
      <c r="C314" s="100">
        <v>35623</v>
      </c>
      <c r="D314" s="100">
        <v>14.54</v>
      </c>
      <c r="E314" s="100">
        <v>11.76</v>
      </c>
      <c r="F314" s="100">
        <v>10.34</v>
      </c>
      <c r="G314" s="100">
        <v>8.44</v>
      </c>
      <c r="H314" s="100">
        <v>6.96</v>
      </c>
      <c r="I314" s="100">
        <v>5.75</v>
      </c>
      <c r="J314" s="100">
        <v>4.78</v>
      </c>
      <c r="K314" s="100">
        <v>3.99</v>
      </c>
      <c r="L314" s="100">
        <v>53</v>
      </c>
      <c r="M314" s="100">
        <v>55</v>
      </c>
      <c r="N314" s="100">
        <v>34</v>
      </c>
      <c r="O314" s="99">
        <v>0.33947916666666672</v>
      </c>
    </row>
    <row r="315" spans="1:15" x14ac:dyDescent="0.25">
      <c r="A315" s="96" t="s">
        <v>925</v>
      </c>
      <c r="C315" s="95" t="s">
        <v>57</v>
      </c>
      <c r="D315" s="97">
        <v>0.3399652777777778</v>
      </c>
      <c r="E315" s="96" t="s">
        <v>119</v>
      </c>
    </row>
    <row r="316" spans="1:15" x14ac:dyDescent="0.25">
      <c r="A316" s="100">
        <v>5407</v>
      </c>
      <c r="B316" s="29">
        <v>1</v>
      </c>
      <c r="C316" s="100">
        <v>35714</v>
      </c>
      <c r="D316" s="100">
        <v>8.6</v>
      </c>
      <c r="E316" s="100">
        <v>7.83</v>
      </c>
      <c r="F316" s="100">
        <v>7.88</v>
      </c>
      <c r="G316" s="100">
        <v>7.03</v>
      </c>
      <c r="H316" s="100">
        <v>6.3</v>
      </c>
      <c r="I316" s="100">
        <v>5.55</v>
      </c>
      <c r="J316" s="100">
        <v>4.8899999999999997</v>
      </c>
      <c r="K316" s="100">
        <v>4.3499999999999996</v>
      </c>
      <c r="L316" s="100">
        <v>53</v>
      </c>
      <c r="M316" s="100">
        <v>55</v>
      </c>
      <c r="N316" s="100">
        <v>35</v>
      </c>
      <c r="O316" s="99">
        <v>0.34055555555555556</v>
      </c>
    </row>
    <row r="317" spans="1:15" x14ac:dyDescent="0.25">
      <c r="A317" s="100">
        <v>5407</v>
      </c>
      <c r="B317" s="29">
        <v>2</v>
      </c>
      <c r="C317" s="100">
        <v>12244</v>
      </c>
      <c r="D317" s="100">
        <v>2.78</v>
      </c>
      <c r="E317" s="100">
        <v>2.5499999999999998</v>
      </c>
      <c r="F317" s="100">
        <v>2.5499999999999998</v>
      </c>
      <c r="G317" s="100">
        <v>2.2999999999999998</v>
      </c>
      <c r="H317" s="100">
        <v>2.1</v>
      </c>
      <c r="I317" s="100">
        <v>1.89</v>
      </c>
      <c r="J317" s="100">
        <v>1.74</v>
      </c>
      <c r="K317" s="100">
        <v>1.62</v>
      </c>
      <c r="L317" s="100">
        <v>53</v>
      </c>
      <c r="M317" s="100">
        <v>55</v>
      </c>
      <c r="N317" s="100">
        <v>35</v>
      </c>
      <c r="O317" s="99">
        <v>0.3406481481481482</v>
      </c>
    </row>
    <row r="318" spans="1:15" x14ac:dyDescent="0.25">
      <c r="A318" s="100">
        <v>5407</v>
      </c>
      <c r="B318" s="29">
        <v>3</v>
      </c>
      <c r="C318" s="100">
        <v>23855</v>
      </c>
      <c r="D318" s="100">
        <v>5.59</v>
      </c>
      <c r="E318" s="100">
        <v>5.04</v>
      </c>
      <c r="F318" s="100">
        <v>5.17</v>
      </c>
      <c r="G318" s="100">
        <v>4.54</v>
      </c>
      <c r="H318" s="100">
        <v>4.16</v>
      </c>
      <c r="I318" s="100">
        <v>3.72</v>
      </c>
      <c r="J318" s="100">
        <v>3.41</v>
      </c>
      <c r="K318" s="100">
        <v>3.14</v>
      </c>
      <c r="L318" s="100">
        <v>53</v>
      </c>
      <c r="M318" s="100">
        <v>55</v>
      </c>
      <c r="N318" s="100">
        <v>35</v>
      </c>
      <c r="O318" s="99">
        <v>0.34074074074074073</v>
      </c>
    </row>
    <row r="319" spans="1:15" x14ac:dyDescent="0.25">
      <c r="A319" s="100">
        <v>5407</v>
      </c>
      <c r="B319" s="29">
        <v>4</v>
      </c>
      <c r="C319" s="100">
        <v>35844</v>
      </c>
      <c r="D319" s="100">
        <v>8.35</v>
      </c>
      <c r="E319" s="100">
        <v>7.61</v>
      </c>
      <c r="F319" s="100">
        <v>7.65</v>
      </c>
      <c r="G319" s="100">
        <v>6.82</v>
      </c>
      <c r="H319" s="100">
        <v>6.19</v>
      </c>
      <c r="I319" s="100">
        <v>5.53</v>
      </c>
      <c r="J319" s="100">
        <v>4.96</v>
      </c>
      <c r="K319" s="100">
        <v>4.5</v>
      </c>
      <c r="L319" s="100">
        <v>53</v>
      </c>
      <c r="M319" s="100">
        <v>55</v>
      </c>
      <c r="N319" s="100">
        <v>35</v>
      </c>
      <c r="O319" s="99">
        <v>0.34085648148148145</v>
      </c>
    </row>
    <row r="320" spans="1:15" x14ac:dyDescent="0.25">
      <c r="A320" s="96" t="s">
        <v>926</v>
      </c>
      <c r="C320" s="95" t="s">
        <v>57</v>
      </c>
      <c r="D320" s="97">
        <v>0.34142361111111108</v>
      </c>
      <c r="E320" s="96" t="s">
        <v>134</v>
      </c>
    </row>
    <row r="321" spans="1:15" x14ac:dyDescent="0.25">
      <c r="A321" s="100">
        <v>5425</v>
      </c>
      <c r="B321" s="29">
        <v>1</v>
      </c>
      <c r="C321" s="100">
        <v>35200</v>
      </c>
      <c r="D321" s="100">
        <v>18.11</v>
      </c>
      <c r="E321" s="100">
        <v>8.2200000000000006</v>
      </c>
      <c r="F321" s="100">
        <v>14.47</v>
      </c>
      <c r="G321" s="100">
        <v>11.28</v>
      </c>
      <c r="H321" s="100">
        <v>9</v>
      </c>
      <c r="I321" s="100">
        <v>7.2</v>
      </c>
      <c r="J321" s="100">
        <v>5.7</v>
      </c>
      <c r="K321" s="100">
        <v>4.42</v>
      </c>
      <c r="L321" s="100">
        <v>53</v>
      </c>
      <c r="M321" s="100">
        <v>55</v>
      </c>
      <c r="N321" s="100">
        <v>36</v>
      </c>
      <c r="O321" s="99">
        <v>0.3420023148148148</v>
      </c>
    </row>
    <row r="322" spans="1:15" x14ac:dyDescent="0.25">
      <c r="A322" s="100">
        <v>5425</v>
      </c>
      <c r="B322" s="29">
        <v>2</v>
      </c>
      <c r="C322" s="100">
        <v>12092</v>
      </c>
      <c r="D322" s="100">
        <v>7.19</v>
      </c>
      <c r="E322" s="100">
        <v>2.04</v>
      </c>
      <c r="F322" s="100">
        <v>5.6</v>
      </c>
      <c r="G322" s="100">
        <v>4.41</v>
      </c>
      <c r="H322" s="100">
        <v>3.49</v>
      </c>
      <c r="I322" s="100">
        <v>2.84</v>
      </c>
      <c r="J322" s="100">
        <v>2.25</v>
      </c>
      <c r="K322" s="100">
        <v>1.77</v>
      </c>
      <c r="L322" s="100">
        <v>53</v>
      </c>
      <c r="M322" s="100">
        <v>55</v>
      </c>
      <c r="N322" s="100">
        <v>36</v>
      </c>
      <c r="O322" s="99">
        <v>0.34219907407407407</v>
      </c>
    </row>
    <row r="323" spans="1:15" x14ac:dyDescent="0.25">
      <c r="A323" s="100">
        <v>5425</v>
      </c>
      <c r="B323" s="29">
        <v>3</v>
      </c>
      <c r="C323" s="100">
        <v>23567</v>
      </c>
      <c r="D323" s="100">
        <v>12.95</v>
      </c>
      <c r="E323" s="100">
        <v>4.7300000000000004</v>
      </c>
      <c r="F323" s="100">
        <v>10.3</v>
      </c>
      <c r="G323" s="100">
        <v>7.9</v>
      </c>
      <c r="H323" s="100">
        <v>6.37</v>
      </c>
      <c r="I323" s="100">
        <v>5.15</v>
      </c>
      <c r="J323" s="100">
        <v>4.12</v>
      </c>
      <c r="K323" s="100">
        <v>3.24</v>
      </c>
      <c r="L323" s="100">
        <v>53</v>
      </c>
      <c r="M323" s="100">
        <v>55</v>
      </c>
      <c r="N323" s="100">
        <v>36</v>
      </c>
      <c r="O323" s="99">
        <v>0.34230324074074076</v>
      </c>
    </row>
    <row r="324" spans="1:15" x14ac:dyDescent="0.25">
      <c r="A324" s="100">
        <v>5425</v>
      </c>
      <c r="B324" s="29">
        <v>4</v>
      </c>
      <c r="C324" s="100">
        <v>35556</v>
      </c>
      <c r="D324" s="100">
        <v>17.739999999999998</v>
      </c>
      <c r="E324" s="100">
        <v>8</v>
      </c>
      <c r="F324" s="100">
        <v>14.19</v>
      </c>
      <c r="G324" s="100">
        <v>11.12</v>
      </c>
      <c r="H324" s="100">
        <v>8.9499999999999993</v>
      </c>
      <c r="I324" s="100">
        <v>7.23</v>
      </c>
      <c r="J324" s="100">
        <v>5.8</v>
      </c>
      <c r="K324" s="100">
        <v>4.54</v>
      </c>
      <c r="L324" s="100">
        <v>53</v>
      </c>
      <c r="M324" s="100">
        <v>55</v>
      </c>
      <c r="N324" s="100">
        <v>36</v>
      </c>
      <c r="O324" s="99">
        <v>0.34244212962962961</v>
      </c>
    </row>
    <row r="325" spans="1:15" x14ac:dyDescent="0.25">
      <c r="A325" s="96" t="s">
        <v>927</v>
      </c>
      <c r="C325" s="95" t="s">
        <v>57</v>
      </c>
      <c r="D325" s="97">
        <v>0.34295138888888888</v>
      </c>
      <c r="E325" s="96" t="s">
        <v>133</v>
      </c>
    </row>
    <row r="326" spans="1:15" x14ac:dyDescent="0.25">
      <c r="A326" s="101">
        <v>5427</v>
      </c>
      <c r="B326" s="29">
        <v>1</v>
      </c>
      <c r="C326" s="100">
        <v>35088</v>
      </c>
      <c r="D326" s="100">
        <v>17.53</v>
      </c>
      <c r="E326" s="100">
        <v>13.87</v>
      </c>
      <c r="F326" s="100">
        <v>7.44</v>
      </c>
      <c r="G326" s="100">
        <v>6.33</v>
      </c>
      <c r="H326" s="100">
        <v>5.48</v>
      </c>
      <c r="I326" s="100">
        <v>4.79</v>
      </c>
      <c r="J326" s="100">
        <v>4.16</v>
      </c>
      <c r="K326" s="100">
        <v>3.54</v>
      </c>
      <c r="L326" s="100">
        <v>53</v>
      </c>
      <c r="M326" s="100">
        <v>55</v>
      </c>
      <c r="N326" s="100">
        <v>37</v>
      </c>
      <c r="O326" s="99">
        <v>0.34334490740740736</v>
      </c>
    </row>
    <row r="327" spans="1:15" x14ac:dyDescent="0.25">
      <c r="A327" s="100">
        <v>5427</v>
      </c>
      <c r="B327" s="29">
        <v>2</v>
      </c>
      <c r="C327" s="100">
        <v>12013</v>
      </c>
      <c r="D327" s="100">
        <v>6.92</v>
      </c>
      <c r="E327" s="100">
        <v>5.33</v>
      </c>
      <c r="F327" s="100">
        <v>2.12</v>
      </c>
      <c r="G327" s="100">
        <v>1.86</v>
      </c>
      <c r="H327" s="100">
        <v>1.66</v>
      </c>
      <c r="I327" s="100">
        <v>1.44</v>
      </c>
      <c r="J327" s="100">
        <v>1.28</v>
      </c>
      <c r="K327" s="100">
        <v>1.1200000000000001</v>
      </c>
      <c r="L327" s="100">
        <v>53</v>
      </c>
      <c r="M327" s="100">
        <v>55</v>
      </c>
      <c r="N327" s="100">
        <v>37</v>
      </c>
      <c r="O327" s="99">
        <v>0.34343750000000001</v>
      </c>
    </row>
    <row r="328" spans="1:15" x14ac:dyDescent="0.25">
      <c r="A328" s="100">
        <v>5427</v>
      </c>
      <c r="B328" s="29">
        <v>3</v>
      </c>
      <c r="C328" s="100">
        <v>23643</v>
      </c>
      <c r="D328" s="100">
        <v>12.84</v>
      </c>
      <c r="E328" s="100">
        <v>10.01</v>
      </c>
      <c r="F328" s="100">
        <v>4.68</v>
      </c>
      <c r="G328" s="100">
        <v>3.98</v>
      </c>
      <c r="H328" s="100">
        <v>3.55</v>
      </c>
      <c r="I328" s="100">
        <v>3.14</v>
      </c>
      <c r="J328" s="100">
        <v>2.74</v>
      </c>
      <c r="K328" s="100">
        <v>2.34</v>
      </c>
      <c r="L328" s="100">
        <v>53</v>
      </c>
      <c r="M328" s="100">
        <v>55</v>
      </c>
      <c r="N328" s="100">
        <v>37</v>
      </c>
      <c r="O328" s="99">
        <v>0.3435300925925926</v>
      </c>
    </row>
    <row r="329" spans="1:15" x14ac:dyDescent="0.25">
      <c r="A329" s="100">
        <v>5427</v>
      </c>
      <c r="B329" s="29">
        <v>4</v>
      </c>
      <c r="C329" s="100">
        <v>35501</v>
      </c>
      <c r="D329" s="100">
        <v>17.260000000000002</v>
      </c>
      <c r="E329" s="100">
        <v>13.6</v>
      </c>
      <c r="F329" s="100">
        <v>7.59</v>
      </c>
      <c r="G329" s="100">
        <v>6.38</v>
      </c>
      <c r="H329" s="100">
        <v>5.53</v>
      </c>
      <c r="I329" s="100">
        <v>4.82</v>
      </c>
      <c r="J329" s="100">
        <v>4.21</v>
      </c>
      <c r="K329" s="100">
        <v>3.56</v>
      </c>
      <c r="L329" s="100">
        <v>53</v>
      </c>
      <c r="M329" s="100">
        <v>55</v>
      </c>
      <c r="N329" s="100">
        <v>37</v>
      </c>
      <c r="O329" s="99">
        <v>0.34365740740740741</v>
      </c>
    </row>
    <row r="330" spans="1:15" x14ac:dyDescent="0.25">
      <c r="A330" s="96" t="s">
        <v>928</v>
      </c>
      <c r="C330" s="95" t="s">
        <v>57</v>
      </c>
      <c r="D330" s="97">
        <v>0.34414351851851849</v>
      </c>
      <c r="E330" s="96" t="s">
        <v>131</v>
      </c>
    </row>
    <row r="331" spans="1:15" x14ac:dyDescent="0.25">
      <c r="A331" s="100">
        <v>5445</v>
      </c>
      <c r="B331" s="29">
        <v>1</v>
      </c>
      <c r="C331" s="100">
        <v>35563</v>
      </c>
      <c r="D331" s="100">
        <v>8.5500000000000007</v>
      </c>
      <c r="E331" s="100">
        <v>7.83</v>
      </c>
      <c r="F331" s="100">
        <v>7.97</v>
      </c>
      <c r="G331" s="100">
        <v>7.14</v>
      </c>
      <c r="H331" s="100">
        <v>6.43</v>
      </c>
      <c r="I331" s="100">
        <v>5.72</v>
      </c>
      <c r="J331" s="100">
        <v>5.13</v>
      </c>
      <c r="K331" s="100">
        <v>4.6500000000000004</v>
      </c>
      <c r="L331" s="100">
        <v>54</v>
      </c>
      <c r="M331" s="100">
        <v>56</v>
      </c>
      <c r="N331" s="100">
        <v>38</v>
      </c>
      <c r="O331" s="99">
        <v>0.3446643518518519</v>
      </c>
    </row>
    <row r="332" spans="1:15" x14ac:dyDescent="0.25">
      <c r="A332" s="100">
        <v>5445</v>
      </c>
      <c r="B332" s="29">
        <v>2</v>
      </c>
      <c r="C332" s="100">
        <v>12275</v>
      </c>
      <c r="D332" s="100">
        <v>2.66</v>
      </c>
      <c r="E332" s="100">
        <v>2.4300000000000002</v>
      </c>
      <c r="F332" s="100">
        <v>2.48</v>
      </c>
      <c r="G332" s="100">
        <v>2.2799999999999998</v>
      </c>
      <c r="H332" s="100">
        <v>2.12</v>
      </c>
      <c r="I332" s="100">
        <v>1.94</v>
      </c>
      <c r="J332" s="100">
        <v>1.81</v>
      </c>
      <c r="K332" s="100">
        <v>1.71</v>
      </c>
      <c r="L332" s="100">
        <v>54</v>
      </c>
      <c r="M332" s="100">
        <v>56</v>
      </c>
      <c r="N332" s="100">
        <v>38</v>
      </c>
      <c r="O332" s="99">
        <v>0.34476851851851853</v>
      </c>
    </row>
    <row r="333" spans="1:15" x14ac:dyDescent="0.25">
      <c r="A333" s="100">
        <v>5445</v>
      </c>
      <c r="B333" s="29">
        <v>3</v>
      </c>
      <c r="C333" s="100">
        <v>23778</v>
      </c>
      <c r="D333" s="100">
        <v>5.46</v>
      </c>
      <c r="E333" s="100">
        <v>4.9000000000000004</v>
      </c>
      <c r="F333" s="100">
        <v>5.14</v>
      </c>
      <c r="G333" s="100">
        <v>4.57</v>
      </c>
      <c r="H333" s="100">
        <v>4.24</v>
      </c>
      <c r="I333" s="100">
        <v>3.89</v>
      </c>
      <c r="J333" s="100">
        <v>3.57</v>
      </c>
      <c r="K333" s="100">
        <v>3.36</v>
      </c>
      <c r="L333" s="100">
        <v>54</v>
      </c>
      <c r="M333" s="100">
        <v>56</v>
      </c>
      <c r="N333" s="100">
        <v>38</v>
      </c>
      <c r="O333" s="99">
        <v>0.34486111111111112</v>
      </c>
    </row>
    <row r="334" spans="1:15" x14ac:dyDescent="0.25">
      <c r="A334" s="100">
        <v>5445</v>
      </c>
      <c r="B334" s="29">
        <v>4</v>
      </c>
      <c r="C334" s="100">
        <v>35938</v>
      </c>
      <c r="D334" s="100">
        <v>8.19</v>
      </c>
      <c r="E334" s="100">
        <v>7.43</v>
      </c>
      <c r="F334" s="100">
        <v>7.64</v>
      </c>
      <c r="G334" s="100">
        <v>6.92</v>
      </c>
      <c r="H334" s="100">
        <v>6.31</v>
      </c>
      <c r="I334" s="100">
        <v>5.76</v>
      </c>
      <c r="J334" s="100">
        <v>5.26</v>
      </c>
      <c r="K334" s="100">
        <v>4.91</v>
      </c>
      <c r="L334" s="100">
        <v>54</v>
      </c>
      <c r="M334" s="100">
        <v>56</v>
      </c>
      <c r="N334" s="100">
        <v>38</v>
      </c>
      <c r="O334" s="99">
        <v>0.34497685185185184</v>
      </c>
    </row>
    <row r="335" spans="1:15" x14ac:dyDescent="0.25">
      <c r="A335" s="96" t="s">
        <v>929</v>
      </c>
      <c r="C335" s="95" t="s">
        <v>57</v>
      </c>
      <c r="D335" s="97">
        <v>0.34547453703703707</v>
      </c>
      <c r="E335" s="96" t="s">
        <v>129</v>
      </c>
    </row>
    <row r="336" spans="1:15" x14ac:dyDescent="0.25">
      <c r="A336" s="100">
        <v>5462</v>
      </c>
      <c r="B336" s="29">
        <v>1</v>
      </c>
      <c r="C336" s="100">
        <v>35690</v>
      </c>
      <c r="D336" s="100">
        <v>8.3699999999999992</v>
      </c>
      <c r="E336" s="100">
        <v>7.64</v>
      </c>
      <c r="F336" s="100">
        <v>7.59</v>
      </c>
      <c r="G336" s="100">
        <v>6.63</v>
      </c>
      <c r="H336" s="100">
        <v>5.76</v>
      </c>
      <c r="I336" s="100">
        <v>4.9800000000000004</v>
      </c>
      <c r="J336" s="100">
        <v>4.24</v>
      </c>
      <c r="K336" s="100">
        <v>3.61</v>
      </c>
      <c r="L336" s="100">
        <v>54</v>
      </c>
      <c r="M336" s="100">
        <v>56</v>
      </c>
      <c r="N336" s="100">
        <v>39</v>
      </c>
      <c r="O336" s="99">
        <v>0.34598379629629633</v>
      </c>
    </row>
    <row r="337" spans="1:15" x14ac:dyDescent="0.25">
      <c r="A337" s="100">
        <v>5462</v>
      </c>
      <c r="B337" s="29">
        <v>2</v>
      </c>
      <c r="C337" s="100">
        <v>12314</v>
      </c>
      <c r="D337" s="100">
        <v>2.7</v>
      </c>
      <c r="E337" s="100">
        <v>2.4700000000000002</v>
      </c>
      <c r="F337" s="100">
        <v>2.4500000000000002</v>
      </c>
      <c r="G337" s="100">
        <v>2.15</v>
      </c>
      <c r="H337" s="100">
        <v>1.93</v>
      </c>
      <c r="I337" s="100">
        <v>1.71</v>
      </c>
      <c r="J337" s="100">
        <v>1.48</v>
      </c>
      <c r="K337" s="100">
        <v>1.3</v>
      </c>
      <c r="L337" s="100">
        <v>54</v>
      </c>
      <c r="M337" s="100">
        <v>56</v>
      </c>
      <c r="N337" s="100">
        <v>39</v>
      </c>
      <c r="O337" s="99">
        <v>0.34608796296296296</v>
      </c>
    </row>
    <row r="338" spans="1:15" x14ac:dyDescent="0.25">
      <c r="A338" s="100">
        <v>5462</v>
      </c>
      <c r="B338" s="29">
        <v>3</v>
      </c>
      <c r="C338" s="100">
        <v>23914</v>
      </c>
      <c r="D338" s="100">
        <v>5.47</v>
      </c>
      <c r="E338" s="100">
        <v>4.93</v>
      </c>
      <c r="F338" s="100">
        <v>4.99</v>
      </c>
      <c r="G338" s="100">
        <v>4.3099999999999996</v>
      </c>
      <c r="H338" s="100">
        <v>3.84</v>
      </c>
      <c r="I338" s="100">
        <v>3.35</v>
      </c>
      <c r="J338" s="100">
        <v>2.9</v>
      </c>
      <c r="K338" s="100">
        <v>2.52</v>
      </c>
      <c r="L338" s="100">
        <v>54</v>
      </c>
      <c r="M338" s="100">
        <v>56</v>
      </c>
      <c r="N338" s="100">
        <v>39</v>
      </c>
      <c r="O338" s="99">
        <v>0.34618055555555555</v>
      </c>
    </row>
    <row r="339" spans="1:15" x14ac:dyDescent="0.25">
      <c r="A339" s="100">
        <v>5462</v>
      </c>
      <c r="B339" s="29">
        <v>4</v>
      </c>
      <c r="C339" s="100">
        <v>35976</v>
      </c>
      <c r="D339" s="100">
        <v>8.19</v>
      </c>
      <c r="E339" s="100">
        <v>7.43</v>
      </c>
      <c r="F339" s="100">
        <v>7.39</v>
      </c>
      <c r="G339" s="100">
        <v>6.5</v>
      </c>
      <c r="H339" s="100">
        <v>5.7</v>
      </c>
      <c r="I339" s="100">
        <v>4.9800000000000004</v>
      </c>
      <c r="J339" s="100">
        <v>4.3099999999999996</v>
      </c>
      <c r="K339" s="100">
        <v>3.72</v>
      </c>
      <c r="L339" s="100">
        <v>54</v>
      </c>
      <c r="M339" s="100">
        <v>56</v>
      </c>
      <c r="N339" s="100">
        <v>39</v>
      </c>
      <c r="O339" s="99">
        <v>0.34629629629629632</v>
      </c>
    </row>
    <row r="340" spans="1:15" x14ac:dyDescent="0.25">
      <c r="A340" s="96" t="s">
        <v>930</v>
      </c>
      <c r="C340" s="95" t="s">
        <v>57</v>
      </c>
      <c r="D340" s="97">
        <v>0.34675925925925927</v>
      </c>
      <c r="E340" s="96" t="s">
        <v>118</v>
      </c>
    </row>
    <row r="341" spans="1:15" x14ac:dyDescent="0.25">
      <c r="A341" s="100">
        <v>5465</v>
      </c>
      <c r="B341" s="29">
        <v>1</v>
      </c>
      <c r="C341" s="100">
        <v>35556</v>
      </c>
      <c r="D341" s="100">
        <v>8.0500000000000007</v>
      </c>
      <c r="E341" s="100">
        <v>7.26</v>
      </c>
      <c r="F341" s="100">
        <v>7.33</v>
      </c>
      <c r="G341" s="100">
        <v>6.42</v>
      </c>
      <c r="H341" s="100">
        <v>5.63</v>
      </c>
      <c r="I341" s="100">
        <v>4.8899999999999997</v>
      </c>
      <c r="J341" s="100">
        <v>4.22</v>
      </c>
      <c r="K341" s="100">
        <v>3.63</v>
      </c>
      <c r="L341" s="100">
        <v>54</v>
      </c>
      <c r="M341" s="100">
        <v>56</v>
      </c>
      <c r="N341" s="100">
        <v>40</v>
      </c>
      <c r="O341" s="99">
        <v>0.34715277777777781</v>
      </c>
    </row>
    <row r="342" spans="1:15" x14ac:dyDescent="0.25">
      <c r="A342" s="100">
        <v>5465</v>
      </c>
      <c r="B342" s="29">
        <v>2</v>
      </c>
      <c r="C342" s="100">
        <v>12259</v>
      </c>
      <c r="D342" s="100">
        <v>2.66</v>
      </c>
      <c r="E342" s="100">
        <v>2.39</v>
      </c>
      <c r="F342" s="100">
        <v>2.46</v>
      </c>
      <c r="G342" s="100">
        <v>2.15</v>
      </c>
      <c r="H342" s="100">
        <v>1.91</v>
      </c>
      <c r="I342" s="100">
        <v>1.68</v>
      </c>
      <c r="J342" s="100">
        <v>1.47</v>
      </c>
      <c r="K342" s="100">
        <v>1.27</v>
      </c>
      <c r="L342" s="100">
        <v>54</v>
      </c>
      <c r="M342" s="100">
        <v>56</v>
      </c>
      <c r="N342" s="100">
        <v>40</v>
      </c>
      <c r="O342" s="99">
        <v>0.34725694444444444</v>
      </c>
    </row>
    <row r="343" spans="1:15" x14ac:dyDescent="0.25">
      <c r="A343" s="100">
        <v>5465</v>
      </c>
      <c r="B343" s="29">
        <v>3</v>
      </c>
      <c r="C343" s="100">
        <v>23926</v>
      </c>
      <c r="D343" s="100">
        <v>5.44</v>
      </c>
      <c r="E343" s="100">
        <v>4.87</v>
      </c>
      <c r="F343" s="100">
        <v>5.0199999999999996</v>
      </c>
      <c r="G343" s="100">
        <v>4.33</v>
      </c>
      <c r="H343" s="100">
        <v>3.85</v>
      </c>
      <c r="I343" s="100">
        <v>3.36</v>
      </c>
      <c r="J343" s="100">
        <v>2.92</v>
      </c>
      <c r="K343" s="100">
        <v>2.5299999999999998</v>
      </c>
      <c r="L343" s="100">
        <v>54</v>
      </c>
      <c r="M343" s="100">
        <v>56</v>
      </c>
      <c r="N343" s="100">
        <v>40</v>
      </c>
      <c r="O343" s="99">
        <v>0.34734953703703703</v>
      </c>
    </row>
    <row r="344" spans="1:15" x14ac:dyDescent="0.25">
      <c r="A344" s="100">
        <v>5465</v>
      </c>
      <c r="B344" s="29">
        <v>4</v>
      </c>
      <c r="C344" s="100">
        <v>36033</v>
      </c>
      <c r="D344" s="100">
        <v>8.14</v>
      </c>
      <c r="E344" s="100">
        <v>7.32</v>
      </c>
      <c r="F344" s="100">
        <v>7.43</v>
      </c>
      <c r="G344" s="100">
        <v>6.5</v>
      </c>
      <c r="H344" s="100">
        <v>5.71</v>
      </c>
      <c r="I344" s="100">
        <v>4.9800000000000004</v>
      </c>
      <c r="J344" s="100">
        <v>4.3</v>
      </c>
      <c r="K344" s="100">
        <v>3.71</v>
      </c>
      <c r="L344" s="100">
        <v>54</v>
      </c>
      <c r="M344" s="100">
        <v>56</v>
      </c>
      <c r="N344" s="100">
        <v>40</v>
      </c>
      <c r="O344" s="99">
        <v>0.3474652777777778</v>
      </c>
    </row>
    <row r="345" spans="1:15" x14ac:dyDescent="0.25">
      <c r="A345" s="96" t="s">
        <v>642</v>
      </c>
      <c r="C345" s="95" t="s">
        <v>57</v>
      </c>
      <c r="D345" s="97">
        <v>0.34803240740740743</v>
      </c>
      <c r="E345" s="96" t="s">
        <v>117</v>
      </c>
    </row>
    <row r="346" spans="1:15" x14ac:dyDescent="0.25">
      <c r="A346" s="100">
        <v>5482</v>
      </c>
      <c r="B346" s="29">
        <v>1</v>
      </c>
      <c r="C346" s="100">
        <v>35587</v>
      </c>
      <c r="D346" s="100">
        <v>8.08</v>
      </c>
      <c r="E346" s="100">
        <v>7.32</v>
      </c>
      <c r="F346" s="100">
        <v>7.38</v>
      </c>
      <c r="G346" s="100">
        <v>6.55</v>
      </c>
      <c r="H346" s="100">
        <v>5.76</v>
      </c>
      <c r="I346" s="100">
        <v>4.99</v>
      </c>
      <c r="J346" s="100">
        <v>4.22</v>
      </c>
      <c r="K346" s="100">
        <v>3.56</v>
      </c>
      <c r="L346" s="100">
        <v>54</v>
      </c>
      <c r="M346" s="100">
        <v>55</v>
      </c>
      <c r="N346" s="100">
        <v>41</v>
      </c>
      <c r="O346" s="99">
        <v>0.34855324074074073</v>
      </c>
    </row>
    <row r="347" spans="1:15" x14ac:dyDescent="0.25">
      <c r="A347" s="100">
        <v>5482</v>
      </c>
      <c r="B347" s="29">
        <v>2</v>
      </c>
      <c r="C347" s="100">
        <v>12276</v>
      </c>
      <c r="D347" s="100">
        <v>2.64</v>
      </c>
      <c r="E347" s="100">
        <v>2.41</v>
      </c>
      <c r="F347" s="100">
        <v>2.4</v>
      </c>
      <c r="G347" s="100">
        <v>2.12</v>
      </c>
      <c r="H347" s="100">
        <v>1.89</v>
      </c>
      <c r="I347" s="100">
        <v>1.67</v>
      </c>
      <c r="J347" s="100">
        <v>1.45</v>
      </c>
      <c r="K347" s="100">
        <v>1.27</v>
      </c>
      <c r="L347" s="100">
        <v>54</v>
      </c>
      <c r="M347" s="100">
        <v>55</v>
      </c>
      <c r="N347" s="100">
        <v>41</v>
      </c>
      <c r="O347" s="99">
        <v>0.34865740740740742</v>
      </c>
    </row>
    <row r="348" spans="1:15" x14ac:dyDescent="0.25">
      <c r="A348" s="100">
        <v>5482</v>
      </c>
      <c r="B348" s="29">
        <v>3</v>
      </c>
      <c r="C348" s="100">
        <v>23877</v>
      </c>
      <c r="D348" s="100">
        <v>5.32</v>
      </c>
      <c r="E348" s="100">
        <v>4.8</v>
      </c>
      <c r="F348" s="100">
        <v>4.9000000000000004</v>
      </c>
      <c r="G348" s="100">
        <v>4.25</v>
      </c>
      <c r="H348" s="100">
        <v>3.81</v>
      </c>
      <c r="I348" s="100">
        <v>3.34</v>
      </c>
      <c r="J348" s="100">
        <v>2.89</v>
      </c>
      <c r="K348" s="100">
        <v>2.5</v>
      </c>
      <c r="L348" s="100">
        <v>54</v>
      </c>
      <c r="M348" s="100">
        <v>55</v>
      </c>
      <c r="N348" s="100">
        <v>41</v>
      </c>
      <c r="O348" s="99">
        <v>0.34874999999999995</v>
      </c>
    </row>
    <row r="349" spans="1:15" x14ac:dyDescent="0.25">
      <c r="A349" s="100">
        <v>5482</v>
      </c>
      <c r="B349" s="29">
        <v>4</v>
      </c>
      <c r="C349" s="100">
        <v>35995</v>
      </c>
      <c r="D349" s="100">
        <v>7.91</v>
      </c>
      <c r="E349" s="100">
        <v>7.19</v>
      </c>
      <c r="F349" s="100">
        <v>7.25</v>
      </c>
      <c r="G349" s="100">
        <v>6.43</v>
      </c>
      <c r="H349" s="100">
        <v>5.65</v>
      </c>
      <c r="I349" s="100">
        <v>4.97</v>
      </c>
      <c r="J349" s="100">
        <v>4.25</v>
      </c>
      <c r="K349" s="100">
        <v>3.67</v>
      </c>
      <c r="L349" s="100">
        <v>54</v>
      </c>
      <c r="M349" s="100">
        <v>55</v>
      </c>
      <c r="N349" s="100">
        <v>41</v>
      </c>
      <c r="O349" s="99">
        <v>0.34886574074074073</v>
      </c>
    </row>
    <row r="350" spans="1:15" x14ac:dyDescent="0.25">
      <c r="A350" s="96" t="s">
        <v>931</v>
      </c>
      <c r="C350" s="95" t="s">
        <v>57</v>
      </c>
      <c r="D350" s="97">
        <v>0.34923611111111108</v>
      </c>
      <c r="E350" s="96" t="s">
        <v>127</v>
      </c>
    </row>
    <row r="351" spans="1:15" x14ac:dyDescent="0.25">
      <c r="A351" s="100">
        <v>5500</v>
      </c>
      <c r="B351" s="29">
        <v>1</v>
      </c>
      <c r="C351" s="100">
        <v>35705</v>
      </c>
      <c r="D351" s="100">
        <v>8.35</v>
      </c>
      <c r="E351" s="100">
        <v>7.62</v>
      </c>
      <c r="F351" s="100">
        <v>7.53</v>
      </c>
      <c r="G351" s="100">
        <v>6.58</v>
      </c>
      <c r="H351" s="100">
        <v>5.75</v>
      </c>
      <c r="I351" s="100">
        <v>4.95</v>
      </c>
      <c r="J351" s="100">
        <v>4.22</v>
      </c>
      <c r="K351" s="100">
        <v>3.6</v>
      </c>
      <c r="L351" s="100">
        <v>54</v>
      </c>
      <c r="M351" s="100">
        <v>55</v>
      </c>
      <c r="N351" s="100">
        <v>42</v>
      </c>
      <c r="O351" s="99">
        <v>0.34971064814814817</v>
      </c>
    </row>
    <row r="352" spans="1:15" x14ac:dyDescent="0.25">
      <c r="A352" s="100">
        <v>5500</v>
      </c>
      <c r="B352" s="29">
        <v>2</v>
      </c>
      <c r="C352" s="100">
        <v>12289</v>
      </c>
      <c r="D352" s="100">
        <v>2.7</v>
      </c>
      <c r="E352" s="100">
        <v>2.48</v>
      </c>
      <c r="F352" s="100">
        <v>2.4300000000000002</v>
      </c>
      <c r="G352" s="100">
        <v>2.17</v>
      </c>
      <c r="H352" s="100">
        <v>1.92</v>
      </c>
      <c r="I352" s="100">
        <v>1.68</v>
      </c>
      <c r="J352" s="100">
        <v>1.45</v>
      </c>
      <c r="K352" s="100">
        <v>1.28</v>
      </c>
      <c r="L352" s="100">
        <v>54</v>
      </c>
      <c r="M352" s="100">
        <v>55</v>
      </c>
      <c r="N352" s="100">
        <v>42</v>
      </c>
      <c r="O352" s="99">
        <v>0.3498148148148148</v>
      </c>
    </row>
    <row r="353" spans="1:15" x14ac:dyDescent="0.25">
      <c r="A353" s="100">
        <v>5500</v>
      </c>
      <c r="B353" s="29">
        <v>3</v>
      </c>
      <c r="C353" s="100">
        <v>23909</v>
      </c>
      <c r="D353" s="100">
        <v>5.54</v>
      </c>
      <c r="E353" s="100">
        <v>5.05</v>
      </c>
      <c r="F353" s="100">
        <v>5.05</v>
      </c>
      <c r="G353" s="100">
        <v>4.34</v>
      </c>
      <c r="H353" s="100">
        <v>3.86</v>
      </c>
      <c r="I353" s="100">
        <v>3.37</v>
      </c>
      <c r="J353" s="100">
        <v>2.9</v>
      </c>
      <c r="K353" s="100">
        <v>2.5099999999999998</v>
      </c>
      <c r="L353" s="100">
        <v>54</v>
      </c>
      <c r="M353" s="100">
        <v>55</v>
      </c>
      <c r="N353" s="100">
        <v>42</v>
      </c>
      <c r="O353" s="99">
        <v>0.34989583333333335</v>
      </c>
    </row>
    <row r="354" spans="1:15" x14ac:dyDescent="0.25">
      <c r="A354" s="100">
        <v>5500</v>
      </c>
      <c r="B354" s="29">
        <v>4</v>
      </c>
      <c r="C354" s="100">
        <v>35993</v>
      </c>
      <c r="D354" s="100">
        <v>8.3000000000000007</v>
      </c>
      <c r="E354" s="100">
        <v>7.54</v>
      </c>
      <c r="F354" s="100">
        <v>7.49</v>
      </c>
      <c r="G354" s="100">
        <v>6.54</v>
      </c>
      <c r="H354" s="100">
        <v>5.75</v>
      </c>
      <c r="I354" s="100">
        <v>4.9800000000000004</v>
      </c>
      <c r="J354" s="100">
        <v>4.28</v>
      </c>
      <c r="K354" s="100">
        <v>3.71</v>
      </c>
      <c r="L354" s="100">
        <v>54</v>
      </c>
      <c r="M354" s="100">
        <v>55</v>
      </c>
      <c r="N354" s="100">
        <v>42</v>
      </c>
      <c r="O354" s="99">
        <v>0.35002314814814817</v>
      </c>
    </row>
    <row r="355" spans="1:15" x14ac:dyDescent="0.25">
      <c r="A355" s="96" t="s">
        <v>932</v>
      </c>
      <c r="C355" s="95" t="s">
        <v>57</v>
      </c>
      <c r="D355" s="97">
        <v>0.35041666666666665</v>
      </c>
      <c r="E355" s="96" t="s">
        <v>125</v>
      </c>
    </row>
    <row r="356" spans="1:15" x14ac:dyDescent="0.25">
      <c r="A356" s="100">
        <v>5502</v>
      </c>
      <c r="B356" s="29">
        <v>1</v>
      </c>
      <c r="C356" s="100">
        <v>35525</v>
      </c>
      <c r="D356" s="100">
        <v>8.2799999999999994</v>
      </c>
      <c r="E356" s="100">
        <v>7.4</v>
      </c>
      <c r="F356" s="100">
        <v>7.55</v>
      </c>
      <c r="G356" s="100">
        <v>6.53</v>
      </c>
      <c r="H356" s="100">
        <v>5.71</v>
      </c>
      <c r="I356" s="100">
        <v>4.9400000000000004</v>
      </c>
      <c r="J356" s="100">
        <v>4.25</v>
      </c>
      <c r="K356" s="100">
        <v>3.68</v>
      </c>
      <c r="L356" s="100">
        <v>54</v>
      </c>
      <c r="M356" s="100">
        <v>56</v>
      </c>
      <c r="N356" s="100">
        <v>43</v>
      </c>
      <c r="O356" s="99">
        <v>0.35083333333333333</v>
      </c>
    </row>
    <row r="357" spans="1:15" x14ac:dyDescent="0.25">
      <c r="A357" s="100">
        <v>5502</v>
      </c>
      <c r="B357" s="29">
        <v>2</v>
      </c>
      <c r="C357" s="100">
        <v>12273</v>
      </c>
      <c r="D357" s="100">
        <v>2.79</v>
      </c>
      <c r="E357" s="100">
        <v>2.48</v>
      </c>
      <c r="F357" s="100">
        <v>2.5299999999999998</v>
      </c>
      <c r="G357" s="100">
        <v>2.2200000000000002</v>
      </c>
      <c r="H357" s="100">
        <v>1.94</v>
      </c>
      <c r="I357" s="100">
        <v>1.7</v>
      </c>
      <c r="J357" s="100">
        <v>1.47</v>
      </c>
      <c r="K357" s="100">
        <v>1.31</v>
      </c>
      <c r="L357" s="100">
        <v>54</v>
      </c>
      <c r="M357" s="100">
        <v>56</v>
      </c>
      <c r="N357" s="100">
        <v>43</v>
      </c>
      <c r="O357" s="99">
        <v>0.35092592592592592</v>
      </c>
    </row>
    <row r="358" spans="1:15" x14ac:dyDescent="0.25">
      <c r="A358" s="100">
        <v>5502</v>
      </c>
      <c r="B358" s="29">
        <v>3</v>
      </c>
      <c r="C358" s="100">
        <v>23865</v>
      </c>
      <c r="D358" s="100">
        <v>5.61</v>
      </c>
      <c r="E358" s="100">
        <v>4.95</v>
      </c>
      <c r="F358" s="100">
        <v>5.14</v>
      </c>
      <c r="G358" s="100">
        <v>4.3899999999999997</v>
      </c>
      <c r="H358" s="100">
        <v>3.87</v>
      </c>
      <c r="I358" s="100">
        <v>3.35</v>
      </c>
      <c r="J358" s="100">
        <v>2.92</v>
      </c>
      <c r="K358" s="100">
        <v>2.5499999999999998</v>
      </c>
      <c r="L358" s="100">
        <v>54</v>
      </c>
      <c r="M358" s="100">
        <v>56</v>
      </c>
      <c r="N358" s="100">
        <v>43</v>
      </c>
      <c r="O358" s="99">
        <v>0.35101851851851856</v>
      </c>
    </row>
    <row r="359" spans="1:15" x14ac:dyDescent="0.25">
      <c r="A359" s="100">
        <v>5502</v>
      </c>
      <c r="B359" s="29">
        <v>4</v>
      </c>
      <c r="C359" s="100">
        <v>35830</v>
      </c>
      <c r="D359" s="100">
        <v>8.34</v>
      </c>
      <c r="E359" s="100">
        <v>7.43</v>
      </c>
      <c r="F359" s="100">
        <v>7.61</v>
      </c>
      <c r="G359" s="100">
        <v>6.59</v>
      </c>
      <c r="H359" s="100">
        <v>5.75</v>
      </c>
      <c r="I359" s="100">
        <v>4.99</v>
      </c>
      <c r="J359" s="100">
        <v>4.29</v>
      </c>
      <c r="K359" s="100">
        <v>3.75</v>
      </c>
      <c r="L359" s="100">
        <v>54</v>
      </c>
      <c r="M359" s="100">
        <v>56</v>
      </c>
      <c r="N359" s="100">
        <v>43</v>
      </c>
      <c r="O359" s="99">
        <v>0.35113425925925923</v>
      </c>
    </row>
    <row r="360" spans="1:15" x14ac:dyDescent="0.25">
      <c r="A360" s="96" t="s">
        <v>933</v>
      </c>
      <c r="C360" s="95" t="s">
        <v>57</v>
      </c>
      <c r="D360" s="97">
        <v>0.35152777777777783</v>
      </c>
      <c r="E360" s="96" t="s">
        <v>123</v>
      </c>
    </row>
    <row r="361" spans="1:15" x14ac:dyDescent="0.25">
      <c r="A361" s="100">
        <v>5520</v>
      </c>
      <c r="B361" s="29">
        <v>1</v>
      </c>
      <c r="C361" s="100">
        <v>35509</v>
      </c>
      <c r="D361" s="100">
        <v>8.66</v>
      </c>
      <c r="E361" s="100">
        <v>7.96</v>
      </c>
      <c r="F361" s="100">
        <v>7.85</v>
      </c>
      <c r="G361" s="100">
        <v>6.82</v>
      </c>
      <c r="H361" s="100">
        <v>5.91</v>
      </c>
      <c r="I361" s="100">
        <v>5.08</v>
      </c>
      <c r="J361" s="100">
        <v>4.25</v>
      </c>
      <c r="K361" s="100">
        <v>3.61</v>
      </c>
      <c r="L361" s="100">
        <v>54</v>
      </c>
      <c r="M361" s="100">
        <v>56</v>
      </c>
      <c r="N361" s="100">
        <v>44</v>
      </c>
      <c r="O361" s="99">
        <v>0.35202546296296294</v>
      </c>
    </row>
    <row r="362" spans="1:15" x14ac:dyDescent="0.25">
      <c r="A362" s="100">
        <v>5520</v>
      </c>
      <c r="B362" s="29">
        <v>2</v>
      </c>
      <c r="C362" s="100">
        <v>12315</v>
      </c>
      <c r="D362" s="100">
        <v>2.75</v>
      </c>
      <c r="E362" s="100">
        <v>2.5299999999999998</v>
      </c>
      <c r="F362" s="100">
        <v>2.52</v>
      </c>
      <c r="G362" s="100">
        <v>2.21</v>
      </c>
      <c r="H362" s="100">
        <v>1.95</v>
      </c>
      <c r="I362" s="100">
        <v>1.71</v>
      </c>
      <c r="J362" s="100">
        <v>1.46</v>
      </c>
      <c r="K362" s="100">
        <v>1.29</v>
      </c>
      <c r="L362" s="100">
        <v>54</v>
      </c>
      <c r="M362" s="100">
        <v>56</v>
      </c>
      <c r="N362" s="100">
        <v>44</v>
      </c>
      <c r="O362" s="99">
        <v>0.35212962962962963</v>
      </c>
    </row>
    <row r="363" spans="1:15" x14ac:dyDescent="0.25">
      <c r="A363" s="100">
        <v>5520</v>
      </c>
      <c r="B363" s="29">
        <v>3</v>
      </c>
      <c r="C363" s="100">
        <v>23832</v>
      </c>
      <c r="D363" s="100">
        <v>5.58</v>
      </c>
      <c r="E363" s="100">
        <v>5.07</v>
      </c>
      <c r="F363" s="100">
        <v>5.12</v>
      </c>
      <c r="G363" s="100">
        <v>4.3899999999999997</v>
      </c>
      <c r="H363" s="100">
        <v>3.89</v>
      </c>
      <c r="I363" s="100">
        <v>3.38</v>
      </c>
      <c r="J363" s="100">
        <v>2.88</v>
      </c>
      <c r="K363" s="100">
        <v>2.5</v>
      </c>
      <c r="L363" s="100">
        <v>54</v>
      </c>
      <c r="M363" s="100">
        <v>56</v>
      </c>
      <c r="N363" s="100">
        <v>44</v>
      </c>
      <c r="O363" s="99">
        <v>0.35222222222222221</v>
      </c>
    </row>
    <row r="364" spans="1:15" x14ac:dyDescent="0.25">
      <c r="A364" s="100">
        <v>5520</v>
      </c>
      <c r="B364" s="29">
        <v>4</v>
      </c>
      <c r="C364" s="100">
        <v>35844</v>
      </c>
      <c r="D364" s="100">
        <v>8.41</v>
      </c>
      <c r="E364" s="100">
        <v>7.72</v>
      </c>
      <c r="F364" s="100">
        <v>7.59</v>
      </c>
      <c r="G364" s="100">
        <v>6.64</v>
      </c>
      <c r="H364" s="100">
        <v>5.79</v>
      </c>
      <c r="I364" s="100">
        <v>5.03</v>
      </c>
      <c r="J364" s="100">
        <v>4.29</v>
      </c>
      <c r="K364" s="100">
        <v>3.69</v>
      </c>
      <c r="L364" s="100">
        <v>54</v>
      </c>
      <c r="M364" s="100">
        <v>56</v>
      </c>
      <c r="N364" s="100">
        <v>44</v>
      </c>
      <c r="O364" s="99">
        <v>0.35233796296296299</v>
      </c>
    </row>
    <row r="365" spans="1:15" x14ac:dyDescent="0.25">
      <c r="A365" s="96" t="s">
        <v>934</v>
      </c>
      <c r="C365" s="95" t="s">
        <v>57</v>
      </c>
      <c r="D365" s="97">
        <v>0.35269675925925931</v>
      </c>
      <c r="E365" s="96" t="s">
        <v>121</v>
      </c>
    </row>
    <row r="366" spans="1:15" x14ac:dyDescent="0.25">
      <c r="A366" s="100">
        <v>5385</v>
      </c>
      <c r="B366" s="29">
        <v>1</v>
      </c>
      <c r="C366" s="100">
        <v>34837</v>
      </c>
      <c r="D366" s="100">
        <v>33.549999999999997</v>
      </c>
      <c r="E366" s="100">
        <v>5.28</v>
      </c>
      <c r="F366" s="100">
        <v>27.71</v>
      </c>
      <c r="G366" s="100">
        <v>21.24</v>
      </c>
      <c r="H366" s="100">
        <v>16.45</v>
      </c>
      <c r="I366" s="100">
        <v>12.69</v>
      </c>
      <c r="J366" s="100">
        <v>10.050000000000001</v>
      </c>
      <c r="K366" s="100">
        <v>8.0399999999999991</v>
      </c>
      <c r="L366" s="100">
        <v>54</v>
      </c>
      <c r="M366" s="100">
        <v>55</v>
      </c>
      <c r="N366" s="100">
        <v>45</v>
      </c>
      <c r="O366" s="99">
        <v>0.35465277777777776</v>
      </c>
    </row>
    <row r="367" spans="1:15" x14ac:dyDescent="0.25">
      <c r="A367" s="100">
        <v>5385</v>
      </c>
      <c r="B367" s="29">
        <v>2</v>
      </c>
      <c r="C367" s="100">
        <v>11922</v>
      </c>
      <c r="D367" s="100">
        <v>16.84</v>
      </c>
      <c r="E367" s="100">
        <v>1.49</v>
      </c>
      <c r="F367" s="100">
        <v>13.58</v>
      </c>
      <c r="G367" s="100">
        <v>10.37</v>
      </c>
      <c r="H367" s="100">
        <v>7.78</v>
      </c>
      <c r="I367" s="100">
        <v>5.74</v>
      </c>
      <c r="J367" s="100">
        <v>4.4400000000000004</v>
      </c>
      <c r="K367" s="100">
        <v>3.46</v>
      </c>
      <c r="L367" s="100">
        <v>54</v>
      </c>
      <c r="M367" s="100">
        <v>55</v>
      </c>
      <c r="N367" s="100">
        <v>45</v>
      </c>
      <c r="O367" s="99">
        <v>0.35481481481481486</v>
      </c>
    </row>
    <row r="368" spans="1:15" x14ac:dyDescent="0.25">
      <c r="A368" s="146">
        <v>5385</v>
      </c>
      <c r="B368" s="147">
        <v>3</v>
      </c>
      <c r="C368" s="146">
        <v>23608</v>
      </c>
      <c r="D368" s="146">
        <v>25.85</v>
      </c>
      <c r="E368" s="146">
        <v>3.25</v>
      </c>
      <c r="F368" s="146">
        <v>21.16</v>
      </c>
      <c r="G368" s="146">
        <v>16.02</v>
      </c>
      <c r="H368" s="146">
        <v>12.26</v>
      </c>
      <c r="I368" s="146">
        <v>9.33</v>
      </c>
      <c r="J368" s="146">
        <v>7.34</v>
      </c>
      <c r="K368" s="146">
        <v>5.83</v>
      </c>
      <c r="L368" s="146">
        <v>54</v>
      </c>
      <c r="M368" s="146">
        <v>55</v>
      </c>
      <c r="N368" s="146">
        <v>45</v>
      </c>
      <c r="O368" s="143">
        <v>0.35501157407407408</v>
      </c>
    </row>
    <row r="369" spans="1:16" x14ac:dyDescent="0.25">
      <c r="A369" s="100">
        <v>5385</v>
      </c>
      <c r="B369" s="29">
        <v>4</v>
      </c>
      <c r="C369" s="100">
        <v>35300</v>
      </c>
      <c r="D369" s="100">
        <v>32.56</v>
      </c>
      <c r="E369" s="100">
        <v>5.4</v>
      </c>
      <c r="F369" s="100">
        <v>26.67</v>
      </c>
      <c r="G369" s="100">
        <v>20.49</v>
      </c>
      <c r="H369" s="100">
        <v>15.88</v>
      </c>
      <c r="I369" s="100">
        <v>12.2</v>
      </c>
      <c r="J369" s="100">
        <v>9.69</v>
      </c>
      <c r="K369" s="100">
        <v>7.82</v>
      </c>
      <c r="L369" s="100">
        <v>54</v>
      </c>
      <c r="M369" s="100">
        <v>55</v>
      </c>
      <c r="N369" s="100">
        <v>45</v>
      </c>
      <c r="O369" s="99">
        <v>0.35516203703703703</v>
      </c>
    </row>
    <row r="370" spans="1:16" x14ac:dyDescent="0.25">
      <c r="A370" s="108" t="s">
        <v>935</v>
      </c>
      <c r="B370" s="115"/>
      <c r="C370" s="104" t="s">
        <v>57</v>
      </c>
      <c r="D370" s="114">
        <v>0.35574074074074075</v>
      </c>
      <c r="E370" s="108" t="s">
        <v>120</v>
      </c>
      <c r="F370" s="108" t="s">
        <v>115</v>
      </c>
      <c r="G370" s="104"/>
      <c r="H370" s="104"/>
      <c r="I370" s="104"/>
      <c r="J370" s="104"/>
      <c r="K370" s="104"/>
      <c r="L370" s="104"/>
    </row>
    <row r="371" spans="1:16" x14ac:dyDescent="0.25">
      <c r="A371" s="100">
        <v>5387</v>
      </c>
      <c r="B371" s="29">
        <v>1</v>
      </c>
      <c r="C371" s="100">
        <v>34891</v>
      </c>
      <c r="D371" s="100">
        <v>31.35</v>
      </c>
      <c r="E371" s="100">
        <v>25.73</v>
      </c>
      <c r="F371" s="100">
        <v>5.55</v>
      </c>
      <c r="G371" s="100">
        <v>4.8499999999999996</v>
      </c>
      <c r="H371" s="100">
        <v>4.28</v>
      </c>
      <c r="I371" s="100">
        <v>3.89</v>
      </c>
      <c r="J371" s="100">
        <v>3.58</v>
      </c>
      <c r="K371" s="100">
        <v>3.3</v>
      </c>
      <c r="L371" s="100">
        <v>54</v>
      </c>
      <c r="M371" s="100">
        <v>56</v>
      </c>
      <c r="N371" s="100">
        <v>46</v>
      </c>
      <c r="O371" s="99">
        <v>0.35618055555555556</v>
      </c>
    </row>
    <row r="372" spans="1:16" x14ac:dyDescent="0.25">
      <c r="A372" s="100">
        <v>5387</v>
      </c>
      <c r="B372" s="29">
        <v>2</v>
      </c>
      <c r="C372" s="100">
        <v>11941</v>
      </c>
      <c r="D372" s="100">
        <v>14.88</v>
      </c>
      <c r="E372" s="100">
        <v>12.01</v>
      </c>
      <c r="F372" s="100">
        <v>1.44</v>
      </c>
      <c r="G372" s="100">
        <v>1.36</v>
      </c>
      <c r="H372" s="100">
        <v>1.29</v>
      </c>
      <c r="I372" s="100">
        <v>1.22</v>
      </c>
      <c r="J372" s="100">
        <v>1.1499999999999999</v>
      </c>
      <c r="K372" s="100">
        <v>1.0900000000000001</v>
      </c>
      <c r="L372" s="100">
        <v>54</v>
      </c>
      <c r="M372" s="100">
        <v>56</v>
      </c>
      <c r="N372" s="100">
        <v>46</v>
      </c>
      <c r="O372" s="99">
        <v>0.35628472222222224</v>
      </c>
    </row>
    <row r="373" spans="1:16" x14ac:dyDescent="0.25">
      <c r="A373" s="100">
        <v>5387</v>
      </c>
      <c r="B373" s="29">
        <v>3</v>
      </c>
      <c r="C373" s="100">
        <v>23446</v>
      </c>
      <c r="D373" s="100">
        <v>23.63</v>
      </c>
      <c r="E373" s="100">
        <v>19.2</v>
      </c>
      <c r="F373" s="100">
        <v>3.43</v>
      </c>
      <c r="G373" s="100">
        <v>2.99</v>
      </c>
      <c r="H373" s="100">
        <v>2.76</v>
      </c>
      <c r="I373" s="100">
        <v>2.57</v>
      </c>
      <c r="J373" s="100">
        <v>2.37</v>
      </c>
      <c r="K373" s="100">
        <v>2.2200000000000002</v>
      </c>
      <c r="L373" s="100">
        <v>54</v>
      </c>
      <c r="M373" s="100">
        <v>56</v>
      </c>
      <c r="N373" s="100">
        <v>46</v>
      </c>
      <c r="O373" s="99">
        <v>0.35637731481481483</v>
      </c>
    </row>
    <row r="374" spans="1:16" x14ac:dyDescent="0.25">
      <c r="A374" s="100">
        <v>5387</v>
      </c>
      <c r="B374" s="29">
        <v>4</v>
      </c>
      <c r="C374" s="100">
        <v>35264</v>
      </c>
      <c r="D374" s="100">
        <v>30.44</v>
      </c>
      <c r="E374" s="100">
        <v>24.88</v>
      </c>
      <c r="F374" s="100">
        <v>5.82</v>
      </c>
      <c r="G374" s="100">
        <v>5.08</v>
      </c>
      <c r="H374" s="100">
        <v>4.4400000000000004</v>
      </c>
      <c r="I374" s="100">
        <v>4.05</v>
      </c>
      <c r="J374" s="100">
        <v>3.72</v>
      </c>
      <c r="K374" s="100">
        <v>3.42</v>
      </c>
      <c r="L374" s="100">
        <v>54</v>
      </c>
      <c r="M374" s="100">
        <v>56</v>
      </c>
      <c r="N374" s="100">
        <v>46</v>
      </c>
      <c r="O374" s="99">
        <v>0.35650462962962964</v>
      </c>
    </row>
    <row r="375" spans="1:16" x14ac:dyDescent="0.25">
      <c r="A375" s="96" t="s">
        <v>924</v>
      </c>
      <c r="C375" s="95" t="s">
        <v>57</v>
      </c>
      <c r="D375" s="97">
        <v>0.35695601851851855</v>
      </c>
      <c r="E375" s="96" t="s">
        <v>119</v>
      </c>
      <c r="F375" s="96" t="s">
        <v>115</v>
      </c>
    </row>
    <row r="376" spans="1:16" x14ac:dyDescent="0.25">
      <c r="A376" s="100">
        <v>5460</v>
      </c>
      <c r="B376" s="29">
        <v>1</v>
      </c>
      <c r="C376" s="100">
        <v>35318</v>
      </c>
      <c r="D376" s="100">
        <v>17.559999999999999</v>
      </c>
      <c r="E376" s="100">
        <v>16.27</v>
      </c>
      <c r="F376" s="100">
        <v>16.190000000000001</v>
      </c>
      <c r="G376" s="100">
        <v>13.88</v>
      </c>
      <c r="H376" s="100">
        <v>11.92</v>
      </c>
      <c r="I376" s="100">
        <v>10.130000000000001</v>
      </c>
      <c r="J376" s="100">
        <v>8.67</v>
      </c>
      <c r="K376" s="100">
        <v>7.31</v>
      </c>
      <c r="L376" s="100">
        <v>54</v>
      </c>
      <c r="M376" s="100">
        <v>56</v>
      </c>
      <c r="N376" s="100">
        <v>47</v>
      </c>
      <c r="O376" s="99">
        <v>0.3576388888888889</v>
      </c>
    </row>
    <row r="377" spans="1:16" x14ac:dyDescent="0.25">
      <c r="A377" s="100">
        <v>5460</v>
      </c>
      <c r="B377" s="29">
        <v>2</v>
      </c>
      <c r="C377" s="100">
        <v>12137</v>
      </c>
      <c r="D377" s="100">
        <v>6.89</v>
      </c>
      <c r="E377" s="100">
        <v>6.41</v>
      </c>
      <c r="F377" s="100">
        <v>6.32</v>
      </c>
      <c r="G377" s="100">
        <v>5.39</v>
      </c>
      <c r="H377" s="100">
        <v>4.6100000000000003</v>
      </c>
      <c r="I377" s="100">
        <v>3.89</v>
      </c>
      <c r="J377" s="100">
        <v>3.28</v>
      </c>
      <c r="K377" s="100">
        <v>2.77</v>
      </c>
      <c r="L377" s="100">
        <v>54</v>
      </c>
      <c r="M377" s="100">
        <v>56</v>
      </c>
      <c r="N377" s="100">
        <v>47</v>
      </c>
      <c r="O377" s="99">
        <v>0.35774305555555558</v>
      </c>
    </row>
    <row r="378" spans="1:16" x14ac:dyDescent="0.25">
      <c r="A378" s="100">
        <v>5460</v>
      </c>
      <c r="B378" s="29">
        <v>3</v>
      </c>
      <c r="C378" s="100">
        <v>23625</v>
      </c>
      <c r="D378" s="100">
        <v>12.72</v>
      </c>
      <c r="E378" s="100">
        <v>11.75</v>
      </c>
      <c r="F378" s="100">
        <v>11.79</v>
      </c>
      <c r="G378" s="100">
        <v>9.9600000000000009</v>
      </c>
      <c r="H378" s="100">
        <v>8.5399999999999991</v>
      </c>
      <c r="I378" s="100">
        <v>7.22</v>
      </c>
      <c r="J378" s="100">
        <v>6.14</v>
      </c>
      <c r="K378" s="100">
        <v>5.17</v>
      </c>
      <c r="L378" s="100">
        <v>54</v>
      </c>
      <c r="M378" s="100">
        <v>56</v>
      </c>
      <c r="N378" s="100">
        <v>47</v>
      </c>
      <c r="O378" s="99">
        <v>0.35783564814814817</v>
      </c>
    </row>
    <row r="379" spans="1:16" x14ac:dyDescent="0.25">
      <c r="A379" s="100">
        <v>5460</v>
      </c>
      <c r="B379" s="29">
        <v>4</v>
      </c>
      <c r="C379" s="100">
        <v>35611</v>
      </c>
      <c r="D379" s="100">
        <v>17.22</v>
      </c>
      <c r="E379" s="100">
        <v>15.96</v>
      </c>
      <c r="F379" s="100">
        <v>15.86</v>
      </c>
      <c r="G379" s="100">
        <v>13.55</v>
      </c>
      <c r="H379" s="100">
        <v>11.7</v>
      </c>
      <c r="I379" s="100">
        <v>9.9600000000000009</v>
      </c>
      <c r="J379" s="100">
        <v>8.52</v>
      </c>
      <c r="K379" s="100">
        <v>7.22</v>
      </c>
      <c r="L379" s="100">
        <v>54</v>
      </c>
      <c r="M379" s="100">
        <v>56</v>
      </c>
      <c r="N379" s="100">
        <v>47</v>
      </c>
      <c r="O379" s="99">
        <v>0.35795138888888894</v>
      </c>
    </row>
    <row r="380" spans="1:16" x14ac:dyDescent="0.25">
      <c r="A380" s="96" t="s">
        <v>936</v>
      </c>
      <c r="C380" s="95" t="s">
        <v>57</v>
      </c>
      <c r="D380" s="97">
        <v>0.35843749999999996</v>
      </c>
      <c r="E380" s="96" t="s">
        <v>118</v>
      </c>
      <c r="F380" s="96" t="s">
        <v>115</v>
      </c>
      <c r="N380" s="104"/>
    </row>
    <row r="381" spans="1:16" x14ac:dyDescent="0.25">
      <c r="A381" s="100">
        <v>5462</v>
      </c>
      <c r="B381" s="29">
        <v>1</v>
      </c>
      <c r="C381" s="100">
        <v>35399</v>
      </c>
      <c r="D381" s="100">
        <v>17.36</v>
      </c>
      <c r="E381" s="100">
        <v>16</v>
      </c>
      <c r="F381" s="100">
        <v>16.07</v>
      </c>
      <c r="G381" s="100">
        <v>13.69</v>
      </c>
      <c r="H381" s="100">
        <v>11.67</v>
      </c>
      <c r="I381" s="100">
        <v>9.8800000000000008</v>
      </c>
      <c r="J381" s="100">
        <v>8.4</v>
      </c>
      <c r="K381" s="100">
        <v>7.15</v>
      </c>
      <c r="L381" s="100">
        <v>54</v>
      </c>
      <c r="M381" s="100">
        <v>56</v>
      </c>
      <c r="N381" s="100">
        <v>48</v>
      </c>
      <c r="O381" s="99">
        <v>0.3588541666666667</v>
      </c>
      <c r="P381" s="104"/>
    </row>
    <row r="382" spans="1:16" x14ac:dyDescent="0.25">
      <c r="A382" s="100">
        <v>5462</v>
      </c>
      <c r="B382" s="29">
        <v>2</v>
      </c>
      <c r="C382" s="100">
        <v>12111</v>
      </c>
      <c r="D382" s="100">
        <v>6.98</v>
      </c>
      <c r="E382" s="100">
        <v>6.47</v>
      </c>
      <c r="F382" s="100">
        <v>6.51</v>
      </c>
      <c r="G382" s="100">
        <v>5.52</v>
      </c>
      <c r="H382" s="100">
        <v>4.66</v>
      </c>
      <c r="I382" s="100">
        <v>3.9</v>
      </c>
      <c r="J382" s="100">
        <v>3.26</v>
      </c>
      <c r="K382" s="100">
        <v>2.75</v>
      </c>
      <c r="L382" s="100">
        <v>54</v>
      </c>
      <c r="M382" s="100">
        <v>56</v>
      </c>
      <c r="N382" s="100">
        <v>48</v>
      </c>
      <c r="O382" s="99">
        <v>0.35895833333333332</v>
      </c>
      <c r="P382" s="104"/>
    </row>
    <row r="383" spans="1:16" x14ac:dyDescent="0.25">
      <c r="A383" s="100">
        <v>5462</v>
      </c>
      <c r="B383" s="29">
        <v>3</v>
      </c>
      <c r="C383" s="100">
        <v>23551</v>
      </c>
      <c r="D383" s="100">
        <v>12.85</v>
      </c>
      <c r="E383" s="100">
        <v>11.77</v>
      </c>
      <c r="F383" s="100">
        <v>11.99</v>
      </c>
      <c r="G383" s="100">
        <v>10.06</v>
      </c>
      <c r="H383" s="100">
        <v>8.56</v>
      </c>
      <c r="I383" s="100">
        <v>7.2</v>
      </c>
      <c r="J383" s="100">
        <v>6.09</v>
      </c>
      <c r="K383" s="100">
        <v>5.13</v>
      </c>
      <c r="L383" s="100">
        <v>54</v>
      </c>
      <c r="M383" s="100">
        <v>56</v>
      </c>
      <c r="N383" s="100">
        <v>48</v>
      </c>
      <c r="O383" s="99">
        <v>0.35905092592592597</v>
      </c>
      <c r="P383" s="104"/>
    </row>
    <row r="384" spans="1:16" x14ac:dyDescent="0.25">
      <c r="A384" s="100">
        <v>5462</v>
      </c>
      <c r="B384" s="29">
        <v>4</v>
      </c>
      <c r="C384" s="100">
        <v>35572</v>
      </c>
      <c r="D384" s="100">
        <v>17.34</v>
      </c>
      <c r="E384" s="100">
        <v>15.99</v>
      </c>
      <c r="F384" s="100">
        <v>16.09</v>
      </c>
      <c r="G384" s="100">
        <v>13.71</v>
      </c>
      <c r="H384" s="100">
        <v>11.69</v>
      </c>
      <c r="I384" s="100">
        <v>9.8800000000000008</v>
      </c>
      <c r="J384" s="100">
        <v>8.41</v>
      </c>
      <c r="K384" s="100">
        <v>7.17</v>
      </c>
      <c r="L384" s="100">
        <v>54</v>
      </c>
      <c r="M384" s="100">
        <v>56</v>
      </c>
      <c r="N384" s="100">
        <v>48</v>
      </c>
      <c r="O384" s="99">
        <v>0.35916666666666663</v>
      </c>
      <c r="P384" s="104"/>
    </row>
    <row r="385" spans="1:15" x14ac:dyDescent="0.25">
      <c r="A385" s="96" t="s">
        <v>930</v>
      </c>
      <c r="C385" s="95" t="s">
        <v>57</v>
      </c>
      <c r="D385" s="97">
        <v>0.35966435185185186</v>
      </c>
      <c r="E385" s="96" t="s">
        <v>117</v>
      </c>
      <c r="F385" s="96" t="s">
        <v>115</v>
      </c>
      <c r="N385" s="104"/>
    </row>
    <row r="386" spans="1:15" x14ac:dyDescent="0.25">
      <c r="A386" s="100">
        <v>5385</v>
      </c>
      <c r="B386" s="29">
        <v>1</v>
      </c>
      <c r="C386" s="100">
        <v>34785</v>
      </c>
      <c r="D386" s="100">
        <v>28.59</v>
      </c>
      <c r="E386" s="100">
        <v>5.07</v>
      </c>
      <c r="F386" s="100">
        <v>23.3</v>
      </c>
      <c r="G386" s="100">
        <v>18.579999999999998</v>
      </c>
      <c r="H386" s="100">
        <v>14.59</v>
      </c>
      <c r="I386" s="100">
        <v>11.52</v>
      </c>
      <c r="J386" s="100">
        <v>9.0299999999999994</v>
      </c>
      <c r="K386" s="100">
        <v>7.28</v>
      </c>
      <c r="L386" s="100">
        <v>54</v>
      </c>
      <c r="M386" s="100">
        <v>55</v>
      </c>
      <c r="N386" s="100">
        <v>49</v>
      </c>
      <c r="O386" s="99">
        <v>0.36108796296296292</v>
      </c>
    </row>
    <row r="387" spans="1:15" x14ac:dyDescent="0.25">
      <c r="A387" s="100">
        <v>5385</v>
      </c>
      <c r="B387" s="29">
        <v>2</v>
      </c>
      <c r="C387" s="100">
        <v>11873</v>
      </c>
      <c r="D387" s="100">
        <v>12.32</v>
      </c>
      <c r="E387" s="100">
        <v>1.39</v>
      </c>
      <c r="F387" s="100">
        <v>9.94</v>
      </c>
      <c r="G387" s="100">
        <v>7.83</v>
      </c>
      <c r="H387" s="100">
        <v>6</v>
      </c>
      <c r="I387" s="100">
        <v>4.68</v>
      </c>
      <c r="J387" s="100">
        <v>3.62</v>
      </c>
      <c r="K387" s="100">
        <v>2.9</v>
      </c>
      <c r="L387" s="100">
        <v>54</v>
      </c>
      <c r="M387" s="100">
        <v>55</v>
      </c>
      <c r="N387" s="100">
        <v>49</v>
      </c>
      <c r="O387" s="99">
        <v>0.36123842592592598</v>
      </c>
    </row>
    <row r="388" spans="1:15" x14ac:dyDescent="0.25">
      <c r="A388" s="100">
        <v>5385</v>
      </c>
      <c r="B388" s="29">
        <v>3</v>
      </c>
      <c r="C388" s="100">
        <v>23285</v>
      </c>
      <c r="D388" s="100">
        <v>21.12</v>
      </c>
      <c r="E388" s="100">
        <v>3.28</v>
      </c>
      <c r="F388" s="100">
        <v>17.2</v>
      </c>
      <c r="G388" s="100">
        <v>13.47</v>
      </c>
      <c r="H388" s="100">
        <v>10.54</v>
      </c>
      <c r="I388" s="100">
        <v>8.2799999999999994</v>
      </c>
      <c r="J388" s="100">
        <v>6.48</v>
      </c>
      <c r="K388" s="100">
        <v>5.22</v>
      </c>
      <c r="L388" s="100">
        <v>54</v>
      </c>
      <c r="M388" s="100">
        <v>55</v>
      </c>
      <c r="N388" s="100">
        <v>49</v>
      </c>
      <c r="O388" s="99">
        <v>0.36135416666666664</v>
      </c>
    </row>
    <row r="389" spans="1:15" x14ac:dyDescent="0.25">
      <c r="A389" s="100">
        <v>5385</v>
      </c>
      <c r="B389" s="29">
        <v>4</v>
      </c>
      <c r="C389" s="100">
        <v>35209</v>
      </c>
      <c r="D389" s="100">
        <v>28.1</v>
      </c>
      <c r="E389" s="100">
        <v>5.26</v>
      </c>
      <c r="F389" s="100">
        <v>22.84</v>
      </c>
      <c r="G389" s="100">
        <v>18.23</v>
      </c>
      <c r="H389" s="100">
        <v>14.29</v>
      </c>
      <c r="I389" s="100">
        <v>11.29</v>
      </c>
      <c r="J389" s="100">
        <v>8.9</v>
      </c>
      <c r="K389" s="100">
        <v>7.2</v>
      </c>
      <c r="L389" s="100">
        <v>54</v>
      </c>
      <c r="M389" s="100">
        <v>55</v>
      </c>
      <c r="N389" s="100">
        <v>49</v>
      </c>
      <c r="O389" s="99">
        <v>0.36150462962962965</v>
      </c>
    </row>
    <row r="390" spans="1:15" x14ac:dyDescent="0.25">
      <c r="A390" s="96" t="s">
        <v>935</v>
      </c>
      <c r="C390" s="95" t="s">
        <v>57</v>
      </c>
      <c r="D390" s="97">
        <v>0.36206018518518518</v>
      </c>
      <c r="E390" s="96" t="s">
        <v>104</v>
      </c>
      <c r="F390" s="96" t="s">
        <v>115</v>
      </c>
    </row>
    <row r="391" spans="1:15" x14ac:dyDescent="0.25">
      <c r="A391" s="100">
        <v>5387</v>
      </c>
      <c r="B391" s="29">
        <v>1</v>
      </c>
      <c r="C391" s="100">
        <v>35102</v>
      </c>
      <c r="D391" s="100">
        <v>27.88</v>
      </c>
      <c r="E391" s="100">
        <v>23.01</v>
      </c>
      <c r="F391" s="100">
        <v>4.92</v>
      </c>
      <c r="G391" s="100">
        <v>4.3099999999999996</v>
      </c>
      <c r="H391" s="100">
        <v>3.96</v>
      </c>
      <c r="I391" s="100">
        <v>3.62</v>
      </c>
      <c r="J391" s="100">
        <v>3.36</v>
      </c>
      <c r="K391" s="100">
        <v>3.08</v>
      </c>
      <c r="L391" s="100">
        <v>54</v>
      </c>
      <c r="M391" s="100">
        <v>55</v>
      </c>
      <c r="N391" s="100">
        <v>50</v>
      </c>
      <c r="O391" s="99">
        <v>0.3624768518518518</v>
      </c>
    </row>
    <row r="392" spans="1:15" x14ac:dyDescent="0.25">
      <c r="A392" s="100">
        <v>5387</v>
      </c>
      <c r="B392" s="29">
        <v>2</v>
      </c>
      <c r="C392" s="100">
        <v>11845</v>
      </c>
      <c r="D392" s="100">
        <v>12.01</v>
      </c>
      <c r="E392" s="100">
        <v>9.7899999999999991</v>
      </c>
      <c r="F392" s="100">
        <v>1.44</v>
      </c>
      <c r="G392" s="100">
        <v>1.25</v>
      </c>
      <c r="H392" s="100">
        <v>1.19</v>
      </c>
      <c r="I392" s="100">
        <v>1.1299999999999999</v>
      </c>
      <c r="J392" s="100">
        <v>1.05</v>
      </c>
      <c r="K392" s="100">
        <v>1</v>
      </c>
      <c r="L392" s="100">
        <v>54</v>
      </c>
      <c r="M392" s="100">
        <v>55</v>
      </c>
      <c r="N392" s="100">
        <v>50</v>
      </c>
      <c r="O392" s="99">
        <v>0.36258101851851854</v>
      </c>
    </row>
    <row r="393" spans="1:15" x14ac:dyDescent="0.25">
      <c r="A393" s="100">
        <v>5387</v>
      </c>
      <c r="B393" s="29">
        <v>3</v>
      </c>
      <c r="C393" s="100">
        <v>23369</v>
      </c>
      <c r="D393" s="100">
        <v>20.52</v>
      </c>
      <c r="E393" s="100">
        <v>16.79</v>
      </c>
      <c r="F393" s="100">
        <v>3.23</v>
      </c>
      <c r="G393" s="100">
        <v>2.81</v>
      </c>
      <c r="H393" s="100">
        <v>2.64</v>
      </c>
      <c r="I393" s="100">
        <v>2.4300000000000002</v>
      </c>
      <c r="J393" s="100">
        <v>2.2400000000000002</v>
      </c>
      <c r="K393" s="100">
        <v>2.08</v>
      </c>
      <c r="L393" s="100">
        <v>54</v>
      </c>
      <c r="M393" s="100">
        <v>55</v>
      </c>
      <c r="N393" s="100">
        <v>50</v>
      </c>
      <c r="O393" s="99">
        <v>0.36267361111111113</v>
      </c>
    </row>
    <row r="394" spans="1:15" x14ac:dyDescent="0.25">
      <c r="A394" s="100">
        <v>5387</v>
      </c>
      <c r="B394" s="29">
        <v>4</v>
      </c>
      <c r="C394" s="100">
        <v>35414</v>
      </c>
      <c r="D394" s="100">
        <v>26.94</v>
      </c>
      <c r="E394" s="100">
        <v>22.17</v>
      </c>
      <c r="F394" s="100">
        <v>5.17</v>
      </c>
      <c r="G394" s="100">
        <v>4.55</v>
      </c>
      <c r="H394" s="100">
        <v>4.1500000000000004</v>
      </c>
      <c r="I394" s="100">
        <v>3.8</v>
      </c>
      <c r="J394" s="100">
        <v>3.5</v>
      </c>
      <c r="K394" s="100">
        <v>3.22</v>
      </c>
      <c r="L394" s="100">
        <v>54</v>
      </c>
      <c r="M394" s="100">
        <v>55</v>
      </c>
      <c r="N394" s="100">
        <v>50</v>
      </c>
      <c r="O394" s="99">
        <v>0.36280092592592594</v>
      </c>
    </row>
    <row r="395" spans="1:15" x14ac:dyDescent="0.25">
      <c r="A395" s="96" t="s">
        <v>924</v>
      </c>
      <c r="C395" s="95" t="s">
        <v>57</v>
      </c>
      <c r="D395" s="97">
        <v>0.36322916666666666</v>
      </c>
      <c r="E395" s="96" t="s">
        <v>102</v>
      </c>
      <c r="F395" s="96" t="s">
        <v>115</v>
      </c>
    </row>
    <row r="396" spans="1:15" x14ac:dyDescent="0.25">
      <c r="A396" s="100">
        <v>5460</v>
      </c>
      <c r="B396" s="29">
        <v>1</v>
      </c>
      <c r="C396" s="100">
        <v>35467</v>
      </c>
      <c r="D396" s="100">
        <v>12.09</v>
      </c>
      <c r="E396" s="100">
        <v>11.12</v>
      </c>
      <c r="F396" s="100">
        <v>10.93</v>
      </c>
      <c r="G396" s="100">
        <v>9.6199999999999992</v>
      </c>
      <c r="H396" s="100">
        <v>8.24</v>
      </c>
      <c r="I396" s="100">
        <v>7.16</v>
      </c>
      <c r="J396" s="100">
        <v>6.12</v>
      </c>
      <c r="K396" s="100">
        <v>5.23</v>
      </c>
      <c r="L396" s="100">
        <v>54</v>
      </c>
      <c r="M396" s="100">
        <v>57</v>
      </c>
      <c r="N396" s="100">
        <v>51</v>
      </c>
      <c r="O396" s="99">
        <v>0.36393518518518514</v>
      </c>
    </row>
    <row r="397" spans="1:15" x14ac:dyDescent="0.25">
      <c r="A397" s="100">
        <v>5460</v>
      </c>
      <c r="B397" s="29">
        <v>2</v>
      </c>
      <c r="C397" s="100">
        <v>12264</v>
      </c>
      <c r="D397" s="100">
        <v>4.0999999999999996</v>
      </c>
      <c r="E397" s="100">
        <v>3.73</v>
      </c>
      <c r="F397" s="100">
        <v>3.73</v>
      </c>
      <c r="G397" s="100">
        <v>3.25</v>
      </c>
      <c r="H397" s="100">
        <v>2.82</v>
      </c>
      <c r="I397" s="100">
        <v>2.4</v>
      </c>
      <c r="J397" s="100">
        <v>2.0699999999999998</v>
      </c>
      <c r="K397" s="100">
        <v>1.81</v>
      </c>
      <c r="L397" s="100">
        <v>54</v>
      </c>
      <c r="M397" s="100">
        <v>57</v>
      </c>
      <c r="N397" s="100">
        <v>51</v>
      </c>
      <c r="O397" s="99">
        <v>0.36402777777777778</v>
      </c>
    </row>
    <row r="398" spans="1:15" x14ac:dyDescent="0.25">
      <c r="A398" s="100">
        <v>5460</v>
      </c>
      <c r="B398" s="29">
        <v>3</v>
      </c>
      <c r="C398" s="100">
        <v>23751</v>
      </c>
      <c r="D398" s="100">
        <v>8.0500000000000007</v>
      </c>
      <c r="E398" s="100">
        <v>7.35</v>
      </c>
      <c r="F398" s="100">
        <v>7.26</v>
      </c>
      <c r="G398" s="100">
        <v>6.32</v>
      </c>
      <c r="H398" s="100">
        <v>5.49</v>
      </c>
      <c r="I398" s="100">
        <v>4.74</v>
      </c>
      <c r="J398" s="100">
        <v>4.07</v>
      </c>
      <c r="K398" s="100">
        <v>3.53</v>
      </c>
      <c r="L398" s="100">
        <v>54</v>
      </c>
      <c r="M398" s="100">
        <v>57</v>
      </c>
      <c r="N398" s="100">
        <v>51</v>
      </c>
      <c r="O398" s="99">
        <v>0.36412037037037037</v>
      </c>
    </row>
    <row r="399" spans="1:15" x14ac:dyDescent="0.25">
      <c r="A399" s="100">
        <v>5460</v>
      </c>
      <c r="B399" s="29">
        <v>4</v>
      </c>
      <c r="C399" s="100">
        <v>35881</v>
      </c>
      <c r="D399" s="100">
        <v>11.89</v>
      </c>
      <c r="E399" s="100">
        <v>10.89</v>
      </c>
      <c r="F399" s="100">
        <v>10.77</v>
      </c>
      <c r="G399" s="100">
        <v>9.43</v>
      </c>
      <c r="H399" s="100">
        <v>8.1</v>
      </c>
      <c r="I399" s="100">
        <v>7.06</v>
      </c>
      <c r="J399" s="100">
        <v>6.04</v>
      </c>
      <c r="K399" s="100">
        <v>5.2</v>
      </c>
      <c r="L399" s="100">
        <v>54</v>
      </c>
      <c r="M399" s="100">
        <v>57</v>
      </c>
      <c r="N399" s="100">
        <v>51</v>
      </c>
      <c r="O399" s="99">
        <v>0.36423611111111115</v>
      </c>
    </row>
    <row r="400" spans="1:15" x14ac:dyDescent="0.25">
      <c r="A400" s="96" t="s">
        <v>936</v>
      </c>
      <c r="C400" s="95" t="s">
        <v>57</v>
      </c>
      <c r="D400" s="97">
        <v>0.36482638888888891</v>
      </c>
      <c r="E400" s="96" t="s">
        <v>92</v>
      </c>
      <c r="F400" s="96" t="s">
        <v>115</v>
      </c>
    </row>
    <row r="401" spans="1:15" x14ac:dyDescent="0.25">
      <c r="A401" s="100">
        <v>5462</v>
      </c>
      <c r="B401" s="29">
        <v>1</v>
      </c>
      <c r="C401" s="100">
        <v>35650</v>
      </c>
      <c r="D401" s="100">
        <v>11.9</v>
      </c>
      <c r="E401" s="100">
        <v>10.66</v>
      </c>
      <c r="F401" s="100">
        <v>10.82</v>
      </c>
      <c r="G401" s="100">
        <v>9.35</v>
      </c>
      <c r="H401" s="100">
        <v>8.08</v>
      </c>
      <c r="I401" s="100">
        <v>6.91</v>
      </c>
      <c r="J401" s="100">
        <v>5.93</v>
      </c>
      <c r="K401" s="100">
        <v>5.0599999999999996</v>
      </c>
      <c r="L401" s="100">
        <v>54</v>
      </c>
      <c r="M401" s="100">
        <v>57</v>
      </c>
      <c r="N401" s="100">
        <v>52</v>
      </c>
      <c r="O401" s="99">
        <v>0.3652199074074074</v>
      </c>
    </row>
    <row r="402" spans="1:15" x14ac:dyDescent="0.25">
      <c r="A402" s="100">
        <v>5462</v>
      </c>
      <c r="B402" s="29">
        <v>2</v>
      </c>
      <c r="C402" s="100">
        <v>12272</v>
      </c>
      <c r="D402" s="100">
        <v>4.17</v>
      </c>
      <c r="E402" s="100">
        <v>3.7</v>
      </c>
      <c r="F402" s="100">
        <v>3.83</v>
      </c>
      <c r="G402" s="100">
        <v>3.26</v>
      </c>
      <c r="H402" s="100">
        <v>2.8</v>
      </c>
      <c r="I402" s="100">
        <v>2.4</v>
      </c>
      <c r="J402" s="100">
        <v>2.08</v>
      </c>
      <c r="K402" s="100">
        <v>1.8</v>
      </c>
      <c r="L402" s="100">
        <v>54</v>
      </c>
      <c r="M402" s="100">
        <v>57</v>
      </c>
      <c r="N402" s="100">
        <v>52</v>
      </c>
      <c r="O402" s="99">
        <v>0.36531249999999998</v>
      </c>
    </row>
    <row r="403" spans="1:15" x14ac:dyDescent="0.25">
      <c r="A403" s="100">
        <v>5462</v>
      </c>
      <c r="B403" s="29">
        <v>3</v>
      </c>
      <c r="C403" s="100">
        <v>23755</v>
      </c>
      <c r="D403" s="100">
        <v>8.09</v>
      </c>
      <c r="E403" s="100">
        <v>7.19</v>
      </c>
      <c r="F403" s="100">
        <v>7.42</v>
      </c>
      <c r="G403" s="100">
        <v>6.3</v>
      </c>
      <c r="H403" s="100">
        <v>5.44</v>
      </c>
      <c r="I403" s="100">
        <v>4.68</v>
      </c>
      <c r="J403" s="100">
        <v>4.0199999999999996</v>
      </c>
      <c r="K403" s="100">
        <v>3.44</v>
      </c>
      <c r="L403" s="100">
        <v>54</v>
      </c>
      <c r="M403" s="100">
        <v>57</v>
      </c>
      <c r="N403" s="100">
        <v>52</v>
      </c>
      <c r="O403" s="99">
        <v>0.36540509259259263</v>
      </c>
    </row>
    <row r="404" spans="1:15" x14ac:dyDescent="0.25">
      <c r="A404" s="100">
        <v>5462</v>
      </c>
      <c r="B404" s="29">
        <v>4</v>
      </c>
      <c r="C404" s="100">
        <v>35801</v>
      </c>
      <c r="D404" s="100">
        <v>11.92</v>
      </c>
      <c r="E404" s="100">
        <v>10.71</v>
      </c>
      <c r="F404" s="100">
        <v>10.89</v>
      </c>
      <c r="G404" s="100">
        <v>9.39</v>
      </c>
      <c r="H404" s="100">
        <v>8.09</v>
      </c>
      <c r="I404" s="100">
        <v>6.95</v>
      </c>
      <c r="J404" s="100">
        <v>5.96</v>
      </c>
      <c r="K404" s="100">
        <v>5.0999999999999996</v>
      </c>
      <c r="L404" s="100">
        <v>54</v>
      </c>
      <c r="M404" s="100">
        <v>57</v>
      </c>
      <c r="N404" s="100">
        <v>52</v>
      </c>
      <c r="O404" s="99">
        <v>0.36553240740740739</v>
      </c>
    </row>
    <row r="405" spans="1:15" x14ac:dyDescent="0.25">
      <c r="A405" s="96" t="s">
        <v>930</v>
      </c>
      <c r="C405" s="95" t="s">
        <v>57</v>
      </c>
      <c r="D405" s="97">
        <v>0.36594907407407407</v>
      </c>
      <c r="E405" s="96" t="s">
        <v>90</v>
      </c>
      <c r="F405" s="96" t="s">
        <v>115</v>
      </c>
    </row>
    <row r="406" spans="1:15" x14ac:dyDescent="0.25">
      <c r="A406" s="100">
        <v>5329</v>
      </c>
      <c r="B406" s="29">
        <v>1</v>
      </c>
      <c r="C406" s="100">
        <v>35783</v>
      </c>
      <c r="D406" s="100">
        <v>8.1199999999999992</v>
      </c>
      <c r="E406" s="100">
        <v>7.48</v>
      </c>
      <c r="F406" s="100">
        <v>7.23</v>
      </c>
      <c r="G406" s="100">
        <v>6.25</v>
      </c>
      <c r="H406" s="100">
        <v>5.44</v>
      </c>
      <c r="I406" s="100">
        <v>4.5999999999999996</v>
      </c>
      <c r="J406" s="100">
        <v>3.9</v>
      </c>
      <c r="K406" s="100">
        <v>3.34</v>
      </c>
      <c r="L406" s="100">
        <v>54</v>
      </c>
      <c r="M406" s="100">
        <v>55</v>
      </c>
      <c r="N406" s="100">
        <v>53</v>
      </c>
      <c r="O406" s="99">
        <v>0.3674074074074074</v>
      </c>
    </row>
    <row r="407" spans="1:15" x14ac:dyDescent="0.25">
      <c r="A407" s="100">
        <v>5329</v>
      </c>
      <c r="B407" s="29">
        <v>2</v>
      </c>
      <c r="C407" s="100">
        <v>12302</v>
      </c>
      <c r="D407" s="100">
        <v>2.61</v>
      </c>
      <c r="E407" s="100">
        <v>2.39</v>
      </c>
      <c r="F407" s="100">
        <v>2.36</v>
      </c>
      <c r="G407" s="100">
        <v>2.0299999999999998</v>
      </c>
      <c r="H407" s="100">
        <v>1.77</v>
      </c>
      <c r="I407" s="100">
        <v>1.55</v>
      </c>
      <c r="J407" s="100">
        <v>1.34</v>
      </c>
      <c r="K407" s="100">
        <v>1.19</v>
      </c>
      <c r="L407" s="100">
        <v>54</v>
      </c>
      <c r="M407" s="100">
        <v>55</v>
      </c>
      <c r="N407" s="100">
        <v>53</v>
      </c>
      <c r="O407" s="99">
        <v>0.36751157407407403</v>
      </c>
    </row>
    <row r="408" spans="1:15" x14ac:dyDescent="0.25">
      <c r="A408" s="100">
        <v>5329</v>
      </c>
      <c r="B408" s="29">
        <v>3</v>
      </c>
      <c r="C408" s="100">
        <v>23855</v>
      </c>
      <c r="D408" s="100">
        <v>5.27</v>
      </c>
      <c r="E408" s="100">
        <v>4.79</v>
      </c>
      <c r="F408" s="100">
        <v>4.74</v>
      </c>
      <c r="G408" s="100">
        <v>4.04</v>
      </c>
      <c r="H408" s="100">
        <v>3.53</v>
      </c>
      <c r="I408" s="100">
        <v>3.05</v>
      </c>
      <c r="J408" s="100">
        <v>2.61</v>
      </c>
      <c r="K408" s="100">
        <v>2.27</v>
      </c>
      <c r="L408" s="100">
        <v>54</v>
      </c>
      <c r="M408" s="100">
        <v>55</v>
      </c>
      <c r="N408" s="100">
        <v>53</v>
      </c>
      <c r="O408" s="99">
        <v>0.36760416666666668</v>
      </c>
    </row>
    <row r="409" spans="1:15" x14ac:dyDescent="0.25">
      <c r="A409" s="100">
        <v>5329</v>
      </c>
      <c r="B409" s="29">
        <v>4</v>
      </c>
      <c r="C409" s="100">
        <v>35827</v>
      </c>
      <c r="D409" s="100">
        <v>7.99</v>
      </c>
      <c r="E409" s="100">
        <v>7.33</v>
      </c>
      <c r="F409" s="100">
        <v>7.11</v>
      </c>
      <c r="G409" s="100">
        <v>6.13</v>
      </c>
      <c r="H409" s="100">
        <v>5.34</v>
      </c>
      <c r="I409" s="100">
        <v>4.57</v>
      </c>
      <c r="J409" s="100">
        <v>3.91</v>
      </c>
      <c r="K409" s="100">
        <v>3.34</v>
      </c>
      <c r="L409" s="100">
        <v>54</v>
      </c>
      <c r="M409" s="100">
        <v>55</v>
      </c>
      <c r="N409" s="100">
        <v>53</v>
      </c>
      <c r="O409" s="99">
        <v>0.3677199074074074</v>
      </c>
    </row>
    <row r="410" spans="1:15" x14ac:dyDescent="0.25">
      <c r="A410" s="96" t="s">
        <v>937</v>
      </c>
      <c r="C410" s="95" t="s">
        <v>57</v>
      </c>
      <c r="D410" s="97">
        <v>0.36815972222222221</v>
      </c>
      <c r="E410" s="96" t="s">
        <v>113</v>
      </c>
    </row>
    <row r="411" spans="1:15" x14ac:dyDescent="0.25">
      <c r="A411" s="100">
        <v>5347</v>
      </c>
      <c r="B411" s="29">
        <v>1</v>
      </c>
      <c r="C411" s="100">
        <v>35497</v>
      </c>
      <c r="D411" s="100">
        <v>17.7</v>
      </c>
      <c r="E411" s="100">
        <v>10.31</v>
      </c>
      <c r="F411" s="100">
        <v>13.83</v>
      </c>
      <c r="G411" s="100">
        <v>10.45</v>
      </c>
      <c r="H411" s="100">
        <v>8.14</v>
      </c>
      <c r="I411" s="100">
        <v>6.28</v>
      </c>
      <c r="J411" s="100">
        <v>4.8600000000000003</v>
      </c>
      <c r="K411" s="100">
        <v>3.83</v>
      </c>
      <c r="L411" s="100">
        <v>54</v>
      </c>
      <c r="M411" s="100">
        <v>56</v>
      </c>
      <c r="N411" s="100">
        <v>54</v>
      </c>
      <c r="O411" s="99">
        <v>0.36868055555555551</v>
      </c>
    </row>
    <row r="412" spans="1:15" x14ac:dyDescent="0.25">
      <c r="A412" s="100">
        <v>5347</v>
      </c>
      <c r="B412" s="29">
        <v>2</v>
      </c>
      <c r="C412" s="100">
        <v>12112</v>
      </c>
      <c r="D412" s="100">
        <v>6.87</v>
      </c>
      <c r="E412" s="100">
        <v>2.82</v>
      </c>
      <c r="F412" s="100">
        <v>5.28</v>
      </c>
      <c r="G412" s="100">
        <v>3.93</v>
      </c>
      <c r="H412" s="100">
        <v>2.99</v>
      </c>
      <c r="I412" s="100">
        <v>2.34</v>
      </c>
      <c r="J412" s="100">
        <v>1.85</v>
      </c>
      <c r="K412" s="100">
        <v>1.5</v>
      </c>
      <c r="L412" s="100">
        <v>54</v>
      </c>
      <c r="M412" s="100">
        <v>56</v>
      </c>
      <c r="N412" s="100">
        <v>54</v>
      </c>
      <c r="O412" s="99">
        <v>0.36879629629629629</v>
      </c>
    </row>
    <row r="413" spans="1:15" x14ac:dyDescent="0.25">
      <c r="A413" s="100">
        <v>5347</v>
      </c>
      <c r="B413" s="29">
        <v>3</v>
      </c>
      <c r="C413" s="100">
        <v>23607</v>
      </c>
      <c r="D413" s="100">
        <v>12.28</v>
      </c>
      <c r="E413" s="100">
        <v>6.55</v>
      </c>
      <c r="F413" s="100">
        <v>9.59</v>
      </c>
      <c r="G413" s="100">
        <v>7.08</v>
      </c>
      <c r="H413" s="100">
        <v>5.55</v>
      </c>
      <c r="I413" s="100">
        <v>4.34</v>
      </c>
      <c r="J413" s="100">
        <v>3.4</v>
      </c>
      <c r="K413" s="100">
        <v>2.72</v>
      </c>
      <c r="L413" s="100">
        <v>54</v>
      </c>
      <c r="M413" s="100">
        <v>56</v>
      </c>
      <c r="N413" s="100">
        <v>54</v>
      </c>
      <c r="O413" s="99">
        <v>0.36890046296296292</v>
      </c>
    </row>
    <row r="414" spans="1:15" x14ac:dyDescent="0.25">
      <c r="A414" s="100">
        <v>5347</v>
      </c>
      <c r="B414" s="29">
        <v>4</v>
      </c>
      <c r="C414" s="100">
        <v>35530</v>
      </c>
      <c r="D414" s="100">
        <v>17.13</v>
      </c>
      <c r="E414" s="100">
        <v>10.37</v>
      </c>
      <c r="F414" s="100">
        <v>13.39</v>
      </c>
      <c r="G414" s="100">
        <v>10.11</v>
      </c>
      <c r="H414" s="100">
        <v>7.91</v>
      </c>
      <c r="I414" s="100">
        <v>6.18</v>
      </c>
      <c r="J414" s="100">
        <v>4.87</v>
      </c>
      <c r="K414" s="100">
        <v>3.89</v>
      </c>
      <c r="L414" s="100">
        <v>54</v>
      </c>
      <c r="M414" s="100">
        <v>56</v>
      </c>
      <c r="N414" s="100">
        <v>54</v>
      </c>
      <c r="O414" s="99">
        <v>0.36901620370370369</v>
      </c>
    </row>
    <row r="415" spans="1:15" x14ac:dyDescent="0.25">
      <c r="A415" s="96" t="s">
        <v>938</v>
      </c>
      <c r="C415" s="95" t="s">
        <v>57</v>
      </c>
      <c r="D415" s="97">
        <v>0.36942129629629633</v>
      </c>
      <c r="E415" s="96" t="s">
        <v>111</v>
      </c>
    </row>
    <row r="416" spans="1:15" x14ac:dyDescent="0.25">
      <c r="A416" s="100">
        <v>5349</v>
      </c>
      <c r="B416" s="29">
        <v>1</v>
      </c>
      <c r="C416" s="100">
        <v>35509</v>
      </c>
      <c r="D416" s="100">
        <v>16.45</v>
      </c>
      <c r="E416" s="100">
        <v>12.84</v>
      </c>
      <c r="F416" s="100">
        <v>10.41</v>
      </c>
      <c r="G416" s="100">
        <v>8.14</v>
      </c>
      <c r="H416" s="100">
        <v>6.25</v>
      </c>
      <c r="I416" s="100">
        <v>5</v>
      </c>
      <c r="J416" s="100">
        <v>3.93</v>
      </c>
      <c r="K416" s="100">
        <v>3.24</v>
      </c>
      <c r="L416" s="100">
        <v>54</v>
      </c>
      <c r="M416" s="100">
        <v>55</v>
      </c>
      <c r="N416" s="100">
        <v>55</v>
      </c>
      <c r="O416" s="99">
        <v>0.36986111111111114</v>
      </c>
    </row>
    <row r="417" spans="1:16" x14ac:dyDescent="0.25">
      <c r="A417" s="100">
        <v>5349</v>
      </c>
      <c r="B417" s="29">
        <v>2</v>
      </c>
      <c r="C417" s="100">
        <v>12199</v>
      </c>
      <c r="D417" s="100">
        <v>6.05</v>
      </c>
      <c r="E417" s="100">
        <v>4.6500000000000004</v>
      </c>
      <c r="F417" s="100">
        <v>3.38</v>
      </c>
      <c r="G417" s="100">
        <v>2.6</v>
      </c>
      <c r="H417" s="100">
        <v>2.0299999999999998</v>
      </c>
      <c r="I417" s="100">
        <v>1.66</v>
      </c>
      <c r="J417" s="100">
        <v>1.33</v>
      </c>
      <c r="K417" s="100">
        <v>1.1299999999999999</v>
      </c>
      <c r="L417" s="100">
        <v>54</v>
      </c>
      <c r="M417" s="100">
        <v>55</v>
      </c>
      <c r="N417" s="100">
        <v>55</v>
      </c>
      <c r="O417" s="99">
        <v>0.36996527777777777</v>
      </c>
    </row>
    <row r="418" spans="1:16" x14ac:dyDescent="0.25">
      <c r="A418" s="100">
        <v>5349</v>
      </c>
      <c r="B418" s="29">
        <v>3</v>
      </c>
      <c r="C418" s="100">
        <v>23714</v>
      </c>
      <c r="D418" s="100">
        <v>11.42</v>
      </c>
      <c r="E418" s="100">
        <v>8.82</v>
      </c>
      <c r="F418" s="100">
        <v>7.23</v>
      </c>
      <c r="G418" s="100">
        <v>5.54</v>
      </c>
      <c r="H418" s="100">
        <v>4.3</v>
      </c>
      <c r="I418" s="100">
        <v>3.46</v>
      </c>
      <c r="J418" s="100">
        <v>2.72</v>
      </c>
      <c r="K418" s="100">
        <v>2.25</v>
      </c>
      <c r="L418" s="100">
        <v>54</v>
      </c>
      <c r="M418" s="100">
        <v>55</v>
      </c>
      <c r="N418" s="100">
        <v>55</v>
      </c>
      <c r="O418" s="99">
        <v>0.37005787037037036</v>
      </c>
    </row>
    <row r="419" spans="1:16" x14ac:dyDescent="0.25">
      <c r="A419" s="100">
        <v>5349</v>
      </c>
      <c r="B419" s="29">
        <v>4</v>
      </c>
      <c r="C419" s="100">
        <v>35683</v>
      </c>
      <c r="D419" s="100">
        <v>15.99</v>
      </c>
      <c r="E419" s="100">
        <v>12.47</v>
      </c>
      <c r="F419" s="100">
        <v>10.92</v>
      </c>
      <c r="G419" s="100">
        <v>8.48</v>
      </c>
      <c r="H419" s="100">
        <v>6.53</v>
      </c>
      <c r="I419" s="100">
        <v>5.19</v>
      </c>
      <c r="J419" s="100">
        <v>4.08</v>
      </c>
      <c r="K419" s="100">
        <v>3.33</v>
      </c>
      <c r="L419" s="100">
        <v>54</v>
      </c>
      <c r="M419" s="100">
        <v>55</v>
      </c>
      <c r="N419" s="100">
        <v>55</v>
      </c>
      <c r="O419" s="99">
        <v>0.37017361111111113</v>
      </c>
    </row>
    <row r="420" spans="1:16" x14ac:dyDescent="0.25">
      <c r="A420" s="96" t="s">
        <v>921</v>
      </c>
      <c r="C420" s="95" t="s">
        <v>57</v>
      </c>
      <c r="D420" s="97">
        <v>0.37060185185185185</v>
      </c>
      <c r="E420" s="96" t="s">
        <v>108</v>
      </c>
    </row>
    <row r="421" spans="1:16" x14ac:dyDescent="0.25">
      <c r="A421" s="100">
        <v>5367</v>
      </c>
      <c r="B421" s="29">
        <v>1</v>
      </c>
      <c r="C421" s="100">
        <v>35737</v>
      </c>
      <c r="D421" s="100">
        <v>8.3699999999999992</v>
      </c>
      <c r="E421" s="100">
        <v>7.57</v>
      </c>
      <c r="F421" s="100">
        <v>7.66</v>
      </c>
      <c r="G421" s="100">
        <v>6.67</v>
      </c>
      <c r="H421" s="100">
        <v>5.89</v>
      </c>
      <c r="I421" s="100">
        <v>5.14</v>
      </c>
      <c r="J421" s="100">
        <v>4.46</v>
      </c>
      <c r="K421" s="100">
        <v>3.87</v>
      </c>
      <c r="L421" s="100">
        <v>54</v>
      </c>
      <c r="M421" s="100">
        <v>55</v>
      </c>
      <c r="N421" s="100">
        <v>56</v>
      </c>
      <c r="O421" s="99">
        <v>0.37112268518518521</v>
      </c>
    </row>
    <row r="422" spans="1:16" x14ac:dyDescent="0.25">
      <c r="A422" s="100">
        <v>5367</v>
      </c>
      <c r="B422" s="29">
        <v>2</v>
      </c>
      <c r="C422" s="100">
        <v>12341</v>
      </c>
      <c r="D422" s="100">
        <v>2.67</v>
      </c>
      <c r="E422" s="100">
        <v>2.42</v>
      </c>
      <c r="F422" s="100">
        <v>2.44</v>
      </c>
      <c r="G422" s="100">
        <v>2.14</v>
      </c>
      <c r="H422" s="100">
        <v>1.9</v>
      </c>
      <c r="I422" s="100">
        <v>1.71</v>
      </c>
      <c r="J422" s="100">
        <v>1.5</v>
      </c>
      <c r="K422" s="100">
        <v>1.34</v>
      </c>
      <c r="L422" s="100">
        <v>54</v>
      </c>
      <c r="M422" s="100">
        <v>55</v>
      </c>
      <c r="N422" s="100">
        <v>56</v>
      </c>
      <c r="O422" s="99">
        <v>0.37121527777777774</v>
      </c>
    </row>
    <row r="423" spans="1:16" x14ac:dyDescent="0.25">
      <c r="A423" s="100">
        <v>5367</v>
      </c>
      <c r="B423" s="29">
        <v>3</v>
      </c>
      <c r="C423" s="100">
        <v>23831</v>
      </c>
      <c r="D423" s="100">
        <v>5.38</v>
      </c>
      <c r="E423" s="100">
        <v>4.83</v>
      </c>
      <c r="F423" s="100">
        <v>4.95</v>
      </c>
      <c r="G423" s="100">
        <v>4.25</v>
      </c>
      <c r="H423" s="100">
        <v>3.82</v>
      </c>
      <c r="I423" s="100">
        <v>3.38</v>
      </c>
      <c r="J423" s="100">
        <v>2.99</v>
      </c>
      <c r="K423" s="100">
        <v>2.65</v>
      </c>
      <c r="L423" s="100">
        <v>54</v>
      </c>
      <c r="M423" s="100">
        <v>55</v>
      </c>
      <c r="N423" s="100">
        <v>56</v>
      </c>
      <c r="O423" s="99">
        <v>0.37130787037037033</v>
      </c>
    </row>
    <row r="424" spans="1:16" x14ac:dyDescent="0.25">
      <c r="A424" s="100">
        <v>5367</v>
      </c>
      <c r="B424" s="29">
        <v>4</v>
      </c>
      <c r="C424" s="100">
        <v>35990</v>
      </c>
      <c r="D424" s="100">
        <v>8.17</v>
      </c>
      <c r="E424" s="100">
        <v>7.37</v>
      </c>
      <c r="F424" s="100">
        <v>7.49</v>
      </c>
      <c r="G424" s="100">
        <v>6.54</v>
      </c>
      <c r="H424" s="100">
        <v>5.81</v>
      </c>
      <c r="I424" s="100">
        <v>5.13</v>
      </c>
      <c r="J424" s="100">
        <v>4.53</v>
      </c>
      <c r="K424" s="100">
        <v>4.01</v>
      </c>
      <c r="L424" s="100">
        <v>54</v>
      </c>
      <c r="M424" s="100">
        <v>55</v>
      </c>
      <c r="N424" s="100">
        <v>56</v>
      </c>
      <c r="O424" s="99">
        <v>0.37142361111111111</v>
      </c>
    </row>
    <row r="425" spans="1:16" x14ac:dyDescent="0.25">
      <c r="A425" s="96" t="s">
        <v>939</v>
      </c>
      <c r="C425" s="95" t="s">
        <v>57</v>
      </c>
      <c r="D425" s="97">
        <v>0.37178240740740742</v>
      </c>
      <c r="E425" s="96" t="s">
        <v>106</v>
      </c>
    </row>
    <row r="426" spans="1:16" x14ac:dyDescent="0.25">
      <c r="A426" s="100">
        <v>5385</v>
      </c>
      <c r="B426" s="29">
        <v>1</v>
      </c>
      <c r="C426" s="100">
        <v>35037</v>
      </c>
      <c r="D426" s="100">
        <v>18.649999999999999</v>
      </c>
      <c r="E426" s="100">
        <v>5.35</v>
      </c>
      <c r="F426" s="100">
        <v>14.83</v>
      </c>
      <c r="G426" s="100">
        <v>11.47</v>
      </c>
      <c r="H426" s="100">
        <v>8.9499999999999993</v>
      </c>
      <c r="I426" s="100">
        <v>7.03</v>
      </c>
      <c r="J426" s="100">
        <v>5.48</v>
      </c>
      <c r="K426" s="100">
        <v>4.24</v>
      </c>
      <c r="L426" s="100">
        <v>54</v>
      </c>
      <c r="M426" s="100">
        <v>55</v>
      </c>
      <c r="N426" s="100">
        <v>57</v>
      </c>
      <c r="O426" s="99">
        <v>0.37238425925925928</v>
      </c>
      <c r="P426" s="104"/>
    </row>
    <row r="427" spans="1:16" x14ac:dyDescent="0.25">
      <c r="A427" s="100">
        <v>5385</v>
      </c>
      <c r="B427" s="29">
        <v>2</v>
      </c>
      <c r="C427" s="100">
        <v>12087</v>
      </c>
      <c r="D427" s="100">
        <v>7.06</v>
      </c>
      <c r="E427" s="100">
        <v>1.64</v>
      </c>
      <c r="F427" s="100">
        <v>5.51</v>
      </c>
      <c r="G427" s="100">
        <v>4.26</v>
      </c>
      <c r="H427" s="100">
        <v>3.26</v>
      </c>
      <c r="I427" s="100">
        <v>2.57</v>
      </c>
      <c r="J427" s="100">
        <v>2.02</v>
      </c>
      <c r="K427" s="100">
        <v>1.58</v>
      </c>
      <c r="L427" s="100">
        <v>54</v>
      </c>
      <c r="M427" s="100">
        <v>55</v>
      </c>
      <c r="N427" s="100">
        <v>57</v>
      </c>
      <c r="O427" s="99">
        <v>0.37255787037037041</v>
      </c>
      <c r="P427" s="104"/>
    </row>
    <row r="428" spans="1:16" x14ac:dyDescent="0.25">
      <c r="A428" s="100">
        <v>5385</v>
      </c>
      <c r="B428" s="29">
        <v>3</v>
      </c>
      <c r="C428" s="100">
        <v>23604</v>
      </c>
      <c r="D428" s="100">
        <v>13.03</v>
      </c>
      <c r="E428" s="100">
        <v>3.53</v>
      </c>
      <c r="F428" s="100">
        <v>10.31</v>
      </c>
      <c r="G428" s="100">
        <v>7.87</v>
      </c>
      <c r="H428" s="100">
        <v>6.16</v>
      </c>
      <c r="I428" s="100">
        <v>4.88</v>
      </c>
      <c r="J428" s="100">
        <v>3.83</v>
      </c>
      <c r="K428" s="100">
        <v>2.97</v>
      </c>
      <c r="L428" s="100">
        <v>54</v>
      </c>
      <c r="M428" s="100">
        <v>55</v>
      </c>
      <c r="N428" s="100">
        <v>57</v>
      </c>
      <c r="O428" s="99">
        <v>0.37266203703703704</v>
      </c>
      <c r="P428" s="104"/>
    </row>
    <row r="429" spans="1:16" x14ac:dyDescent="0.25">
      <c r="A429" s="100">
        <v>5385</v>
      </c>
      <c r="B429" s="29">
        <v>4</v>
      </c>
      <c r="C429" s="100">
        <v>35552</v>
      </c>
      <c r="D429" s="100">
        <v>18.23</v>
      </c>
      <c r="E429" s="100">
        <v>5.5</v>
      </c>
      <c r="F429" s="100">
        <v>14.5</v>
      </c>
      <c r="G429" s="100">
        <v>11.21</v>
      </c>
      <c r="H429" s="100">
        <v>8.77</v>
      </c>
      <c r="I429" s="100">
        <v>6.94</v>
      </c>
      <c r="J429" s="100">
        <v>5.47</v>
      </c>
      <c r="K429" s="100">
        <v>4.28</v>
      </c>
      <c r="L429" s="100">
        <v>54</v>
      </c>
      <c r="M429" s="100">
        <v>55</v>
      </c>
      <c r="N429" s="100">
        <v>57</v>
      </c>
      <c r="O429" s="99">
        <v>0.37278935185185186</v>
      </c>
      <c r="P429" s="104"/>
    </row>
    <row r="430" spans="1:16" x14ac:dyDescent="0.25">
      <c r="A430" s="96" t="s">
        <v>935</v>
      </c>
      <c r="C430" s="95" t="s">
        <v>57</v>
      </c>
      <c r="D430" s="97">
        <v>0.37327546296296293</v>
      </c>
      <c r="E430" s="96" t="s">
        <v>104</v>
      </c>
    </row>
    <row r="431" spans="1:16" x14ac:dyDescent="0.25">
      <c r="A431" s="100">
        <v>5387</v>
      </c>
      <c r="B431" s="29">
        <v>1</v>
      </c>
      <c r="C431" s="100">
        <v>35404</v>
      </c>
      <c r="D431" s="100">
        <v>19.53</v>
      </c>
      <c r="E431" s="100">
        <v>15.42</v>
      </c>
      <c r="F431" s="100">
        <v>5.08</v>
      </c>
      <c r="G431" s="100">
        <v>4.43</v>
      </c>
      <c r="H431" s="100">
        <v>4</v>
      </c>
      <c r="I431" s="100">
        <v>3.52</v>
      </c>
      <c r="J431" s="100">
        <v>3.13</v>
      </c>
      <c r="K431" s="100">
        <v>2.75</v>
      </c>
      <c r="L431" s="100">
        <v>54</v>
      </c>
      <c r="M431" s="100">
        <v>56</v>
      </c>
      <c r="N431" s="100">
        <v>58</v>
      </c>
      <c r="O431" s="99">
        <v>0.37369212962962961</v>
      </c>
    </row>
    <row r="432" spans="1:16" x14ac:dyDescent="0.25">
      <c r="A432" s="100">
        <v>5387</v>
      </c>
      <c r="B432" s="29">
        <v>2</v>
      </c>
      <c r="C432" s="100">
        <v>12109</v>
      </c>
      <c r="D432" s="100">
        <v>7.77</v>
      </c>
      <c r="E432" s="100">
        <v>6.02</v>
      </c>
      <c r="F432" s="100">
        <v>1.58</v>
      </c>
      <c r="G432" s="100">
        <v>1.35</v>
      </c>
      <c r="H432" s="100">
        <v>1.23</v>
      </c>
      <c r="I432" s="100">
        <v>1.1200000000000001</v>
      </c>
      <c r="J432" s="100">
        <v>1.03</v>
      </c>
      <c r="K432" s="100">
        <v>0.93</v>
      </c>
      <c r="L432" s="100">
        <v>54</v>
      </c>
      <c r="M432" s="100">
        <v>56</v>
      </c>
      <c r="N432" s="100">
        <v>58</v>
      </c>
      <c r="O432" s="99">
        <v>0.3737847222222222</v>
      </c>
    </row>
    <row r="433" spans="1:15" x14ac:dyDescent="0.25">
      <c r="A433" s="100">
        <v>5387</v>
      </c>
      <c r="B433" s="29">
        <v>3</v>
      </c>
      <c r="C433" s="100">
        <v>23546</v>
      </c>
      <c r="D433" s="100">
        <v>13.83</v>
      </c>
      <c r="E433" s="100">
        <v>10.75</v>
      </c>
      <c r="F433" s="100">
        <v>3.37</v>
      </c>
      <c r="G433" s="100">
        <v>2.86</v>
      </c>
      <c r="H433" s="100">
        <v>2.62</v>
      </c>
      <c r="I433" s="100">
        <v>2.34</v>
      </c>
      <c r="J433" s="100">
        <v>2.0699999999999998</v>
      </c>
      <c r="K433" s="100">
        <v>1.84</v>
      </c>
      <c r="L433" s="100">
        <v>54</v>
      </c>
      <c r="M433" s="100">
        <v>56</v>
      </c>
      <c r="N433" s="100">
        <v>58</v>
      </c>
      <c r="O433" s="99">
        <v>0.37387731481481484</v>
      </c>
    </row>
    <row r="434" spans="1:15" x14ac:dyDescent="0.25">
      <c r="A434" s="100">
        <v>5387</v>
      </c>
      <c r="B434" s="29">
        <v>4</v>
      </c>
      <c r="C434" s="100">
        <v>35548</v>
      </c>
      <c r="D434" s="100">
        <v>18.93</v>
      </c>
      <c r="E434" s="100">
        <v>14.91</v>
      </c>
      <c r="F434" s="100">
        <v>5.26</v>
      </c>
      <c r="G434" s="101">
        <v>4.59</v>
      </c>
      <c r="H434" s="100">
        <v>4.12</v>
      </c>
      <c r="I434" s="100">
        <v>3.63</v>
      </c>
      <c r="J434" s="100">
        <v>3.22</v>
      </c>
      <c r="K434" s="100">
        <v>2.83</v>
      </c>
      <c r="L434" s="100">
        <v>54</v>
      </c>
      <c r="M434" s="100">
        <v>56</v>
      </c>
      <c r="N434" s="100">
        <v>58</v>
      </c>
      <c r="O434" s="99">
        <v>0.3740046296296296</v>
      </c>
    </row>
    <row r="435" spans="1:15" x14ac:dyDescent="0.25">
      <c r="A435" s="96" t="s">
        <v>924</v>
      </c>
      <c r="C435" s="95" t="s">
        <v>57</v>
      </c>
      <c r="D435" s="97">
        <v>0.37445601851851856</v>
      </c>
      <c r="E435" s="96" t="s">
        <v>102</v>
      </c>
    </row>
    <row r="436" spans="1:15" x14ac:dyDescent="0.25">
      <c r="A436" s="100">
        <v>5405</v>
      </c>
      <c r="B436" s="29">
        <v>1</v>
      </c>
      <c r="C436" s="100">
        <v>35655</v>
      </c>
      <c r="D436" s="100">
        <v>8.44</v>
      </c>
      <c r="E436" s="100">
        <v>7.75</v>
      </c>
      <c r="F436" s="100">
        <v>7.66</v>
      </c>
      <c r="G436" s="100">
        <v>6.71</v>
      </c>
      <c r="H436" s="100">
        <v>5.93</v>
      </c>
      <c r="I436" s="100">
        <v>5.26</v>
      </c>
      <c r="J436" s="100">
        <v>4.71</v>
      </c>
      <c r="K436" s="100">
        <v>4.29</v>
      </c>
      <c r="L436" s="100">
        <v>54</v>
      </c>
      <c r="M436" s="100">
        <v>56</v>
      </c>
      <c r="N436" s="100">
        <v>59</v>
      </c>
      <c r="O436" s="99">
        <v>0.37495370370370368</v>
      </c>
    </row>
    <row r="437" spans="1:15" x14ac:dyDescent="0.25">
      <c r="A437" s="100">
        <v>5405</v>
      </c>
      <c r="B437" s="29">
        <v>2</v>
      </c>
      <c r="C437" s="100">
        <v>12332</v>
      </c>
      <c r="D437" s="100">
        <v>2.64</v>
      </c>
      <c r="E437" s="100">
        <v>2.44</v>
      </c>
      <c r="F437" s="100">
        <v>2.44</v>
      </c>
      <c r="G437" s="100">
        <v>2.14</v>
      </c>
      <c r="H437" s="100">
        <v>1.95</v>
      </c>
      <c r="I437" s="100">
        <v>1.79</v>
      </c>
      <c r="J437" s="100">
        <v>1.63</v>
      </c>
      <c r="K437" s="100">
        <v>1.55</v>
      </c>
      <c r="L437" s="100">
        <v>54</v>
      </c>
      <c r="M437" s="100">
        <v>56</v>
      </c>
      <c r="N437" s="100">
        <v>59</v>
      </c>
      <c r="O437" s="99">
        <v>0.37504629629629632</v>
      </c>
    </row>
    <row r="438" spans="1:15" x14ac:dyDescent="0.25">
      <c r="A438" s="100">
        <v>5405</v>
      </c>
      <c r="B438" s="29">
        <v>3</v>
      </c>
      <c r="C438" s="100">
        <v>23874</v>
      </c>
      <c r="D438" s="100">
        <v>5.44</v>
      </c>
      <c r="E438" s="100">
        <v>4.97</v>
      </c>
      <c r="F438" s="100">
        <v>4.99</v>
      </c>
      <c r="G438" s="100">
        <v>4.28</v>
      </c>
      <c r="H438" s="100">
        <v>3.89</v>
      </c>
      <c r="I438" s="100">
        <v>3.54</v>
      </c>
      <c r="J438" s="100">
        <v>3.22</v>
      </c>
      <c r="K438" s="100">
        <v>3.03</v>
      </c>
      <c r="L438" s="100">
        <v>54</v>
      </c>
      <c r="M438" s="100">
        <v>56</v>
      </c>
      <c r="N438" s="100">
        <v>59</v>
      </c>
      <c r="O438" s="99">
        <v>0.37513888888888891</v>
      </c>
    </row>
    <row r="439" spans="1:15" x14ac:dyDescent="0.25">
      <c r="A439" s="100">
        <v>5405</v>
      </c>
      <c r="B439" s="29">
        <v>4</v>
      </c>
      <c r="C439" s="100">
        <v>36025</v>
      </c>
      <c r="D439" s="100">
        <v>8.2100000000000009</v>
      </c>
      <c r="E439" s="100">
        <v>7.54</v>
      </c>
      <c r="F439" s="100">
        <v>7.47</v>
      </c>
      <c r="G439" s="100">
        <v>6.53</v>
      </c>
      <c r="H439" s="100">
        <v>5.84</v>
      </c>
      <c r="I439" s="100">
        <v>5.26</v>
      </c>
      <c r="J439" s="100">
        <v>4.8099999999999996</v>
      </c>
      <c r="K439" s="100">
        <v>4.4800000000000004</v>
      </c>
      <c r="L439" s="100">
        <v>54</v>
      </c>
      <c r="M439" s="100">
        <v>56</v>
      </c>
      <c r="N439" s="100">
        <v>59</v>
      </c>
      <c r="O439" s="99">
        <v>0.37525462962962958</v>
      </c>
    </row>
    <row r="440" spans="1:15" x14ac:dyDescent="0.25">
      <c r="A440" s="96" t="s">
        <v>940</v>
      </c>
      <c r="C440" s="95" t="s">
        <v>57</v>
      </c>
      <c r="D440" s="97">
        <v>0.37589120370370371</v>
      </c>
      <c r="E440" s="96" t="s">
        <v>100</v>
      </c>
    </row>
    <row r="441" spans="1:15" x14ac:dyDescent="0.25">
      <c r="A441" s="100">
        <v>5422</v>
      </c>
      <c r="B441" s="29">
        <v>1</v>
      </c>
      <c r="C441" s="100">
        <v>35273</v>
      </c>
      <c r="D441" s="100">
        <v>20.58</v>
      </c>
      <c r="E441" s="100">
        <v>6.29</v>
      </c>
      <c r="F441" s="100">
        <v>16.420000000000002</v>
      </c>
      <c r="G441" s="100">
        <v>12.65</v>
      </c>
      <c r="H441" s="100">
        <v>9.85</v>
      </c>
      <c r="I441" s="100">
        <v>7.68</v>
      </c>
      <c r="J441" s="100">
        <v>5.92</v>
      </c>
      <c r="K441" s="100">
        <v>4.53</v>
      </c>
      <c r="L441" s="100">
        <v>54</v>
      </c>
      <c r="M441" s="100">
        <v>56</v>
      </c>
      <c r="N441" s="100">
        <v>60</v>
      </c>
      <c r="O441" s="99">
        <v>0.37653935185185183</v>
      </c>
    </row>
    <row r="442" spans="1:15" x14ac:dyDescent="0.25">
      <c r="A442" s="100">
        <v>5422</v>
      </c>
      <c r="B442" s="29">
        <v>2</v>
      </c>
      <c r="C442" s="100">
        <v>12083</v>
      </c>
      <c r="D442" s="100">
        <v>8.44</v>
      </c>
      <c r="E442" s="100">
        <v>1.71</v>
      </c>
      <c r="F442" s="100">
        <v>6.62</v>
      </c>
      <c r="G442" s="100">
        <v>5.01</v>
      </c>
      <c r="H442" s="100">
        <v>3.8</v>
      </c>
      <c r="I442" s="100">
        <v>2.96</v>
      </c>
      <c r="J442" s="100">
        <v>2.2799999999999998</v>
      </c>
      <c r="K442" s="100">
        <v>1.76</v>
      </c>
      <c r="L442" s="100">
        <v>54</v>
      </c>
      <c r="M442" s="100">
        <v>56</v>
      </c>
      <c r="N442" s="100">
        <v>60</v>
      </c>
      <c r="O442" s="99">
        <v>0.37667824074074074</v>
      </c>
    </row>
    <row r="443" spans="1:15" x14ac:dyDescent="0.25">
      <c r="A443" s="100">
        <v>5422</v>
      </c>
      <c r="B443" s="29">
        <v>3</v>
      </c>
      <c r="C443" s="100">
        <v>23464</v>
      </c>
      <c r="D443" s="100">
        <v>14.95</v>
      </c>
      <c r="E443" s="100">
        <v>3.83</v>
      </c>
      <c r="F443" s="100">
        <v>11.91</v>
      </c>
      <c r="G443" s="100">
        <v>8.98</v>
      </c>
      <c r="H443" s="100">
        <v>6.98</v>
      </c>
      <c r="I443" s="100">
        <v>5.46</v>
      </c>
      <c r="J443" s="100">
        <v>4.2</v>
      </c>
      <c r="K443" s="100">
        <v>3.25</v>
      </c>
      <c r="L443" s="100">
        <v>54</v>
      </c>
      <c r="M443" s="100">
        <v>56</v>
      </c>
      <c r="N443" s="100">
        <v>60</v>
      </c>
      <c r="O443" s="99">
        <v>0.37679398148148152</v>
      </c>
    </row>
    <row r="444" spans="1:15" x14ac:dyDescent="0.25">
      <c r="A444" s="100">
        <v>5422</v>
      </c>
      <c r="B444" s="29">
        <v>4</v>
      </c>
      <c r="C444" s="100">
        <v>35491</v>
      </c>
      <c r="D444" s="100">
        <v>20.02</v>
      </c>
      <c r="E444" s="100">
        <v>6.33</v>
      </c>
      <c r="F444" s="100">
        <v>16.010000000000002</v>
      </c>
      <c r="G444" s="100">
        <v>12.3</v>
      </c>
      <c r="H444" s="100">
        <v>9.6</v>
      </c>
      <c r="I444" s="100">
        <v>7.53</v>
      </c>
      <c r="J444" s="100">
        <v>5.89</v>
      </c>
      <c r="K444" s="100">
        <v>4.5599999999999996</v>
      </c>
      <c r="L444" s="100">
        <v>54</v>
      </c>
      <c r="M444" s="100">
        <v>56</v>
      </c>
      <c r="N444" s="100">
        <v>60</v>
      </c>
      <c r="O444" s="99">
        <v>0.37697916666666664</v>
      </c>
    </row>
    <row r="445" spans="1:15" x14ac:dyDescent="0.25">
      <c r="A445" s="96" t="s">
        <v>941</v>
      </c>
      <c r="C445" s="95" t="s">
        <v>57</v>
      </c>
      <c r="D445" s="97">
        <v>0.37747685185185187</v>
      </c>
      <c r="E445" s="96" t="s">
        <v>98</v>
      </c>
    </row>
    <row r="446" spans="1:15" x14ac:dyDescent="0.25">
      <c r="A446" s="100">
        <v>5425</v>
      </c>
      <c r="B446" s="29">
        <v>1</v>
      </c>
      <c r="C446" s="100">
        <v>35274</v>
      </c>
      <c r="D446" s="100">
        <v>18.79</v>
      </c>
      <c r="E446" s="100">
        <v>14.85</v>
      </c>
      <c r="F446" s="100">
        <v>6.59</v>
      </c>
      <c r="G446" s="100">
        <v>5.51</v>
      </c>
      <c r="H446" s="100">
        <v>4.6900000000000004</v>
      </c>
      <c r="I446" s="100">
        <v>4.04</v>
      </c>
      <c r="J446" s="100">
        <v>3.53</v>
      </c>
      <c r="K446" s="100">
        <v>3.04</v>
      </c>
      <c r="L446" s="100">
        <v>55</v>
      </c>
      <c r="M446" s="100">
        <v>56</v>
      </c>
      <c r="N446" s="100">
        <v>61</v>
      </c>
      <c r="O446" s="99">
        <v>0.377962962962963</v>
      </c>
    </row>
    <row r="447" spans="1:15" x14ac:dyDescent="0.25">
      <c r="A447" s="100">
        <v>5425</v>
      </c>
      <c r="B447" s="29">
        <v>2</v>
      </c>
      <c r="C447" s="100">
        <v>12072</v>
      </c>
      <c r="D447" s="100">
        <v>7.7</v>
      </c>
      <c r="E447" s="100">
        <v>5.97</v>
      </c>
      <c r="F447" s="100">
        <v>1.61</v>
      </c>
      <c r="G447" s="100">
        <v>1.4</v>
      </c>
      <c r="H447" s="100">
        <v>1.29</v>
      </c>
      <c r="I447" s="100">
        <v>1.17</v>
      </c>
      <c r="J447" s="100">
        <v>1.05</v>
      </c>
      <c r="K447" s="100">
        <v>0.95</v>
      </c>
      <c r="L447" s="100">
        <v>55</v>
      </c>
      <c r="M447" s="100">
        <v>56</v>
      </c>
      <c r="N447" s="100">
        <v>61</v>
      </c>
      <c r="O447" s="99">
        <v>0.37806712962962963</v>
      </c>
    </row>
    <row r="448" spans="1:15" x14ac:dyDescent="0.25">
      <c r="A448" s="100">
        <v>5425</v>
      </c>
      <c r="B448" s="29">
        <v>3</v>
      </c>
      <c r="C448" s="100">
        <v>23576</v>
      </c>
      <c r="D448" s="100">
        <v>13.64</v>
      </c>
      <c r="E448" s="100">
        <v>10.66</v>
      </c>
      <c r="F448" s="100">
        <v>3.81</v>
      </c>
      <c r="G448" s="100">
        <v>3.23</v>
      </c>
      <c r="H448" s="100">
        <v>2.87</v>
      </c>
      <c r="I448" s="100">
        <v>2.54</v>
      </c>
      <c r="J448" s="100">
        <v>2.25</v>
      </c>
      <c r="K448" s="100">
        <v>1.98</v>
      </c>
      <c r="L448" s="100">
        <v>55</v>
      </c>
      <c r="M448" s="100">
        <v>56</v>
      </c>
      <c r="N448" s="100">
        <v>61</v>
      </c>
      <c r="O448" s="99">
        <v>0.37815972222222222</v>
      </c>
    </row>
    <row r="449" spans="1:15" x14ac:dyDescent="0.25">
      <c r="A449" s="100">
        <v>5425</v>
      </c>
      <c r="B449" s="29">
        <v>4</v>
      </c>
      <c r="C449" s="100">
        <v>35620</v>
      </c>
      <c r="D449" s="100">
        <v>18.37</v>
      </c>
      <c r="E449" s="100">
        <v>14.52</v>
      </c>
      <c r="F449" s="100">
        <v>6.83</v>
      </c>
      <c r="G449" s="100">
        <v>5.69</v>
      </c>
      <c r="H449" s="100">
        <v>4.82</v>
      </c>
      <c r="I449" s="100">
        <v>4.1500000000000004</v>
      </c>
      <c r="J449" s="100">
        <v>3.6</v>
      </c>
      <c r="K449" s="100">
        <v>3.11</v>
      </c>
      <c r="L449" s="100">
        <v>55</v>
      </c>
      <c r="M449" s="100">
        <v>56</v>
      </c>
      <c r="N449" s="100">
        <v>61</v>
      </c>
      <c r="O449" s="99">
        <v>0.37828703703703703</v>
      </c>
    </row>
    <row r="450" spans="1:15" x14ac:dyDescent="0.25">
      <c r="A450" s="96" t="s">
        <v>927</v>
      </c>
      <c r="C450" s="95" t="s">
        <v>57</v>
      </c>
      <c r="D450" s="97">
        <v>0.37869212962962967</v>
      </c>
      <c r="E450" s="96" t="s">
        <v>96</v>
      </c>
    </row>
    <row r="451" spans="1:15" x14ac:dyDescent="0.25">
      <c r="A451" s="100">
        <v>5442</v>
      </c>
      <c r="B451" s="29">
        <v>1</v>
      </c>
      <c r="C451" s="100">
        <v>35657</v>
      </c>
      <c r="D451" s="100">
        <v>8.35</v>
      </c>
      <c r="E451" s="100">
        <v>7.53</v>
      </c>
      <c r="F451" s="100">
        <v>7.72</v>
      </c>
      <c r="G451" s="100">
        <v>6.85</v>
      </c>
      <c r="H451" s="100">
        <v>6.23</v>
      </c>
      <c r="I451" s="100">
        <v>5.55</v>
      </c>
      <c r="J451" s="100">
        <v>5.0199999999999996</v>
      </c>
      <c r="K451" s="100">
        <v>4.6399999999999997</v>
      </c>
      <c r="L451" s="100">
        <v>55</v>
      </c>
      <c r="M451" s="100">
        <v>56</v>
      </c>
      <c r="N451" s="100">
        <v>62</v>
      </c>
      <c r="O451" s="99">
        <v>0.37918981481481479</v>
      </c>
    </row>
    <row r="452" spans="1:15" x14ac:dyDescent="0.25">
      <c r="A452" s="100">
        <v>5442</v>
      </c>
      <c r="B452" s="29">
        <v>2</v>
      </c>
      <c r="C452" s="100">
        <v>12357</v>
      </c>
      <c r="D452" s="100">
        <v>2.65</v>
      </c>
      <c r="E452" s="100">
        <v>2.4</v>
      </c>
      <c r="F452" s="100">
        <v>2.4700000000000002</v>
      </c>
      <c r="G452" s="100">
        <v>2.23</v>
      </c>
      <c r="H452" s="100">
        <v>2.06</v>
      </c>
      <c r="I452" s="100">
        <v>1.88</v>
      </c>
      <c r="J452" s="100">
        <v>1.74</v>
      </c>
      <c r="K452" s="100">
        <v>1.64</v>
      </c>
      <c r="L452" s="100">
        <v>55</v>
      </c>
      <c r="M452" s="100">
        <v>56</v>
      </c>
      <c r="N452" s="100">
        <v>62</v>
      </c>
      <c r="O452" s="99">
        <v>0.37928240740740743</v>
      </c>
    </row>
    <row r="453" spans="1:15" x14ac:dyDescent="0.25">
      <c r="A453" s="100">
        <v>5442</v>
      </c>
      <c r="B453" s="29">
        <v>3</v>
      </c>
      <c r="C453" s="100">
        <v>23807</v>
      </c>
      <c r="D453" s="100">
        <v>5.39</v>
      </c>
      <c r="E453" s="100">
        <v>4.8099999999999996</v>
      </c>
      <c r="F453" s="100">
        <v>5</v>
      </c>
      <c r="G453" s="100">
        <v>4.45</v>
      </c>
      <c r="H453" s="100">
        <v>4.12</v>
      </c>
      <c r="I453" s="100">
        <v>3.74</v>
      </c>
      <c r="J453" s="100">
        <v>3.43</v>
      </c>
      <c r="K453" s="100">
        <v>3.21</v>
      </c>
      <c r="L453" s="100">
        <v>55</v>
      </c>
      <c r="M453" s="100">
        <v>56</v>
      </c>
      <c r="N453" s="100">
        <v>62</v>
      </c>
      <c r="O453" s="99">
        <v>0.37937500000000002</v>
      </c>
    </row>
    <row r="454" spans="1:15" x14ac:dyDescent="0.25">
      <c r="A454" s="100">
        <v>5442</v>
      </c>
      <c r="B454" s="29">
        <v>4</v>
      </c>
      <c r="C454" s="100">
        <v>35945</v>
      </c>
      <c r="D454" s="100">
        <v>8.17</v>
      </c>
      <c r="E454" s="100">
        <v>7.32</v>
      </c>
      <c r="F454" s="100">
        <v>7.54</v>
      </c>
      <c r="G454" s="100">
        <v>6.75</v>
      </c>
      <c r="H454" s="100">
        <v>6.19</v>
      </c>
      <c r="I454" s="100">
        <v>5.58</v>
      </c>
      <c r="J454" s="100">
        <v>5.12</v>
      </c>
      <c r="K454" s="100">
        <v>4.76</v>
      </c>
      <c r="L454" s="100">
        <v>55</v>
      </c>
      <c r="M454" s="100">
        <v>56</v>
      </c>
      <c r="N454" s="100">
        <v>62</v>
      </c>
      <c r="O454" s="99">
        <v>0.3794907407407408</v>
      </c>
    </row>
    <row r="455" spans="1:15" x14ac:dyDescent="0.25">
      <c r="A455" s="96" t="s">
        <v>942</v>
      </c>
      <c r="C455" s="95" t="s">
        <v>57</v>
      </c>
      <c r="D455" s="97">
        <v>0.37991898148148145</v>
      </c>
      <c r="E455" s="96" t="s">
        <v>94</v>
      </c>
    </row>
    <row r="456" spans="1:15" x14ac:dyDescent="0.25">
      <c r="A456" s="100">
        <v>5460</v>
      </c>
      <c r="B456" s="29">
        <v>1</v>
      </c>
      <c r="C456" s="100">
        <v>35470</v>
      </c>
      <c r="D456" s="100">
        <v>8.9700000000000006</v>
      </c>
      <c r="E456" s="100">
        <v>8.16</v>
      </c>
      <c r="F456" s="100">
        <v>7.95</v>
      </c>
      <c r="G456" s="100">
        <v>6.75</v>
      </c>
      <c r="H456" s="100">
        <v>5.77</v>
      </c>
      <c r="I456" s="100">
        <v>4.88</v>
      </c>
      <c r="J456" s="100">
        <v>4.12</v>
      </c>
      <c r="K456" s="100">
        <v>3.47</v>
      </c>
      <c r="L456" s="100">
        <v>55</v>
      </c>
      <c r="M456" s="100">
        <v>56</v>
      </c>
      <c r="N456" s="100">
        <v>63</v>
      </c>
      <c r="O456" s="99">
        <v>0.38040509259259259</v>
      </c>
    </row>
    <row r="457" spans="1:15" x14ac:dyDescent="0.25">
      <c r="A457" s="100">
        <v>5460</v>
      </c>
      <c r="B457" s="29">
        <v>2</v>
      </c>
      <c r="C457" s="100">
        <v>12268</v>
      </c>
      <c r="D457" s="100">
        <v>2.91</v>
      </c>
      <c r="E457" s="100">
        <v>2.62</v>
      </c>
      <c r="F457" s="100">
        <v>2.58</v>
      </c>
      <c r="G457" s="100">
        <v>2.1800000000000002</v>
      </c>
      <c r="H457" s="100">
        <v>1.89</v>
      </c>
      <c r="I457" s="100">
        <v>1.61</v>
      </c>
      <c r="J457" s="100">
        <v>1.38</v>
      </c>
      <c r="K457" s="100">
        <v>1.19</v>
      </c>
      <c r="L457" s="100">
        <v>55</v>
      </c>
      <c r="M457" s="100">
        <v>56</v>
      </c>
      <c r="N457" s="100">
        <v>63</v>
      </c>
      <c r="O457" s="99">
        <v>0.38050925925925921</v>
      </c>
    </row>
    <row r="458" spans="1:15" x14ac:dyDescent="0.25">
      <c r="A458" s="100">
        <v>5460</v>
      </c>
      <c r="B458" s="29">
        <v>3</v>
      </c>
      <c r="C458" s="100">
        <v>23775</v>
      </c>
      <c r="D458" s="100">
        <v>5.85</v>
      </c>
      <c r="E458" s="100">
        <v>5.28</v>
      </c>
      <c r="F458" s="100">
        <v>5.23</v>
      </c>
      <c r="G458" s="100">
        <v>4.3899999999999997</v>
      </c>
      <c r="H458" s="100">
        <v>3.81</v>
      </c>
      <c r="I458" s="100">
        <v>3.24</v>
      </c>
      <c r="J458" s="100">
        <v>2.74</v>
      </c>
      <c r="K458" s="100">
        <v>2.36</v>
      </c>
      <c r="L458" s="100">
        <v>55</v>
      </c>
      <c r="M458" s="100">
        <v>56</v>
      </c>
      <c r="N458" s="100">
        <v>63</v>
      </c>
      <c r="O458" s="99">
        <v>0.38059027777777782</v>
      </c>
    </row>
    <row r="459" spans="1:15" x14ac:dyDescent="0.25">
      <c r="A459" s="100">
        <v>5460</v>
      </c>
      <c r="B459" s="29">
        <v>4</v>
      </c>
      <c r="C459" s="100">
        <v>35985</v>
      </c>
      <c r="D459" s="100">
        <v>8.82</v>
      </c>
      <c r="E459" s="100">
        <v>7.99</v>
      </c>
      <c r="F459" s="100">
        <v>7.85</v>
      </c>
      <c r="G459" s="100">
        <v>6.64</v>
      </c>
      <c r="H459" s="100">
        <v>5.7</v>
      </c>
      <c r="I459" s="100">
        <v>4.8600000000000003</v>
      </c>
      <c r="J459" s="100">
        <v>4.12</v>
      </c>
      <c r="K459" s="100">
        <v>3.48</v>
      </c>
      <c r="L459" s="100">
        <v>55</v>
      </c>
      <c r="M459" s="100">
        <v>56</v>
      </c>
      <c r="N459" s="100">
        <v>63</v>
      </c>
      <c r="O459" s="99">
        <v>0.38070601851851849</v>
      </c>
    </row>
    <row r="460" spans="1:15" x14ac:dyDescent="0.25">
      <c r="A460" s="96" t="s">
        <v>936</v>
      </c>
      <c r="C460" s="95" t="s">
        <v>57</v>
      </c>
      <c r="D460" s="97">
        <v>0.38119212962962962</v>
      </c>
      <c r="E460" s="96" t="s">
        <v>92</v>
      </c>
    </row>
    <row r="461" spans="1:15" x14ac:dyDescent="0.25">
      <c r="A461" s="100">
        <v>5462</v>
      </c>
      <c r="B461" s="29">
        <v>1</v>
      </c>
      <c r="C461" s="100">
        <v>35570</v>
      </c>
      <c r="D461" s="100">
        <v>8.89</v>
      </c>
      <c r="E461" s="100">
        <v>7.95</v>
      </c>
      <c r="F461" s="100">
        <v>7.96</v>
      </c>
      <c r="G461" s="100">
        <v>6.76</v>
      </c>
      <c r="H461" s="100">
        <v>5.74</v>
      </c>
      <c r="I461" s="100">
        <v>4.84</v>
      </c>
      <c r="J461" s="100">
        <v>4.09</v>
      </c>
      <c r="K461" s="100">
        <v>3.46</v>
      </c>
      <c r="L461" s="100">
        <v>55</v>
      </c>
      <c r="M461" s="100">
        <v>56</v>
      </c>
      <c r="N461" s="100">
        <v>64</v>
      </c>
      <c r="O461" s="99">
        <v>0.38160879629629635</v>
      </c>
    </row>
    <row r="462" spans="1:15" x14ac:dyDescent="0.25">
      <c r="A462" s="100">
        <v>5462</v>
      </c>
      <c r="B462" s="29">
        <v>2</v>
      </c>
      <c r="C462" s="100">
        <v>12293</v>
      </c>
      <c r="D462" s="100">
        <v>2.94</v>
      </c>
      <c r="E462" s="100">
        <v>2.59</v>
      </c>
      <c r="F462" s="100">
        <v>2.65</v>
      </c>
      <c r="G462" s="100">
        <v>2.21</v>
      </c>
      <c r="H462" s="100">
        <v>1.9</v>
      </c>
      <c r="I462" s="100">
        <v>1.61</v>
      </c>
      <c r="J462" s="100">
        <v>1.37</v>
      </c>
      <c r="K462" s="100">
        <v>1.18</v>
      </c>
      <c r="L462" s="100">
        <v>55</v>
      </c>
      <c r="M462" s="100">
        <v>56</v>
      </c>
      <c r="N462" s="100">
        <v>64</v>
      </c>
      <c r="O462" s="99">
        <v>0.38171296296296298</v>
      </c>
    </row>
    <row r="463" spans="1:15" x14ac:dyDescent="0.25">
      <c r="A463" s="100">
        <v>5462</v>
      </c>
      <c r="B463" s="29">
        <v>3</v>
      </c>
      <c r="C463" s="100">
        <v>23878</v>
      </c>
      <c r="D463" s="100">
        <v>5.95</v>
      </c>
      <c r="E463" s="100">
        <v>5.29</v>
      </c>
      <c r="F463" s="100">
        <v>5.38</v>
      </c>
      <c r="G463" s="100">
        <v>4.5</v>
      </c>
      <c r="H463" s="100">
        <v>3.85</v>
      </c>
      <c r="I463" s="100">
        <v>3.27</v>
      </c>
      <c r="J463" s="100">
        <v>2.78</v>
      </c>
      <c r="K463" s="100">
        <v>2.36</v>
      </c>
      <c r="L463" s="100">
        <v>55</v>
      </c>
      <c r="M463" s="100">
        <v>56</v>
      </c>
      <c r="N463" s="100">
        <v>64</v>
      </c>
      <c r="O463" s="99">
        <v>0.38180555555555556</v>
      </c>
    </row>
    <row r="464" spans="1:15" x14ac:dyDescent="0.25">
      <c r="A464" s="100">
        <v>5462</v>
      </c>
      <c r="B464" s="29">
        <v>4</v>
      </c>
      <c r="C464" s="100">
        <v>35729</v>
      </c>
      <c r="D464" s="100">
        <v>8.92</v>
      </c>
      <c r="E464" s="100">
        <v>7.95</v>
      </c>
      <c r="F464" s="100">
        <v>8.02</v>
      </c>
      <c r="G464" s="100">
        <v>6.78</v>
      </c>
      <c r="H464" s="100">
        <v>5.75</v>
      </c>
      <c r="I464" s="100">
        <v>4.87</v>
      </c>
      <c r="J464" s="100">
        <v>4.13</v>
      </c>
      <c r="K464" s="100">
        <v>3.5</v>
      </c>
      <c r="L464" s="100">
        <v>55</v>
      </c>
      <c r="M464" s="100">
        <v>56</v>
      </c>
      <c r="N464" s="100">
        <v>64</v>
      </c>
      <c r="O464" s="99">
        <v>0.38192129629629629</v>
      </c>
    </row>
    <row r="465" spans="1:15" x14ac:dyDescent="0.25">
      <c r="A465" s="96" t="s">
        <v>930</v>
      </c>
      <c r="C465" s="95" t="s">
        <v>57</v>
      </c>
      <c r="D465" s="97">
        <v>0.3822916666666667</v>
      </c>
      <c r="E465" s="96" t="s">
        <v>90</v>
      </c>
    </row>
    <row r="466" spans="1:15" x14ac:dyDescent="0.25">
      <c r="A466" s="100">
        <v>5480</v>
      </c>
      <c r="B466" s="29">
        <v>1</v>
      </c>
      <c r="C466" s="100">
        <v>35707</v>
      </c>
      <c r="D466" s="100">
        <v>8.5</v>
      </c>
      <c r="E466" s="100">
        <v>7.71</v>
      </c>
      <c r="F466" s="100">
        <v>7.77</v>
      </c>
      <c r="G466" s="100">
        <v>6.78</v>
      </c>
      <c r="H466" s="100">
        <v>5.86</v>
      </c>
      <c r="I466" s="100">
        <v>4.99</v>
      </c>
      <c r="J466" s="100">
        <v>4.16</v>
      </c>
      <c r="K466" s="100">
        <v>3.44</v>
      </c>
      <c r="L466" s="100">
        <v>55</v>
      </c>
      <c r="M466" s="100">
        <v>56</v>
      </c>
      <c r="N466" s="100">
        <v>65</v>
      </c>
      <c r="O466" s="99">
        <v>0.38275462962962964</v>
      </c>
    </row>
    <row r="467" spans="1:15" x14ac:dyDescent="0.25">
      <c r="A467" s="100">
        <v>5480</v>
      </c>
      <c r="B467" s="29">
        <v>2</v>
      </c>
      <c r="C467" s="100">
        <v>12305</v>
      </c>
      <c r="D467" s="100">
        <v>2.69</v>
      </c>
      <c r="E467" s="100">
        <v>2.42</v>
      </c>
      <c r="F467" s="100">
        <v>2.46</v>
      </c>
      <c r="G467" s="100">
        <v>2.13</v>
      </c>
      <c r="H467" s="100">
        <v>1.87</v>
      </c>
      <c r="I467" s="100">
        <v>1.62</v>
      </c>
      <c r="J467" s="100">
        <v>1.38</v>
      </c>
      <c r="K467" s="100">
        <v>1.18</v>
      </c>
      <c r="L467" s="100">
        <v>55</v>
      </c>
      <c r="M467" s="100">
        <v>56</v>
      </c>
      <c r="N467" s="100">
        <v>65</v>
      </c>
      <c r="O467" s="99">
        <v>0.38284722222222217</v>
      </c>
    </row>
    <row r="468" spans="1:15" x14ac:dyDescent="0.25">
      <c r="A468" s="100">
        <v>5480</v>
      </c>
      <c r="B468" s="29">
        <v>3</v>
      </c>
      <c r="C468" s="100">
        <v>23878</v>
      </c>
      <c r="D468" s="100">
        <v>5.52</v>
      </c>
      <c r="E468" s="100">
        <v>4.91</v>
      </c>
      <c r="F468" s="100">
        <v>5.08</v>
      </c>
      <c r="G468" s="100">
        <v>4.3499999999999996</v>
      </c>
      <c r="H468" s="100">
        <v>3.82</v>
      </c>
      <c r="I468" s="100">
        <v>3.27</v>
      </c>
      <c r="J468" s="100">
        <v>2.75</v>
      </c>
      <c r="K468" s="100">
        <v>2.34</v>
      </c>
      <c r="L468" s="100">
        <v>55</v>
      </c>
      <c r="M468" s="100">
        <v>56</v>
      </c>
      <c r="N468" s="100">
        <v>65</v>
      </c>
      <c r="O468" s="99">
        <v>0.38293981481481482</v>
      </c>
    </row>
    <row r="469" spans="1:15" x14ac:dyDescent="0.25">
      <c r="A469" s="100">
        <v>5480</v>
      </c>
      <c r="B469" s="29">
        <v>4</v>
      </c>
      <c r="C469" s="100">
        <v>36057</v>
      </c>
      <c r="D469" s="100">
        <v>8.3800000000000008</v>
      </c>
      <c r="E469" s="100">
        <v>7.54</v>
      </c>
      <c r="F469" s="100">
        <v>7.66</v>
      </c>
      <c r="G469" s="100">
        <v>6.64</v>
      </c>
      <c r="H469" s="100">
        <v>5.79</v>
      </c>
      <c r="I469" s="100">
        <v>4.95</v>
      </c>
      <c r="J469" s="100">
        <v>4.1500000000000004</v>
      </c>
      <c r="K469" s="100">
        <v>3.48</v>
      </c>
      <c r="L469" s="100">
        <v>55</v>
      </c>
      <c r="M469" s="100">
        <v>56</v>
      </c>
      <c r="N469" s="100">
        <v>65</v>
      </c>
      <c r="O469" s="99">
        <v>0.38305555555555554</v>
      </c>
    </row>
    <row r="470" spans="1:15" x14ac:dyDescent="0.25">
      <c r="A470" s="96" t="s">
        <v>943</v>
      </c>
      <c r="C470" s="95" t="s">
        <v>57</v>
      </c>
      <c r="D470" s="97">
        <v>0.38343750000000004</v>
      </c>
      <c r="E470" s="96" t="s">
        <v>88</v>
      </c>
    </row>
    <row r="471" spans="1:15" x14ac:dyDescent="0.25">
      <c r="A471" s="100">
        <v>5498</v>
      </c>
      <c r="B471" s="29">
        <v>1</v>
      </c>
      <c r="C471" s="100">
        <v>35358</v>
      </c>
      <c r="D471" s="100">
        <v>10.86</v>
      </c>
      <c r="E471" s="100">
        <v>9.6999999999999993</v>
      </c>
      <c r="F471" s="100">
        <v>9.19</v>
      </c>
      <c r="G471" s="100">
        <v>7.52</v>
      </c>
      <c r="H471" s="100">
        <v>6.26</v>
      </c>
      <c r="I471" s="100">
        <v>5.12</v>
      </c>
      <c r="J471" s="100">
        <v>4.17</v>
      </c>
      <c r="K471" s="100">
        <v>3.44</v>
      </c>
      <c r="L471" s="100">
        <v>55</v>
      </c>
      <c r="M471" s="100">
        <v>56</v>
      </c>
      <c r="N471" s="100">
        <v>66</v>
      </c>
      <c r="O471" s="99">
        <v>0.38394675925925931</v>
      </c>
    </row>
    <row r="472" spans="1:15" x14ac:dyDescent="0.25">
      <c r="A472" s="100">
        <v>5498</v>
      </c>
      <c r="B472" s="29">
        <v>2</v>
      </c>
      <c r="C472" s="100">
        <v>12163</v>
      </c>
      <c r="D472" s="100">
        <v>3.53</v>
      </c>
      <c r="E472" s="100">
        <v>3.12</v>
      </c>
      <c r="F472" s="100">
        <v>2.99</v>
      </c>
      <c r="G472" s="100">
        <v>2.44</v>
      </c>
      <c r="H472" s="100">
        <v>2.04</v>
      </c>
      <c r="I472" s="100">
        <v>1.7</v>
      </c>
      <c r="J472" s="100">
        <v>1.42</v>
      </c>
      <c r="K472" s="100">
        <v>1.21</v>
      </c>
      <c r="L472" s="100">
        <v>55</v>
      </c>
      <c r="M472" s="100">
        <v>56</v>
      </c>
      <c r="N472" s="100">
        <v>66</v>
      </c>
      <c r="O472" s="99">
        <v>0.38403935185185184</v>
      </c>
    </row>
    <row r="473" spans="1:15" x14ac:dyDescent="0.25">
      <c r="A473" s="100">
        <v>5498</v>
      </c>
      <c r="B473" s="29">
        <v>3</v>
      </c>
      <c r="C473" s="100">
        <v>23766</v>
      </c>
      <c r="D473" s="100">
        <v>7.17</v>
      </c>
      <c r="E473" s="100">
        <v>6.35</v>
      </c>
      <c r="F473" s="100">
        <v>6.09</v>
      </c>
      <c r="G473" s="100">
        <v>4.9000000000000004</v>
      </c>
      <c r="H473" s="100">
        <v>4.1399999999999997</v>
      </c>
      <c r="I473" s="100">
        <v>3.4</v>
      </c>
      <c r="J473" s="100">
        <v>2.81</v>
      </c>
      <c r="K473" s="100">
        <v>2.39</v>
      </c>
      <c r="L473" s="100">
        <v>55</v>
      </c>
      <c r="M473" s="100">
        <v>56</v>
      </c>
      <c r="N473" s="100">
        <v>66</v>
      </c>
      <c r="O473" s="99">
        <v>0.38413194444444443</v>
      </c>
    </row>
    <row r="474" spans="1:15" x14ac:dyDescent="0.25">
      <c r="A474" s="100">
        <v>5498</v>
      </c>
      <c r="B474" s="29">
        <v>4</v>
      </c>
      <c r="C474" s="100">
        <v>35860</v>
      </c>
      <c r="D474" s="100">
        <v>10.75</v>
      </c>
      <c r="E474" s="100">
        <v>9.5500000000000007</v>
      </c>
      <c r="F474" s="100">
        <v>9.1</v>
      </c>
      <c r="G474" s="100">
        <v>7.42</v>
      </c>
      <c r="H474" s="100">
        <v>6.21</v>
      </c>
      <c r="I474" s="100">
        <v>5.13</v>
      </c>
      <c r="J474" s="100">
        <v>4.21</v>
      </c>
      <c r="K474" s="100">
        <v>3.52</v>
      </c>
      <c r="L474" s="100">
        <v>55</v>
      </c>
      <c r="M474" s="100">
        <v>56</v>
      </c>
      <c r="N474" s="100">
        <v>66</v>
      </c>
      <c r="O474" s="99">
        <v>0.38425925925925924</v>
      </c>
    </row>
    <row r="475" spans="1:15" x14ac:dyDescent="0.25">
      <c r="A475" s="96" t="s">
        <v>944</v>
      </c>
      <c r="C475" s="95" t="s">
        <v>57</v>
      </c>
      <c r="D475" s="97">
        <v>0.38464120370370369</v>
      </c>
      <c r="E475" s="96" t="s">
        <v>86</v>
      </c>
    </row>
    <row r="476" spans="1:15" x14ac:dyDescent="0.25">
      <c r="A476" s="100">
        <v>5500</v>
      </c>
      <c r="B476" s="29">
        <v>1</v>
      </c>
      <c r="C476" s="100">
        <v>35414</v>
      </c>
      <c r="D476" s="100">
        <v>10.36</v>
      </c>
      <c r="E476" s="100">
        <v>8.8800000000000008</v>
      </c>
      <c r="F476" s="100">
        <v>9.64</v>
      </c>
      <c r="G476" s="100">
        <v>7.77</v>
      </c>
      <c r="H476" s="100">
        <v>6.31</v>
      </c>
      <c r="I476" s="100">
        <v>5.21</v>
      </c>
      <c r="J476" s="100">
        <v>4.24</v>
      </c>
      <c r="K476" s="100">
        <v>3.55</v>
      </c>
      <c r="L476" s="100">
        <v>55</v>
      </c>
      <c r="M476" s="100">
        <v>56</v>
      </c>
      <c r="N476" s="100">
        <v>67</v>
      </c>
      <c r="O476" s="99">
        <v>0.38506944444444446</v>
      </c>
    </row>
    <row r="477" spans="1:15" x14ac:dyDescent="0.25">
      <c r="A477" s="100">
        <v>5500</v>
      </c>
      <c r="B477" s="29">
        <v>2</v>
      </c>
      <c r="C477" s="100">
        <v>12210</v>
      </c>
      <c r="D477" s="100">
        <v>3.43</v>
      </c>
      <c r="E477" s="100">
        <v>2.88</v>
      </c>
      <c r="F477" s="100">
        <v>3.19</v>
      </c>
      <c r="G477" s="100">
        <v>2.57</v>
      </c>
      <c r="H477" s="100">
        <v>2.09</v>
      </c>
      <c r="I477" s="100">
        <v>1.74</v>
      </c>
      <c r="J477" s="100">
        <v>1.44</v>
      </c>
      <c r="K477" s="100">
        <v>1.25</v>
      </c>
      <c r="L477" s="100">
        <v>55</v>
      </c>
      <c r="M477" s="100">
        <v>56</v>
      </c>
      <c r="N477" s="100">
        <v>67</v>
      </c>
      <c r="O477" s="99">
        <v>0.38517361111111109</v>
      </c>
    </row>
    <row r="478" spans="1:15" x14ac:dyDescent="0.25">
      <c r="A478" s="100">
        <v>5500</v>
      </c>
      <c r="B478" s="29">
        <v>3</v>
      </c>
      <c r="C478" s="100">
        <v>23812</v>
      </c>
      <c r="D478" s="100">
        <v>6.98</v>
      </c>
      <c r="E478" s="100">
        <v>5.89</v>
      </c>
      <c r="F478" s="100">
        <v>6.49</v>
      </c>
      <c r="G478" s="100">
        <v>5.19</v>
      </c>
      <c r="H478" s="100">
        <v>4.25</v>
      </c>
      <c r="I478" s="100">
        <v>3.49</v>
      </c>
      <c r="J478" s="100">
        <v>2.86</v>
      </c>
      <c r="K478" s="100">
        <v>2.4300000000000002</v>
      </c>
      <c r="L478" s="100">
        <v>55</v>
      </c>
      <c r="M478" s="100">
        <v>56</v>
      </c>
      <c r="N478" s="100">
        <v>67</v>
      </c>
      <c r="O478" s="99">
        <v>0.38525462962962959</v>
      </c>
    </row>
    <row r="479" spans="1:15" x14ac:dyDescent="0.25">
      <c r="A479" s="100">
        <v>5500</v>
      </c>
      <c r="B479" s="29">
        <v>4</v>
      </c>
      <c r="C479" s="100">
        <v>36001</v>
      </c>
      <c r="D479" s="100">
        <v>10.48</v>
      </c>
      <c r="E479" s="100">
        <v>8.9499999999999993</v>
      </c>
      <c r="F479" s="100">
        <v>9.76</v>
      </c>
      <c r="G479" s="100">
        <v>7.87</v>
      </c>
      <c r="H479" s="100">
        <v>6.39</v>
      </c>
      <c r="I479" s="100">
        <v>5.29</v>
      </c>
      <c r="J479" s="100">
        <v>4.32</v>
      </c>
      <c r="K479" s="100">
        <v>3.6</v>
      </c>
      <c r="L479" s="100">
        <v>55</v>
      </c>
      <c r="M479" s="100">
        <v>56</v>
      </c>
      <c r="N479" s="100">
        <v>67</v>
      </c>
      <c r="O479" s="99">
        <v>0.38538194444444446</v>
      </c>
    </row>
    <row r="480" spans="1:15" x14ac:dyDescent="0.25">
      <c r="A480" s="96" t="s">
        <v>932</v>
      </c>
      <c r="C480" s="95" t="s">
        <v>57</v>
      </c>
      <c r="D480" s="97">
        <v>0.38586805555555559</v>
      </c>
      <c r="E480" s="96" t="s">
        <v>84</v>
      </c>
    </row>
    <row r="481" spans="1:15" x14ac:dyDescent="0.25">
      <c r="A481" s="100">
        <v>5518</v>
      </c>
      <c r="B481" s="29">
        <v>1</v>
      </c>
      <c r="C481" s="100">
        <v>35578</v>
      </c>
      <c r="D481" s="100">
        <v>9.0299999999999994</v>
      </c>
      <c r="E481" s="100">
        <v>8.39</v>
      </c>
      <c r="F481" s="100">
        <v>8.09</v>
      </c>
      <c r="G481" s="100">
        <v>6.99</v>
      </c>
      <c r="H481" s="100">
        <v>6.01</v>
      </c>
      <c r="I481" s="100">
        <v>5.03</v>
      </c>
      <c r="J481" s="100">
        <v>4.1399999999999997</v>
      </c>
      <c r="K481" s="100">
        <v>3.37</v>
      </c>
      <c r="L481" s="100">
        <v>55</v>
      </c>
      <c r="M481" s="100">
        <v>56</v>
      </c>
      <c r="N481" s="100">
        <v>68</v>
      </c>
      <c r="O481" s="99">
        <v>0.3863078703703704</v>
      </c>
    </row>
    <row r="482" spans="1:15" x14ac:dyDescent="0.25">
      <c r="A482" s="100">
        <v>5518</v>
      </c>
      <c r="B482" s="29">
        <v>2</v>
      </c>
      <c r="C482" s="100">
        <v>12278</v>
      </c>
      <c r="D482" s="100">
        <v>2.8</v>
      </c>
      <c r="E482" s="100">
        <v>2.58</v>
      </c>
      <c r="F482" s="100">
        <v>2.52</v>
      </c>
      <c r="G482" s="100">
        <v>2.17</v>
      </c>
      <c r="H482" s="100">
        <v>1.89</v>
      </c>
      <c r="I482" s="100">
        <v>1.63</v>
      </c>
      <c r="J482" s="100">
        <v>1.38</v>
      </c>
      <c r="K482" s="100">
        <v>1.19</v>
      </c>
      <c r="L482" s="100">
        <v>55</v>
      </c>
      <c r="M482" s="100">
        <v>56</v>
      </c>
      <c r="N482" s="100">
        <v>68</v>
      </c>
      <c r="O482" s="99">
        <v>0.38641203703703703</v>
      </c>
    </row>
    <row r="483" spans="1:15" x14ac:dyDescent="0.25">
      <c r="A483" s="100">
        <v>5518</v>
      </c>
      <c r="B483" s="29">
        <v>3</v>
      </c>
      <c r="C483" s="100">
        <v>23823</v>
      </c>
      <c r="D483" s="100">
        <v>5.73</v>
      </c>
      <c r="E483" s="100">
        <v>5.31</v>
      </c>
      <c r="F483" s="100">
        <v>5.18</v>
      </c>
      <c r="G483" s="100">
        <v>4.4000000000000004</v>
      </c>
      <c r="H483" s="100">
        <v>3.86</v>
      </c>
      <c r="I483" s="100">
        <v>3.28</v>
      </c>
      <c r="J483" s="100">
        <v>2.75</v>
      </c>
      <c r="K483" s="100">
        <v>2.31</v>
      </c>
      <c r="L483" s="100">
        <v>55</v>
      </c>
      <c r="M483" s="100">
        <v>56</v>
      </c>
      <c r="N483" s="100">
        <v>68</v>
      </c>
      <c r="O483" s="99">
        <v>0.38650462962962967</v>
      </c>
    </row>
    <row r="484" spans="1:15" x14ac:dyDescent="0.25">
      <c r="A484" s="100">
        <v>5518</v>
      </c>
      <c r="B484" s="29">
        <v>4</v>
      </c>
      <c r="C484" s="100">
        <v>35922</v>
      </c>
      <c r="D484" s="100">
        <v>8.74</v>
      </c>
      <c r="E484" s="100">
        <v>8.11</v>
      </c>
      <c r="F484" s="100">
        <v>7.82</v>
      </c>
      <c r="G484" s="100">
        <v>6.75</v>
      </c>
      <c r="H484" s="100">
        <v>5.87</v>
      </c>
      <c r="I484" s="100">
        <v>4.95</v>
      </c>
      <c r="J484" s="100">
        <v>4.12</v>
      </c>
      <c r="K484" s="100">
        <v>3.4</v>
      </c>
      <c r="L484" s="100">
        <v>55</v>
      </c>
      <c r="M484" s="100">
        <v>56</v>
      </c>
      <c r="N484" s="100">
        <v>68</v>
      </c>
      <c r="O484" s="99">
        <v>0.38662037037037034</v>
      </c>
    </row>
    <row r="485" spans="1:15" x14ac:dyDescent="0.25">
      <c r="A485" s="96" t="s">
        <v>945</v>
      </c>
      <c r="C485" s="95" t="s">
        <v>57</v>
      </c>
      <c r="D485" s="97">
        <v>0.38696759259259261</v>
      </c>
      <c r="E485" s="96" t="s">
        <v>82</v>
      </c>
    </row>
    <row r="486" spans="1:15" x14ac:dyDescent="0.25">
      <c r="A486" s="100">
        <v>6117</v>
      </c>
      <c r="B486" s="29">
        <v>1</v>
      </c>
      <c r="C486" s="100">
        <v>35316</v>
      </c>
      <c r="D486" s="100">
        <v>15.65</v>
      </c>
      <c r="E486" s="100">
        <v>7.34</v>
      </c>
      <c r="F486" s="100">
        <v>12.32</v>
      </c>
      <c r="G486" s="100">
        <v>9.6199999999999992</v>
      </c>
      <c r="H486" s="100">
        <v>7.64</v>
      </c>
      <c r="I486" s="100">
        <v>6.07</v>
      </c>
      <c r="J486" s="100">
        <v>4.79</v>
      </c>
      <c r="K486" s="100">
        <v>3.82</v>
      </c>
      <c r="L486" s="100">
        <v>55</v>
      </c>
      <c r="M486" s="100">
        <v>56</v>
      </c>
      <c r="N486" s="100">
        <v>69</v>
      </c>
      <c r="O486" s="99">
        <v>0.38893518518518522</v>
      </c>
    </row>
    <row r="487" spans="1:15" x14ac:dyDescent="0.25">
      <c r="A487" s="100">
        <v>6117</v>
      </c>
      <c r="B487" s="29">
        <v>2</v>
      </c>
      <c r="C487" s="100">
        <v>12172</v>
      </c>
      <c r="D487" s="100">
        <v>6.54</v>
      </c>
      <c r="E487" s="100">
        <v>1.9</v>
      </c>
      <c r="F487" s="100">
        <v>5.05</v>
      </c>
      <c r="G487" s="100">
        <v>3.84</v>
      </c>
      <c r="H487" s="100">
        <v>3.03</v>
      </c>
      <c r="I487" s="100">
        <v>2.41</v>
      </c>
      <c r="J487" s="100">
        <v>1.9</v>
      </c>
      <c r="K487" s="100">
        <v>1.53</v>
      </c>
      <c r="L487" s="100">
        <v>55</v>
      </c>
      <c r="M487" s="100">
        <v>56</v>
      </c>
      <c r="N487" s="100">
        <v>69</v>
      </c>
      <c r="O487" s="99">
        <v>0.38905092592592588</v>
      </c>
    </row>
    <row r="488" spans="1:15" x14ac:dyDescent="0.25">
      <c r="A488" s="100">
        <v>6117</v>
      </c>
      <c r="B488" s="29">
        <v>3</v>
      </c>
      <c r="C488" s="100">
        <v>23628</v>
      </c>
      <c r="D488" s="100">
        <v>11.54</v>
      </c>
      <c r="E488" s="100">
        <v>4.1900000000000004</v>
      </c>
      <c r="F488" s="100">
        <v>9.06</v>
      </c>
      <c r="G488" s="100">
        <v>6.91</v>
      </c>
      <c r="H488" s="100">
        <v>5.5</v>
      </c>
      <c r="I488" s="100">
        <v>4.3899999999999997</v>
      </c>
      <c r="J488" s="100">
        <v>3.47</v>
      </c>
      <c r="K488" s="100">
        <v>2.79</v>
      </c>
      <c r="L488" s="100">
        <v>55</v>
      </c>
      <c r="M488" s="100">
        <v>56</v>
      </c>
      <c r="N488" s="100">
        <v>69</v>
      </c>
      <c r="O488" s="99">
        <v>0.38916666666666666</v>
      </c>
    </row>
    <row r="489" spans="1:15" x14ac:dyDescent="0.25">
      <c r="A489" s="100">
        <v>6117</v>
      </c>
      <c r="B489" s="29">
        <v>4</v>
      </c>
      <c r="C489" s="100">
        <v>35657</v>
      </c>
      <c r="D489" s="100">
        <v>15.33</v>
      </c>
      <c r="E489" s="100">
        <v>7.39</v>
      </c>
      <c r="F489" s="100">
        <v>12.1</v>
      </c>
      <c r="G489" s="100">
        <v>9.4499999999999993</v>
      </c>
      <c r="H489" s="100">
        <v>7.54</v>
      </c>
      <c r="I489" s="100">
        <v>6.03</v>
      </c>
      <c r="J489" s="100">
        <v>4.8099999999999996</v>
      </c>
      <c r="K489" s="100">
        <v>3.87</v>
      </c>
      <c r="L489" s="100">
        <v>55</v>
      </c>
      <c r="M489" s="100">
        <v>56</v>
      </c>
      <c r="N489" s="100">
        <v>69</v>
      </c>
      <c r="O489" s="99">
        <v>0.38929398148148148</v>
      </c>
    </row>
    <row r="490" spans="1:15" x14ac:dyDescent="0.25">
      <c r="A490" s="96" t="s">
        <v>841</v>
      </c>
      <c r="C490" s="95" t="s">
        <v>57</v>
      </c>
      <c r="D490" s="97">
        <v>0.38981481481481484</v>
      </c>
      <c r="E490" s="96" t="s">
        <v>79</v>
      </c>
    </row>
    <row r="491" spans="1:15" x14ac:dyDescent="0.25">
      <c r="A491" s="100">
        <v>6119</v>
      </c>
      <c r="B491" s="29">
        <v>1</v>
      </c>
      <c r="C491" s="100">
        <v>35582</v>
      </c>
      <c r="D491" s="100">
        <v>11.96</v>
      </c>
      <c r="E491" s="100">
        <v>9.57</v>
      </c>
      <c r="F491" s="100">
        <v>10.58</v>
      </c>
      <c r="G491" s="100">
        <v>8.19</v>
      </c>
      <c r="H491" s="100">
        <v>6.49</v>
      </c>
      <c r="I491" s="100">
        <v>5.23</v>
      </c>
      <c r="J491" s="100">
        <v>4.22</v>
      </c>
      <c r="K491" s="100">
        <v>3.53</v>
      </c>
      <c r="L491" s="100">
        <v>55</v>
      </c>
      <c r="M491" s="100">
        <v>55</v>
      </c>
      <c r="N491" s="100">
        <v>70</v>
      </c>
      <c r="O491" s="99">
        <v>0.39021990740740736</v>
      </c>
    </row>
    <row r="492" spans="1:15" x14ac:dyDescent="0.25">
      <c r="A492" s="100">
        <v>6119</v>
      </c>
      <c r="B492" s="29">
        <v>2</v>
      </c>
      <c r="C492" s="100">
        <v>12250</v>
      </c>
      <c r="D492" s="100">
        <v>4.17</v>
      </c>
      <c r="E492" s="100">
        <v>3.29</v>
      </c>
      <c r="F492" s="100">
        <v>3.59</v>
      </c>
      <c r="G492" s="100">
        <v>2.78</v>
      </c>
      <c r="H492" s="100">
        <v>2.23</v>
      </c>
      <c r="I492" s="100">
        <v>1.78</v>
      </c>
      <c r="J492" s="100">
        <v>1.46</v>
      </c>
      <c r="K492" s="100">
        <v>1.22</v>
      </c>
      <c r="L492" s="100">
        <v>55</v>
      </c>
      <c r="M492" s="100">
        <v>55</v>
      </c>
      <c r="N492" s="100">
        <v>70</v>
      </c>
      <c r="O492" s="99">
        <v>0.3903240740740741</v>
      </c>
    </row>
    <row r="493" spans="1:15" x14ac:dyDescent="0.25">
      <c r="A493" s="100">
        <v>6119</v>
      </c>
      <c r="B493" s="29">
        <v>3</v>
      </c>
      <c r="C493" s="100">
        <v>23757</v>
      </c>
      <c r="D493" s="100">
        <v>8.15</v>
      </c>
      <c r="E493" s="100">
        <v>6.46</v>
      </c>
      <c r="F493" s="100">
        <v>7.24</v>
      </c>
      <c r="G493" s="100">
        <v>5.53</v>
      </c>
      <c r="H493" s="100">
        <v>4.42</v>
      </c>
      <c r="I493" s="100">
        <v>3.54</v>
      </c>
      <c r="J493" s="100">
        <v>2.86</v>
      </c>
      <c r="K493" s="100">
        <v>2.4300000000000002</v>
      </c>
      <c r="L493" s="100">
        <v>55</v>
      </c>
      <c r="M493" s="100">
        <v>55</v>
      </c>
      <c r="N493" s="100">
        <v>70</v>
      </c>
      <c r="O493" s="99">
        <v>0.39041666666666663</v>
      </c>
    </row>
    <row r="494" spans="1:15" x14ac:dyDescent="0.25">
      <c r="A494" s="100">
        <v>6119</v>
      </c>
      <c r="B494" s="29">
        <v>4</v>
      </c>
      <c r="C494" s="100">
        <v>35824</v>
      </c>
      <c r="D494" s="100">
        <v>11.93</v>
      </c>
      <c r="E494" s="100">
        <v>9.5399999999999991</v>
      </c>
      <c r="F494" s="100">
        <v>10.7</v>
      </c>
      <c r="G494" s="101">
        <v>8.25</v>
      </c>
      <c r="H494" s="100">
        <v>6.54</v>
      </c>
      <c r="I494" s="100">
        <v>5.28</v>
      </c>
      <c r="J494" s="100">
        <v>4.25</v>
      </c>
      <c r="K494" s="100">
        <v>3.56</v>
      </c>
      <c r="L494" s="100">
        <v>55</v>
      </c>
      <c r="M494" s="100">
        <v>55</v>
      </c>
      <c r="N494" s="100">
        <v>70</v>
      </c>
      <c r="O494" s="99">
        <v>0.39053240740740741</v>
      </c>
    </row>
    <row r="495" spans="1:15" x14ac:dyDescent="0.25">
      <c r="A495" s="96" t="s">
        <v>606</v>
      </c>
      <c r="C495" s="95" t="s">
        <v>57</v>
      </c>
      <c r="D495" s="97">
        <v>0.39089120370370373</v>
      </c>
      <c r="E495" s="96" t="s">
        <v>77</v>
      </c>
    </row>
    <row r="496" spans="1:15" x14ac:dyDescent="0.25">
      <c r="A496" s="100">
        <v>6687</v>
      </c>
      <c r="B496" s="29">
        <v>1</v>
      </c>
      <c r="C496" s="100">
        <v>35299</v>
      </c>
      <c r="D496" s="100">
        <v>17.739999999999998</v>
      </c>
      <c r="E496" s="100">
        <v>7.55</v>
      </c>
      <c r="F496" s="100">
        <v>14.12</v>
      </c>
      <c r="G496" s="100">
        <v>11</v>
      </c>
      <c r="H496" s="100">
        <v>8.83</v>
      </c>
      <c r="I496" s="100">
        <v>6.87</v>
      </c>
      <c r="J496" s="100">
        <v>5.44</v>
      </c>
      <c r="K496" s="100">
        <v>4.22</v>
      </c>
      <c r="L496" s="100">
        <v>55</v>
      </c>
      <c r="M496" s="100">
        <v>56</v>
      </c>
      <c r="N496" s="100">
        <v>71</v>
      </c>
      <c r="O496" s="99">
        <v>0.39325231481481482</v>
      </c>
    </row>
    <row r="497" spans="1:15" x14ac:dyDescent="0.25">
      <c r="A497" s="100">
        <v>6687</v>
      </c>
      <c r="B497" s="29">
        <v>2</v>
      </c>
      <c r="C497" s="100">
        <v>12145</v>
      </c>
      <c r="D497" s="100">
        <v>7.44</v>
      </c>
      <c r="E497" s="100">
        <v>1.99</v>
      </c>
      <c r="F497" s="100">
        <v>5.82</v>
      </c>
      <c r="G497" s="100">
        <v>4.55</v>
      </c>
      <c r="H497" s="100">
        <v>3.58</v>
      </c>
      <c r="I497" s="100">
        <v>2.81</v>
      </c>
      <c r="J497" s="100">
        <v>2.2200000000000002</v>
      </c>
      <c r="K497" s="100">
        <v>1.74</v>
      </c>
      <c r="L497" s="100">
        <v>55</v>
      </c>
      <c r="M497" s="100">
        <v>56</v>
      </c>
      <c r="N497" s="100">
        <v>71</v>
      </c>
      <c r="O497" s="99">
        <v>0.39339120370370373</v>
      </c>
    </row>
    <row r="498" spans="1:15" x14ac:dyDescent="0.25">
      <c r="A498" s="100">
        <v>6687</v>
      </c>
      <c r="B498" s="29">
        <v>3</v>
      </c>
      <c r="C498" s="100">
        <v>23602</v>
      </c>
      <c r="D498" s="100">
        <v>13.14</v>
      </c>
      <c r="E498" s="100">
        <v>4.28</v>
      </c>
      <c r="F498" s="100">
        <v>10.41</v>
      </c>
      <c r="G498" s="100">
        <v>8.01</v>
      </c>
      <c r="H498" s="100">
        <v>6.44</v>
      </c>
      <c r="I498" s="100">
        <v>5.0599999999999996</v>
      </c>
      <c r="J498" s="100">
        <v>3.99</v>
      </c>
      <c r="K498" s="100">
        <v>3.11</v>
      </c>
      <c r="L498" s="100">
        <v>55</v>
      </c>
      <c r="M498" s="100">
        <v>56</v>
      </c>
      <c r="N498" s="100">
        <v>71</v>
      </c>
      <c r="O498" s="99">
        <v>0.39351851851851855</v>
      </c>
    </row>
    <row r="499" spans="1:15" x14ac:dyDescent="0.25">
      <c r="A499" s="100">
        <v>6687</v>
      </c>
      <c r="B499" s="29">
        <v>4</v>
      </c>
      <c r="C499" s="100">
        <v>35555</v>
      </c>
      <c r="D499" s="100">
        <v>17.309999999999999</v>
      </c>
      <c r="E499" s="100">
        <v>7.62</v>
      </c>
      <c r="F499" s="100">
        <v>13.79</v>
      </c>
      <c r="G499" s="101">
        <v>10.77</v>
      </c>
      <c r="H499" s="100">
        <v>8.64</v>
      </c>
      <c r="I499" s="100">
        <v>6.8</v>
      </c>
      <c r="J499" s="100">
        <v>5.42</v>
      </c>
      <c r="K499" s="100">
        <v>4.24</v>
      </c>
      <c r="L499" s="100">
        <v>55</v>
      </c>
      <c r="M499" s="100">
        <v>56</v>
      </c>
      <c r="N499" s="100">
        <v>71</v>
      </c>
      <c r="O499" s="99">
        <v>0.39366898148148149</v>
      </c>
    </row>
    <row r="500" spans="1:15" x14ac:dyDescent="0.25">
      <c r="A500" s="96" t="s">
        <v>946</v>
      </c>
      <c r="C500" s="95" t="s">
        <v>57</v>
      </c>
      <c r="D500" s="97">
        <v>0.39405092592592594</v>
      </c>
      <c r="E500" s="96" t="s">
        <v>75</v>
      </c>
    </row>
    <row r="501" spans="1:15" x14ac:dyDescent="0.25">
      <c r="A501" s="100">
        <v>6691</v>
      </c>
      <c r="B501" s="29">
        <v>1</v>
      </c>
      <c r="C501" s="100">
        <v>35335</v>
      </c>
      <c r="D501" s="100">
        <v>13.99</v>
      </c>
      <c r="E501" s="100">
        <v>11.28</v>
      </c>
      <c r="F501" s="100">
        <v>10.69</v>
      </c>
      <c r="G501" s="100">
        <v>8.42</v>
      </c>
      <c r="H501" s="100">
        <v>6.72</v>
      </c>
      <c r="I501" s="100">
        <v>5.47</v>
      </c>
      <c r="J501" s="100">
        <v>4.5</v>
      </c>
      <c r="K501" s="100">
        <v>3.72</v>
      </c>
      <c r="L501" s="100">
        <v>55</v>
      </c>
      <c r="M501" s="100">
        <v>56</v>
      </c>
      <c r="N501" s="100">
        <v>72</v>
      </c>
      <c r="O501" s="99">
        <v>0.39449074074074075</v>
      </c>
    </row>
    <row r="502" spans="1:15" x14ac:dyDescent="0.25">
      <c r="A502" s="100">
        <v>6691</v>
      </c>
      <c r="B502" s="29">
        <v>2</v>
      </c>
      <c r="C502" s="100">
        <v>12266</v>
      </c>
      <c r="D502" s="100">
        <v>5.25</v>
      </c>
      <c r="E502" s="100">
        <v>4.17</v>
      </c>
      <c r="F502" s="100">
        <v>3.37</v>
      </c>
      <c r="G502" s="100">
        <v>2.7</v>
      </c>
      <c r="H502" s="100">
        <v>2.2200000000000002</v>
      </c>
      <c r="I502" s="100">
        <v>1.82</v>
      </c>
      <c r="J502" s="100">
        <v>1.53</v>
      </c>
      <c r="K502" s="100">
        <v>1.29</v>
      </c>
      <c r="L502" s="100">
        <v>55</v>
      </c>
      <c r="M502" s="100">
        <v>56</v>
      </c>
      <c r="N502" s="100">
        <v>72</v>
      </c>
      <c r="O502" s="99">
        <v>0.39459490740740738</v>
      </c>
    </row>
    <row r="503" spans="1:15" x14ac:dyDescent="0.25">
      <c r="A503" s="100">
        <v>6691</v>
      </c>
      <c r="B503" s="29">
        <v>3</v>
      </c>
      <c r="C503" s="100">
        <v>23693</v>
      </c>
      <c r="D503" s="100">
        <v>9.65</v>
      </c>
      <c r="E503" s="100">
        <v>7.68</v>
      </c>
      <c r="F503" s="100">
        <v>7.32</v>
      </c>
      <c r="G503" s="100">
        <v>5.71</v>
      </c>
      <c r="H503" s="100">
        <v>4.57</v>
      </c>
      <c r="I503" s="100">
        <v>3.73</v>
      </c>
      <c r="J503" s="100">
        <v>3.11</v>
      </c>
      <c r="K503" s="100">
        <v>2.57</v>
      </c>
      <c r="L503" s="100">
        <v>55</v>
      </c>
      <c r="M503" s="100">
        <v>56</v>
      </c>
      <c r="N503" s="100">
        <v>72</v>
      </c>
      <c r="O503" s="99">
        <v>0.39468750000000002</v>
      </c>
    </row>
    <row r="504" spans="1:15" x14ac:dyDescent="0.25">
      <c r="A504" s="100">
        <v>6691</v>
      </c>
      <c r="B504" s="29">
        <v>4</v>
      </c>
      <c r="C504" s="100">
        <v>35652</v>
      </c>
      <c r="D504" s="100">
        <v>13.71</v>
      </c>
      <c r="E504" s="100">
        <v>11.05</v>
      </c>
      <c r="F504" s="100">
        <v>11.14</v>
      </c>
      <c r="G504" s="100">
        <v>8.7200000000000006</v>
      </c>
      <c r="H504" s="100">
        <v>6.92</v>
      </c>
      <c r="I504" s="100">
        <v>5.6</v>
      </c>
      <c r="J504" s="100">
        <v>4.62</v>
      </c>
      <c r="K504" s="100">
        <v>3.8</v>
      </c>
      <c r="L504" s="100">
        <v>55</v>
      </c>
      <c r="M504" s="100">
        <v>56</v>
      </c>
      <c r="N504" s="100">
        <v>72</v>
      </c>
      <c r="O504" s="99">
        <v>0.39480324074074075</v>
      </c>
    </row>
    <row r="505" spans="1:15" x14ac:dyDescent="0.25">
      <c r="A505" s="96" t="s">
        <v>947</v>
      </c>
      <c r="C505" s="95" t="s">
        <v>57</v>
      </c>
      <c r="D505" s="97">
        <v>0.39527777777777778</v>
      </c>
      <c r="E505" s="96" t="s">
        <v>73</v>
      </c>
    </row>
    <row r="506" spans="1:15" x14ac:dyDescent="0.25">
      <c r="A506" s="100">
        <v>7180</v>
      </c>
      <c r="B506" s="29">
        <v>1</v>
      </c>
      <c r="C506" s="100">
        <v>35330</v>
      </c>
      <c r="D506" s="100">
        <v>16.57</v>
      </c>
      <c r="E506" s="100">
        <v>8.4499999999999993</v>
      </c>
      <c r="F506" s="100">
        <v>13.2</v>
      </c>
      <c r="G506" s="100">
        <v>10.4</v>
      </c>
      <c r="H506" s="100">
        <v>8.44</v>
      </c>
      <c r="I506" s="100">
        <v>6.71</v>
      </c>
      <c r="J506" s="100">
        <v>5.29</v>
      </c>
      <c r="K506" s="100">
        <v>4.17</v>
      </c>
      <c r="L506" s="100">
        <v>55</v>
      </c>
      <c r="M506" s="100">
        <v>56</v>
      </c>
      <c r="N506" s="100">
        <v>73</v>
      </c>
      <c r="O506" s="99">
        <v>0.3973842592592593</v>
      </c>
    </row>
    <row r="507" spans="1:15" x14ac:dyDescent="0.25">
      <c r="A507" s="100">
        <v>7180</v>
      </c>
      <c r="B507" s="29">
        <v>2</v>
      </c>
      <c r="C507" s="100">
        <v>12144</v>
      </c>
      <c r="D507" s="100">
        <v>7.17</v>
      </c>
      <c r="E507" s="100">
        <v>2.14</v>
      </c>
      <c r="F507" s="100">
        <v>5.56</v>
      </c>
      <c r="G507" s="100">
        <v>4.33</v>
      </c>
      <c r="H507" s="100">
        <v>3.48</v>
      </c>
      <c r="I507" s="100">
        <v>2.76</v>
      </c>
      <c r="J507" s="100">
        <v>2.16</v>
      </c>
      <c r="K507" s="100">
        <v>1.72</v>
      </c>
      <c r="L507" s="100">
        <v>55</v>
      </c>
      <c r="M507" s="100">
        <v>56</v>
      </c>
      <c r="N507" s="100">
        <v>73</v>
      </c>
      <c r="O507" s="99">
        <v>0.39748842592592593</v>
      </c>
    </row>
    <row r="508" spans="1:15" x14ac:dyDescent="0.25">
      <c r="A508" s="100">
        <v>7180</v>
      </c>
      <c r="B508" s="29">
        <v>3</v>
      </c>
      <c r="C508" s="100">
        <v>23535</v>
      </c>
      <c r="D508" s="100">
        <v>12.26</v>
      </c>
      <c r="E508" s="100">
        <v>5.0599999999999996</v>
      </c>
      <c r="F508" s="100">
        <v>9.74</v>
      </c>
      <c r="G508" s="100">
        <v>7.51</v>
      </c>
      <c r="H508" s="100">
        <v>6.14</v>
      </c>
      <c r="I508" s="100">
        <v>4.88</v>
      </c>
      <c r="J508" s="100">
        <v>3.85</v>
      </c>
      <c r="K508" s="100">
        <v>3.03</v>
      </c>
      <c r="L508" s="100">
        <v>55</v>
      </c>
      <c r="M508" s="100">
        <v>56</v>
      </c>
      <c r="N508" s="100">
        <v>73</v>
      </c>
      <c r="O508" s="99">
        <v>0.39759259259259255</v>
      </c>
    </row>
    <row r="509" spans="1:15" x14ac:dyDescent="0.25">
      <c r="A509" s="100">
        <v>7180</v>
      </c>
      <c r="B509" s="29">
        <v>4</v>
      </c>
      <c r="C509" s="100">
        <v>35685</v>
      </c>
      <c r="D509" s="100">
        <v>16.29</v>
      </c>
      <c r="E509" s="100">
        <v>8.5</v>
      </c>
      <c r="F509" s="100">
        <v>13.06</v>
      </c>
      <c r="G509" s="100">
        <v>10.23</v>
      </c>
      <c r="H509" s="100">
        <v>8.36</v>
      </c>
      <c r="I509" s="100">
        <v>6.66</v>
      </c>
      <c r="J509" s="100">
        <v>5.3</v>
      </c>
      <c r="K509" s="100">
        <v>4.2</v>
      </c>
      <c r="L509" s="100">
        <v>55</v>
      </c>
      <c r="M509" s="100">
        <v>56</v>
      </c>
      <c r="N509" s="100">
        <v>73</v>
      </c>
      <c r="O509" s="99">
        <v>0.39771990740740742</v>
      </c>
    </row>
    <row r="510" spans="1:15" x14ac:dyDescent="0.25">
      <c r="A510" s="96" t="s">
        <v>948</v>
      </c>
      <c r="C510" s="95" t="s">
        <v>57</v>
      </c>
      <c r="D510" s="97">
        <v>0.39814814814814814</v>
      </c>
      <c r="E510" s="96" t="s">
        <v>71</v>
      </c>
    </row>
    <row r="511" spans="1:15" x14ac:dyDescent="0.25">
      <c r="A511" s="100">
        <v>7182</v>
      </c>
      <c r="B511" s="29">
        <v>1</v>
      </c>
      <c r="C511" s="100">
        <v>35426</v>
      </c>
      <c r="D511" s="100">
        <v>13.25</v>
      </c>
      <c r="E511" s="100">
        <v>10.74</v>
      </c>
      <c r="F511" s="100">
        <v>11.36</v>
      </c>
      <c r="G511" s="100">
        <v>8.91</v>
      </c>
      <c r="H511" s="100">
        <v>7.1</v>
      </c>
      <c r="I511" s="100">
        <v>5.74</v>
      </c>
      <c r="J511" s="100">
        <v>4.72</v>
      </c>
      <c r="K511" s="100">
        <v>3.92</v>
      </c>
      <c r="L511" s="100">
        <v>55</v>
      </c>
      <c r="M511" s="100">
        <v>56</v>
      </c>
      <c r="N511" s="100">
        <v>74</v>
      </c>
      <c r="O511" s="99">
        <v>0.39858796296296295</v>
      </c>
    </row>
    <row r="512" spans="1:15" x14ac:dyDescent="0.25">
      <c r="A512" s="100">
        <v>7182</v>
      </c>
      <c r="B512" s="29">
        <v>2</v>
      </c>
      <c r="C512" s="100">
        <v>12251</v>
      </c>
      <c r="D512" s="100">
        <v>4.57</v>
      </c>
      <c r="E512" s="100">
        <v>3.73</v>
      </c>
      <c r="F512" s="100">
        <v>3.78</v>
      </c>
      <c r="G512" s="100">
        <v>2.98</v>
      </c>
      <c r="H512" s="100">
        <v>2.42</v>
      </c>
      <c r="I512" s="100">
        <v>1.95</v>
      </c>
      <c r="J512" s="100">
        <v>1.64</v>
      </c>
      <c r="K512" s="100">
        <v>1.38</v>
      </c>
      <c r="L512" s="100">
        <v>55</v>
      </c>
      <c r="M512" s="100">
        <v>56</v>
      </c>
      <c r="N512" s="100">
        <v>74</v>
      </c>
      <c r="O512" s="99">
        <v>0.39869212962962958</v>
      </c>
    </row>
    <row r="513" spans="1:15" x14ac:dyDescent="0.25">
      <c r="A513" s="100">
        <v>7182</v>
      </c>
      <c r="B513" s="29">
        <v>3</v>
      </c>
      <c r="C513" s="100">
        <v>23725</v>
      </c>
      <c r="D513" s="100">
        <v>8.9700000000000006</v>
      </c>
      <c r="E513" s="100">
        <v>7.24</v>
      </c>
      <c r="F513" s="100">
        <v>7.88</v>
      </c>
      <c r="G513" s="100">
        <v>6.09</v>
      </c>
      <c r="H513" s="100">
        <v>4.8600000000000003</v>
      </c>
      <c r="I513" s="100">
        <v>3.95</v>
      </c>
      <c r="J513" s="100">
        <v>3.25</v>
      </c>
      <c r="K513" s="100">
        <v>2.71</v>
      </c>
      <c r="L513" s="100">
        <v>55</v>
      </c>
      <c r="M513" s="100">
        <v>56</v>
      </c>
      <c r="N513" s="100">
        <v>74</v>
      </c>
      <c r="O513" s="99">
        <v>0.39878472222222222</v>
      </c>
    </row>
    <row r="514" spans="1:15" x14ac:dyDescent="0.25">
      <c r="A514" s="100">
        <v>7182</v>
      </c>
      <c r="B514" s="29">
        <v>4</v>
      </c>
      <c r="C514" s="100">
        <v>35725</v>
      </c>
      <c r="D514" s="100">
        <v>13.09</v>
      </c>
      <c r="E514" s="100">
        <v>10.6</v>
      </c>
      <c r="F514" s="100">
        <v>11.77</v>
      </c>
      <c r="G514" s="100">
        <v>9.17</v>
      </c>
      <c r="H514" s="100">
        <v>7.28</v>
      </c>
      <c r="I514" s="100">
        <v>5.87</v>
      </c>
      <c r="J514" s="100">
        <v>4.8099999999999996</v>
      </c>
      <c r="K514" s="100">
        <v>3.97</v>
      </c>
      <c r="L514" s="100">
        <v>55</v>
      </c>
      <c r="M514" s="100">
        <v>56</v>
      </c>
      <c r="N514" s="100">
        <v>74</v>
      </c>
      <c r="O514" s="99">
        <v>0.39890046296296294</v>
      </c>
    </row>
    <row r="515" spans="1:15" x14ac:dyDescent="0.25">
      <c r="A515" s="96" t="s">
        <v>949</v>
      </c>
      <c r="C515" s="95" t="s">
        <v>57</v>
      </c>
      <c r="D515" s="97">
        <v>0.39928240740740745</v>
      </c>
      <c r="E515" s="96" t="s">
        <v>69</v>
      </c>
    </row>
    <row r="516" spans="1:15" x14ac:dyDescent="0.25">
      <c r="A516" s="100">
        <v>7677</v>
      </c>
      <c r="B516" s="29">
        <v>1</v>
      </c>
      <c r="C516" s="100">
        <v>35194</v>
      </c>
      <c r="D516" s="100">
        <v>16.47</v>
      </c>
      <c r="E516" s="100">
        <v>8.0299999999999994</v>
      </c>
      <c r="F516" s="100">
        <v>13.01</v>
      </c>
      <c r="G516" s="100">
        <v>10.1</v>
      </c>
      <c r="H516" s="100">
        <v>8</v>
      </c>
      <c r="I516" s="100">
        <v>6.4</v>
      </c>
      <c r="J516" s="100">
        <v>5.0999999999999996</v>
      </c>
      <c r="K516" s="100">
        <v>4.07</v>
      </c>
      <c r="L516" s="100">
        <v>55</v>
      </c>
      <c r="M516" s="100">
        <v>56</v>
      </c>
      <c r="N516" s="100">
        <v>75</v>
      </c>
      <c r="O516" s="99">
        <v>0.40120370370370373</v>
      </c>
    </row>
    <row r="517" spans="1:15" x14ac:dyDescent="0.25">
      <c r="A517" s="100">
        <v>7677</v>
      </c>
      <c r="B517" s="29">
        <v>2</v>
      </c>
      <c r="C517" s="100">
        <v>12165</v>
      </c>
      <c r="D517" s="100">
        <v>6.87</v>
      </c>
      <c r="E517" s="100">
        <v>2.13</v>
      </c>
      <c r="F517" s="100">
        <v>5.3</v>
      </c>
      <c r="G517" s="100">
        <v>4.0199999999999996</v>
      </c>
      <c r="H517" s="100">
        <v>3.11</v>
      </c>
      <c r="I517" s="100">
        <v>2.48</v>
      </c>
      <c r="J517" s="100">
        <v>1.96</v>
      </c>
      <c r="K517" s="100">
        <v>1.58</v>
      </c>
      <c r="L517" s="100">
        <v>55</v>
      </c>
      <c r="M517" s="100">
        <v>56</v>
      </c>
      <c r="N517" s="100">
        <v>75</v>
      </c>
      <c r="O517" s="99">
        <v>0.40133101851851855</v>
      </c>
    </row>
    <row r="518" spans="1:15" x14ac:dyDescent="0.25">
      <c r="A518" s="100">
        <v>7677</v>
      </c>
      <c r="B518" s="29">
        <v>3</v>
      </c>
      <c r="C518" s="100">
        <v>23641</v>
      </c>
      <c r="D518" s="100">
        <v>12.14</v>
      </c>
      <c r="E518" s="100">
        <v>4.72</v>
      </c>
      <c r="F518" s="100">
        <v>9.56</v>
      </c>
      <c r="G518" s="100">
        <v>7.21</v>
      </c>
      <c r="H518" s="100">
        <v>5.72</v>
      </c>
      <c r="I518" s="100">
        <v>4.58</v>
      </c>
      <c r="J518" s="100">
        <v>3.63</v>
      </c>
      <c r="K518" s="100">
        <v>2.92</v>
      </c>
      <c r="L518" s="100">
        <v>55</v>
      </c>
      <c r="M518" s="100">
        <v>56</v>
      </c>
      <c r="N518" s="100">
        <v>75</v>
      </c>
      <c r="O518" s="99">
        <v>0.40145833333333331</v>
      </c>
    </row>
    <row r="519" spans="1:15" x14ac:dyDescent="0.25">
      <c r="A519" s="100">
        <v>7677</v>
      </c>
      <c r="B519" s="29">
        <v>4</v>
      </c>
      <c r="C519" s="100">
        <v>35670</v>
      </c>
      <c r="D519" s="100">
        <v>16.170000000000002</v>
      </c>
      <c r="E519" s="100">
        <v>8.1</v>
      </c>
      <c r="F519" s="100">
        <v>12.81</v>
      </c>
      <c r="G519" s="100">
        <v>9.93</v>
      </c>
      <c r="H519" s="100">
        <v>7.86</v>
      </c>
      <c r="I519" s="100">
        <v>6.32</v>
      </c>
      <c r="J519" s="100">
        <v>5.08</v>
      </c>
      <c r="K519" s="100">
        <v>4.07</v>
      </c>
      <c r="L519" s="100">
        <v>55</v>
      </c>
      <c r="M519" s="100">
        <v>56</v>
      </c>
      <c r="N519" s="100">
        <v>75</v>
      </c>
      <c r="O519" s="99">
        <v>0.40158564814814812</v>
      </c>
    </row>
    <row r="520" spans="1:15" x14ac:dyDescent="0.25">
      <c r="A520" s="96" t="s">
        <v>950</v>
      </c>
      <c r="C520" s="95" t="s">
        <v>57</v>
      </c>
      <c r="D520" s="97">
        <v>0.40197916666666672</v>
      </c>
      <c r="E520" s="96" t="s">
        <v>67</v>
      </c>
    </row>
    <row r="521" spans="1:15" x14ac:dyDescent="0.25">
      <c r="A521" s="100">
        <v>7679</v>
      </c>
      <c r="B521" s="29">
        <v>1</v>
      </c>
      <c r="C521" s="100">
        <v>35522</v>
      </c>
      <c r="D521" s="100">
        <v>12.72</v>
      </c>
      <c r="E521" s="100">
        <v>10.19</v>
      </c>
      <c r="F521" s="100">
        <v>10.02</v>
      </c>
      <c r="G521" s="100">
        <v>7.92</v>
      </c>
      <c r="H521" s="100">
        <v>6.29</v>
      </c>
      <c r="I521" s="100">
        <v>5.17</v>
      </c>
      <c r="J521" s="100">
        <v>4.26</v>
      </c>
      <c r="K521" s="100">
        <v>3.57</v>
      </c>
      <c r="L521" s="100">
        <v>55</v>
      </c>
      <c r="M521" s="100">
        <v>56</v>
      </c>
      <c r="N521" s="100">
        <v>76</v>
      </c>
      <c r="O521" s="99">
        <v>0.40243055555555557</v>
      </c>
    </row>
    <row r="522" spans="1:15" x14ac:dyDescent="0.25">
      <c r="A522" s="100">
        <v>7679</v>
      </c>
      <c r="B522" s="29">
        <v>2</v>
      </c>
      <c r="C522" s="100">
        <v>12239</v>
      </c>
      <c r="D522" s="100">
        <v>4.41</v>
      </c>
      <c r="E522" s="100">
        <v>3.51</v>
      </c>
      <c r="F522" s="100">
        <v>3.37</v>
      </c>
      <c r="G522" s="100">
        <v>2.68</v>
      </c>
      <c r="H522" s="100">
        <v>2.16</v>
      </c>
      <c r="I522" s="100">
        <v>1.77</v>
      </c>
      <c r="J522" s="100">
        <v>1.48</v>
      </c>
      <c r="K522" s="100">
        <v>1.27</v>
      </c>
      <c r="L522" s="100">
        <v>55</v>
      </c>
      <c r="M522" s="100">
        <v>56</v>
      </c>
      <c r="N522" s="100">
        <v>76</v>
      </c>
      <c r="O522" s="99">
        <v>0.40252314814814816</v>
      </c>
    </row>
    <row r="523" spans="1:15" x14ac:dyDescent="0.25">
      <c r="A523" s="100">
        <v>7679</v>
      </c>
      <c r="B523" s="29">
        <v>3</v>
      </c>
      <c r="C523" s="100">
        <v>23698</v>
      </c>
      <c r="D523" s="100">
        <v>8.5399999999999991</v>
      </c>
      <c r="E523" s="100">
        <v>6.82</v>
      </c>
      <c r="F523" s="100">
        <v>7.03</v>
      </c>
      <c r="G523" s="100">
        <v>5.49</v>
      </c>
      <c r="H523" s="100">
        <v>4.38</v>
      </c>
      <c r="I523" s="100">
        <v>3.62</v>
      </c>
      <c r="J523" s="100">
        <v>2.96</v>
      </c>
      <c r="K523" s="100">
        <v>2.5</v>
      </c>
      <c r="L523" s="100">
        <v>55</v>
      </c>
      <c r="M523" s="100">
        <v>56</v>
      </c>
      <c r="N523" s="100">
        <v>76</v>
      </c>
      <c r="O523" s="99">
        <v>0.40261574074074075</v>
      </c>
    </row>
    <row r="524" spans="1:15" x14ac:dyDescent="0.25">
      <c r="A524" s="100">
        <v>7679</v>
      </c>
      <c r="B524" s="29">
        <v>4</v>
      </c>
      <c r="C524" s="100">
        <v>35723</v>
      </c>
      <c r="D524" s="100">
        <v>12.48</v>
      </c>
      <c r="E524" s="100">
        <v>10.039999999999999</v>
      </c>
      <c r="F524" s="100">
        <v>10.61</v>
      </c>
      <c r="G524" s="100">
        <v>8.33</v>
      </c>
      <c r="H524" s="100">
        <v>6.59</v>
      </c>
      <c r="I524" s="100">
        <v>5.36</v>
      </c>
      <c r="J524" s="100">
        <v>4.42</v>
      </c>
      <c r="K524" s="100">
        <v>3.68</v>
      </c>
      <c r="L524" s="100">
        <v>55</v>
      </c>
      <c r="M524" s="100">
        <v>56</v>
      </c>
      <c r="N524" s="100">
        <v>76</v>
      </c>
      <c r="O524" s="99">
        <v>0.40273148148148147</v>
      </c>
    </row>
    <row r="525" spans="1:15" x14ac:dyDescent="0.25">
      <c r="A525" s="96" t="s">
        <v>701</v>
      </c>
      <c r="C525" s="95" t="s">
        <v>57</v>
      </c>
      <c r="D525" s="97">
        <v>0.40319444444444441</v>
      </c>
      <c r="E525" s="96" t="s">
        <v>65</v>
      </c>
    </row>
    <row r="526" spans="1:15" x14ac:dyDescent="0.25">
      <c r="A526" s="100">
        <v>8154</v>
      </c>
      <c r="B526" s="29">
        <v>1</v>
      </c>
      <c r="C526" s="100">
        <v>35326</v>
      </c>
      <c r="D526" s="100">
        <v>18.62</v>
      </c>
      <c r="E526" s="100">
        <v>5.68</v>
      </c>
      <c r="F526" s="100">
        <v>14.57</v>
      </c>
      <c r="G526" s="100">
        <v>11.1</v>
      </c>
      <c r="H526" s="100">
        <v>8.69</v>
      </c>
      <c r="I526" s="100">
        <v>6.85</v>
      </c>
      <c r="J526" s="100">
        <v>5.42</v>
      </c>
      <c r="K526" s="100">
        <v>4.42</v>
      </c>
      <c r="L526" s="100">
        <v>55</v>
      </c>
      <c r="M526" s="100">
        <v>56</v>
      </c>
      <c r="N526" s="100">
        <v>77</v>
      </c>
      <c r="O526" s="99">
        <v>0.40569444444444441</v>
      </c>
    </row>
    <row r="527" spans="1:15" x14ac:dyDescent="0.25">
      <c r="A527" s="100">
        <v>8154</v>
      </c>
      <c r="B527" s="29">
        <v>2</v>
      </c>
      <c r="C527" s="100">
        <v>12173</v>
      </c>
      <c r="D527" s="100">
        <v>7.34</v>
      </c>
      <c r="E527" s="100">
        <v>1.73</v>
      </c>
      <c r="F527" s="100">
        <v>5.64</v>
      </c>
      <c r="G527" s="100">
        <v>4.24</v>
      </c>
      <c r="H527" s="100">
        <v>3.23</v>
      </c>
      <c r="I527" s="100">
        <v>2.54</v>
      </c>
      <c r="J527" s="100">
        <v>2.0099999999999998</v>
      </c>
      <c r="K527" s="100">
        <v>1.65</v>
      </c>
      <c r="L527" s="100">
        <v>55</v>
      </c>
      <c r="M527" s="100">
        <v>56</v>
      </c>
      <c r="N527" s="100">
        <v>77</v>
      </c>
      <c r="O527" s="99">
        <v>0.40583333333333332</v>
      </c>
    </row>
    <row r="528" spans="1:15" x14ac:dyDescent="0.25">
      <c r="A528" s="100">
        <v>8154</v>
      </c>
      <c r="B528" s="29">
        <v>3</v>
      </c>
      <c r="C528" s="100">
        <v>23654</v>
      </c>
      <c r="D528" s="100">
        <v>13.48</v>
      </c>
      <c r="E528" s="100">
        <v>3.57</v>
      </c>
      <c r="F528" s="100">
        <v>10.5</v>
      </c>
      <c r="G528" s="100">
        <v>7.84</v>
      </c>
      <c r="H528" s="100">
        <v>6.1</v>
      </c>
      <c r="I528" s="100">
        <v>4.8099999999999996</v>
      </c>
      <c r="J528" s="100">
        <v>3.79</v>
      </c>
      <c r="K528" s="100">
        <v>3.13</v>
      </c>
      <c r="L528" s="100">
        <v>55</v>
      </c>
      <c r="M528" s="100">
        <v>56</v>
      </c>
      <c r="N528" s="100">
        <v>77</v>
      </c>
      <c r="O528" s="99">
        <v>0.40593750000000001</v>
      </c>
    </row>
    <row r="529" spans="1:15" x14ac:dyDescent="0.25">
      <c r="A529" s="100">
        <v>8154</v>
      </c>
      <c r="B529" s="29">
        <v>4</v>
      </c>
      <c r="C529" s="100">
        <v>35616</v>
      </c>
      <c r="D529" s="100">
        <v>18.350000000000001</v>
      </c>
      <c r="E529" s="100">
        <v>5.77</v>
      </c>
      <c r="F529" s="100">
        <v>14.4</v>
      </c>
      <c r="G529" s="100">
        <v>10.93</v>
      </c>
      <c r="H529" s="100">
        <v>8.56</v>
      </c>
      <c r="I529" s="100">
        <v>6.74</v>
      </c>
      <c r="J529" s="100">
        <v>5.39</v>
      </c>
      <c r="K529" s="100">
        <v>4.4000000000000004</v>
      </c>
      <c r="L529" s="100">
        <v>55</v>
      </c>
      <c r="M529" s="100">
        <v>56</v>
      </c>
      <c r="N529" s="100">
        <v>77</v>
      </c>
      <c r="O529" s="99">
        <v>0.40609953703703705</v>
      </c>
    </row>
    <row r="530" spans="1:15" x14ac:dyDescent="0.25">
      <c r="A530" s="96" t="s">
        <v>951</v>
      </c>
      <c r="C530" s="95" t="s">
        <v>57</v>
      </c>
      <c r="D530" s="97">
        <v>0.40645833333333337</v>
      </c>
      <c r="E530" s="96" t="s">
        <v>63</v>
      </c>
    </row>
    <row r="531" spans="1:15" x14ac:dyDescent="0.25">
      <c r="A531" s="100">
        <v>8156</v>
      </c>
      <c r="B531" s="29">
        <v>1</v>
      </c>
      <c r="C531" s="100">
        <v>35787</v>
      </c>
      <c r="D531" s="100">
        <v>11.97</v>
      </c>
      <c r="E531" s="100">
        <v>9.69</v>
      </c>
      <c r="F531" s="100">
        <v>10.02</v>
      </c>
      <c r="G531" s="100">
        <v>7.82</v>
      </c>
      <c r="H531" s="100">
        <v>6.21</v>
      </c>
      <c r="I531" s="100">
        <v>4.99</v>
      </c>
      <c r="J531" s="100">
        <v>4.0599999999999996</v>
      </c>
      <c r="K531" s="100">
        <v>3.43</v>
      </c>
      <c r="L531" s="100">
        <v>55</v>
      </c>
      <c r="M531" s="100">
        <v>56</v>
      </c>
      <c r="N531" s="100">
        <v>78</v>
      </c>
      <c r="O531" s="99">
        <v>0.40689814814814818</v>
      </c>
    </row>
    <row r="532" spans="1:15" x14ac:dyDescent="0.25">
      <c r="A532" s="100">
        <v>8156</v>
      </c>
      <c r="B532" s="29">
        <v>2</v>
      </c>
      <c r="C532" s="100">
        <v>12274</v>
      </c>
      <c r="D532" s="100">
        <v>3.94</v>
      </c>
      <c r="E532" s="100">
        <v>3.16</v>
      </c>
      <c r="F532" s="100">
        <v>3.44</v>
      </c>
      <c r="G532" s="100">
        <v>2.66</v>
      </c>
      <c r="H532" s="100">
        <v>2.12</v>
      </c>
      <c r="I532" s="100">
        <v>1.73</v>
      </c>
      <c r="J532" s="100">
        <v>1.39</v>
      </c>
      <c r="K532" s="100">
        <v>1.2</v>
      </c>
      <c r="L532" s="100">
        <v>55</v>
      </c>
      <c r="M532" s="100">
        <v>56</v>
      </c>
      <c r="N532" s="100">
        <v>78</v>
      </c>
      <c r="O532" s="99">
        <v>0.40699074074074071</v>
      </c>
    </row>
    <row r="533" spans="1:15" x14ac:dyDescent="0.25">
      <c r="A533" s="100">
        <v>8156</v>
      </c>
      <c r="B533" s="29">
        <v>3</v>
      </c>
      <c r="C533" s="100">
        <v>23762</v>
      </c>
      <c r="D533" s="100">
        <v>7.89</v>
      </c>
      <c r="E533" s="100">
        <v>6.31</v>
      </c>
      <c r="F533" s="100">
        <v>6.99</v>
      </c>
      <c r="G533" s="100">
        <v>5.35</v>
      </c>
      <c r="H533" s="100">
        <v>4.2699999999999996</v>
      </c>
      <c r="I533" s="100">
        <v>3.43</v>
      </c>
      <c r="J533" s="100">
        <v>2.79</v>
      </c>
      <c r="K533" s="100">
        <v>2.36</v>
      </c>
      <c r="L533" s="100">
        <v>55</v>
      </c>
      <c r="M533" s="100">
        <v>56</v>
      </c>
      <c r="N533" s="100">
        <v>78</v>
      </c>
      <c r="O533" s="99">
        <v>0.4070833333333333</v>
      </c>
    </row>
    <row r="534" spans="1:15" x14ac:dyDescent="0.25">
      <c r="A534" s="100">
        <v>8156</v>
      </c>
      <c r="B534" s="29">
        <v>4</v>
      </c>
      <c r="C534" s="100">
        <v>35815</v>
      </c>
      <c r="D534" s="100">
        <v>11.69</v>
      </c>
      <c r="E534" s="100">
        <v>9.4700000000000006</v>
      </c>
      <c r="F534" s="100">
        <v>10.39</v>
      </c>
      <c r="G534" s="100">
        <v>8.0500000000000007</v>
      </c>
      <c r="H534" s="100">
        <v>6.36</v>
      </c>
      <c r="I534" s="100">
        <v>5.0999999999999996</v>
      </c>
      <c r="J534" s="100">
        <v>4.17</v>
      </c>
      <c r="K534" s="100">
        <v>3.48</v>
      </c>
      <c r="L534" s="100">
        <v>55</v>
      </c>
      <c r="M534" s="100">
        <v>56</v>
      </c>
      <c r="N534" s="100">
        <v>78</v>
      </c>
      <c r="O534" s="99">
        <v>0.40721064814814811</v>
      </c>
    </row>
    <row r="535" spans="1:15" x14ac:dyDescent="0.25">
      <c r="A535" s="96" t="s">
        <v>366</v>
      </c>
      <c r="C535" s="95" t="s">
        <v>57</v>
      </c>
      <c r="D535" s="97">
        <v>0.40762731481481485</v>
      </c>
      <c r="E535" s="96" t="s">
        <v>61</v>
      </c>
    </row>
    <row r="536" spans="1:15" x14ac:dyDescent="0.25">
      <c r="A536" s="100">
        <v>8688</v>
      </c>
      <c r="B536" s="29">
        <v>1</v>
      </c>
      <c r="C536" s="100">
        <v>35234</v>
      </c>
      <c r="D536" s="100">
        <v>18.86</v>
      </c>
      <c r="E536" s="100">
        <v>7.66</v>
      </c>
      <c r="F536" s="100">
        <v>14.83</v>
      </c>
      <c r="G536" s="100">
        <v>11.47</v>
      </c>
      <c r="H536" s="100">
        <v>8.93</v>
      </c>
      <c r="I536" s="100">
        <v>7.1</v>
      </c>
      <c r="J536" s="100">
        <v>5.51</v>
      </c>
      <c r="K536" s="100">
        <v>4.33</v>
      </c>
      <c r="L536" s="100">
        <v>55</v>
      </c>
      <c r="M536" s="100">
        <v>56</v>
      </c>
      <c r="N536" s="100">
        <v>79</v>
      </c>
      <c r="O536" s="99">
        <v>0.4091319444444444</v>
      </c>
    </row>
    <row r="537" spans="1:15" x14ac:dyDescent="0.25">
      <c r="A537" s="100">
        <v>8688</v>
      </c>
      <c r="B537" s="29">
        <v>2</v>
      </c>
      <c r="C537" s="100">
        <v>12050</v>
      </c>
      <c r="D537" s="100">
        <v>7.81</v>
      </c>
      <c r="E537" s="100">
        <v>1.97</v>
      </c>
      <c r="F537" s="100">
        <v>6.04</v>
      </c>
      <c r="G537" s="100">
        <v>4.62</v>
      </c>
      <c r="H537" s="100">
        <v>3.55</v>
      </c>
      <c r="I537" s="100">
        <v>2.84</v>
      </c>
      <c r="J537" s="100">
        <v>2.2200000000000002</v>
      </c>
      <c r="K537" s="100">
        <v>1.77</v>
      </c>
      <c r="L537" s="100">
        <v>55</v>
      </c>
      <c r="M537" s="100">
        <v>56</v>
      </c>
      <c r="N537" s="100">
        <v>79</v>
      </c>
      <c r="O537" s="99">
        <v>0.40924768518518517</v>
      </c>
    </row>
    <row r="538" spans="1:15" x14ac:dyDescent="0.25">
      <c r="A538" s="100">
        <v>8688</v>
      </c>
      <c r="B538" s="29">
        <v>3</v>
      </c>
      <c r="C538" s="100">
        <v>23524</v>
      </c>
      <c r="D538" s="100">
        <v>13.71</v>
      </c>
      <c r="E538" s="100">
        <v>4.5199999999999996</v>
      </c>
      <c r="F538" s="100">
        <v>10.74</v>
      </c>
      <c r="G538" s="100">
        <v>8.19</v>
      </c>
      <c r="H538" s="100">
        <v>6.42</v>
      </c>
      <c r="I538" s="100">
        <v>5.0999999999999996</v>
      </c>
      <c r="J538" s="100">
        <v>3.99</v>
      </c>
      <c r="K538" s="100">
        <v>3.15</v>
      </c>
      <c r="L538" s="100">
        <v>55</v>
      </c>
      <c r="M538" s="100">
        <v>56</v>
      </c>
      <c r="N538" s="100">
        <v>79</v>
      </c>
      <c r="O538" s="99">
        <v>0.40936342592592595</v>
      </c>
    </row>
    <row r="539" spans="1:15" x14ac:dyDescent="0.25">
      <c r="A539" s="100">
        <v>8688</v>
      </c>
      <c r="B539" s="29">
        <v>4</v>
      </c>
      <c r="C539" s="100">
        <v>35726</v>
      </c>
      <c r="D539" s="100">
        <v>18.43</v>
      </c>
      <c r="E539" s="100">
        <v>7.78</v>
      </c>
      <c r="F539" s="100">
        <v>14.55</v>
      </c>
      <c r="G539" s="100">
        <v>11.24</v>
      </c>
      <c r="H539" s="100">
        <v>8.81</v>
      </c>
      <c r="I539" s="100">
        <v>7.03</v>
      </c>
      <c r="J539" s="100">
        <v>5.55</v>
      </c>
      <c r="K539" s="100">
        <v>4.3899999999999997</v>
      </c>
      <c r="L539" s="100">
        <v>55</v>
      </c>
      <c r="M539" s="100">
        <v>56</v>
      </c>
      <c r="N539" s="100">
        <v>79</v>
      </c>
      <c r="O539" s="99">
        <v>0.40958333333333335</v>
      </c>
    </row>
    <row r="540" spans="1:15" x14ac:dyDescent="0.25">
      <c r="A540" s="96" t="s">
        <v>952</v>
      </c>
      <c r="C540" s="95" t="s">
        <v>57</v>
      </c>
      <c r="D540" s="97">
        <v>0.41041666666666665</v>
      </c>
      <c r="E540" s="96" t="s">
        <v>59</v>
      </c>
    </row>
    <row r="541" spans="1:15" x14ac:dyDescent="0.25">
      <c r="A541" s="100">
        <v>8690</v>
      </c>
      <c r="B541" s="29">
        <v>1</v>
      </c>
      <c r="C541" s="100">
        <v>35524</v>
      </c>
      <c r="D541" s="100">
        <v>14.26</v>
      </c>
      <c r="E541" s="100">
        <v>11.49</v>
      </c>
      <c r="F541" s="100">
        <v>10.08</v>
      </c>
      <c r="G541" s="100">
        <v>8.06</v>
      </c>
      <c r="H541" s="100">
        <v>6.53</v>
      </c>
      <c r="I541" s="100">
        <v>5.26</v>
      </c>
      <c r="J541" s="100">
        <v>4.33</v>
      </c>
      <c r="K541" s="100">
        <v>3.6</v>
      </c>
      <c r="L541" s="100">
        <v>55</v>
      </c>
      <c r="M541" s="100">
        <v>56</v>
      </c>
      <c r="N541" s="100">
        <v>80</v>
      </c>
      <c r="O541" s="99">
        <v>0.41083333333333333</v>
      </c>
    </row>
    <row r="542" spans="1:15" x14ac:dyDescent="0.25">
      <c r="A542" s="100">
        <v>8690</v>
      </c>
      <c r="B542" s="29">
        <v>2</v>
      </c>
      <c r="C542" s="100">
        <v>12249</v>
      </c>
      <c r="D542" s="100">
        <v>4.82</v>
      </c>
      <c r="E542" s="100">
        <v>3.87</v>
      </c>
      <c r="F542" s="100">
        <v>3.09</v>
      </c>
      <c r="G542" s="100">
        <v>2.52</v>
      </c>
      <c r="H542" s="100">
        <v>2.08</v>
      </c>
      <c r="I542" s="100">
        <v>1.74</v>
      </c>
      <c r="J542" s="100">
        <v>1.46</v>
      </c>
      <c r="K542" s="100">
        <v>1.24</v>
      </c>
      <c r="L542" s="100">
        <v>55</v>
      </c>
      <c r="M542" s="100">
        <v>56</v>
      </c>
      <c r="N542" s="100">
        <v>80</v>
      </c>
      <c r="O542" s="99">
        <v>0.41093750000000001</v>
      </c>
    </row>
    <row r="543" spans="1:15" x14ac:dyDescent="0.25">
      <c r="A543" s="100">
        <v>8690</v>
      </c>
      <c r="B543" s="29">
        <v>3</v>
      </c>
      <c r="C543" s="100">
        <v>23707</v>
      </c>
      <c r="D543" s="100">
        <v>9.52</v>
      </c>
      <c r="E543" s="100">
        <v>7.6</v>
      </c>
      <c r="F543" s="100">
        <v>6.68</v>
      </c>
      <c r="G543" s="100">
        <v>5.34</v>
      </c>
      <c r="H543" s="100">
        <v>4.3600000000000003</v>
      </c>
      <c r="I543" s="100">
        <v>3.59</v>
      </c>
      <c r="J543" s="100">
        <v>2.94</v>
      </c>
      <c r="K543" s="100">
        <v>2.46</v>
      </c>
      <c r="L543" s="100">
        <v>55</v>
      </c>
      <c r="M543" s="100">
        <v>56</v>
      </c>
      <c r="N543" s="100">
        <v>80</v>
      </c>
      <c r="O543" s="99">
        <v>0.41103009259259254</v>
      </c>
    </row>
    <row r="544" spans="1:15" x14ac:dyDescent="0.25">
      <c r="A544" s="100">
        <v>8690</v>
      </c>
      <c r="B544" s="29">
        <v>4</v>
      </c>
      <c r="C544" s="100">
        <v>35670</v>
      </c>
      <c r="D544" s="100">
        <v>13.85</v>
      </c>
      <c r="E544" s="100">
        <v>11.16</v>
      </c>
      <c r="F544" s="100">
        <v>10.42</v>
      </c>
      <c r="G544" s="100">
        <v>8.27</v>
      </c>
      <c r="H544" s="100">
        <v>6.63</v>
      </c>
      <c r="I544" s="100">
        <v>5.38</v>
      </c>
      <c r="J544" s="100">
        <v>4.42</v>
      </c>
      <c r="K544" s="100">
        <v>3.65</v>
      </c>
      <c r="L544" s="100">
        <v>55</v>
      </c>
      <c r="M544" s="100">
        <v>56</v>
      </c>
      <c r="N544" s="100">
        <v>80</v>
      </c>
      <c r="O544" s="99">
        <v>0.41114583333333332</v>
      </c>
    </row>
    <row r="545" spans="1:5" x14ac:dyDescent="0.25">
      <c r="A545" s="96" t="s">
        <v>953</v>
      </c>
      <c r="C545" s="95" t="s">
        <v>57</v>
      </c>
      <c r="D545" s="97">
        <v>0.41155092592592596</v>
      </c>
      <c r="E545" s="96" t="s">
        <v>56</v>
      </c>
    </row>
  </sheetData>
  <mergeCells count="1">
    <mergeCell ref="B1:F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5"/>
  <sheetViews>
    <sheetView showGridLines="0" zoomScaleNormal="100" workbookViewId="0">
      <selection activeCell="N353" sqref="N353"/>
    </sheetView>
  </sheetViews>
  <sheetFormatPr defaultRowHeight="15" x14ac:dyDescent="0.25"/>
  <cols>
    <col min="1" max="1" width="19.5703125" style="95" bestFit="1" customWidth="1"/>
    <col min="2" max="2" width="15.28515625" style="98" bestFit="1" customWidth="1"/>
    <col min="3" max="3" width="8" style="95" bestFit="1" customWidth="1"/>
    <col min="4" max="5" width="9.140625" style="95"/>
    <col min="6" max="6" width="9.7109375" style="95" bestFit="1" customWidth="1"/>
    <col min="7" max="9" width="9.140625" style="95"/>
    <col min="10" max="11" width="5" style="95" bestFit="1" customWidth="1"/>
    <col min="12" max="12" width="3.7109375" style="95" bestFit="1" customWidth="1"/>
    <col min="13" max="13" width="5.28515625" style="95" bestFit="1" customWidth="1"/>
    <col min="14" max="14" width="6.7109375" style="95" bestFit="1" customWidth="1"/>
    <col min="15" max="15" width="7.85546875" style="95" bestFit="1" customWidth="1"/>
    <col min="16" max="16384" width="9.140625" style="95"/>
  </cols>
  <sheetData>
    <row r="1" spans="1:11" x14ac:dyDescent="0.25">
      <c r="A1" s="132" t="s">
        <v>278</v>
      </c>
      <c r="B1" s="327" t="s">
        <v>955</v>
      </c>
      <c r="C1" s="327"/>
      <c r="D1" s="327"/>
      <c r="E1" s="327"/>
      <c r="F1" s="327"/>
    </row>
    <row r="2" spans="1:11" x14ac:dyDescent="0.25">
      <c r="A2" s="132" t="s">
        <v>276</v>
      </c>
      <c r="B2" s="98" t="s">
        <v>275</v>
      </c>
    </row>
    <row r="3" spans="1:11" x14ac:dyDescent="0.25">
      <c r="A3" s="132" t="s">
        <v>274</v>
      </c>
      <c r="B3" s="98" t="s">
        <v>273</v>
      </c>
    </row>
    <row r="4" spans="1:11" x14ac:dyDescent="0.25">
      <c r="A4" s="132" t="s">
        <v>272</v>
      </c>
    </row>
    <row r="5" spans="1:11" x14ac:dyDescent="0.25">
      <c r="A5" s="132"/>
    </row>
    <row r="6" spans="1:11" x14ac:dyDescent="0.25">
      <c r="A6" s="132" t="s">
        <v>271</v>
      </c>
      <c r="B6" s="142">
        <v>43224</v>
      </c>
    </row>
    <row r="7" spans="1:11" x14ac:dyDescent="0.25">
      <c r="A7" s="132" t="s">
        <v>270</v>
      </c>
      <c r="B7" s="4" t="s">
        <v>269</v>
      </c>
      <c r="C7" s="4"/>
      <c r="D7" s="4"/>
      <c r="E7" s="4"/>
      <c r="F7" s="4"/>
      <c r="G7" s="4"/>
      <c r="H7" s="4"/>
      <c r="I7" s="4"/>
      <c r="J7" s="4"/>
      <c r="K7" s="98"/>
    </row>
    <row r="8" spans="1:11" x14ac:dyDescent="0.25">
      <c r="A8" s="132" t="s">
        <v>268</v>
      </c>
      <c r="B8" s="4" t="s">
        <v>267</v>
      </c>
      <c r="C8" s="4"/>
      <c r="D8" s="4"/>
      <c r="E8" s="4"/>
      <c r="F8" s="4"/>
      <c r="G8" s="4"/>
      <c r="H8" s="4"/>
      <c r="I8" s="4"/>
      <c r="J8" s="4"/>
      <c r="K8" s="98"/>
    </row>
    <row r="9" spans="1:11" x14ac:dyDescent="0.25">
      <c r="A9" s="132" t="s">
        <v>266</v>
      </c>
      <c r="B9" s="4" t="s">
        <v>265</v>
      </c>
      <c r="C9" s="4"/>
      <c r="D9" s="4"/>
      <c r="E9" s="4"/>
      <c r="F9" s="4"/>
      <c r="G9" s="4"/>
      <c r="H9" s="4"/>
      <c r="I9" s="4"/>
      <c r="J9" s="4"/>
      <c r="K9" s="98"/>
    </row>
    <row r="10" spans="1:11" x14ac:dyDescent="0.25">
      <c r="A10" s="132" t="s">
        <v>264</v>
      </c>
      <c r="B10" s="4" t="s">
        <v>263</v>
      </c>
      <c r="C10" s="4"/>
      <c r="D10" s="4"/>
      <c r="E10" s="4"/>
      <c r="F10" s="4"/>
      <c r="G10" s="4"/>
      <c r="H10" s="4"/>
      <c r="I10" s="4"/>
      <c r="J10" s="4"/>
      <c r="K10" s="98"/>
    </row>
    <row r="11" spans="1:11" x14ac:dyDescent="0.25">
      <c r="A11" s="132" t="s">
        <v>262</v>
      </c>
      <c r="B11" s="4">
        <v>3123</v>
      </c>
      <c r="C11" s="4"/>
      <c r="D11" s="4"/>
      <c r="E11" s="4"/>
      <c r="F11" s="4"/>
      <c r="G11" s="4"/>
      <c r="H11" s="4"/>
      <c r="I11" s="4"/>
      <c r="J11" s="4"/>
      <c r="K11" s="98"/>
    </row>
    <row r="12" spans="1:11" x14ac:dyDescent="0.25">
      <c r="A12" s="132" t="s">
        <v>261</v>
      </c>
      <c r="B12" s="4">
        <v>1111</v>
      </c>
      <c r="C12" s="4"/>
      <c r="D12" s="4"/>
      <c r="E12" s="4"/>
      <c r="F12" s="4"/>
      <c r="G12" s="4"/>
      <c r="H12" s="4"/>
      <c r="I12" s="4"/>
      <c r="J12" s="4"/>
      <c r="K12" s="98"/>
    </row>
    <row r="13" spans="1:11" x14ac:dyDescent="0.25">
      <c r="A13" s="132" t="s">
        <v>260</v>
      </c>
      <c r="B13" s="4" t="s">
        <v>259</v>
      </c>
      <c r="C13" s="4"/>
      <c r="D13" s="4"/>
      <c r="E13" s="4"/>
      <c r="F13" s="4"/>
      <c r="G13" s="4"/>
      <c r="H13" s="4"/>
      <c r="I13" s="4"/>
      <c r="J13" s="4"/>
      <c r="K13" s="98"/>
    </row>
    <row r="14" spans="1:11" x14ac:dyDescent="0.25">
      <c r="A14" s="132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  <c r="K14" s="98"/>
    </row>
    <row r="15" spans="1:11" x14ac:dyDescent="0.25">
      <c r="A15" s="132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  <c r="J15" s="4"/>
      <c r="K15" s="98"/>
    </row>
    <row r="16" spans="1:11" x14ac:dyDescent="0.25">
      <c r="A16" s="132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  <c r="K16" s="98"/>
    </row>
    <row r="17" spans="1:15" x14ac:dyDescent="0.25">
      <c r="A17" s="132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  <c r="K17" s="98"/>
    </row>
    <row r="18" spans="1:15" x14ac:dyDescent="0.25">
      <c r="A18" s="132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  <c r="J18" s="4"/>
      <c r="K18" s="98"/>
    </row>
    <row r="19" spans="1:15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98"/>
    </row>
    <row r="20" spans="1:15" x14ac:dyDescent="0.25">
      <c r="A20" s="1" t="s">
        <v>249</v>
      </c>
      <c r="B20" s="4" t="s">
        <v>247</v>
      </c>
      <c r="C20" s="4"/>
      <c r="D20" s="4"/>
      <c r="E20" s="4"/>
      <c r="F20" s="4"/>
      <c r="G20" s="4"/>
      <c r="H20" s="4"/>
      <c r="I20" s="4"/>
      <c r="J20" s="4"/>
      <c r="K20" s="98"/>
    </row>
    <row r="21" spans="1:15" x14ac:dyDescent="0.25">
      <c r="A21" s="1" t="s">
        <v>248</v>
      </c>
      <c r="B21" s="4" t="s">
        <v>247</v>
      </c>
      <c r="C21" s="4"/>
      <c r="D21" s="4"/>
      <c r="E21" s="4"/>
      <c r="F21" s="4"/>
      <c r="G21" s="4"/>
      <c r="H21" s="4"/>
      <c r="I21" s="4"/>
      <c r="J21" s="4"/>
      <c r="K21" s="98"/>
    </row>
    <row r="23" spans="1:15" x14ac:dyDescent="0.25">
      <c r="A23" s="105" t="s">
        <v>246</v>
      </c>
      <c r="B23" s="105" t="s">
        <v>245</v>
      </c>
      <c r="C23" s="105" t="s">
        <v>244</v>
      </c>
      <c r="D23" s="105" t="s">
        <v>243</v>
      </c>
      <c r="E23" s="105" t="s">
        <v>242</v>
      </c>
      <c r="F23" s="105" t="s">
        <v>241</v>
      </c>
      <c r="G23" s="105" t="s">
        <v>240</v>
      </c>
      <c r="H23" s="105" t="s">
        <v>239</v>
      </c>
      <c r="I23" s="105" t="s">
        <v>238</v>
      </c>
      <c r="J23" s="105" t="s">
        <v>237</v>
      </c>
      <c r="K23" s="105" t="s">
        <v>236</v>
      </c>
      <c r="L23" s="105" t="s">
        <v>235</v>
      </c>
      <c r="M23" s="105" t="s">
        <v>234</v>
      </c>
      <c r="N23" s="105" t="s">
        <v>233</v>
      </c>
      <c r="O23" s="105" t="s">
        <v>232</v>
      </c>
    </row>
    <row r="24" spans="1:15" x14ac:dyDescent="0.25">
      <c r="A24" s="118" t="s">
        <v>109</v>
      </c>
      <c r="B24" s="118" t="s">
        <v>231</v>
      </c>
      <c r="C24" s="118" t="s">
        <v>230</v>
      </c>
      <c r="D24" s="118" t="s">
        <v>229</v>
      </c>
      <c r="E24" s="118" t="s">
        <v>229</v>
      </c>
      <c r="F24" s="118" t="s">
        <v>229</v>
      </c>
      <c r="G24" s="118" t="s">
        <v>229</v>
      </c>
      <c r="H24" s="118" t="s">
        <v>229</v>
      </c>
      <c r="I24" s="118" t="s">
        <v>229</v>
      </c>
      <c r="J24" s="118" t="s">
        <v>229</v>
      </c>
      <c r="K24" s="118" t="s">
        <v>229</v>
      </c>
      <c r="L24" s="118" t="s">
        <v>228</v>
      </c>
      <c r="M24" s="118" t="s">
        <v>228</v>
      </c>
      <c r="N24" s="118"/>
      <c r="O24" s="118"/>
    </row>
    <row r="25" spans="1:15" x14ac:dyDescent="0.25">
      <c r="A25" s="100">
        <v>2176</v>
      </c>
      <c r="B25" s="29">
        <v>1</v>
      </c>
      <c r="C25" s="100">
        <v>34668</v>
      </c>
      <c r="D25" s="100">
        <v>8.48</v>
      </c>
      <c r="E25" s="100">
        <v>7.81</v>
      </c>
      <c r="F25" s="100">
        <v>7.71</v>
      </c>
      <c r="G25" s="100">
        <v>6.74</v>
      </c>
      <c r="H25" s="100">
        <v>5.87</v>
      </c>
      <c r="I25" s="100">
        <v>5.01</v>
      </c>
      <c r="J25" s="100">
        <v>4.26</v>
      </c>
      <c r="K25" s="100">
        <v>3.6</v>
      </c>
      <c r="L25" s="100">
        <v>70</v>
      </c>
      <c r="M25" s="100">
        <v>67</v>
      </c>
      <c r="N25" s="100">
        <v>1</v>
      </c>
      <c r="O25" s="99">
        <v>0.3765162037037037</v>
      </c>
    </row>
    <row r="26" spans="1:15" x14ac:dyDescent="0.25">
      <c r="A26" s="100">
        <v>2176</v>
      </c>
      <c r="B26" s="29">
        <v>2</v>
      </c>
      <c r="C26" s="100">
        <v>12006</v>
      </c>
      <c r="D26" s="100">
        <v>2.69</v>
      </c>
      <c r="E26" s="100">
        <v>2.46</v>
      </c>
      <c r="F26" s="100">
        <v>2.4300000000000002</v>
      </c>
      <c r="G26" s="100">
        <v>2.15</v>
      </c>
      <c r="H26" s="100">
        <v>1.91</v>
      </c>
      <c r="I26" s="100">
        <v>1.66</v>
      </c>
      <c r="J26" s="100">
        <v>1.45</v>
      </c>
      <c r="K26" s="100">
        <v>1.27</v>
      </c>
      <c r="L26" s="100">
        <v>70</v>
      </c>
      <c r="M26" s="100">
        <v>67</v>
      </c>
      <c r="N26" s="100">
        <v>1</v>
      </c>
      <c r="O26" s="99">
        <v>0.37660879629629629</v>
      </c>
    </row>
    <row r="27" spans="1:15" x14ac:dyDescent="0.25">
      <c r="A27" s="100">
        <v>2176</v>
      </c>
      <c r="B27" s="29">
        <v>3</v>
      </c>
      <c r="C27" s="100">
        <v>23440</v>
      </c>
      <c r="D27" s="100">
        <v>5.58</v>
      </c>
      <c r="E27" s="100">
        <v>5.07</v>
      </c>
      <c r="F27" s="100">
        <v>5.1100000000000003</v>
      </c>
      <c r="G27" s="100">
        <v>4.4000000000000004</v>
      </c>
      <c r="H27" s="100">
        <v>3.89</v>
      </c>
      <c r="I27" s="100">
        <v>3.36</v>
      </c>
      <c r="J27" s="100">
        <v>2.9</v>
      </c>
      <c r="K27" s="100">
        <v>2.5099999999999998</v>
      </c>
      <c r="L27" s="100">
        <v>70</v>
      </c>
      <c r="M27" s="100">
        <v>67</v>
      </c>
      <c r="N27" s="100">
        <v>1</v>
      </c>
      <c r="O27" s="99">
        <v>0.37670138888888888</v>
      </c>
    </row>
    <row r="28" spans="1:15" x14ac:dyDescent="0.25">
      <c r="A28" s="100">
        <v>2176</v>
      </c>
      <c r="B28" s="29">
        <v>4</v>
      </c>
      <c r="C28" s="100">
        <v>35461</v>
      </c>
      <c r="D28" s="100">
        <v>8.41</v>
      </c>
      <c r="E28" s="100">
        <v>7.73</v>
      </c>
      <c r="F28" s="100">
        <v>7.68</v>
      </c>
      <c r="G28" s="100">
        <v>6.67</v>
      </c>
      <c r="H28" s="100">
        <v>5.84</v>
      </c>
      <c r="I28" s="100">
        <v>5.01</v>
      </c>
      <c r="J28" s="100">
        <v>4.3</v>
      </c>
      <c r="K28" s="100">
        <v>3.68</v>
      </c>
      <c r="L28" s="100">
        <v>70</v>
      </c>
      <c r="M28" s="100">
        <v>67</v>
      </c>
      <c r="N28" s="100">
        <v>1</v>
      </c>
      <c r="O28" s="99">
        <v>0.37682870370370369</v>
      </c>
    </row>
    <row r="29" spans="1:15" x14ac:dyDescent="0.25">
      <c r="A29" s="96" t="s">
        <v>961</v>
      </c>
      <c r="C29" s="95" t="s">
        <v>57</v>
      </c>
      <c r="D29" s="97">
        <v>0.37719907407407405</v>
      </c>
      <c r="E29" s="96" t="s">
        <v>227</v>
      </c>
    </row>
    <row r="30" spans="1:15" x14ac:dyDescent="0.25">
      <c r="A30" s="100">
        <v>2194</v>
      </c>
      <c r="B30" s="29">
        <v>1</v>
      </c>
      <c r="C30" s="100">
        <v>34958</v>
      </c>
      <c r="D30" s="100">
        <v>13.87</v>
      </c>
      <c r="E30" s="100">
        <v>11.12</v>
      </c>
      <c r="F30" s="100">
        <v>11.23</v>
      </c>
      <c r="G30" s="100">
        <v>8.9700000000000006</v>
      </c>
      <c r="H30" s="100">
        <v>7.2</v>
      </c>
      <c r="I30" s="100">
        <v>5.87</v>
      </c>
      <c r="J30" s="100">
        <v>4.6900000000000004</v>
      </c>
      <c r="K30" s="100">
        <v>3.78</v>
      </c>
      <c r="L30" s="100">
        <v>70</v>
      </c>
      <c r="M30" s="100">
        <v>67</v>
      </c>
      <c r="N30" s="100">
        <v>2</v>
      </c>
      <c r="O30" s="99">
        <v>0.37778935185185186</v>
      </c>
    </row>
    <row r="31" spans="1:15" x14ac:dyDescent="0.25">
      <c r="A31" s="100">
        <v>2194</v>
      </c>
      <c r="B31" s="29">
        <v>2</v>
      </c>
      <c r="C31" s="100">
        <v>11902</v>
      </c>
      <c r="D31" s="100">
        <v>4.8499999999999996</v>
      </c>
      <c r="E31" s="100">
        <v>3.6</v>
      </c>
      <c r="F31" s="100">
        <v>3.86</v>
      </c>
      <c r="G31" s="100">
        <v>3.07</v>
      </c>
      <c r="H31" s="100">
        <v>2.4700000000000002</v>
      </c>
      <c r="I31" s="100">
        <v>2.02</v>
      </c>
      <c r="J31" s="100">
        <v>1.67</v>
      </c>
      <c r="K31" s="100">
        <v>1.39</v>
      </c>
      <c r="L31" s="100">
        <v>70</v>
      </c>
      <c r="M31" s="100">
        <v>67</v>
      </c>
      <c r="N31" s="100">
        <v>2</v>
      </c>
      <c r="O31" s="99">
        <v>0.3778819444444444</v>
      </c>
    </row>
    <row r="32" spans="1:15" x14ac:dyDescent="0.25">
      <c r="A32" s="100">
        <v>2194</v>
      </c>
      <c r="B32" s="29">
        <v>3</v>
      </c>
      <c r="C32" s="100">
        <v>23198</v>
      </c>
      <c r="D32" s="100">
        <v>9.36</v>
      </c>
      <c r="E32" s="100">
        <v>7.39</v>
      </c>
      <c r="F32" s="100">
        <v>7.63</v>
      </c>
      <c r="G32" s="100">
        <v>5.97</v>
      </c>
      <c r="H32" s="100">
        <v>4.83</v>
      </c>
      <c r="I32" s="100">
        <v>3.99</v>
      </c>
      <c r="J32" s="100">
        <v>3.24</v>
      </c>
      <c r="K32" s="100">
        <v>2.67</v>
      </c>
      <c r="L32" s="100">
        <v>70</v>
      </c>
      <c r="M32" s="100">
        <v>67</v>
      </c>
      <c r="N32" s="100">
        <v>2</v>
      </c>
      <c r="O32" s="99">
        <v>0.37797453703703704</v>
      </c>
    </row>
    <row r="33" spans="1:15" x14ac:dyDescent="0.25">
      <c r="A33" s="100">
        <v>2194</v>
      </c>
      <c r="B33" s="29">
        <v>4</v>
      </c>
      <c r="C33" s="100">
        <v>35101</v>
      </c>
      <c r="D33" s="100">
        <v>13.45</v>
      </c>
      <c r="E33" s="100">
        <v>11.04</v>
      </c>
      <c r="F33" s="100">
        <v>10.97</v>
      </c>
      <c r="G33" s="100">
        <v>8.7200000000000006</v>
      </c>
      <c r="H33" s="100">
        <v>7.03</v>
      </c>
      <c r="I33" s="100">
        <v>5.8</v>
      </c>
      <c r="J33" s="100">
        <v>4.74</v>
      </c>
      <c r="K33" s="100">
        <v>3.86</v>
      </c>
      <c r="L33" s="100">
        <v>70</v>
      </c>
      <c r="M33" s="100">
        <v>67</v>
      </c>
      <c r="N33" s="100">
        <v>2</v>
      </c>
      <c r="O33" s="99">
        <v>0.3781018518518518</v>
      </c>
    </row>
    <row r="34" spans="1:15" x14ac:dyDescent="0.25">
      <c r="A34" s="96" t="s">
        <v>962</v>
      </c>
      <c r="C34" s="95" t="s">
        <v>57</v>
      </c>
      <c r="D34" s="97">
        <v>0.37850694444444444</v>
      </c>
      <c r="E34" s="96" t="s">
        <v>226</v>
      </c>
    </row>
    <row r="35" spans="1:15" x14ac:dyDescent="0.25">
      <c r="A35" s="100">
        <v>2196</v>
      </c>
      <c r="B35" s="29">
        <v>1</v>
      </c>
      <c r="C35" s="100">
        <v>35033</v>
      </c>
      <c r="D35" s="100">
        <v>13.2</v>
      </c>
      <c r="E35" s="100">
        <v>10.64</v>
      </c>
      <c r="F35" s="100">
        <v>11.36</v>
      </c>
      <c r="G35" s="100">
        <v>8.93</v>
      </c>
      <c r="H35" s="100">
        <v>7.18</v>
      </c>
      <c r="I35" s="100">
        <v>5.78</v>
      </c>
      <c r="J35" s="100">
        <v>4.72</v>
      </c>
      <c r="K35" s="100">
        <v>3.83</v>
      </c>
      <c r="L35" s="100">
        <v>70</v>
      </c>
      <c r="M35" s="100">
        <v>67</v>
      </c>
      <c r="N35" s="100">
        <v>3</v>
      </c>
      <c r="O35" s="99">
        <v>0.37900462962962966</v>
      </c>
    </row>
    <row r="36" spans="1:15" x14ac:dyDescent="0.25">
      <c r="A36" s="100">
        <v>2196</v>
      </c>
      <c r="B36" s="29">
        <v>2</v>
      </c>
      <c r="C36" s="100">
        <v>11960</v>
      </c>
      <c r="D36" s="100">
        <v>4.55</v>
      </c>
      <c r="E36" s="100">
        <v>3.63</v>
      </c>
      <c r="F36" s="100">
        <v>3.93</v>
      </c>
      <c r="G36" s="100">
        <v>3.11</v>
      </c>
      <c r="H36" s="100">
        <v>2.4700000000000002</v>
      </c>
      <c r="I36" s="100">
        <v>2.02</v>
      </c>
      <c r="J36" s="100">
        <v>1.67</v>
      </c>
      <c r="K36" s="100">
        <v>1.39</v>
      </c>
      <c r="L36" s="100">
        <v>70</v>
      </c>
      <c r="M36" s="100">
        <v>67</v>
      </c>
      <c r="N36" s="100">
        <v>3</v>
      </c>
      <c r="O36" s="99">
        <v>0.37910879629629629</v>
      </c>
    </row>
    <row r="37" spans="1:15" x14ac:dyDescent="0.25">
      <c r="A37" s="100">
        <v>2196</v>
      </c>
      <c r="B37" s="29">
        <v>3</v>
      </c>
      <c r="C37" s="100">
        <v>23227</v>
      </c>
      <c r="D37" s="100">
        <v>8.9499999999999993</v>
      </c>
      <c r="E37" s="100">
        <v>7.18</v>
      </c>
      <c r="F37" s="100">
        <v>7.92</v>
      </c>
      <c r="G37" s="100">
        <v>6.17</v>
      </c>
      <c r="H37" s="100">
        <v>4.96</v>
      </c>
      <c r="I37" s="100">
        <v>4.0199999999999996</v>
      </c>
      <c r="J37" s="100">
        <v>3.27</v>
      </c>
      <c r="K37" s="100">
        <v>2.71</v>
      </c>
      <c r="L37" s="100">
        <v>70</v>
      </c>
      <c r="M37" s="100">
        <v>67</v>
      </c>
      <c r="N37" s="100">
        <v>3</v>
      </c>
      <c r="O37" s="99">
        <v>0.37920138888888894</v>
      </c>
    </row>
    <row r="38" spans="1:15" x14ac:dyDescent="0.25">
      <c r="A38" s="100">
        <v>2196</v>
      </c>
      <c r="B38" s="29">
        <v>4</v>
      </c>
      <c r="C38" s="100">
        <v>35112</v>
      </c>
      <c r="D38" s="100">
        <v>13.03</v>
      </c>
      <c r="E38" s="100">
        <v>10.54</v>
      </c>
      <c r="F38" s="100">
        <v>11.55</v>
      </c>
      <c r="G38" s="100">
        <v>9.0500000000000007</v>
      </c>
      <c r="H38" s="100">
        <v>7.26</v>
      </c>
      <c r="I38" s="100">
        <v>5.85</v>
      </c>
      <c r="J38" s="100">
        <v>4.7699999999999996</v>
      </c>
      <c r="K38" s="100">
        <v>3.89</v>
      </c>
      <c r="L38" s="100">
        <v>70</v>
      </c>
      <c r="M38" s="100">
        <v>67</v>
      </c>
      <c r="N38" s="100">
        <v>3</v>
      </c>
      <c r="O38" s="99">
        <v>0.3793171296296296</v>
      </c>
    </row>
    <row r="39" spans="1:15" x14ac:dyDescent="0.25">
      <c r="A39" s="96" t="s">
        <v>963</v>
      </c>
      <c r="C39" s="95" t="s">
        <v>57</v>
      </c>
      <c r="D39" s="97">
        <v>0.37972222222222224</v>
      </c>
      <c r="E39" s="96" t="s">
        <v>224</v>
      </c>
    </row>
    <row r="40" spans="1:15" x14ac:dyDescent="0.25">
      <c r="A40" s="100">
        <v>2214</v>
      </c>
      <c r="B40" s="29">
        <v>1</v>
      </c>
      <c r="C40" s="100">
        <v>34982</v>
      </c>
      <c r="D40" s="100">
        <v>9.18</v>
      </c>
      <c r="E40" s="100">
        <v>8.4700000000000006</v>
      </c>
      <c r="F40" s="100">
        <v>8.31</v>
      </c>
      <c r="G40" s="100">
        <v>7.26</v>
      </c>
      <c r="H40" s="100">
        <v>6.28</v>
      </c>
      <c r="I40" s="100">
        <v>5.32</v>
      </c>
      <c r="J40" s="100">
        <v>4.4400000000000004</v>
      </c>
      <c r="K40" s="100">
        <v>3.65</v>
      </c>
      <c r="L40" s="100">
        <v>70</v>
      </c>
      <c r="M40" s="100">
        <v>67</v>
      </c>
      <c r="N40" s="100">
        <v>4</v>
      </c>
      <c r="O40" s="99">
        <v>0.38028935185185181</v>
      </c>
    </row>
    <row r="41" spans="1:15" x14ac:dyDescent="0.25">
      <c r="A41" s="100">
        <v>2214</v>
      </c>
      <c r="B41" s="29">
        <v>2</v>
      </c>
      <c r="C41" s="100">
        <v>12026</v>
      </c>
      <c r="D41" s="100">
        <v>2.86</v>
      </c>
      <c r="E41" s="100">
        <v>2.64</v>
      </c>
      <c r="F41" s="100">
        <v>2.58</v>
      </c>
      <c r="G41" s="100">
        <v>2.2400000000000002</v>
      </c>
      <c r="H41" s="100">
        <v>1.99</v>
      </c>
      <c r="I41" s="100">
        <v>1.74</v>
      </c>
      <c r="J41" s="100">
        <v>1.5</v>
      </c>
      <c r="K41" s="100">
        <v>1.32</v>
      </c>
      <c r="L41" s="100">
        <v>70</v>
      </c>
      <c r="M41" s="100">
        <v>67</v>
      </c>
      <c r="N41" s="100">
        <v>4</v>
      </c>
      <c r="O41" s="99">
        <v>0.38039351851851855</v>
      </c>
    </row>
    <row r="42" spans="1:15" x14ac:dyDescent="0.25">
      <c r="A42" s="100">
        <v>2214</v>
      </c>
      <c r="B42" s="29">
        <v>3</v>
      </c>
      <c r="C42" s="100">
        <v>23320</v>
      </c>
      <c r="D42" s="100">
        <v>5.85</v>
      </c>
      <c r="E42" s="100">
        <v>5.35</v>
      </c>
      <c r="F42" s="100">
        <v>5.33</v>
      </c>
      <c r="G42" s="100">
        <v>4.58</v>
      </c>
      <c r="H42" s="100">
        <v>4.03</v>
      </c>
      <c r="I42" s="100">
        <v>3.49</v>
      </c>
      <c r="J42" s="100">
        <v>2.98</v>
      </c>
      <c r="K42" s="100">
        <v>2.57</v>
      </c>
      <c r="L42" s="100">
        <v>70</v>
      </c>
      <c r="M42" s="100">
        <v>67</v>
      </c>
      <c r="N42" s="100">
        <v>4</v>
      </c>
      <c r="O42" s="99">
        <v>0.38048611111111108</v>
      </c>
    </row>
    <row r="43" spans="1:15" x14ac:dyDescent="0.25">
      <c r="A43" s="100">
        <v>2214</v>
      </c>
      <c r="B43" s="29">
        <v>4</v>
      </c>
      <c r="C43" s="100">
        <v>35429</v>
      </c>
      <c r="D43" s="100">
        <v>8.8800000000000008</v>
      </c>
      <c r="E43" s="100">
        <v>8.19</v>
      </c>
      <c r="F43" s="100">
        <v>8.06</v>
      </c>
      <c r="G43" s="100">
        <v>6.99</v>
      </c>
      <c r="H43" s="100">
        <v>6.12</v>
      </c>
      <c r="I43" s="100">
        <v>5.24</v>
      </c>
      <c r="J43" s="100">
        <v>4.43</v>
      </c>
      <c r="K43" s="100">
        <v>3.73</v>
      </c>
      <c r="L43" s="100">
        <v>70</v>
      </c>
      <c r="M43" s="100">
        <v>67</v>
      </c>
      <c r="N43" s="100">
        <v>4</v>
      </c>
      <c r="O43" s="99">
        <v>0.38060185185185186</v>
      </c>
    </row>
    <row r="44" spans="1:15" x14ac:dyDescent="0.25">
      <c r="A44" s="96" t="s">
        <v>964</v>
      </c>
      <c r="C44" s="95" t="s">
        <v>57</v>
      </c>
      <c r="D44" s="97">
        <v>0.38097222222222221</v>
      </c>
      <c r="E44" s="96" t="s">
        <v>222</v>
      </c>
    </row>
    <row r="45" spans="1:15" x14ac:dyDescent="0.25">
      <c r="A45" s="100">
        <v>2232</v>
      </c>
      <c r="B45" s="29">
        <v>1</v>
      </c>
      <c r="C45" s="100">
        <v>34704</v>
      </c>
      <c r="D45" s="100">
        <v>16.48</v>
      </c>
      <c r="E45" s="100">
        <v>10.96</v>
      </c>
      <c r="F45" s="100">
        <v>13.35</v>
      </c>
      <c r="G45" s="100">
        <v>10.57</v>
      </c>
      <c r="H45" s="100">
        <v>8.35</v>
      </c>
      <c r="I45" s="100">
        <v>6.67</v>
      </c>
      <c r="J45" s="100">
        <v>5.3</v>
      </c>
      <c r="K45" s="100">
        <v>4.17</v>
      </c>
      <c r="L45" s="100">
        <v>70</v>
      </c>
      <c r="M45" s="100">
        <v>67</v>
      </c>
      <c r="N45" s="100">
        <v>5</v>
      </c>
      <c r="O45" s="99">
        <v>0.38162037037037039</v>
      </c>
    </row>
    <row r="46" spans="1:15" x14ac:dyDescent="0.25">
      <c r="A46" s="100">
        <v>2232</v>
      </c>
      <c r="B46" s="29">
        <v>2</v>
      </c>
      <c r="C46" s="100">
        <v>11926</v>
      </c>
      <c r="D46" s="100">
        <v>5.69</v>
      </c>
      <c r="E46" s="100">
        <v>3.56</v>
      </c>
      <c r="F46" s="100">
        <v>4.57</v>
      </c>
      <c r="G46" s="100">
        <v>3.63</v>
      </c>
      <c r="H46" s="100">
        <v>2.87</v>
      </c>
      <c r="I46" s="100">
        <v>2.31</v>
      </c>
      <c r="J46" s="100">
        <v>1.87</v>
      </c>
      <c r="K46" s="100">
        <v>1.55</v>
      </c>
      <c r="L46" s="100">
        <v>70</v>
      </c>
      <c r="M46" s="100">
        <v>67</v>
      </c>
      <c r="N46" s="100">
        <v>5</v>
      </c>
      <c r="O46" s="99">
        <v>0.38172453703703701</v>
      </c>
    </row>
    <row r="47" spans="1:15" x14ac:dyDescent="0.25">
      <c r="A47" s="100">
        <v>2232</v>
      </c>
      <c r="B47" s="29">
        <v>3</v>
      </c>
      <c r="C47" s="100">
        <v>23226</v>
      </c>
      <c r="D47" s="100">
        <v>10.88</v>
      </c>
      <c r="E47" s="100">
        <v>7.41</v>
      </c>
      <c r="F47" s="100">
        <v>8.8800000000000008</v>
      </c>
      <c r="G47" s="100">
        <v>6.97</v>
      </c>
      <c r="H47" s="100">
        <v>5.55</v>
      </c>
      <c r="I47" s="100">
        <v>4.4800000000000004</v>
      </c>
      <c r="J47" s="100">
        <v>3.61</v>
      </c>
      <c r="K47" s="100">
        <v>2.93</v>
      </c>
      <c r="L47" s="100">
        <v>70</v>
      </c>
      <c r="M47" s="100">
        <v>67</v>
      </c>
      <c r="N47" s="100">
        <v>5</v>
      </c>
      <c r="O47" s="99">
        <v>0.3818171296296296</v>
      </c>
    </row>
    <row r="48" spans="1:15" x14ac:dyDescent="0.25">
      <c r="A48" s="100">
        <v>2232</v>
      </c>
      <c r="B48" s="29">
        <v>4</v>
      </c>
      <c r="C48" s="100">
        <v>34956</v>
      </c>
      <c r="D48" s="100">
        <v>15.66</v>
      </c>
      <c r="E48" s="100">
        <v>11.27</v>
      </c>
      <c r="F48" s="100">
        <v>12.81</v>
      </c>
      <c r="G48" s="100">
        <v>10.14</v>
      </c>
      <c r="H48" s="100">
        <v>8.08</v>
      </c>
      <c r="I48" s="100">
        <v>6.51</v>
      </c>
      <c r="J48" s="100">
        <v>5.25</v>
      </c>
      <c r="K48" s="100">
        <v>4.21</v>
      </c>
      <c r="L48" s="100">
        <v>70</v>
      </c>
      <c r="M48" s="100">
        <v>67</v>
      </c>
      <c r="N48" s="100">
        <v>5</v>
      </c>
      <c r="O48" s="99">
        <v>0.38193287037037038</v>
      </c>
    </row>
    <row r="49" spans="1:15" x14ac:dyDescent="0.25">
      <c r="A49" s="96" t="s">
        <v>965</v>
      </c>
      <c r="C49" s="95" t="s">
        <v>57</v>
      </c>
      <c r="D49" s="97">
        <v>0.38244212962962965</v>
      </c>
      <c r="E49" s="96" t="s">
        <v>205</v>
      </c>
    </row>
    <row r="50" spans="1:15" x14ac:dyDescent="0.25">
      <c r="A50" s="100">
        <v>2234</v>
      </c>
      <c r="B50" s="29">
        <v>1</v>
      </c>
      <c r="C50" s="100">
        <v>34643</v>
      </c>
      <c r="D50" s="100">
        <v>19.09</v>
      </c>
      <c r="E50" s="100">
        <v>14.85</v>
      </c>
      <c r="F50" s="100">
        <v>10.09</v>
      </c>
      <c r="G50" s="100">
        <v>8.2799999999999994</v>
      </c>
      <c r="H50" s="100">
        <v>6.82</v>
      </c>
      <c r="I50" s="100">
        <v>5.59</v>
      </c>
      <c r="J50" s="100">
        <v>4.5199999999999996</v>
      </c>
      <c r="K50" s="100">
        <v>3.72</v>
      </c>
      <c r="L50" s="100">
        <v>70</v>
      </c>
      <c r="M50" s="100">
        <v>67</v>
      </c>
      <c r="N50" s="100">
        <v>6</v>
      </c>
      <c r="O50" s="99">
        <v>0.38295138888888891</v>
      </c>
    </row>
    <row r="51" spans="1:15" x14ac:dyDescent="0.25">
      <c r="A51" s="100">
        <v>2234</v>
      </c>
      <c r="B51" s="29">
        <v>2</v>
      </c>
      <c r="C51" s="100">
        <v>11889</v>
      </c>
      <c r="D51" s="100">
        <v>7.06</v>
      </c>
      <c r="E51" s="100">
        <v>5.4</v>
      </c>
      <c r="F51" s="100">
        <v>3.16</v>
      </c>
      <c r="G51" s="100">
        <v>2.65</v>
      </c>
      <c r="H51" s="100">
        <v>2.2200000000000002</v>
      </c>
      <c r="I51" s="100">
        <v>1.84</v>
      </c>
      <c r="J51" s="100">
        <v>1.53</v>
      </c>
      <c r="K51" s="100">
        <v>1.29</v>
      </c>
      <c r="L51" s="100">
        <v>70</v>
      </c>
      <c r="M51" s="100">
        <v>67</v>
      </c>
      <c r="N51" s="100">
        <v>6</v>
      </c>
      <c r="O51" s="99">
        <v>0.38305555555555554</v>
      </c>
    </row>
    <row r="52" spans="1:15" x14ac:dyDescent="0.25">
      <c r="A52" s="100">
        <v>2234</v>
      </c>
      <c r="B52" s="29">
        <v>3</v>
      </c>
      <c r="C52" s="100">
        <v>23115</v>
      </c>
      <c r="D52" s="100">
        <v>13.32</v>
      </c>
      <c r="E52" s="100">
        <v>10.24</v>
      </c>
      <c r="F52" s="100">
        <v>6.74</v>
      </c>
      <c r="G52" s="100">
        <v>5.48</v>
      </c>
      <c r="H52" s="100">
        <v>4.54</v>
      </c>
      <c r="I52" s="100">
        <v>3.77</v>
      </c>
      <c r="J52" s="100">
        <v>3.08</v>
      </c>
      <c r="K52" s="100">
        <v>2.5499999999999998</v>
      </c>
      <c r="L52" s="100">
        <v>70</v>
      </c>
      <c r="M52" s="100">
        <v>67</v>
      </c>
      <c r="N52" s="100">
        <v>6</v>
      </c>
      <c r="O52" s="99">
        <v>0.38314814814814818</v>
      </c>
    </row>
    <row r="53" spans="1:15" x14ac:dyDescent="0.25">
      <c r="A53" s="100">
        <v>2234</v>
      </c>
      <c r="B53" s="29">
        <v>4</v>
      </c>
      <c r="C53" s="100">
        <v>34899</v>
      </c>
      <c r="D53" s="100">
        <v>18.57</v>
      </c>
      <c r="E53" s="101">
        <v>14.48</v>
      </c>
      <c r="F53" s="100">
        <v>10.28</v>
      </c>
      <c r="G53" s="100">
        <v>8.4</v>
      </c>
      <c r="H53" s="100">
        <v>6.88</v>
      </c>
      <c r="I53" s="100">
        <v>5.64</v>
      </c>
      <c r="J53" s="100">
        <v>4.5999999999999996</v>
      </c>
      <c r="K53" s="100">
        <v>3.79</v>
      </c>
      <c r="L53" s="100">
        <v>70</v>
      </c>
      <c r="M53" s="100">
        <v>67</v>
      </c>
      <c r="N53" s="100">
        <v>6</v>
      </c>
      <c r="O53" s="99">
        <v>0.38327546296296294</v>
      </c>
    </row>
    <row r="54" spans="1:15" x14ac:dyDescent="0.25">
      <c r="A54" s="96" t="s">
        <v>966</v>
      </c>
      <c r="C54" s="95" t="s">
        <v>57</v>
      </c>
      <c r="D54" s="97">
        <v>0.38383101851851853</v>
      </c>
      <c r="E54" s="96" t="s">
        <v>204</v>
      </c>
    </row>
    <row r="55" spans="1:15" x14ac:dyDescent="0.25">
      <c r="A55" s="100">
        <v>2252</v>
      </c>
      <c r="B55" s="29">
        <v>1</v>
      </c>
      <c r="C55" s="100">
        <v>34960</v>
      </c>
      <c r="D55" s="100">
        <v>9.5</v>
      </c>
      <c r="E55" s="100">
        <v>8.65</v>
      </c>
      <c r="F55" s="100">
        <v>8.76</v>
      </c>
      <c r="G55" s="100">
        <v>7.73</v>
      </c>
      <c r="H55" s="100">
        <v>6.76</v>
      </c>
      <c r="I55" s="100">
        <v>5.83</v>
      </c>
      <c r="J55" s="100">
        <v>4.93</v>
      </c>
      <c r="K55" s="100">
        <v>4.1500000000000004</v>
      </c>
      <c r="L55" s="100">
        <v>71</v>
      </c>
      <c r="M55" s="100">
        <v>68</v>
      </c>
      <c r="N55" s="100">
        <v>7</v>
      </c>
      <c r="O55" s="99">
        <v>0.38502314814814814</v>
      </c>
    </row>
    <row r="56" spans="1:15" x14ac:dyDescent="0.25">
      <c r="A56" s="100">
        <v>2252</v>
      </c>
      <c r="B56" s="29">
        <v>2</v>
      </c>
      <c r="C56" s="100">
        <v>12057</v>
      </c>
      <c r="D56" s="100">
        <v>3</v>
      </c>
      <c r="E56" s="100">
        <v>2.71</v>
      </c>
      <c r="F56" s="100">
        <v>2.79</v>
      </c>
      <c r="G56" s="100">
        <v>2.4900000000000002</v>
      </c>
      <c r="H56" s="100">
        <v>2.21</v>
      </c>
      <c r="I56" s="100">
        <v>1.93</v>
      </c>
      <c r="J56" s="100">
        <v>1.7</v>
      </c>
      <c r="K56" s="100">
        <v>1.48</v>
      </c>
      <c r="L56" s="100">
        <v>71</v>
      </c>
      <c r="M56" s="100">
        <v>68</v>
      </c>
      <c r="N56" s="100">
        <v>7</v>
      </c>
      <c r="O56" s="99">
        <v>0.38511574074074079</v>
      </c>
    </row>
    <row r="57" spans="1:15" x14ac:dyDescent="0.25">
      <c r="A57" s="100">
        <v>2252</v>
      </c>
      <c r="B57" s="29">
        <v>3</v>
      </c>
      <c r="C57" s="100">
        <v>23268</v>
      </c>
      <c r="D57" s="100">
        <v>6.08</v>
      </c>
      <c r="E57" s="100">
        <v>5.48</v>
      </c>
      <c r="F57" s="100">
        <v>5.7</v>
      </c>
      <c r="G57" s="100">
        <v>4.95</v>
      </c>
      <c r="H57" s="100">
        <v>4.43</v>
      </c>
      <c r="I57" s="100">
        <v>3.85</v>
      </c>
      <c r="J57" s="100">
        <v>3.33</v>
      </c>
      <c r="K57" s="100">
        <v>2.88</v>
      </c>
      <c r="L57" s="100">
        <v>71</v>
      </c>
      <c r="M57" s="100">
        <v>68</v>
      </c>
      <c r="N57" s="100">
        <v>7</v>
      </c>
      <c r="O57" s="99">
        <v>0.38520833333333332</v>
      </c>
    </row>
    <row r="58" spans="1:15" x14ac:dyDescent="0.25">
      <c r="A58" s="100">
        <v>2252</v>
      </c>
      <c r="B58" s="29">
        <v>4</v>
      </c>
      <c r="C58" s="100">
        <v>35400</v>
      </c>
      <c r="D58" s="100">
        <v>9.25</v>
      </c>
      <c r="E58" s="100">
        <v>8.4</v>
      </c>
      <c r="F58" s="100">
        <v>8.58</v>
      </c>
      <c r="G58" s="100">
        <v>7.55</v>
      </c>
      <c r="H58" s="100">
        <v>6.64</v>
      </c>
      <c r="I58" s="100">
        <v>5.79</v>
      </c>
      <c r="J58" s="100">
        <v>4.97</v>
      </c>
      <c r="K58" s="100">
        <v>4.24</v>
      </c>
      <c r="L58" s="100">
        <v>71</v>
      </c>
      <c r="M58" s="100">
        <v>68</v>
      </c>
      <c r="N58" s="100">
        <v>7</v>
      </c>
      <c r="O58" s="99">
        <v>0.38532407407407404</v>
      </c>
    </row>
    <row r="59" spans="1:15" x14ac:dyDescent="0.25">
      <c r="A59" s="96" t="s">
        <v>967</v>
      </c>
      <c r="C59" s="95" t="s">
        <v>57</v>
      </c>
      <c r="D59" s="97">
        <v>0.38571759259259258</v>
      </c>
      <c r="E59" s="96" t="s">
        <v>219</v>
      </c>
    </row>
    <row r="60" spans="1:15" x14ac:dyDescent="0.25">
      <c r="A60" s="100">
        <v>2270</v>
      </c>
      <c r="B60" s="29">
        <v>1</v>
      </c>
      <c r="C60" s="100">
        <v>34993</v>
      </c>
      <c r="D60" s="100">
        <v>11.03</v>
      </c>
      <c r="E60" s="100">
        <v>10.15</v>
      </c>
      <c r="F60" s="100">
        <v>9.3800000000000008</v>
      </c>
      <c r="G60" s="100">
        <v>7.83</v>
      </c>
      <c r="H60" s="100">
        <v>6.58</v>
      </c>
      <c r="I60" s="100">
        <v>5.46</v>
      </c>
      <c r="J60" s="100">
        <v>4.5199999999999996</v>
      </c>
      <c r="K60" s="100">
        <v>3.7</v>
      </c>
      <c r="L60" s="100">
        <v>71</v>
      </c>
      <c r="M60" s="100">
        <v>67</v>
      </c>
      <c r="N60" s="100">
        <v>8</v>
      </c>
      <c r="O60" s="99">
        <v>0.38626157407407408</v>
      </c>
    </row>
    <row r="61" spans="1:15" x14ac:dyDescent="0.25">
      <c r="A61" s="100">
        <v>2270</v>
      </c>
      <c r="B61" s="29">
        <v>2</v>
      </c>
      <c r="C61" s="100">
        <v>11954</v>
      </c>
      <c r="D61" s="100">
        <v>3.69</v>
      </c>
      <c r="E61" s="100">
        <v>3.37</v>
      </c>
      <c r="F61" s="100">
        <v>3.13</v>
      </c>
      <c r="G61" s="100">
        <v>2.6</v>
      </c>
      <c r="H61" s="100">
        <v>2.2000000000000002</v>
      </c>
      <c r="I61" s="100">
        <v>1.83</v>
      </c>
      <c r="J61" s="100">
        <v>1.56</v>
      </c>
      <c r="K61" s="100">
        <v>1.31</v>
      </c>
      <c r="L61" s="100">
        <v>71</v>
      </c>
      <c r="M61" s="100">
        <v>67</v>
      </c>
      <c r="N61" s="100">
        <v>8</v>
      </c>
      <c r="O61" s="99">
        <v>0.38635416666666672</v>
      </c>
    </row>
    <row r="62" spans="1:15" x14ac:dyDescent="0.25">
      <c r="A62" s="100">
        <v>2270</v>
      </c>
      <c r="B62" s="29">
        <v>3</v>
      </c>
      <c r="C62" s="100">
        <v>23304</v>
      </c>
      <c r="D62" s="100">
        <v>7.27</v>
      </c>
      <c r="E62" s="100">
        <v>6.69</v>
      </c>
      <c r="F62" s="100">
        <v>6.29</v>
      </c>
      <c r="G62" s="100">
        <v>5.16</v>
      </c>
      <c r="H62" s="100">
        <v>4.3600000000000003</v>
      </c>
      <c r="I62" s="100">
        <v>3.66</v>
      </c>
      <c r="J62" s="100">
        <v>3.05</v>
      </c>
      <c r="K62" s="100">
        <v>2.54</v>
      </c>
      <c r="L62" s="100">
        <v>71</v>
      </c>
      <c r="M62" s="100">
        <v>67</v>
      </c>
      <c r="N62" s="100">
        <v>8</v>
      </c>
      <c r="O62" s="99">
        <v>0.38644675925925925</v>
      </c>
    </row>
    <row r="63" spans="1:15" x14ac:dyDescent="0.25">
      <c r="A63" s="100">
        <v>2270</v>
      </c>
      <c r="B63" s="29">
        <v>4</v>
      </c>
      <c r="C63" s="100">
        <v>35299</v>
      </c>
      <c r="D63" s="100">
        <v>10.77</v>
      </c>
      <c r="E63" s="100">
        <v>9.94</v>
      </c>
      <c r="F63" s="100">
        <v>9.27</v>
      </c>
      <c r="G63" s="100">
        <v>7.67</v>
      </c>
      <c r="H63" s="100">
        <v>6.44</v>
      </c>
      <c r="I63" s="100">
        <v>5.39</v>
      </c>
      <c r="J63" s="100">
        <v>4.5</v>
      </c>
      <c r="K63" s="100">
        <v>3.7</v>
      </c>
      <c r="L63" s="100">
        <v>71</v>
      </c>
      <c r="M63" s="100">
        <v>67</v>
      </c>
      <c r="N63" s="100">
        <v>8</v>
      </c>
      <c r="O63" s="99">
        <v>0.38657407407407413</v>
      </c>
    </row>
    <row r="64" spans="1:15" x14ac:dyDescent="0.25">
      <c r="A64" s="96" t="s">
        <v>968</v>
      </c>
      <c r="C64" s="95" t="s">
        <v>57</v>
      </c>
      <c r="D64" s="97">
        <v>0.38697916666666665</v>
      </c>
      <c r="E64" s="96" t="s">
        <v>218</v>
      </c>
    </row>
    <row r="65" spans="1:15" x14ac:dyDescent="0.25">
      <c r="A65" s="100">
        <v>2272</v>
      </c>
      <c r="B65" s="29">
        <v>1</v>
      </c>
      <c r="C65" s="100">
        <v>35040</v>
      </c>
      <c r="D65" s="100">
        <v>10.85</v>
      </c>
      <c r="E65" s="100">
        <v>9.17</v>
      </c>
      <c r="F65" s="100">
        <v>9.82</v>
      </c>
      <c r="G65" s="100">
        <v>8.01</v>
      </c>
      <c r="H65" s="100">
        <v>6.62</v>
      </c>
      <c r="I65" s="100">
        <v>5.48</v>
      </c>
      <c r="J65" s="100">
        <v>4.5599999999999996</v>
      </c>
      <c r="K65" s="100">
        <v>3.78</v>
      </c>
      <c r="L65" s="100">
        <v>71</v>
      </c>
      <c r="M65" s="100">
        <v>67</v>
      </c>
      <c r="N65" s="100">
        <v>9</v>
      </c>
      <c r="O65" s="99">
        <v>0.38745370370370374</v>
      </c>
    </row>
    <row r="66" spans="1:15" x14ac:dyDescent="0.25">
      <c r="A66" s="100">
        <v>2272</v>
      </c>
      <c r="B66" s="29">
        <v>2</v>
      </c>
      <c r="C66" s="100">
        <v>12089</v>
      </c>
      <c r="D66" s="100">
        <v>3.77</v>
      </c>
      <c r="E66" s="100">
        <v>3.15</v>
      </c>
      <c r="F66" s="100">
        <v>3.4</v>
      </c>
      <c r="G66" s="100">
        <v>2.77</v>
      </c>
      <c r="H66" s="100">
        <v>2.29</v>
      </c>
      <c r="I66" s="100">
        <v>1.93</v>
      </c>
      <c r="J66" s="100">
        <v>1.59</v>
      </c>
      <c r="K66" s="100">
        <v>1.35</v>
      </c>
      <c r="L66" s="100">
        <v>71</v>
      </c>
      <c r="M66" s="100">
        <v>67</v>
      </c>
      <c r="N66" s="100">
        <v>9</v>
      </c>
      <c r="O66" s="99">
        <v>0.38754629629629633</v>
      </c>
    </row>
    <row r="67" spans="1:15" x14ac:dyDescent="0.25">
      <c r="A67" s="100">
        <v>2272</v>
      </c>
      <c r="B67" s="29">
        <v>3</v>
      </c>
      <c r="C67" s="100">
        <v>23286</v>
      </c>
      <c r="D67" s="100">
        <v>7.38</v>
      </c>
      <c r="E67" s="100">
        <v>6.18</v>
      </c>
      <c r="F67" s="100">
        <v>6.79</v>
      </c>
      <c r="G67" s="100">
        <v>5.44</v>
      </c>
      <c r="H67" s="100">
        <v>4.51</v>
      </c>
      <c r="I67" s="100">
        <v>3.76</v>
      </c>
      <c r="J67" s="100">
        <v>3.11</v>
      </c>
      <c r="K67" s="100">
        <v>2.59</v>
      </c>
      <c r="L67" s="100">
        <v>71</v>
      </c>
      <c r="M67" s="100">
        <v>67</v>
      </c>
      <c r="N67" s="100">
        <v>9</v>
      </c>
      <c r="O67" s="99">
        <v>0.38763888888888887</v>
      </c>
    </row>
    <row r="68" spans="1:15" x14ac:dyDescent="0.25">
      <c r="A68" s="100">
        <v>2272</v>
      </c>
      <c r="B68" s="29">
        <v>4</v>
      </c>
      <c r="C68" s="100">
        <v>35382</v>
      </c>
      <c r="D68" s="100">
        <v>10.91</v>
      </c>
      <c r="E68" s="100">
        <v>9.23</v>
      </c>
      <c r="F68" s="100">
        <v>9.93</v>
      </c>
      <c r="G68" s="100">
        <v>8.07</v>
      </c>
      <c r="H68" s="100">
        <v>6.67</v>
      </c>
      <c r="I68" s="100">
        <v>5.54</v>
      </c>
      <c r="J68" s="100">
        <v>4.5999999999999996</v>
      </c>
      <c r="K68" s="100">
        <v>3.82</v>
      </c>
      <c r="L68" s="100">
        <v>71</v>
      </c>
      <c r="M68" s="100">
        <v>67</v>
      </c>
      <c r="N68" s="100">
        <v>9</v>
      </c>
      <c r="O68" s="99">
        <v>0.38775462962962964</v>
      </c>
    </row>
    <row r="69" spans="1:15" x14ac:dyDescent="0.25">
      <c r="A69" s="96" t="s">
        <v>969</v>
      </c>
      <c r="C69" s="95" t="s">
        <v>57</v>
      </c>
      <c r="D69" s="97">
        <v>0.38815972222222223</v>
      </c>
      <c r="E69" s="96" t="s">
        <v>216</v>
      </c>
    </row>
    <row r="70" spans="1:15" x14ac:dyDescent="0.25">
      <c r="A70" s="100">
        <v>2290</v>
      </c>
      <c r="B70" s="29">
        <v>1</v>
      </c>
      <c r="C70" s="100">
        <v>35207</v>
      </c>
      <c r="D70" s="100">
        <v>8.7799999999999994</v>
      </c>
      <c r="E70" s="100">
        <v>8.0399999999999991</v>
      </c>
      <c r="F70" s="100">
        <v>8</v>
      </c>
      <c r="G70" s="100">
        <v>7.01</v>
      </c>
      <c r="H70" s="100">
        <v>6.12</v>
      </c>
      <c r="I70" s="100">
        <v>5.15</v>
      </c>
      <c r="J70" s="100">
        <v>4.29</v>
      </c>
      <c r="K70" s="100">
        <v>3.53</v>
      </c>
      <c r="L70" s="100">
        <v>71</v>
      </c>
      <c r="M70" s="100">
        <v>67</v>
      </c>
      <c r="N70" s="100">
        <v>10</v>
      </c>
      <c r="O70" s="99">
        <v>0.38864583333333336</v>
      </c>
    </row>
    <row r="71" spans="1:15" x14ac:dyDescent="0.25">
      <c r="A71" s="100">
        <v>2290</v>
      </c>
      <c r="B71" s="29">
        <v>2</v>
      </c>
      <c r="C71" s="100">
        <v>12039</v>
      </c>
      <c r="D71" s="100">
        <v>2.75</v>
      </c>
      <c r="E71" s="100">
        <v>2.52</v>
      </c>
      <c r="F71" s="100">
        <v>2.5099999999999998</v>
      </c>
      <c r="G71" s="100">
        <v>2.21</v>
      </c>
      <c r="H71" s="100">
        <v>1.95</v>
      </c>
      <c r="I71" s="100">
        <v>1.69</v>
      </c>
      <c r="J71" s="100">
        <v>1.46</v>
      </c>
      <c r="K71" s="100">
        <v>1.26</v>
      </c>
      <c r="L71" s="100">
        <v>71</v>
      </c>
      <c r="M71" s="100">
        <v>67</v>
      </c>
      <c r="N71" s="100">
        <v>10</v>
      </c>
      <c r="O71" s="99">
        <v>0.38874999999999998</v>
      </c>
    </row>
    <row r="72" spans="1:15" x14ac:dyDescent="0.25">
      <c r="A72" s="100">
        <v>2290</v>
      </c>
      <c r="B72" s="29">
        <v>3</v>
      </c>
      <c r="C72" s="100">
        <v>23337</v>
      </c>
      <c r="D72" s="100">
        <v>5.6</v>
      </c>
      <c r="E72" s="100">
        <v>5.08</v>
      </c>
      <c r="F72" s="100">
        <v>5.21</v>
      </c>
      <c r="G72" s="100">
        <v>4.4800000000000004</v>
      </c>
      <c r="H72" s="100">
        <v>3.95</v>
      </c>
      <c r="I72" s="100">
        <v>3.38</v>
      </c>
      <c r="J72" s="100">
        <v>2.89</v>
      </c>
      <c r="K72" s="100">
        <v>2.4300000000000002</v>
      </c>
      <c r="L72" s="100">
        <v>71</v>
      </c>
      <c r="M72" s="100">
        <v>67</v>
      </c>
      <c r="N72" s="100">
        <v>10</v>
      </c>
      <c r="O72" s="99">
        <v>0.38884259259259263</v>
      </c>
    </row>
    <row r="73" spans="1:15" x14ac:dyDescent="0.25">
      <c r="A73" s="100">
        <v>2290</v>
      </c>
      <c r="B73" s="29">
        <v>4</v>
      </c>
      <c r="C73" s="100">
        <v>35400</v>
      </c>
      <c r="D73" s="100">
        <v>8.52</v>
      </c>
      <c r="E73" s="100">
        <v>7.78</v>
      </c>
      <c r="F73" s="100">
        <v>7.76</v>
      </c>
      <c r="G73" s="100">
        <v>6.81</v>
      </c>
      <c r="H73" s="100">
        <v>5.95</v>
      </c>
      <c r="I73" s="100">
        <v>5.08</v>
      </c>
      <c r="J73" s="100">
        <v>4.29</v>
      </c>
      <c r="K73" s="100">
        <v>3.58</v>
      </c>
      <c r="L73" s="100">
        <v>71</v>
      </c>
      <c r="M73" s="100">
        <v>67</v>
      </c>
      <c r="N73" s="100">
        <v>10</v>
      </c>
      <c r="O73" s="99">
        <v>0.38895833333333335</v>
      </c>
    </row>
    <row r="74" spans="1:15" x14ac:dyDescent="0.25">
      <c r="A74" s="96" t="s">
        <v>970</v>
      </c>
      <c r="C74" s="95" t="s">
        <v>57</v>
      </c>
      <c r="D74" s="97">
        <v>0.38935185185185189</v>
      </c>
      <c r="E74" s="96" t="s">
        <v>214</v>
      </c>
    </row>
    <row r="75" spans="1:15" x14ac:dyDescent="0.25">
      <c r="A75" s="100">
        <v>2307</v>
      </c>
      <c r="B75" s="29">
        <v>1</v>
      </c>
      <c r="C75" s="100">
        <v>34955</v>
      </c>
      <c r="D75" s="100">
        <v>11</v>
      </c>
      <c r="E75" s="100">
        <v>9.89</v>
      </c>
      <c r="F75" s="100">
        <v>9.2899999999999991</v>
      </c>
      <c r="G75" s="100">
        <v>7.67</v>
      </c>
      <c r="H75" s="100">
        <v>6.44</v>
      </c>
      <c r="I75" s="100">
        <v>5.32</v>
      </c>
      <c r="J75" s="100">
        <v>4.3899999999999997</v>
      </c>
      <c r="K75" s="100">
        <v>3.63</v>
      </c>
      <c r="L75" s="100">
        <v>71</v>
      </c>
      <c r="M75" s="100">
        <v>68</v>
      </c>
      <c r="N75" s="100">
        <v>11</v>
      </c>
      <c r="O75" s="99">
        <v>0.38988425925925929</v>
      </c>
    </row>
    <row r="76" spans="1:15" x14ac:dyDescent="0.25">
      <c r="A76" s="100">
        <v>2307</v>
      </c>
      <c r="B76" s="29">
        <v>2</v>
      </c>
      <c r="C76" s="100">
        <v>11975</v>
      </c>
      <c r="D76" s="100">
        <v>3.63</v>
      </c>
      <c r="E76" s="100">
        <v>3.29</v>
      </c>
      <c r="F76" s="100">
        <v>3.06</v>
      </c>
      <c r="G76" s="100">
        <v>2.5299999999999998</v>
      </c>
      <c r="H76" s="100">
        <v>2.13</v>
      </c>
      <c r="I76" s="100">
        <v>1.8</v>
      </c>
      <c r="J76" s="100">
        <v>1.51</v>
      </c>
      <c r="K76" s="100">
        <v>1.3</v>
      </c>
      <c r="L76" s="100">
        <v>71</v>
      </c>
      <c r="M76" s="100">
        <v>68</v>
      </c>
      <c r="N76" s="100">
        <v>11</v>
      </c>
      <c r="O76" s="99">
        <v>0.38998842592592592</v>
      </c>
    </row>
    <row r="77" spans="1:15" x14ac:dyDescent="0.25">
      <c r="A77" s="100">
        <v>2307</v>
      </c>
      <c r="B77" s="29">
        <v>3</v>
      </c>
      <c r="C77" s="100">
        <v>23308</v>
      </c>
      <c r="D77" s="100">
        <v>7.27</v>
      </c>
      <c r="E77" s="100">
        <v>6.53</v>
      </c>
      <c r="F77" s="100">
        <v>6.22</v>
      </c>
      <c r="G77" s="100">
        <v>5.0599999999999996</v>
      </c>
      <c r="H77" s="100">
        <v>4.26</v>
      </c>
      <c r="I77" s="100">
        <v>3.58</v>
      </c>
      <c r="J77" s="100">
        <v>2.99</v>
      </c>
      <c r="K77" s="100">
        <v>2.5299999999999998</v>
      </c>
      <c r="L77" s="100">
        <v>71</v>
      </c>
      <c r="M77" s="100">
        <v>68</v>
      </c>
      <c r="N77" s="100">
        <v>11</v>
      </c>
      <c r="O77" s="99">
        <v>0.39006944444444441</v>
      </c>
    </row>
    <row r="78" spans="1:15" x14ac:dyDescent="0.25">
      <c r="A78" s="100">
        <v>2307</v>
      </c>
      <c r="B78" s="29">
        <v>4</v>
      </c>
      <c r="C78" s="100">
        <v>35323</v>
      </c>
      <c r="D78" s="100">
        <v>10.81</v>
      </c>
      <c r="E78" s="100">
        <v>9.76</v>
      </c>
      <c r="F78" s="100">
        <v>9.16</v>
      </c>
      <c r="G78" s="100">
        <v>7.56</v>
      </c>
      <c r="H78" s="100">
        <v>6.34</v>
      </c>
      <c r="I78" s="100">
        <v>5.31</v>
      </c>
      <c r="J78" s="100">
        <v>4.42</v>
      </c>
      <c r="K78" s="100">
        <v>3.69</v>
      </c>
      <c r="L78" s="100">
        <v>71</v>
      </c>
      <c r="M78" s="100">
        <v>68</v>
      </c>
      <c r="N78" s="100">
        <v>11</v>
      </c>
      <c r="O78" s="99">
        <v>0.39019675925925923</v>
      </c>
    </row>
    <row r="79" spans="1:15" x14ac:dyDescent="0.25">
      <c r="A79" s="96" t="s">
        <v>971</v>
      </c>
      <c r="C79" s="95" t="s">
        <v>57</v>
      </c>
      <c r="D79" s="97">
        <v>0.39061342592592596</v>
      </c>
      <c r="E79" s="96" t="s">
        <v>203</v>
      </c>
    </row>
    <row r="80" spans="1:15" x14ac:dyDescent="0.25">
      <c r="A80" s="100">
        <v>2310</v>
      </c>
      <c r="B80" s="29">
        <v>1</v>
      </c>
      <c r="C80" s="100">
        <v>35247</v>
      </c>
      <c r="D80" s="100">
        <v>10.9</v>
      </c>
      <c r="E80" s="100">
        <v>9.0399999999999991</v>
      </c>
      <c r="F80" s="100">
        <v>9.68</v>
      </c>
      <c r="G80" s="100">
        <v>7.86</v>
      </c>
      <c r="H80" s="100">
        <v>6.44</v>
      </c>
      <c r="I80" s="100">
        <v>5.39</v>
      </c>
      <c r="J80" s="100">
        <v>4.42</v>
      </c>
      <c r="K80" s="100">
        <v>3.7</v>
      </c>
      <c r="L80" s="100">
        <v>71</v>
      </c>
      <c r="M80" s="100">
        <v>68</v>
      </c>
      <c r="N80" s="100">
        <v>12</v>
      </c>
      <c r="O80" s="99">
        <v>0.39103009259259264</v>
      </c>
    </row>
    <row r="81" spans="1:15" x14ac:dyDescent="0.25">
      <c r="A81" s="100">
        <v>2310</v>
      </c>
      <c r="B81" s="29">
        <v>2</v>
      </c>
      <c r="C81" s="100">
        <v>12059</v>
      </c>
      <c r="D81" s="100">
        <v>3.63</v>
      </c>
      <c r="E81" s="100">
        <v>3.02</v>
      </c>
      <c r="F81" s="100">
        <v>3.3</v>
      </c>
      <c r="G81" s="100">
        <v>2.68</v>
      </c>
      <c r="H81" s="100">
        <v>2.19</v>
      </c>
      <c r="I81" s="100">
        <v>1.85</v>
      </c>
      <c r="J81" s="100">
        <v>1.54</v>
      </c>
      <c r="K81" s="100">
        <v>1.31</v>
      </c>
      <c r="L81" s="100">
        <v>71</v>
      </c>
      <c r="M81" s="100">
        <v>68</v>
      </c>
      <c r="N81" s="100">
        <v>12</v>
      </c>
      <c r="O81" s="99">
        <v>0.39112268518518517</v>
      </c>
    </row>
    <row r="82" spans="1:15" x14ac:dyDescent="0.25">
      <c r="A82" s="100">
        <v>2310</v>
      </c>
      <c r="B82" s="29">
        <v>3</v>
      </c>
      <c r="C82" s="100">
        <v>23226</v>
      </c>
      <c r="D82" s="100">
        <v>7.25</v>
      </c>
      <c r="E82" s="100">
        <v>6.03</v>
      </c>
      <c r="F82" s="100">
        <v>6.6</v>
      </c>
      <c r="G82" s="100">
        <v>5.29</v>
      </c>
      <c r="H82" s="100">
        <v>4.34</v>
      </c>
      <c r="I82" s="100">
        <v>3.64</v>
      </c>
      <c r="J82" s="100">
        <v>3</v>
      </c>
      <c r="K82" s="100">
        <v>2.5299999999999998</v>
      </c>
      <c r="L82" s="100">
        <v>71</v>
      </c>
      <c r="M82" s="100">
        <v>68</v>
      </c>
      <c r="N82" s="100">
        <v>12</v>
      </c>
      <c r="O82" s="99">
        <v>0.39121527777777776</v>
      </c>
    </row>
    <row r="83" spans="1:15" x14ac:dyDescent="0.25">
      <c r="A83" s="100">
        <v>2310</v>
      </c>
      <c r="B83" s="29">
        <v>4</v>
      </c>
      <c r="C83" s="100">
        <v>35359</v>
      </c>
      <c r="D83" s="100">
        <v>10.9</v>
      </c>
      <c r="E83" s="100">
        <v>9.0399999999999991</v>
      </c>
      <c r="F83" s="100">
        <v>9.82</v>
      </c>
      <c r="G83" s="100">
        <v>7.94</v>
      </c>
      <c r="H83" s="100">
        <v>6.5</v>
      </c>
      <c r="I83" s="100">
        <v>5.45</v>
      </c>
      <c r="J83" s="100">
        <v>4.4800000000000004</v>
      </c>
      <c r="K83" s="100">
        <v>3.73</v>
      </c>
      <c r="L83" s="100">
        <v>71</v>
      </c>
      <c r="M83" s="100">
        <v>68</v>
      </c>
      <c r="N83" s="100">
        <v>12</v>
      </c>
      <c r="O83" s="99">
        <v>0.39133101851851854</v>
      </c>
    </row>
    <row r="84" spans="1:15" x14ac:dyDescent="0.25">
      <c r="A84" s="96" t="s">
        <v>972</v>
      </c>
      <c r="C84" s="95" t="s">
        <v>57</v>
      </c>
      <c r="D84" s="97">
        <v>0.39173611111111112</v>
      </c>
      <c r="E84" s="96" t="s">
        <v>202</v>
      </c>
    </row>
    <row r="85" spans="1:15" x14ac:dyDescent="0.25">
      <c r="A85" s="100">
        <v>2327</v>
      </c>
      <c r="B85" s="29">
        <v>1</v>
      </c>
      <c r="C85" s="100">
        <v>35239</v>
      </c>
      <c r="D85" s="100">
        <v>8.56</v>
      </c>
      <c r="E85" s="100">
        <v>7.74</v>
      </c>
      <c r="F85" s="100">
        <v>7.74</v>
      </c>
      <c r="G85" s="100">
        <v>6.75</v>
      </c>
      <c r="H85" s="100">
        <v>5.87</v>
      </c>
      <c r="I85" s="100">
        <v>4.9800000000000004</v>
      </c>
      <c r="J85" s="100">
        <v>4.18</v>
      </c>
      <c r="K85" s="100">
        <v>3.47</v>
      </c>
      <c r="L85" s="100">
        <v>71</v>
      </c>
      <c r="M85" s="100">
        <v>68</v>
      </c>
      <c r="N85" s="100">
        <v>13</v>
      </c>
      <c r="O85" s="99">
        <v>0.39228009259259261</v>
      </c>
    </row>
    <row r="86" spans="1:15" x14ac:dyDescent="0.25">
      <c r="A86" s="100">
        <v>2327</v>
      </c>
      <c r="B86" s="29">
        <v>2</v>
      </c>
      <c r="C86" s="100">
        <v>12055</v>
      </c>
      <c r="D86" s="100">
        <v>2.74</v>
      </c>
      <c r="E86" s="100">
        <v>2.46</v>
      </c>
      <c r="F86" s="100">
        <v>2.4900000000000002</v>
      </c>
      <c r="G86" s="100">
        <v>2.17</v>
      </c>
      <c r="H86" s="100">
        <v>1.92</v>
      </c>
      <c r="I86" s="100">
        <v>1.65</v>
      </c>
      <c r="J86" s="100">
        <v>1.44</v>
      </c>
      <c r="K86" s="100">
        <v>1.25</v>
      </c>
      <c r="L86" s="100">
        <v>71</v>
      </c>
      <c r="M86" s="100">
        <v>68</v>
      </c>
      <c r="N86" s="100">
        <v>13</v>
      </c>
      <c r="O86" s="99">
        <v>0.3923726851851852</v>
      </c>
    </row>
    <row r="87" spans="1:15" x14ac:dyDescent="0.25">
      <c r="A87" s="100">
        <v>2327</v>
      </c>
      <c r="B87" s="29">
        <v>3</v>
      </c>
      <c r="C87" s="100">
        <v>23299</v>
      </c>
      <c r="D87" s="100">
        <v>5.5</v>
      </c>
      <c r="E87" s="100">
        <v>4.9800000000000004</v>
      </c>
      <c r="F87" s="100">
        <v>5.0999999999999996</v>
      </c>
      <c r="G87" s="100">
        <v>4.37</v>
      </c>
      <c r="H87" s="100">
        <v>3.85</v>
      </c>
      <c r="I87" s="100">
        <v>3.32</v>
      </c>
      <c r="J87" s="100">
        <v>2.83</v>
      </c>
      <c r="K87" s="100">
        <v>2.42</v>
      </c>
      <c r="L87" s="100">
        <v>71</v>
      </c>
      <c r="M87" s="100">
        <v>68</v>
      </c>
      <c r="N87" s="100">
        <v>13</v>
      </c>
      <c r="O87" s="99">
        <v>0.39246527777777779</v>
      </c>
    </row>
    <row r="88" spans="1:15" x14ac:dyDescent="0.25">
      <c r="A88" s="100">
        <v>2327</v>
      </c>
      <c r="B88" s="29">
        <v>4</v>
      </c>
      <c r="C88" s="100">
        <v>35438</v>
      </c>
      <c r="D88" s="100">
        <v>8.3800000000000008</v>
      </c>
      <c r="E88" s="100">
        <v>7.59</v>
      </c>
      <c r="F88" s="100">
        <v>7.61</v>
      </c>
      <c r="G88" s="100">
        <v>6.63</v>
      </c>
      <c r="H88" s="100">
        <v>5.79</v>
      </c>
      <c r="I88" s="100">
        <v>4.95</v>
      </c>
      <c r="J88" s="100">
        <v>4.2</v>
      </c>
      <c r="K88" s="100">
        <v>3.56</v>
      </c>
      <c r="L88" s="100">
        <v>71</v>
      </c>
      <c r="M88" s="100">
        <v>68</v>
      </c>
      <c r="N88" s="100">
        <v>13</v>
      </c>
      <c r="O88" s="99">
        <v>0.39258101851851851</v>
      </c>
    </row>
    <row r="89" spans="1:15" x14ac:dyDescent="0.25">
      <c r="A89" s="96" t="s">
        <v>973</v>
      </c>
      <c r="C89" s="95" t="s">
        <v>57</v>
      </c>
      <c r="D89" s="97">
        <v>0.39303240740740741</v>
      </c>
      <c r="E89" s="96" t="s">
        <v>211</v>
      </c>
    </row>
    <row r="90" spans="1:15" x14ac:dyDescent="0.25">
      <c r="A90" s="100">
        <v>2345</v>
      </c>
      <c r="B90" s="29">
        <v>1</v>
      </c>
      <c r="C90" s="100">
        <v>34972</v>
      </c>
      <c r="D90" s="100">
        <v>10.51</v>
      </c>
      <c r="E90" s="100">
        <v>9.56</v>
      </c>
      <c r="F90" s="100">
        <v>8.9600000000000009</v>
      </c>
      <c r="G90" s="100">
        <v>7.46</v>
      </c>
      <c r="H90" s="100">
        <v>6.22</v>
      </c>
      <c r="I90" s="100">
        <v>5.21</v>
      </c>
      <c r="J90" s="100">
        <v>4.3</v>
      </c>
      <c r="K90" s="100">
        <v>3.6</v>
      </c>
      <c r="L90" s="100">
        <v>71</v>
      </c>
      <c r="M90" s="100">
        <v>68</v>
      </c>
      <c r="N90" s="100">
        <v>14</v>
      </c>
      <c r="O90" s="99">
        <v>0.39362268518518517</v>
      </c>
    </row>
    <row r="91" spans="1:15" x14ac:dyDescent="0.25">
      <c r="A91" s="100">
        <v>2345</v>
      </c>
      <c r="B91" s="29">
        <v>2</v>
      </c>
      <c r="C91" s="100">
        <v>12041</v>
      </c>
      <c r="D91" s="100">
        <v>3.54</v>
      </c>
      <c r="E91" s="100">
        <v>3.18</v>
      </c>
      <c r="F91" s="100">
        <v>2.99</v>
      </c>
      <c r="G91" s="100">
        <v>2.48</v>
      </c>
      <c r="H91" s="100">
        <v>2.11</v>
      </c>
      <c r="I91" s="100">
        <v>1.77</v>
      </c>
      <c r="J91" s="100">
        <v>1.49</v>
      </c>
      <c r="K91" s="100">
        <v>1.29</v>
      </c>
      <c r="L91" s="100">
        <v>71</v>
      </c>
      <c r="M91" s="100">
        <v>68</v>
      </c>
      <c r="N91" s="100">
        <v>14</v>
      </c>
      <c r="O91" s="99">
        <v>0.39371527777777776</v>
      </c>
    </row>
    <row r="92" spans="1:15" x14ac:dyDescent="0.25">
      <c r="A92" s="100">
        <v>2345</v>
      </c>
      <c r="B92" s="29">
        <v>3</v>
      </c>
      <c r="C92" s="100">
        <v>23332</v>
      </c>
      <c r="D92" s="100">
        <v>7</v>
      </c>
      <c r="E92" s="100">
        <v>6.32</v>
      </c>
      <c r="F92" s="100">
        <v>6.05</v>
      </c>
      <c r="G92" s="100">
        <v>4.96</v>
      </c>
      <c r="H92" s="100">
        <v>4.18</v>
      </c>
      <c r="I92" s="100">
        <v>3.52</v>
      </c>
      <c r="J92" s="100">
        <v>2.96</v>
      </c>
      <c r="K92" s="100">
        <v>2.5099999999999998</v>
      </c>
      <c r="L92" s="100">
        <v>71</v>
      </c>
      <c r="M92" s="100">
        <v>68</v>
      </c>
      <c r="N92" s="100">
        <v>14</v>
      </c>
      <c r="O92" s="99">
        <v>0.39380787037037041</v>
      </c>
    </row>
    <row r="93" spans="1:15" x14ac:dyDescent="0.25">
      <c r="A93" s="100">
        <v>2345</v>
      </c>
      <c r="B93" s="29">
        <v>4</v>
      </c>
      <c r="C93" s="100">
        <v>35168</v>
      </c>
      <c r="D93" s="100">
        <v>10.36</v>
      </c>
      <c r="E93" s="100">
        <v>9.41</v>
      </c>
      <c r="F93" s="100">
        <v>8.86</v>
      </c>
      <c r="G93" s="100">
        <v>7.38</v>
      </c>
      <c r="H93" s="100">
        <v>6.16</v>
      </c>
      <c r="I93" s="100">
        <v>5.22</v>
      </c>
      <c r="J93" s="100">
        <v>4.34</v>
      </c>
      <c r="K93" s="100">
        <v>3.67</v>
      </c>
      <c r="L93" s="100">
        <v>71</v>
      </c>
      <c r="M93" s="100">
        <v>68</v>
      </c>
      <c r="N93" s="100">
        <v>14</v>
      </c>
      <c r="O93" s="99">
        <v>0.39392361111111113</v>
      </c>
    </row>
    <row r="94" spans="1:15" x14ac:dyDescent="0.25">
      <c r="A94" s="96" t="s">
        <v>976</v>
      </c>
      <c r="C94" s="95" t="s">
        <v>57</v>
      </c>
      <c r="D94" s="97">
        <v>0.39445601851851847</v>
      </c>
      <c r="E94" s="96" t="s">
        <v>210</v>
      </c>
    </row>
    <row r="95" spans="1:15" x14ac:dyDescent="0.25">
      <c r="A95" s="100">
        <v>2347</v>
      </c>
      <c r="B95" s="29">
        <v>1</v>
      </c>
      <c r="C95" s="100">
        <v>35164</v>
      </c>
      <c r="D95" s="100">
        <v>10.31</v>
      </c>
      <c r="E95" s="100">
        <v>8.75</v>
      </c>
      <c r="F95" s="100">
        <v>9.4499999999999993</v>
      </c>
      <c r="G95" s="100">
        <v>7.7</v>
      </c>
      <c r="H95" s="100">
        <v>6.39</v>
      </c>
      <c r="I95" s="100">
        <v>5.33</v>
      </c>
      <c r="J95" s="100">
        <v>4.43</v>
      </c>
      <c r="K95" s="100">
        <v>3.68</v>
      </c>
      <c r="L95" s="100">
        <v>71</v>
      </c>
      <c r="M95" s="100">
        <v>68</v>
      </c>
      <c r="N95" s="100">
        <v>15</v>
      </c>
      <c r="O95" s="99">
        <v>0.39490740740740743</v>
      </c>
    </row>
    <row r="96" spans="1:15" x14ac:dyDescent="0.25">
      <c r="A96" s="100">
        <v>2347</v>
      </c>
      <c r="B96" s="29">
        <v>2</v>
      </c>
      <c r="C96" s="100">
        <v>11994</v>
      </c>
      <c r="D96" s="100">
        <v>3.5</v>
      </c>
      <c r="E96" s="100">
        <v>2.96</v>
      </c>
      <c r="F96" s="100">
        <v>3.22</v>
      </c>
      <c r="G96" s="100">
        <v>2.63</v>
      </c>
      <c r="H96" s="100">
        <v>2.19</v>
      </c>
      <c r="I96" s="100">
        <v>1.84</v>
      </c>
      <c r="J96" s="100">
        <v>1.55</v>
      </c>
      <c r="K96" s="100">
        <v>1.31</v>
      </c>
      <c r="L96" s="100">
        <v>71</v>
      </c>
      <c r="M96" s="100">
        <v>68</v>
      </c>
      <c r="N96" s="100">
        <v>15</v>
      </c>
      <c r="O96" s="99">
        <v>0.39501157407407406</v>
      </c>
    </row>
    <row r="97" spans="1:15" x14ac:dyDescent="0.25">
      <c r="A97" s="100">
        <v>2347</v>
      </c>
      <c r="B97" s="29">
        <v>3</v>
      </c>
      <c r="C97" s="100">
        <v>23268</v>
      </c>
      <c r="D97" s="100">
        <v>6.99</v>
      </c>
      <c r="E97" s="100">
        <v>5.89</v>
      </c>
      <c r="F97" s="100">
        <v>6.48</v>
      </c>
      <c r="G97" s="100">
        <v>5.21</v>
      </c>
      <c r="H97" s="100">
        <v>4.34</v>
      </c>
      <c r="I97" s="100">
        <v>3.64</v>
      </c>
      <c r="J97" s="100">
        <v>3.04</v>
      </c>
      <c r="K97" s="100">
        <v>2.54</v>
      </c>
      <c r="L97" s="100">
        <v>71</v>
      </c>
      <c r="M97" s="100">
        <v>68</v>
      </c>
      <c r="N97" s="100">
        <v>15</v>
      </c>
      <c r="O97" s="99">
        <v>0.39509259259259261</v>
      </c>
    </row>
    <row r="98" spans="1:15" x14ac:dyDescent="0.25">
      <c r="A98" s="100">
        <v>2347</v>
      </c>
      <c r="B98" s="29">
        <v>4</v>
      </c>
      <c r="C98" s="100">
        <v>35216</v>
      </c>
      <c r="D98" s="100">
        <v>10.33</v>
      </c>
      <c r="E98" s="100">
        <v>8.75</v>
      </c>
      <c r="F98" s="100">
        <v>9.5299999999999994</v>
      </c>
      <c r="G98" s="100">
        <v>7.72</v>
      </c>
      <c r="H98" s="100">
        <v>6.39</v>
      </c>
      <c r="I98" s="100">
        <v>5.34</v>
      </c>
      <c r="J98" s="100">
        <v>4.45</v>
      </c>
      <c r="K98" s="100">
        <v>3.71</v>
      </c>
      <c r="L98" s="100">
        <v>71</v>
      </c>
      <c r="M98" s="100">
        <v>68</v>
      </c>
      <c r="N98" s="100">
        <v>15</v>
      </c>
      <c r="O98" s="99">
        <v>0.39521990740740742</v>
      </c>
    </row>
    <row r="99" spans="1:15" x14ac:dyDescent="0.25">
      <c r="A99" s="96" t="s">
        <v>974</v>
      </c>
      <c r="C99" s="95" t="s">
        <v>57</v>
      </c>
      <c r="D99" s="97">
        <v>0.39562499999999995</v>
      </c>
      <c r="E99" s="96" t="s">
        <v>208</v>
      </c>
    </row>
    <row r="100" spans="1:15" x14ac:dyDescent="0.25">
      <c r="A100" s="100">
        <v>2365</v>
      </c>
      <c r="B100" s="29">
        <v>1</v>
      </c>
      <c r="C100" s="100">
        <v>35199</v>
      </c>
      <c r="D100" s="100">
        <v>8.56</v>
      </c>
      <c r="E100" s="100">
        <v>7.84</v>
      </c>
      <c r="F100" s="100">
        <v>7.83</v>
      </c>
      <c r="G100" s="100">
        <v>6.82</v>
      </c>
      <c r="H100" s="100">
        <v>5.9</v>
      </c>
      <c r="I100" s="100">
        <v>4.99</v>
      </c>
      <c r="J100" s="100">
        <v>4.16</v>
      </c>
      <c r="K100" s="100">
        <v>3.42</v>
      </c>
      <c r="L100" s="100">
        <v>71</v>
      </c>
      <c r="M100" s="100">
        <v>68</v>
      </c>
      <c r="N100" s="100">
        <v>16</v>
      </c>
      <c r="O100" s="99">
        <v>0.39608796296296295</v>
      </c>
    </row>
    <row r="101" spans="1:15" x14ac:dyDescent="0.25">
      <c r="A101" s="100">
        <v>2365</v>
      </c>
      <c r="B101" s="29">
        <v>2</v>
      </c>
      <c r="C101" s="100">
        <v>11997</v>
      </c>
      <c r="D101" s="100">
        <v>2.7</v>
      </c>
      <c r="E101" s="100">
        <v>2.46</v>
      </c>
      <c r="F101" s="100">
        <v>2.4700000000000002</v>
      </c>
      <c r="G101" s="100">
        <v>2.16</v>
      </c>
      <c r="H101" s="100">
        <v>1.91</v>
      </c>
      <c r="I101" s="100">
        <v>1.64</v>
      </c>
      <c r="J101" s="100">
        <v>1.43</v>
      </c>
      <c r="K101" s="100">
        <v>1.24</v>
      </c>
      <c r="L101" s="100">
        <v>71</v>
      </c>
      <c r="M101" s="100">
        <v>68</v>
      </c>
      <c r="N101" s="100">
        <v>16</v>
      </c>
      <c r="O101" s="99">
        <v>0.39619212962962963</v>
      </c>
    </row>
    <row r="102" spans="1:15" x14ac:dyDescent="0.25">
      <c r="A102" s="100">
        <v>2365</v>
      </c>
      <c r="B102" s="29">
        <v>3</v>
      </c>
      <c r="C102" s="100">
        <v>23320</v>
      </c>
      <c r="D102" s="100">
        <v>5.49</v>
      </c>
      <c r="E102" s="100">
        <v>4.99</v>
      </c>
      <c r="F102" s="100">
        <v>5.0999999999999996</v>
      </c>
      <c r="G102" s="100">
        <v>4.38</v>
      </c>
      <c r="H102" s="100">
        <v>3.84</v>
      </c>
      <c r="I102" s="100">
        <v>3.27</v>
      </c>
      <c r="J102" s="100">
        <v>2.82</v>
      </c>
      <c r="K102" s="100">
        <v>2.39</v>
      </c>
      <c r="L102" s="100">
        <v>71</v>
      </c>
      <c r="M102" s="100">
        <v>68</v>
      </c>
      <c r="N102" s="100">
        <v>16</v>
      </c>
      <c r="O102" s="99">
        <v>0.39627314814814812</v>
      </c>
    </row>
    <row r="103" spans="1:15" x14ac:dyDescent="0.25">
      <c r="A103" s="100">
        <v>2365</v>
      </c>
      <c r="B103" s="29">
        <v>4</v>
      </c>
      <c r="C103" s="100">
        <v>35597</v>
      </c>
      <c r="D103" s="100">
        <v>8.35</v>
      </c>
      <c r="E103" s="100">
        <v>7.63</v>
      </c>
      <c r="F103" s="100">
        <v>7.65</v>
      </c>
      <c r="G103" s="100">
        <v>6.64</v>
      </c>
      <c r="H103" s="100">
        <v>5.78</v>
      </c>
      <c r="I103" s="100">
        <v>4.9400000000000004</v>
      </c>
      <c r="J103" s="100">
        <v>4.17</v>
      </c>
      <c r="K103" s="100">
        <v>3.51</v>
      </c>
      <c r="L103" s="100">
        <v>71</v>
      </c>
      <c r="M103" s="100">
        <v>68</v>
      </c>
      <c r="N103" s="100">
        <v>16</v>
      </c>
      <c r="O103" s="99">
        <v>0.3963888888888889</v>
      </c>
    </row>
    <row r="104" spans="1:15" x14ac:dyDescent="0.25">
      <c r="A104" s="96" t="s">
        <v>975</v>
      </c>
      <c r="C104" s="95" t="s">
        <v>57</v>
      </c>
      <c r="D104" s="97">
        <v>0.39687500000000003</v>
      </c>
      <c r="E104" s="96" t="s">
        <v>206</v>
      </c>
    </row>
    <row r="105" spans="1:15" x14ac:dyDescent="0.25">
      <c r="A105" s="100">
        <v>2230</v>
      </c>
      <c r="B105" s="29">
        <v>1</v>
      </c>
      <c r="C105" s="100">
        <v>34534</v>
      </c>
      <c r="D105" s="100">
        <v>20.14</v>
      </c>
      <c r="E105" s="100">
        <v>17.48</v>
      </c>
      <c r="F105" s="100">
        <v>16.690000000000001</v>
      </c>
      <c r="G105" s="100">
        <v>13.26</v>
      </c>
      <c r="H105" s="100">
        <v>10.29</v>
      </c>
      <c r="I105" s="100">
        <v>8.44</v>
      </c>
      <c r="J105" s="100">
        <v>6.9</v>
      </c>
      <c r="K105" s="100">
        <v>5.68</v>
      </c>
      <c r="L105" s="100">
        <v>71</v>
      </c>
      <c r="M105" s="100">
        <v>68</v>
      </c>
      <c r="N105" s="100">
        <v>17</v>
      </c>
      <c r="O105" s="99">
        <v>0.39954861111111112</v>
      </c>
    </row>
    <row r="106" spans="1:15" x14ac:dyDescent="0.25">
      <c r="A106" s="100">
        <v>2230</v>
      </c>
      <c r="B106" s="29">
        <v>2</v>
      </c>
      <c r="C106" s="100">
        <v>11880</v>
      </c>
      <c r="D106" s="100">
        <v>5.69</v>
      </c>
      <c r="E106" s="100">
        <v>5.1100000000000003</v>
      </c>
      <c r="F106" s="100">
        <v>4.88</v>
      </c>
      <c r="G106" s="100">
        <v>4.01</v>
      </c>
      <c r="H106" s="100">
        <v>3.26</v>
      </c>
      <c r="I106" s="100">
        <v>2.7</v>
      </c>
      <c r="J106" s="100">
        <v>2.23</v>
      </c>
      <c r="K106" s="100">
        <v>1.86</v>
      </c>
      <c r="L106" s="100">
        <v>71</v>
      </c>
      <c r="M106" s="100">
        <v>68</v>
      </c>
      <c r="N106" s="100">
        <v>17</v>
      </c>
      <c r="O106" s="99">
        <v>0.3996527777777778</v>
      </c>
    </row>
    <row r="107" spans="1:15" x14ac:dyDescent="0.25">
      <c r="A107" s="100">
        <v>2230</v>
      </c>
      <c r="B107" s="29">
        <v>3</v>
      </c>
      <c r="C107" s="100">
        <v>23076</v>
      </c>
      <c r="D107" s="100">
        <v>12.24</v>
      </c>
      <c r="E107" s="100">
        <v>10.95</v>
      </c>
      <c r="F107" s="100">
        <v>10.43</v>
      </c>
      <c r="G107" s="100">
        <v>8.39</v>
      </c>
      <c r="H107" s="100">
        <v>6.71</v>
      </c>
      <c r="I107" s="100">
        <v>5.59</v>
      </c>
      <c r="J107" s="100">
        <v>4.55</v>
      </c>
      <c r="K107" s="100">
        <v>3.81</v>
      </c>
      <c r="L107" s="100">
        <v>71</v>
      </c>
      <c r="M107" s="100">
        <v>68</v>
      </c>
      <c r="N107" s="100">
        <v>17</v>
      </c>
      <c r="O107" s="99">
        <v>0.3997337962962963</v>
      </c>
    </row>
    <row r="108" spans="1:15" x14ac:dyDescent="0.25">
      <c r="A108" s="100">
        <v>2230</v>
      </c>
      <c r="B108" s="29">
        <v>4</v>
      </c>
      <c r="C108" s="100">
        <v>34825</v>
      </c>
      <c r="D108" s="100">
        <v>19.14</v>
      </c>
      <c r="E108" s="100">
        <v>17.239999999999998</v>
      </c>
      <c r="F108" s="100">
        <v>16.04</v>
      </c>
      <c r="G108" s="100">
        <v>12.86</v>
      </c>
      <c r="H108" s="100">
        <v>10.11</v>
      </c>
      <c r="I108" s="100">
        <v>8.36</v>
      </c>
      <c r="J108" s="100">
        <v>6.85</v>
      </c>
      <c r="K108" s="100">
        <v>5.65</v>
      </c>
      <c r="L108" s="100">
        <v>71</v>
      </c>
      <c r="M108" s="100">
        <v>68</v>
      </c>
      <c r="N108" s="100">
        <v>17</v>
      </c>
      <c r="O108" s="99">
        <v>0.39986111111111106</v>
      </c>
    </row>
    <row r="109" spans="1:15" x14ac:dyDescent="0.25">
      <c r="A109" s="96" t="s">
        <v>977</v>
      </c>
      <c r="C109" s="95" t="s">
        <v>57</v>
      </c>
      <c r="D109" s="97">
        <v>0.40037037037037032</v>
      </c>
      <c r="E109" s="96" t="s">
        <v>205</v>
      </c>
      <c r="F109" s="96" t="s">
        <v>115</v>
      </c>
    </row>
    <row r="110" spans="1:15" x14ac:dyDescent="0.25">
      <c r="A110" s="100">
        <v>2234</v>
      </c>
      <c r="B110" s="29">
        <v>1</v>
      </c>
      <c r="C110" s="100">
        <v>34563</v>
      </c>
      <c r="D110" s="100">
        <v>19.62</v>
      </c>
      <c r="E110" s="100">
        <v>16.27</v>
      </c>
      <c r="F110" s="100">
        <v>16.809999999999999</v>
      </c>
      <c r="G110" s="100">
        <v>13.24</v>
      </c>
      <c r="H110" s="100">
        <v>10.19</v>
      </c>
      <c r="I110" s="100">
        <v>7.88</v>
      </c>
      <c r="J110" s="100">
        <v>6.41</v>
      </c>
      <c r="K110" s="100">
        <v>5.31</v>
      </c>
      <c r="L110" s="100">
        <v>71</v>
      </c>
      <c r="M110" s="100">
        <v>68</v>
      </c>
      <c r="N110" s="100">
        <v>18</v>
      </c>
      <c r="O110" s="99">
        <v>0.40076388888888892</v>
      </c>
    </row>
    <row r="111" spans="1:15" x14ac:dyDescent="0.25">
      <c r="A111" s="100">
        <v>2234</v>
      </c>
      <c r="B111" s="29">
        <v>2</v>
      </c>
      <c r="C111" s="100">
        <v>11895</v>
      </c>
      <c r="D111" s="100">
        <v>5.77</v>
      </c>
      <c r="E111" s="100">
        <v>4.93</v>
      </c>
      <c r="F111" s="100">
        <v>5.15</v>
      </c>
      <c r="G111" s="100">
        <v>4.1399999999999997</v>
      </c>
      <c r="H111" s="100">
        <v>3.23</v>
      </c>
      <c r="I111" s="100">
        <v>2.5499999999999998</v>
      </c>
      <c r="J111" s="100">
        <v>2.1</v>
      </c>
      <c r="K111" s="100">
        <v>1.78</v>
      </c>
      <c r="L111" s="100">
        <v>71</v>
      </c>
      <c r="M111" s="100">
        <v>68</v>
      </c>
      <c r="N111" s="100">
        <v>18</v>
      </c>
      <c r="O111" s="99">
        <v>0.40086805555555555</v>
      </c>
    </row>
    <row r="112" spans="1:15" x14ac:dyDescent="0.25">
      <c r="A112" s="100">
        <v>2234</v>
      </c>
      <c r="B112" s="29">
        <v>3</v>
      </c>
      <c r="C112" s="100">
        <v>23105</v>
      </c>
      <c r="D112" s="100">
        <v>12.37</v>
      </c>
      <c r="E112" s="100">
        <v>10.38</v>
      </c>
      <c r="F112" s="100">
        <v>11.1</v>
      </c>
      <c r="G112" s="100">
        <v>8.73</v>
      </c>
      <c r="H112" s="100">
        <v>6.77</v>
      </c>
      <c r="I112" s="100">
        <v>5.27</v>
      </c>
      <c r="J112" s="100">
        <v>4.3099999999999996</v>
      </c>
      <c r="K112" s="100">
        <v>3.6</v>
      </c>
      <c r="L112" s="100">
        <v>71</v>
      </c>
      <c r="M112" s="100">
        <v>68</v>
      </c>
      <c r="N112" s="100">
        <v>18</v>
      </c>
      <c r="O112" s="99">
        <v>0.40096064814814819</v>
      </c>
    </row>
    <row r="113" spans="1:15" x14ac:dyDescent="0.25">
      <c r="A113" s="100">
        <v>2234</v>
      </c>
      <c r="B113" s="29">
        <v>4</v>
      </c>
      <c r="C113" s="100">
        <v>35025</v>
      </c>
      <c r="D113" s="100">
        <v>19.239999999999998</v>
      </c>
      <c r="E113" s="100">
        <v>16.05</v>
      </c>
      <c r="F113" s="100">
        <v>17.29</v>
      </c>
      <c r="G113" s="100">
        <v>13.52</v>
      </c>
      <c r="H113" s="100">
        <v>10.35</v>
      </c>
      <c r="I113" s="100">
        <v>7.96</v>
      </c>
      <c r="J113" s="100">
        <v>6.48</v>
      </c>
      <c r="K113" s="100">
        <v>5.37</v>
      </c>
      <c r="L113" s="100">
        <v>71</v>
      </c>
      <c r="M113" s="100">
        <v>68</v>
      </c>
      <c r="N113" s="100">
        <v>18</v>
      </c>
      <c r="O113" s="99">
        <v>0.40107638888888886</v>
      </c>
    </row>
    <row r="114" spans="1:15" x14ac:dyDescent="0.25">
      <c r="A114" s="96" t="s">
        <v>966</v>
      </c>
      <c r="C114" s="95" t="s">
        <v>57</v>
      </c>
      <c r="D114" s="97">
        <v>0.40152777777777776</v>
      </c>
      <c r="E114" s="96" t="s">
        <v>204</v>
      </c>
      <c r="F114" s="96" t="s">
        <v>115</v>
      </c>
    </row>
    <row r="115" spans="1:15" x14ac:dyDescent="0.25">
      <c r="A115" s="100">
        <v>2305</v>
      </c>
      <c r="B115" s="29">
        <v>1</v>
      </c>
      <c r="C115" s="100">
        <v>34924</v>
      </c>
      <c r="D115" s="100">
        <v>20.87</v>
      </c>
      <c r="E115" s="100">
        <v>14.42</v>
      </c>
      <c r="F115" s="100">
        <v>17.350000000000001</v>
      </c>
      <c r="G115" s="100">
        <v>14.04</v>
      </c>
      <c r="H115" s="100">
        <v>11.34</v>
      </c>
      <c r="I115" s="100">
        <v>9.01</v>
      </c>
      <c r="J115" s="100">
        <v>7.26</v>
      </c>
      <c r="K115" s="100">
        <v>5.82</v>
      </c>
      <c r="L115" s="100">
        <v>72</v>
      </c>
      <c r="M115" s="100">
        <v>68</v>
      </c>
      <c r="N115" s="100">
        <v>19</v>
      </c>
      <c r="O115" s="99">
        <v>0.40219907407407413</v>
      </c>
    </row>
    <row r="116" spans="1:15" x14ac:dyDescent="0.25">
      <c r="A116" s="100">
        <v>2305</v>
      </c>
      <c r="B116" s="29">
        <v>2</v>
      </c>
      <c r="C116" s="100">
        <v>11878</v>
      </c>
      <c r="D116" s="100">
        <v>6.71</v>
      </c>
      <c r="E116" s="100">
        <v>6.08</v>
      </c>
      <c r="F116" s="100">
        <v>5.63</v>
      </c>
      <c r="G116" s="100">
        <v>4.57</v>
      </c>
      <c r="H116" s="100">
        <v>3.7</v>
      </c>
      <c r="I116" s="100">
        <v>2.93</v>
      </c>
      <c r="J116" s="100">
        <v>2.37</v>
      </c>
      <c r="K116" s="100">
        <v>1.94</v>
      </c>
      <c r="L116" s="100">
        <v>72</v>
      </c>
      <c r="M116" s="100">
        <v>68</v>
      </c>
      <c r="N116" s="100">
        <v>19</v>
      </c>
      <c r="O116" s="99">
        <v>0.40230324074074075</v>
      </c>
    </row>
    <row r="117" spans="1:15" x14ac:dyDescent="0.25">
      <c r="A117" s="100">
        <v>2305</v>
      </c>
      <c r="B117" s="29">
        <v>3</v>
      </c>
      <c r="C117" s="100">
        <v>23115</v>
      </c>
      <c r="D117" s="100">
        <v>12.8</v>
      </c>
      <c r="E117" s="100">
        <v>11.37</v>
      </c>
      <c r="F117" s="100">
        <v>10.78</v>
      </c>
      <c r="G117" s="100">
        <v>8.73</v>
      </c>
      <c r="H117" s="100">
        <v>7.13</v>
      </c>
      <c r="I117" s="100">
        <v>5.7</v>
      </c>
      <c r="J117" s="100">
        <v>4.6399999999999997</v>
      </c>
      <c r="K117" s="100">
        <v>3.77</v>
      </c>
      <c r="L117" s="100">
        <v>72</v>
      </c>
      <c r="M117" s="100">
        <v>68</v>
      </c>
      <c r="N117" s="100">
        <v>19</v>
      </c>
      <c r="O117" s="99">
        <v>0.40239583333333334</v>
      </c>
    </row>
    <row r="118" spans="1:15" x14ac:dyDescent="0.25">
      <c r="A118" s="100">
        <v>2305</v>
      </c>
      <c r="B118" s="29">
        <v>4</v>
      </c>
      <c r="C118" s="100">
        <v>35064</v>
      </c>
      <c r="D118" s="100">
        <v>18.36</v>
      </c>
      <c r="E118" s="100">
        <v>16.36</v>
      </c>
      <c r="F118" s="100">
        <v>15.41</v>
      </c>
      <c r="G118" s="100">
        <v>12.6</v>
      </c>
      <c r="H118" s="100">
        <v>10.3</v>
      </c>
      <c r="I118" s="100">
        <v>8.3000000000000007</v>
      </c>
      <c r="J118" s="100">
        <v>6.81</v>
      </c>
      <c r="K118" s="100">
        <v>5.54</v>
      </c>
      <c r="L118" s="100">
        <v>72</v>
      </c>
      <c r="M118" s="100">
        <v>68</v>
      </c>
      <c r="N118" s="100">
        <v>19</v>
      </c>
      <c r="O118" s="99">
        <v>0.40251157407407406</v>
      </c>
    </row>
    <row r="119" spans="1:15" x14ac:dyDescent="0.25">
      <c r="A119" s="96" t="s">
        <v>978</v>
      </c>
      <c r="C119" s="95" t="s">
        <v>57</v>
      </c>
      <c r="D119" s="97">
        <v>0.40310185185185188</v>
      </c>
      <c r="E119" s="96" t="s">
        <v>203</v>
      </c>
      <c r="F119" s="96" t="s">
        <v>115</v>
      </c>
    </row>
    <row r="120" spans="1:15" x14ac:dyDescent="0.25">
      <c r="A120" s="100">
        <v>2310</v>
      </c>
      <c r="B120" s="29">
        <v>1</v>
      </c>
      <c r="C120" s="100">
        <v>34723</v>
      </c>
      <c r="D120" s="100">
        <v>20.86</v>
      </c>
      <c r="E120" s="100">
        <v>17.03</v>
      </c>
      <c r="F120" s="100">
        <v>14.32</v>
      </c>
      <c r="G120" s="100">
        <v>11.89</v>
      </c>
      <c r="H120" s="100">
        <v>9.36</v>
      </c>
      <c r="I120" s="100">
        <v>7.54</v>
      </c>
      <c r="J120" s="100">
        <v>6.03</v>
      </c>
      <c r="K120" s="100">
        <v>4.99</v>
      </c>
      <c r="L120" s="100">
        <v>72</v>
      </c>
      <c r="M120" s="100">
        <v>69</v>
      </c>
      <c r="N120" s="100">
        <v>20</v>
      </c>
      <c r="O120" s="99">
        <v>0.40348379629629627</v>
      </c>
    </row>
    <row r="121" spans="1:15" x14ac:dyDescent="0.25">
      <c r="A121" s="100">
        <v>2310</v>
      </c>
      <c r="B121" s="29">
        <v>2</v>
      </c>
      <c r="C121" s="100">
        <v>11851</v>
      </c>
      <c r="D121" s="100">
        <v>6.84</v>
      </c>
      <c r="E121" s="100">
        <v>5.68</v>
      </c>
      <c r="F121" s="100">
        <v>6.1</v>
      </c>
      <c r="G121" s="100">
        <v>4.92</v>
      </c>
      <c r="H121" s="100">
        <v>3.86</v>
      </c>
      <c r="I121" s="100">
        <v>3.03</v>
      </c>
      <c r="J121" s="100">
        <v>2.35</v>
      </c>
      <c r="K121" s="100">
        <v>1.92</v>
      </c>
      <c r="L121" s="100">
        <v>72</v>
      </c>
      <c r="M121" s="100">
        <v>69</v>
      </c>
      <c r="N121" s="100">
        <v>20</v>
      </c>
      <c r="O121" s="99">
        <v>0.40359953703703705</v>
      </c>
    </row>
    <row r="122" spans="1:15" x14ac:dyDescent="0.25">
      <c r="A122" s="100">
        <v>2310</v>
      </c>
      <c r="B122" s="29">
        <v>3</v>
      </c>
      <c r="C122" s="100">
        <v>23081</v>
      </c>
      <c r="D122" s="100">
        <v>12.97</v>
      </c>
      <c r="E122" s="100">
        <v>10.72</v>
      </c>
      <c r="F122" s="100">
        <v>11.58</v>
      </c>
      <c r="G122" s="100">
        <v>9.24</v>
      </c>
      <c r="H122" s="100">
        <v>7.33</v>
      </c>
      <c r="I122" s="100">
        <v>5.77</v>
      </c>
      <c r="J122" s="100">
        <v>4.51</v>
      </c>
      <c r="K122" s="100">
        <v>3.69</v>
      </c>
      <c r="L122" s="100">
        <v>72</v>
      </c>
      <c r="M122" s="100">
        <v>69</v>
      </c>
      <c r="N122" s="100">
        <v>20</v>
      </c>
      <c r="O122" s="99">
        <v>0.40368055555555554</v>
      </c>
    </row>
    <row r="123" spans="1:15" x14ac:dyDescent="0.25">
      <c r="A123" s="100">
        <v>2310</v>
      </c>
      <c r="B123" s="29">
        <v>4</v>
      </c>
      <c r="C123" s="100">
        <v>34916</v>
      </c>
      <c r="D123" s="100">
        <v>18.41</v>
      </c>
      <c r="E123" s="100">
        <v>15.26</v>
      </c>
      <c r="F123" s="100">
        <v>16.43</v>
      </c>
      <c r="G123" s="100">
        <v>13.19</v>
      </c>
      <c r="H123" s="100">
        <v>10.48</v>
      </c>
      <c r="I123" s="100">
        <v>8.31</v>
      </c>
      <c r="J123" s="100">
        <v>6.57</v>
      </c>
      <c r="K123" s="100">
        <v>5.35</v>
      </c>
      <c r="L123" s="100">
        <v>72</v>
      </c>
      <c r="M123" s="100">
        <v>69</v>
      </c>
      <c r="N123" s="100">
        <v>20</v>
      </c>
      <c r="O123" s="99">
        <v>0.40379629629629626</v>
      </c>
    </row>
    <row r="124" spans="1:15" x14ac:dyDescent="0.25">
      <c r="A124" s="96" t="s">
        <v>979</v>
      </c>
      <c r="C124" s="95" t="s">
        <v>57</v>
      </c>
      <c r="D124" s="97">
        <v>0.40422453703703703</v>
      </c>
      <c r="E124" s="96" t="s">
        <v>202</v>
      </c>
      <c r="F124" s="96" t="s">
        <v>115</v>
      </c>
    </row>
    <row r="125" spans="1:15" x14ac:dyDescent="0.25">
      <c r="A125" s="100">
        <v>2230</v>
      </c>
      <c r="B125" s="29">
        <v>1</v>
      </c>
      <c r="C125" s="100">
        <v>34610</v>
      </c>
      <c r="D125" s="100">
        <v>19.850000000000001</v>
      </c>
      <c r="E125" s="100">
        <v>17.579999999999998</v>
      </c>
      <c r="F125" s="100">
        <v>16.45</v>
      </c>
      <c r="G125" s="100">
        <v>12.74</v>
      </c>
      <c r="H125" s="100">
        <v>10.220000000000001</v>
      </c>
      <c r="I125" s="100">
        <v>8.27</v>
      </c>
      <c r="J125" s="100">
        <v>6.68</v>
      </c>
      <c r="K125" s="100">
        <v>5.41</v>
      </c>
      <c r="L125" s="100">
        <v>72</v>
      </c>
      <c r="M125" s="100">
        <v>68</v>
      </c>
      <c r="N125" s="100">
        <v>21</v>
      </c>
      <c r="O125" s="99">
        <v>0.40552083333333333</v>
      </c>
    </row>
    <row r="126" spans="1:15" x14ac:dyDescent="0.25">
      <c r="A126" s="100">
        <v>2230</v>
      </c>
      <c r="B126" s="29">
        <v>2</v>
      </c>
      <c r="C126" s="100">
        <v>11897</v>
      </c>
      <c r="D126" s="100">
        <v>5.63</v>
      </c>
      <c r="E126" s="100">
        <v>5.08</v>
      </c>
      <c r="F126" s="100">
        <v>4.79</v>
      </c>
      <c r="G126" s="100">
        <v>3.93</v>
      </c>
      <c r="H126" s="100">
        <v>3.2</v>
      </c>
      <c r="I126" s="100">
        <v>2.62</v>
      </c>
      <c r="J126" s="100">
        <v>2.13</v>
      </c>
      <c r="K126" s="100">
        <v>1.77</v>
      </c>
      <c r="L126" s="100">
        <v>72</v>
      </c>
      <c r="M126" s="100">
        <v>68</v>
      </c>
      <c r="N126" s="100">
        <v>21</v>
      </c>
      <c r="O126" s="99">
        <v>0.40562499999999996</v>
      </c>
    </row>
    <row r="127" spans="1:15" x14ac:dyDescent="0.25">
      <c r="A127" s="100">
        <v>2230</v>
      </c>
      <c r="B127" s="29">
        <v>3</v>
      </c>
      <c r="C127" s="100">
        <v>23094</v>
      </c>
      <c r="D127" s="100">
        <v>11.95</v>
      </c>
      <c r="E127" s="100">
        <v>10.87</v>
      </c>
      <c r="F127" s="100">
        <v>10.220000000000001</v>
      </c>
      <c r="G127" s="100">
        <v>8.18</v>
      </c>
      <c r="H127" s="100">
        <v>6.67</v>
      </c>
      <c r="I127" s="100">
        <v>5.42</v>
      </c>
      <c r="J127" s="100">
        <v>4.41</v>
      </c>
      <c r="K127" s="100">
        <v>3.61</v>
      </c>
      <c r="L127" s="100">
        <v>72</v>
      </c>
      <c r="M127" s="100">
        <v>68</v>
      </c>
      <c r="N127" s="100">
        <v>21</v>
      </c>
      <c r="O127" s="99">
        <v>0.4057175925925926</v>
      </c>
    </row>
    <row r="128" spans="1:15" x14ac:dyDescent="0.25">
      <c r="A128" s="100">
        <v>2230</v>
      </c>
      <c r="B128" s="29">
        <v>4</v>
      </c>
      <c r="C128" s="100">
        <v>34793</v>
      </c>
      <c r="D128" s="100">
        <v>18.52</v>
      </c>
      <c r="E128" s="100">
        <v>16.89</v>
      </c>
      <c r="F128" s="100">
        <v>15.61</v>
      </c>
      <c r="G128" s="100">
        <v>12.43</v>
      </c>
      <c r="H128" s="100">
        <v>10.11</v>
      </c>
      <c r="I128" s="100">
        <v>8.17</v>
      </c>
      <c r="J128" s="100">
        <v>6.63</v>
      </c>
      <c r="K128" s="100">
        <v>5.37</v>
      </c>
      <c r="L128" s="100">
        <v>72</v>
      </c>
      <c r="M128" s="100">
        <v>68</v>
      </c>
      <c r="N128" s="100">
        <v>21</v>
      </c>
      <c r="O128" s="99">
        <v>0.40583333333333332</v>
      </c>
    </row>
    <row r="129" spans="1:15" x14ac:dyDescent="0.25">
      <c r="A129" s="96" t="s">
        <v>977</v>
      </c>
      <c r="C129" s="95" t="s">
        <v>57</v>
      </c>
      <c r="D129" s="97">
        <v>0.40641203703703704</v>
      </c>
      <c r="E129" s="96" t="s">
        <v>192</v>
      </c>
      <c r="F129" s="96" t="s">
        <v>115</v>
      </c>
    </row>
    <row r="130" spans="1:15" x14ac:dyDescent="0.25">
      <c r="A130" s="100">
        <v>2232</v>
      </c>
      <c r="B130" s="29">
        <v>1</v>
      </c>
      <c r="C130" s="100">
        <v>34582</v>
      </c>
      <c r="D130" s="100">
        <v>19.96</v>
      </c>
      <c r="E130" s="100">
        <v>17.03</v>
      </c>
      <c r="F130" s="100">
        <v>16.8</v>
      </c>
      <c r="G130" s="100">
        <v>12.85</v>
      </c>
      <c r="H130" s="100">
        <v>9.6</v>
      </c>
      <c r="I130" s="100">
        <v>7.51</v>
      </c>
      <c r="J130" s="100">
        <v>6.09</v>
      </c>
      <c r="K130" s="100">
        <v>4.92</v>
      </c>
      <c r="L130" s="100">
        <v>72</v>
      </c>
      <c r="M130" s="100">
        <v>68</v>
      </c>
      <c r="N130" s="100">
        <v>22</v>
      </c>
      <c r="O130" s="99">
        <v>0.40684027777777776</v>
      </c>
    </row>
    <row r="131" spans="1:15" x14ac:dyDescent="0.25">
      <c r="A131" s="100">
        <v>2232</v>
      </c>
      <c r="B131" s="29">
        <v>2</v>
      </c>
      <c r="C131" s="100">
        <v>11899</v>
      </c>
      <c r="D131" s="100">
        <v>5.99</v>
      </c>
      <c r="E131" s="100">
        <v>5.2</v>
      </c>
      <c r="F131" s="100">
        <v>5.23</v>
      </c>
      <c r="G131" s="100">
        <v>4.05</v>
      </c>
      <c r="H131" s="100">
        <v>3.11</v>
      </c>
      <c r="I131" s="100">
        <v>2.4700000000000002</v>
      </c>
      <c r="J131" s="100">
        <v>2.0299999999999998</v>
      </c>
      <c r="K131" s="100">
        <v>1.67</v>
      </c>
      <c r="L131" s="100">
        <v>72</v>
      </c>
      <c r="M131" s="100">
        <v>68</v>
      </c>
      <c r="N131" s="100">
        <v>22</v>
      </c>
      <c r="O131" s="99">
        <v>0.4069444444444445</v>
      </c>
    </row>
    <row r="132" spans="1:15" x14ac:dyDescent="0.25">
      <c r="A132" s="100">
        <v>2232</v>
      </c>
      <c r="B132" s="29">
        <v>3</v>
      </c>
      <c r="C132" s="100">
        <v>23068</v>
      </c>
      <c r="D132" s="100">
        <v>12.66</v>
      </c>
      <c r="E132" s="100">
        <v>10.84</v>
      </c>
      <c r="F132" s="100">
        <v>11.18</v>
      </c>
      <c r="G132" s="100">
        <v>8.5299999999999994</v>
      </c>
      <c r="H132" s="100">
        <v>6.43</v>
      </c>
      <c r="I132" s="100">
        <v>5.08</v>
      </c>
      <c r="J132" s="100">
        <v>4.13</v>
      </c>
      <c r="K132" s="100">
        <v>3.38</v>
      </c>
      <c r="L132" s="100">
        <v>72</v>
      </c>
      <c r="M132" s="100">
        <v>68</v>
      </c>
      <c r="N132" s="100">
        <v>22</v>
      </c>
      <c r="O132" s="99">
        <v>0.40703703703703703</v>
      </c>
    </row>
    <row r="133" spans="1:15" x14ac:dyDescent="0.25">
      <c r="A133" s="100">
        <v>2232</v>
      </c>
      <c r="B133" s="29">
        <v>4</v>
      </c>
      <c r="C133" s="100">
        <v>34868</v>
      </c>
      <c r="D133" s="100">
        <v>19.260000000000002</v>
      </c>
      <c r="E133" s="100">
        <v>16.36</v>
      </c>
      <c r="F133" s="100">
        <v>17.059999999999999</v>
      </c>
      <c r="G133" s="100">
        <v>13.01</v>
      </c>
      <c r="H133" s="100">
        <v>9.7200000000000006</v>
      </c>
      <c r="I133" s="100">
        <v>7.64</v>
      </c>
      <c r="J133" s="100">
        <v>6.2</v>
      </c>
      <c r="K133" s="100">
        <v>5</v>
      </c>
      <c r="L133" s="100">
        <v>72</v>
      </c>
      <c r="M133" s="100">
        <v>68</v>
      </c>
      <c r="N133" s="100">
        <v>22</v>
      </c>
      <c r="O133" s="99">
        <v>0.40715277777777775</v>
      </c>
    </row>
    <row r="134" spans="1:15" x14ac:dyDescent="0.25">
      <c r="A134" s="96" t="s">
        <v>980</v>
      </c>
      <c r="C134" s="95" t="s">
        <v>57</v>
      </c>
      <c r="D134" s="97">
        <v>0.40759259259259256</v>
      </c>
      <c r="E134" s="96" t="s">
        <v>190</v>
      </c>
      <c r="F134" s="96" t="s">
        <v>115</v>
      </c>
    </row>
    <row r="135" spans="1:15" x14ac:dyDescent="0.25">
      <c r="A135" s="100">
        <v>2305</v>
      </c>
      <c r="B135" s="29">
        <v>1</v>
      </c>
      <c r="C135" s="100">
        <v>34710</v>
      </c>
      <c r="D135" s="100">
        <v>22.36</v>
      </c>
      <c r="E135" s="100">
        <v>18.12</v>
      </c>
      <c r="F135" s="100">
        <v>17.72</v>
      </c>
      <c r="G135" s="100">
        <v>13.39</v>
      </c>
      <c r="H135" s="100">
        <v>10.24</v>
      </c>
      <c r="I135" s="100">
        <v>8.1</v>
      </c>
      <c r="J135" s="100">
        <v>6.34</v>
      </c>
      <c r="K135" s="100">
        <v>5.14</v>
      </c>
      <c r="L135" s="100">
        <v>72</v>
      </c>
      <c r="M135" s="100">
        <v>68</v>
      </c>
      <c r="N135" s="100">
        <v>23</v>
      </c>
      <c r="O135" s="99">
        <v>0.40870370370370374</v>
      </c>
    </row>
    <row r="136" spans="1:15" x14ac:dyDescent="0.25">
      <c r="A136" s="100">
        <v>2305</v>
      </c>
      <c r="B136" s="29">
        <v>2</v>
      </c>
      <c r="C136" s="100">
        <v>11781</v>
      </c>
      <c r="D136" s="100">
        <v>8.08</v>
      </c>
      <c r="E136" s="100">
        <v>6.44</v>
      </c>
      <c r="F136" s="100">
        <v>6.2</v>
      </c>
      <c r="G136" s="100">
        <v>4.55</v>
      </c>
      <c r="H136" s="100">
        <v>3.4</v>
      </c>
      <c r="I136" s="100">
        <v>2.67</v>
      </c>
      <c r="J136" s="100">
        <v>2.09</v>
      </c>
      <c r="K136" s="100">
        <v>1.75</v>
      </c>
      <c r="L136" s="100">
        <v>72</v>
      </c>
      <c r="M136" s="100">
        <v>68</v>
      </c>
      <c r="N136" s="100">
        <v>23</v>
      </c>
      <c r="O136" s="99">
        <v>0.40880787037037036</v>
      </c>
    </row>
    <row r="137" spans="1:15" x14ac:dyDescent="0.25">
      <c r="A137" s="100">
        <v>2305</v>
      </c>
      <c r="B137" s="29">
        <v>3</v>
      </c>
      <c r="C137" s="100">
        <v>23010</v>
      </c>
      <c r="D137" s="100">
        <v>15.1</v>
      </c>
      <c r="E137" s="100">
        <v>12.46</v>
      </c>
      <c r="F137" s="100">
        <v>11.94</v>
      </c>
      <c r="G137" s="100">
        <v>8.82</v>
      </c>
      <c r="H137" s="100">
        <v>6.73</v>
      </c>
      <c r="I137" s="100">
        <v>5.31</v>
      </c>
      <c r="J137" s="100">
        <v>4.16</v>
      </c>
      <c r="K137" s="100">
        <v>3.43</v>
      </c>
      <c r="L137" s="100">
        <v>72</v>
      </c>
      <c r="M137" s="100">
        <v>68</v>
      </c>
      <c r="N137" s="100">
        <v>23</v>
      </c>
      <c r="O137" s="99">
        <v>0.40890046296296295</v>
      </c>
    </row>
    <row r="138" spans="1:15" x14ac:dyDescent="0.25">
      <c r="A138" s="100">
        <v>2305</v>
      </c>
      <c r="B138" s="29">
        <v>4</v>
      </c>
      <c r="C138" s="100">
        <v>34647</v>
      </c>
      <c r="D138" s="100">
        <v>21.38</v>
      </c>
      <c r="E138" s="100">
        <v>18</v>
      </c>
      <c r="F138" s="100">
        <v>16.97</v>
      </c>
      <c r="G138" s="100">
        <v>12.83</v>
      </c>
      <c r="H138" s="100">
        <v>9.8699999999999992</v>
      </c>
      <c r="I138" s="100">
        <v>7.81</v>
      </c>
      <c r="J138" s="100">
        <v>6.17</v>
      </c>
      <c r="K138" s="100">
        <v>5.04</v>
      </c>
      <c r="L138" s="100">
        <v>72</v>
      </c>
      <c r="M138" s="100">
        <v>68</v>
      </c>
      <c r="N138" s="100">
        <v>23</v>
      </c>
      <c r="O138" s="99">
        <v>0.40901620370370373</v>
      </c>
    </row>
    <row r="139" spans="1:15" x14ac:dyDescent="0.25">
      <c r="A139" s="96" t="s">
        <v>978</v>
      </c>
      <c r="C139" s="95" t="s">
        <v>57</v>
      </c>
      <c r="D139" s="97">
        <v>0.40964120370370366</v>
      </c>
      <c r="E139" s="96" t="s">
        <v>180</v>
      </c>
      <c r="F139" s="96" t="s">
        <v>115</v>
      </c>
    </row>
    <row r="140" spans="1:15" x14ac:dyDescent="0.25">
      <c r="A140" s="100">
        <v>2307</v>
      </c>
      <c r="B140" s="29">
        <v>1</v>
      </c>
      <c r="C140" s="100">
        <v>34461</v>
      </c>
      <c r="D140" s="100">
        <v>22.25</v>
      </c>
      <c r="E140" s="100">
        <v>17.670000000000002</v>
      </c>
      <c r="F140" s="100">
        <v>17.32</v>
      </c>
      <c r="G140" s="100">
        <v>13.05</v>
      </c>
      <c r="H140" s="100">
        <v>9.77</v>
      </c>
      <c r="I140" s="100">
        <v>7.4</v>
      </c>
      <c r="J140" s="100">
        <v>5.79</v>
      </c>
      <c r="K140" s="100">
        <v>4.62</v>
      </c>
      <c r="L140" s="100">
        <v>72</v>
      </c>
      <c r="M140" s="100">
        <v>69</v>
      </c>
      <c r="N140" s="100">
        <v>24</v>
      </c>
      <c r="O140" s="99">
        <v>0.41024305555555557</v>
      </c>
    </row>
    <row r="141" spans="1:15" x14ac:dyDescent="0.25">
      <c r="A141" s="100">
        <v>2307</v>
      </c>
      <c r="B141" s="29">
        <v>2</v>
      </c>
      <c r="C141" s="100">
        <v>11873</v>
      </c>
      <c r="D141" s="100">
        <v>8.16</v>
      </c>
      <c r="E141" s="100">
        <v>6.36</v>
      </c>
      <c r="F141" s="100">
        <v>6.42</v>
      </c>
      <c r="G141" s="100">
        <v>4.8</v>
      </c>
      <c r="H141" s="100">
        <v>3.5</v>
      </c>
      <c r="I141" s="100">
        <v>2.6</v>
      </c>
      <c r="J141" s="100">
        <v>2.0099999999999998</v>
      </c>
      <c r="K141" s="100">
        <v>1.63</v>
      </c>
      <c r="L141" s="100">
        <v>72</v>
      </c>
      <c r="M141" s="100">
        <v>69</v>
      </c>
      <c r="N141" s="100">
        <v>24</v>
      </c>
      <c r="O141" s="99">
        <v>0.41033564814814816</v>
      </c>
    </row>
    <row r="142" spans="1:15" x14ac:dyDescent="0.25">
      <c r="A142" s="100">
        <v>2307</v>
      </c>
      <c r="B142" s="29">
        <v>3</v>
      </c>
      <c r="C142" s="100">
        <v>22926</v>
      </c>
      <c r="D142" s="100">
        <v>15.17</v>
      </c>
      <c r="E142" s="100">
        <v>11.93</v>
      </c>
      <c r="F142" s="100">
        <v>12.3</v>
      </c>
      <c r="G142" s="100">
        <v>9.14</v>
      </c>
      <c r="H142" s="100">
        <v>6.82</v>
      </c>
      <c r="I142" s="100">
        <v>5.09</v>
      </c>
      <c r="J142" s="100">
        <v>3.96</v>
      </c>
      <c r="K142" s="100">
        <v>3.16</v>
      </c>
      <c r="L142" s="100">
        <v>72</v>
      </c>
      <c r="M142" s="100">
        <v>69</v>
      </c>
      <c r="N142" s="100">
        <v>24</v>
      </c>
      <c r="O142" s="99">
        <v>0.41042824074074075</v>
      </c>
    </row>
    <row r="143" spans="1:15" x14ac:dyDescent="0.25">
      <c r="A143" s="100">
        <v>2307</v>
      </c>
      <c r="B143" s="29">
        <v>4</v>
      </c>
      <c r="C143" s="100">
        <v>34710</v>
      </c>
      <c r="D143" s="100">
        <v>21.53</v>
      </c>
      <c r="E143" s="100">
        <v>17.16</v>
      </c>
      <c r="F143" s="100">
        <v>17.8</v>
      </c>
      <c r="G143" s="100">
        <v>13.41</v>
      </c>
      <c r="H143" s="100">
        <v>10.08</v>
      </c>
      <c r="I143" s="100">
        <v>7.62</v>
      </c>
      <c r="J143" s="100">
        <v>5.94</v>
      </c>
      <c r="K143" s="100">
        <v>4.72</v>
      </c>
      <c r="L143" s="100">
        <v>72</v>
      </c>
      <c r="M143" s="100">
        <v>69</v>
      </c>
      <c r="N143" s="100">
        <v>24</v>
      </c>
      <c r="O143" s="99">
        <v>0.41055555555555556</v>
      </c>
    </row>
    <row r="144" spans="1:15" x14ac:dyDescent="0.25">
      <c r="A144" s="96" t="s">
        <v>971</v>
      </c>
      <c r="C144" s="95" t="s">
        <v>57</v>
      </c>
      <c r="D144" s="97">
        <v>0.41099537037037037</v>
      </c>
      <c r="E144" s="96" t="s">
        <v>178</v>
      </c>
      <c r="F144" s="96" t="s">
        <v>115</v>
      </c>
    </row>
    <row r="145" spans="1:15" x14ac:dyDescent="0.25">
      <c r="A145" s="100">
        <v>2174</v>
      </c>
      <c r="B145" s="29">
        <v>1</v>
      </c>
      <c r="C145" s="100">
        <v>35118</v>
      </c>
      <c r="D145" s="100">
        <v>8.83</v>
      </c>
      <c r="E145" s="100">
        <v>8.0299999999999994</v>
      </c>
      <c r="F145" s="100">
        <v>7.94</v>
      </c>
      <c r="G145" s="100">
        <v>6.87</v>
      </c>
      <c r="H145" s="100">
        <v>5.97</v>
      </c>
      <c r="I145" s="100">
        <v>5</v>
      </c>
      <c r="J145" s="100">
        <v>4.2</v>
      </c>
      <c r="K145" s="100">
        <v>3.48</v>
      </c>
      <c r="L145" s="100">
        <v>72</v>
      </c>
      <c r="M145" s="100">
        <v>68</v>
      </c>
      <c r="N145" s="100">
        <v>25</v>
      </c>
      <c r="O145" s="99">
        <v>0.41296296296296298</v>
      </c>
    </row>
    <row r="146" spans="1:15" x14ac:dyDescent="0.25">
      <c r="A146" s="100">
        <v>2174</v>
      </c>
      <c r="B146" s="29">
        <v>2</v>
      </c>
      <c r="C146" s="100">
        <v>12040</v>
      </c>
      <c r="D146" s="100">
        <v>2.77</v>
      </c>
      <c r="E146" s="100">
        <v>2.5</v>
      </c>
      <c r="F146" s="100">
        <v>2.4900000000000002</v>
      </c>
      <c r="G146" s="100">
        <v>2.16</v>
      </c>
      <c r="H146" s="100">
        <v>1.9</v>
      </c>
      <c r="I146" s="100">
        <v>1.62</v>
      </c>
      <c r="J146" s="100">
        <v>1.38</v>
      </c>
      <c r="K146" s="100">
        <v>1.2</v>
      </c>
      <c r="L146" s="100">
        <v>72</v>
      </c>
      <c r="M146" s="100">
        <v>68</v>
      </c>
      <c r="N146" s="100">
        <v>25</v>
      </c>
      <c r="O146" s="99">
        <v>0.41305555555555556</v>
      </c>
    </row>
    <row r="147" spans="1:15" x14ac:dyDescent="0.25">
      <c r="A147" s="100">
        <v>2174</v>
      </c>
      <c r="B147" s="29">
        <v>3</v>
      </c>
      <c r="C147" s="100">
        <v>23316</v>
      </c>
      <c r="D147" s="100">
        <v>5.63</v>
      </c>
      <c r="E147" s="100">
        <v>5.0999999999999996</v>
      </c>
      <c r="F147" s="100">
        <v>5.17</v>
      </c>
      <c r="G147" s="100">
        <v>4.41</v>
      </c>
      <c r="H147" s="100">
        <v>3.85</v>
      </c>
      <c r="I147" s="100">
        <v>3.27</v>
      </c>
      <c r="J147" s="100">
        <v>2.77</v>
      </c>
      <c r="K147" s="100">
        <v>2.35</v>
      </c>
      <c r="L147" s="100">
        <v>72</v>
      </c>
      <c r="M147" s="100">
        <v>68</v>
      </c>
      <c r="N147" s="100">
        <v>25</v>
      </c>
      <c r="O147" s="99">
        <v>0.4131481481481481</v>
      </c>
    </row>
    <row r="148" spans="1:15" x14ac:dyDescent="0.25">
      <c r="A148" s="100">
        <v>2174</v>
      </c>
      <c r="B148" s="29">
        <v>4</v>
      </c>
      <c r="C148" s="100">
        <v>35461</v>
      </c>
      <c r="D148" s="100">
        <v>8.67</v>
      </c>
      <c r="E148" s="100">
        <v>7.86</v>
      </c>
      <c r="F148" s="100">
        <v>7.82</v>
      </c>
      <c r="G148" s="100">
        <v>6.74</v>
      </c>
      <c r="H148" s="100">
        <v>5.87</v>
      </c>
      <c r="I148" s="100">
        <v>4.96</v>
      </c>
      <c r="J148" s="100">
        <v>4.17</v>
      </c>
      <c r="K148" s="100">
        <v>3.49</v>
      </c>
      <c r="L148" s="100">
        <v>72</v>
      </c>
      <c r="M148" s="100">
        <v>68</v>
      </c>
      <c r="N148" s="100">
        <v>25</v>
      </c>
      <c r="O148" s="99">
        <v>0.41326388888888888</v>
      </c>
    </row>
    <row r="149" spans="1:15" x14ac:dyDescent="0.25">
      <c r="A149" s="96" t="s">
        <v>981</v>
      </c>
      <c r="C149" s="95" t="s">
        <v>57</v>
      </c>
      <c r="D149" s="97">
        <v>0.41380787037037042</v>
      </c>
      <c r="E149" s="96" t="s">
        <v>200</v>
      </c>
    </row>
    <row r="150" spans="1:15" x14ac:dyDescent="0.25">
      <c r="A150" s="100">
        <v>2192</v>
      </c>
      <c r="B150" s="29">
        <v>1</v>
      </c>
      <c r="C150" s="100">
        <v>34652</v>
      </c>
      <c r="D150" s="100">
        <v>21.23</v>
      </c>
      <c r="E150" s="100">
        <v>7.86</v>
      </c>
      <c r="F150" s="100">
        <v>16.27</v>
      </c>
      <c r="G150" s="100">
        <v>12.07</v>
      </c>
      <c r="H150" s="100">
        <v>9.16</v>
      </c>
      <c r="I150" s="100">
        <v>6.97</v>
      </c>
      <c r="J150" s="100">
        <v>5.41</v>
      </c>
      <c r="K150" s="100">
        <v>4.2</v>
      </c>
      <c r="L150" s="100">
        <v>72</v>
      </c>
      <c r="M150" s="100">
        <v>68</v>
      </c>
      <c r="N150" s="100">
        <v>26</v>
      </c>
      <c r="O150" s="99">
        <v>0.41464120370370372</v>
      </c>
    </row>
    <row r="151" spans="1:15" x14ac:dyDescent="0.25">
      <c r="A151" s="100">
        <v>2192</v>
      </c>
      <c r="B151" s="29">
        <v>2</v>
      </c>
      <c r="C151" s="100">
        <v>11873</v>
      </c>
      <c r="D151" s="100">
        <v>7.14</v>
      </c>
      <c r="E151" s="100">
        <v>2.5</v>
      </c>
      <c r="F151" s="100">
        <v>5.37</v>
      </c>
      <c r="G151" s="100">
        <v>3.96</v>
      </c>
      <c r="H151" s="100">
        <v>2.97</v>
      </c>
      <c r="I151" s="100">
        <v>2.29</v>
      </c>
      <c r="J151" s="100">
        <v>1.82</v>
      </c>
      <c r="K151" s="100">
        <v>1.46</v>
      </c>
      <c r="L151" s="100">
        <v>72</v>
      </c>
      <c r="M151" s="100">
        <v>68</v>
      </c>
      <c r="N151" s="100">
        <v>26</v>
      </c>
      <c r="O151" s="99">
        <v>0.41480324074074071</v>
      </c>
    </row>
    <row r="152" spans="1:15" x14ac:dyDescent="0.25">
      <c r="A152" s="100">
        <v>2192</v>
      </c>
      <c r="B152" s="29">
        <v>3</v>
      </c>
      <c r="C152" s="100">
        <v>23118</v>
      </c>
      <c r="D152" s="100">
        <v>13.9</v>
      </c>
      <c r="E152" s="100">
        <v>5.16</v>
      </c>
      <c r="F152" s="100">
        <v>10.76</v>
      </c>
      <c r="G152" s="100">
        <v>7.85</v>
      </c>
      <c r="H152" s="100">
        <v>6.01</v>
      </c>
      <c r="I152" s="100">
        <v>4.59</v>
      </c>
      <c r="J152" s="100">
        <v>3.61</v>
      </c>
      <c r="K152" s="100">
        <v>2.88</v>
      </c>
      <c r="L152" s="100">
        <v>72</v>
      </c>
      <c r="M152" s="100">
        <v>68</v>
      </c>
      <c r="N152" s="100">
        <v>26</v>
      </c>
      <c r="O152" s="99">
        <v>0.41491898148148149</v>
      </c>
    </row>
    <row r="153" spans="1:15" x14ac:dyDescent="0.25">
      <c r="A153" s="100">
        <v>2192</v>
      </c>
      <c r="B153" s="29">
        <v>4</v>
      </c>
      <c r="C153" s="100">
        <v>34950</v>
      </c>
      <c r="D153" s="100">
        <v>20.04</v>
      </c>
      <c r="E153" s="100">
        <v>8.18</v>
      </c>
      <c r="F153" s="100">
        <v>15.43</v>
      </c>
      <c r="G153" s="100">
        <v>11.47</v>
      </c>
      <c r="H153" s="100">
        <v>8.7799999999999994</v>
      </c>
      <c r="I153" s="100">
        <v>6.76</v>
      </c>
      <c r="J153" s="100">
        <v>5.34</v>
      </c>
      <c r="K153" s="100">
        <v>4.2300000000000004</v>
      </c>
      <c r="L153" s="100">
        <v>72</v>
      </c>
      <c r="M153" s="100">
        <v>68</v>
      </c>
      <c r="N153" s="100">
        <v>26</v>
      </c>
      <c r="O153" s="99">
        <v>0.41506944444444444</v>
      </c>
    </row>
    <row r="154" spans="1:15" x14ac:dyDescent="0.25">
      <c r="A154" s="96" t="s">
        <v>982</v>
      </c>
      <c r="C154" s="95" t="s">
        <v>57</v>
      </c>
      <c r="D154" s="97">
        <v>0.41567129629629629</v>
      </c>
      <c r="E154" s="96" t="s">
        <v>198</v>
      </c>
    </row>
    <row r="155" spans="1:15" x14ac:dyDescent="0.25">
      <c r="A155" s="100">
        <v>2194</v>
      </c>
      <c r="B155" s="29">
        <v>1</v>
      </c>
      <c r="C155" s="100">
        <v>34815</v>
      </c>
      <c r="D155" s="100">
        <v>17.579999999999998</v>
      </c>
      <c r="E155" s="100">
        <v>13.6</v>
      </c>
      <c r="F155" s="100">
        <v>8.91</v>
      </c>
      <c r="G155" s="100">
        <v>7.24</v>
      </c>
      <c r="H155" s="100">
        <v>5.93</v>
      </c>
      <c r="I155" s="100">
        <v>4.87</v>
      </c>
      <c r="J155" s="100">
        <v>4</v>
      </c>
      <c r="K155" s="100">
        <v>3.38</v>
      </c>
      <c r="L155" s="100">
        <v>72</v>
      </c>
      <c r="M155" s="100">
        <v>68</v>
      </c>
      <c r="N155" s="100">
        <v>27</v>
      </c>
      <c r="O155" s="99">
        <v>0.4161111111111111</v>
      </c>
    </row>
    <row r="156" spans="1:15" x14ac:dyDescent="0.25">
      <c r="A156" s="100">
        <v>2194</v>
      </c>
      <c r="B156" s="29">
        <v>2</v>
      </c>
      <c r="C156" s="100">
        <v>11903</v>
      </c>
      <c r="D156" s="100">
        <v>5.79</v>
      </c>
      <c r="E156" s="100">
        <v>4.4000000000000004</v>
      </c>
      <c r="F156" s="100">
        <v>2.79</v>
      </c>
      <c r="G156" s="100">
        <v>2.2999999999999998</v>
      </c>
      <c r="H156" s="100">
        <v>1.93</v>
      </c>
      <c r="I156" s="100">
        <v>1.62</v>
      </c>
      <c r="J156" s="100">
        <v>1.35</v>
      </c>
      <c r="K156" s="100">
        <v>1.1499999999999999</v>
      </c>
      <c r="L156" s="100">
        <v>72</v>
      </c>
      <c r="M156" s="100">
        <v>68</v>
      </c>
      <c r="N156" s="100">
        <v>27</v>
      </c>
      <c r="O156" s="99">
        <v>0.41621527777777773</v>
      </c>
    </row>
    <row r="157" spans="1:15" x14ac:dyDescent="0.25">
      <c r="A157" s="100">
        <v>2194</v>
      </c>
      <c r="B157" s="29">
        <v>3</v>
      </c>
      <c r="C157" s="100">
        <v>23152</v>
      </c>
      <c r="D157" s="100">
        <v>11.47</v>
      </c>
      <c r="E157" s="100">
        <v>8.82</v>
      </c>
      <c r="F157" s="100">
        <v>5.9</v>
      </c>
      <c r="G157" s="100">
        <v>4.78</v>
      </c>
      <c r="H157" s="100">
        <v>3.97</v>
      </c>
      <c r="I157" s="100">
        <v>3.29</v>
      </c>
      <c r="J157" s="100">
        <v>2.72</v>
      </c>
      <c r="K157" s="100">
        <v>2.31</v>
      </c>
      <c r="L157" s="100">
        <v>72</v>
      </c>
      <c r="M157" s="100">
        <v>68</v>
      </c>
      <c r="N157" s="100">
        <v>27</v>
      </c>
      <c r="O157" s="99">
        <v>0.41630787037037037</v>
      </c>
    </row>
    <row r="158" spans="1:15" x14ac:dyDescent="0.25">
      <c r="A158" s="100">
        <v>2194</v>
      </c>
      <c r="B158" s="29">
        <v>4</v>
      </c>
      <c r="C158" s="100">
        <v>34987</v>
      </c>
      <c r="D158" s="100">
        <v>16.88</v>
      </c>
      <c r="E158" s="100">
        <v>13.08</v>
      </c>
      <c r="F158" s="100">
        <v>9.4700000000000006</v>
      </c>
      <c r="G158" s="100">
        <v>7.63</v>
      </c>
      <c r="H158" s="100">
        <v>6.2</v>
      </c>
      <c r="I158" s="100">
        <v>5.07</v>
      </c>
      <c r="J158" s="100">
        <v>4.1500000000000004</v>
      </c>
      <c r="K158" s="100">
        <v>3.49</v>
      </c>
      <c r="L158" s="100">
        <v>72</v>
      </c>
      <c r="M158" s="100">
        <v>68</v>
      </c>
      <c r="N158" s="100">
        <v>27</v>
      </c>
      <c r="O158" s="99">
        <v>0.41642361111111109</v>
      </c>
    </row>
    <row r="159" spans="1:15" x14ac:dyDescent="0.25">
      <c r="A159" s="96" t="s">
        <v>962</v>
      </c>
      <c r="C159" s="95" t="s">
        <v>57</v>
      </c>
      <c r="D159" s="97">
        <v>0.41712962962962963</v>
      </c>
      <c r="E159" s="96" t="s">
        <v>196</v>
      </c>
    </row>
    <row r="160" spans="1:15" x14ac:dyDescent="0.25">
      <c r="A160" s="100">
        <v>2212</v>
      </c>
      <c r="B160" s="29">
        <v>1</v>
      </c>
      <c r="C160" s="100">
        <v>34924</v>
      </c>
      <c r="D160" s="100">
        <v>10.32</v>
      </c>
      <c r="E160" s="100">
        <v>9.4600000000000009</v>
      </c>
      <c r="F160" s="100">
        <v>9.39</v>
      </c>
      <c r="G160" s="100">
        <v>8.1999999999999993</v>
      </c>
      <c r="H160" s="100">
        <v>6.9</v>
      </c>
      <c r="I160" s="100">
        <v>5.67</v>
      </c>
      <c r="J160" s="100">
        <v>4.6900000000000004</v>
      </c>
      <c r="K160" s="100">
        <v>3.86</v>
      </c>
      <c r="L160" s="100">
        <v>72</v>
      </c>
      <c r="M160" s="100">
        <v>68</v>
      </c>
      <c r="N160" s="100">
        <v>28</v>
      </c>
      <c r="O160" s="99">
        <v>0.41760416666666672</v>
      </c>
    </row>
    <row r="161" spans="1:15" x14ac:dyDescent="0.25">
      <c r="A161" s="100">
        <v>2212</v>
      </c>
      <c r="B161" s="29">
        <v>2</v>
      </c>
      <c r="C161" s="100">
        <v>11994</v>
      </c>
      <c r="D161" s="100">
        <v>3.19</v>
      </c>
      <c r="E161" s="100">
        <v>2.86</v>
      </c>
      <c r="F161" s="100">
        <v>2.89</v>
      </c>
      <c r="G161" s="100">
        <v>2.5299999999999998</v>
      </c>
      <c r="H161" s="100">
        <v>2.15</v>
      </c>
      <c r="I161" s="100">
        <v>1.8</v>
      </c>
      <c r="J161" s="100">
        <v>1.55</v>
      </c>
      <c r="K161" s="100">
        <v>1.33</v>
      </c>
      <c r="L161" s="100">
        <v>72</v>
      </c>
      <c r="M161" s="100">
        <v>68</v>
      </c>
      <c r="N161" s="100">
        <v>28</v>
      </c>
      <c r="O161" s="99">
        <v>0.41770833333333335</v>
      </c>
    </row>
    <row r="162" spans="1:15" x14ac:dyDescent="0.25">
      <c r="A162" s="100">
        <v>2212</v>
      </c>
      <c r="B162" s="29">
        <v>3</v>
      </c>
      <c r="C162" s="100">
        <v>23293</v>
      </c>
      <c r="D162" s="100">
        <v>6.51</v>
      </c>
      <c r="E162" s="100">
        <v>5.93</v>
      </c>
      <c r="F162" s="100">
        <v>6.02</v>
      </c>
      <c r="G162" s="100">
        <v>5.2</v>
      </c>
      <c r="H162" s="100">
        <v>4.4000000000000004</v>
      </c>
      <c r="I162" s="100">
        <v>3.69</v>
      </c>
      <c r="J162" s="100">
        <v>3.13</v>
      </c>
      <c r="K162" s="100">
        <v>2.64</v>
      </c>
      <c r="L162" s="100">
        <v>72</v>
      </c>
      <c r="M162" s="100">
        <v>68</v>
      </c>
      <c r="N162" s="100">
        <v>28</v>
      </c>
      <c r="O162" s="99">
        <v>0.41780092592592594</v>
      </c>
    </row>
    <row r="163" spans="1:15" x14ac:dyDescent="0.25">
      <c r="A163" s="100">
        <v>2212</v>
      </c>
      <c r="B163" s="29">
        <v>4</v>
      </c>
      <c r="C163" s="100">
        <v>35340</v>
      </c>
      <c r="D163" s="100">
        <v>10.01</v>
      </c>
      <c r="E163" s="100">
        <v>9.14</v>
      </c>
      <c r="F163" s="100">
        <v>9.15</v>
      </c>
      <c r="G163" s="100">
        <v>7.97</v>
      </c>
      <c r="H163" s="100">
        <v>6.71</v>
      </c>
      <c r="I163" s="100">
        <v>5.59</v>
      </c>
      <c r="J163" s="100">
        <v>4.71</v>
      </c>
      <c r="K163" s="100">
        <v>3.95</v>
      </c>
      <c r="L163" s="100">
        <v>72</v>
      </c>
      <c r="M163" s="100">
        <v>68</v>
      </c>
      <c r="N163" s="100">
        <v>28</v>
      </c>
      <c r="O163" s="99">
        <v>0.41791666666666666</v>
      </c>
    </row>
    <row r="164" spans="1:15" x14ac:dyDescent="0.25">
      <c r="A164" s="96" t="s">
        <v>983</v>
      </c>
      <c r="C164" s="95" t="s">
        <v>57</v>
      </c>
      <c r="D164" s="97">
        <v>0.41828703703703707</v>
      </c>
      <c r="E164" s="96" t="s">
        <v>194</v>
      </c>
    </row>
    <row r="165" spans="1:15" x14ac:dyDescent="0.25">
      <c r="A165" s="100">
        <v>2230</v>
      </c>
      <c r="B165" s="29">
        <v>1</v>
      </c>
      <c r="C165" s="100">
        <v>34743</v>
      </c>
      <c r="D165" s="100">
        <v>17.64</v>
      </c>
      <c r="E165" s="100">
        <v>12.34</v>
      </c>
      <c r="F165" s="100">
        <v>14.07</v>
      </c>
      <c r="G165" s="100">
        <v>10.68</v>
      </c>
      <c r="H165" s="100">
        <v>8.18</v>
      </c>
      <c r="I165" s="100">
        <v>6.41</v>
      </c>
      <c r="J165" s="100">
        <v>5.05</v>
      </c>
      <c r="K165" s="100">
        <v>3.98</v>
      </c>
      <c r="L165" s="100">
        <v>72</v>
      </c>
      <c r="M165" s="100">
        <v>68</v>
      </c>
      <c r="N165" s="100">
        <v>29</v>
      </c>
      <c r="O165" s="99">
        <v>0.4187731481481482</v>
      </c>
    </row>
    <row r="166" spans="1:15" x14ac:dyDescent="0.25">
      <c r="A166" s="100">
        <v>2230</v>
      </c>
      <c r="B166" s="29">
        <v>2</v>
      </c>
      <c r="C166" s="100">
        <v>11955</v>
      </c>
      <c r="D166" s="100">
        <v>5.0599999999999996</v>
      </c>
      <c r="E166" s="100">
        <v>4.17</v>
      </c>
      <c r="F166" s="100">
        <v>4.1100000000000003</v>
      </c>
      <c r="G166" s="100">
        <v>3.19</v>
      </c>
      <c r="H166" s="100">
        <v>2.5</v>
      </c>
      <c r="I166" s="100">
        <v>2.02</v>
      </c>
      <c r="J166" s="100">
        <v>1.64</v>
      </c>
      <c r="K166" s="100">
        <v>1.36</v>
      </c>
      <c r="L166" s="100">
        <v>72</v>
      </c>
      <c r="M166" s="100">
        <v>68</v>
      </c>
      <c r="N166" s="100">
        <v>29</v>
      </c>
      <c r="O166" s="99">
        <v>0.41887731481481483</v>
      </c>
    </row>
    <row r="167" spans="1:15" x14ac:dyDescent="0.25">
      <c r="A167" s="100">
        <v>2230</v>
      </c>
      <c r="B167" s="29">
        <v>3</v>
      </c>
      <c r="C167" s="100">
        <v>23271</v>
      </c>
      <c r="D167" s="100">
        <v>10.61</v>
      </c>
      <c r="E167" s="100">
        <v>8.4</v>
      </c>
      <c r="F167" s="100">
        <v>8.67</v>
      </c>
      <c r="G167" s="100">
        <v>6.64</v>
      </c>
      <c r="H167" s="100">
        <v>5.14</v>
      </c>
      <c r="I167" s="100">
        <v>4.12</v>
      </c>
      <c r="J167" s="100">
        <v>3.3</v>
      </c>
      <c r="K167" s="100">
        <v>2.67</v>
      </c>
      <c r="L167" s="100">
        <v>72</v>
      </c>
      <c r="M167" s="100">
        <v>68</v>
      </c>
      <c r="N167" s="100">
        <v>29</v>
      </c>
      <c r="O167" s="99">
        <v>0.41896990740740742</v>
      </c>
    </row>
    <row r="168" spans="1:15" x14ac:dyDescent="0.25">
      <c r="A168" s="100">
        <v>2230</v>
      </c>
      <c r="B168" s="29">
        <v>4</v>
      </c>
      <c r="C168" s="100">
        <v>35020</v>
      </c>
      <c r="D168" s="100">
        <v>16.36</v>
      </c>
      <c r="E168" s="100">
        <v>12.65</v>
      </c>
      <c r="F168" s="100">
        <v>13.16</v>
      </c>
      <c r="G168" s="100">
        <v>10.119999999999999</v>
      </c>
      <c r="H168" s="100">
        <v>7.84</v>
      </c>
      <c r="I168" s="100">
        <v>6.22</v>
      </c>
      <c r="J168" s="100">
        <v>4.9800000000000004</v>
      </c>
      <c r="K168" s="100">
        <v>3.97</v>
      </c>
      <c r="L168" s="100">
        <v>72</v>
      </c>
      <c r="M168" s="100">
        <v>68</v>
      </c>
      <c r="N168" s="100">
        <v>29</v>
      </c>
      <c r="O168" s="99">
        <v>0.41908564814814814</v>
      </c>
    </row>
    <row r="169" spans="1:15" x14ac:dyDescent="0.25">
      <c r="A169" s="96" t="s">
        <v>977</v>
      </c>
      <c r="C169" s="95" t="s">
        <v>57</v>
      </c>
      <c r="D169" s="97">
        <v>0.41966435185185186</v>
      </c>
      <c r="E169" s="96" t="s">
        <v>192</v>
      </c>
    </row>
    <row r="170" spans="1:15" x14ac:dyDescent="0.25">
      <c r="A170" s="100">
        <v>2232</v>
      </c>
      <c r="B170" s="29">
        <v>1</v>
      </c>
      <c r="C170" s="100">
        <v>34382</v>
      </c>
      <c r="D170" s="100">
        <v>22.7</v>
      </c>
      <c r="E170" s="100">
        <v>17.309999999999999</v>
      </c>
      <c r="F170" s="100">
        <v>11.81</v>
      </c>
      <c r="G170" s="100">
        <v>8.9600000000000009</v>
      </c>
      <c r="H170" s="100">
        <v>6.87</v>
      </c>
      <c r="I170" s="100">
        <v>5.44</v>
      </c>
      <c r="J170" s="100">
        <v>4.3899999999999997</v>
      </c>
      <c r="K170" s="100">
        <v>3.61</v>
      </c>
      <c r="L170" s="100">
        <v>73</v>
      </c>
      <c r="M170" s="100">
        <v>68</v>
      </c>
      <c r="N170" s="100">
        <v>1</v>
      </c>
      <c r="O170" s="99">
        <v>0.42077546296296298</v>
      </c>
    </row>
    <row r="171" spans="1:15" x14ac:dyDescent="0.25">
      <c r="A171" s="100">
        <v>2232</v>
      </c>
      <c r="B171" s="29">
        <v>2</v>
      </c>
      <c r="C171" s="100">
        <v>11865</v>
      </c>
      <c r="D171" s="100">
        <v>6.92</v>
      </c>
      <c r="E171" s="100">
        <v>5.29</v>
      </c>
      <c r="F171" s="100">
        <v>4.28</v>
      </c>
      <c r="G171" s="100">
        <v>3.2</v>
      </c>
      <c r="H171" s="100">
        <v>2.4300000000000002</v>
      </c>
      <c r="I171" s="100">
        <v>1.92</v>
      </c>
      <c r="J171" s="100">
        <v>1.57</v>
      </c>
      <c r="K171" s="100">
        <v>1.29</v>
      </c>
      <c r="L171" s="100">
        <v>73</v>
      </c>
      <c r="M171" s="100">
        <v>68</v>
      </c>
      <c r="N171" s="100">
        <v>1</v>
      </c>
      <c r="O171" s="99">
        <v>0.42089120370370375</v>
      </c>
    </row>
    <row r="172" spans="1:15" x14ac:dyDescent="0.25">
      <c r="A172" s="100">
        <v>2232</v>
      </c>
      <c r="B172" s="29">
        <v>3</v>
      </c>
      <c r="C172" s="100">
        <v>22972</v>
      </c>
      <c r="D172" s="100">
        <v>14.1</v>
      </c>
      <c r="E172" s="100">
        <v>10.77</v>
      </c>
      <c r="F172" s="100">
        <v>8.76</v>
      </c>
      <c r="G172" s="100">
        <v>6.47</v>
      </c>
      <c r="H172" s="100">
        <v>4.8600000000000003</v>
      </c>
      <c r="I172" s="100">
        <v>3.84</v>
      </c>
      <c r="J172" s="100">
        <v>3.08</v>
      </c>
      <c r="K172" s="100">
        <v>2.54</v>
      </c>
      <c r="L172" s="100">
        <v>73</v>
      </c>
      <c r="M172" s="100">
        <v>68</v>
      </c>
      <c r="N172" s="100">
        <v>1</v>
      </c>
      <c r="O172" s="99">
        <v>0.42098379629629629</v>
      </c>
    </row>
    <row r="173" spans="1:15" x14ac:dyDescent="0.25">
      <c r="A173" s="100">
        <v>2232</v>
      </c>
      <c r="B173" s="29">
        <v>4</v>
      </c>
      <c r="C173" s="100">
        <v>34771</v>
      </c>
      <c r="D173" s="100">
        <v>21.06</v>
      </c>
      <c r="E173" s="100">
        <v>16.190000000000001</v>
      </c>
      <c r="F173" s="100">
        <v>13.15</v>
      </c>
      <c r="G173" s="100">
        <v>9.75</v>
      </c>
      <c r="H173" s="100">
        <v>7.35</v>
      </c>
      <c r="I173" s="100">
        <v>5.77</v>
      </c>
      <c r="J173" s="100">
        <v>4.63</v>
      </c>
      <c r="K173" s="100">
        <v>3.76</v>
      </c>
      <c r="L173" s="100">
        <v>73</v>
      </c>
      <c r="M173" s="100">
        <v>68</v>
      </c>
      <c r="N173" s="100">
        <v>1</v>
      </c>
      <c r="O173" s="99">
        <v>0.42109953703703701</v>
      </c>
    </row>
    <row r="174" spans="1:15" x14ac:dyDescent="0.25">
      <c r="A174" s="96" t="s">
        <v>965</v>
      </c>
      <c r="C174" s="95" t="s">
        <v>57</v>
      </c>
      <c r="D174" s="97">
        <v>0.42151620370370368</v>
      </c>
      <c r="E174" s="96" t="s">
        <v>190</v>
      </c>
    </row>
    <row r="175" spans="1:15" x14ac:dyDescent="0.25">
      <c r="A175" s="100">
        <v>2250</v>
      </c>
      <c r="B175" s="29">
        <v>1</v>
      </c>
      <c r="C175" s="100">
        <v>35195</v>
      </c>
      <c r="D175" s="100">
        <v>9.8699999999999992</v>
      </c>
      <c r="E175" s="100">
        <v>8.6999999999999993</v>
      </c>
      <c r="F175" s="100">
        <v>9.09</v>
      </c>
      <c r="G175" s="100">
        <v>7.82</v>
      </c>
      <c r="H175" s="100">
        <v>6.65</v>
      </c>
      <c r="I175" s="100">
        <v>5.6</v>
      </c>
      <c r="J175" s="100">
        <v>4.6399999999999997</v>
      </c>
      <c r="K175" s="100">
        <v>3.83</v>
      </c>
      <c r="L175" s="100">
        <v>73</v>
      </c>
      <c r="M175" s="100">
        <v>68</v>
      </c>
      <c r="N175" s="100">
        <v>2</v>
      </c>
      <c r="O175" s="99">
        <v>0.42201388888888891</v>
      </c>
    </row>
    <row r="176" spans="1:15" x14ac:dyDescent="0.25">
      <c r="A176" s="100">
        <v>2250</v>
      </c>
      <c r="B176" s="29">
        <v>2</v>
      </c>
      <c r="C176" s="100">
        <v>12006</v>
      </c>
      <c r="D176" s="100">
        <v>2.94</v>
      </c>
      <c r="E176" s="100">
        <v>2.63</v>
      </c>
      <c r="F176" s="100">
        <v>2.74</v>
      </c>
      <c r="G176" s="100">
        <v>2.39</v>
      </c>
      <c r="H176" s="100">
        <v>2.09</v>
      </c>
      <c r="I176" s="100">
        <v>1.79</v>
      </c>
      <c r="J176" s="100">
        <v>1.51</v>
      </c>
      <c r="K176" s="100">
        <v>1.28</v>
      </c>
      <c r="L176" s="100">
        <v>73</v>
      </c>
      <c r="M176" s="100">
        <v>68</v>
      </c>
      <c r="N176" s="100">
        <v>2</v>
      </c>
      <c r="O176" s="99">
        <v>0.42211805555555554</v>
      </c>
    </row>
    <row r="177" spans="1:15" x14ac:dyDescent="0.25">
      <c r="A177" s="100">
        <v>2250</v>
      </c>
      <c r="B177" s="29">
        <v>3</v>
      </c>
      <c r="C177" s="100">
        <v>23259</v>
      </c>
      <c r="D177" s="100">
        <v>6.17</v>
      </c>
      <c r="E177" s="100">
        <v>5.45</v>
      </c>
      <c r="F177" s="100">
        <v>5.77</v>
      </c>
      <c r="G177" s="100">
        <v>4.95</v>
      </c>
      <c r="H177" s="100">
        <v>4.29</v>
      </c>
      <c r="I177" s="100">
        <v>3.62</v>
      </c>
      <c r="J177" s="100">
        <v>3.03</v>
      </c>
      <c r="K177" s="100">
        <v>2.57</v>
      </c>
      <c r="L177" s="100">
        <v>73</v>
      </c>
      <c r="M177" s="100">
        <v>68</v>
      </c>
      <c r="N177" s="100">
        <v>2</v>
      </c>
      <c r="O177" s="99">
        <v>0.42221064814814818</v>
      </c>
    </row>
    <row r="178" spans="1:15" x14ac:dyDescent="0.25">
      <c r="A178" s="100">
        <v>2250</v>
      </c>
      <c r="B178" s="29">
        <v>4</v>
      </c>
      <c r="C178" s="100">
        <v>35294</v>
      </c>
      <c r="D178" s="100">
        <v>9.6300000000000008</v>
      </c>
      <c r="E178" s="100">
        <v>8.4499999999999993</v>
      </c>
      <c r="F178" s="100">
        <v>8.9</v>
      </c>
      <c r="G178" s="100">
        <v>7.67</v>
      </c>
      <c r="H178" s="100">
        <v>6.53</v>
      </c>
      <c r="I178" s="100">
        <v>5.53</v>
      </c>
      <c r="J178" s="100">
        <v>4.62</v>
      </c>
      <c r="K178" s="100">
        <v>3.87</v>
      </c>
      <c r="L178" s="100">
        <v>73</v>
      </c>
      <c r="M178" s="100">
        <v>68</v>
      </c>
      <c r="N178" s="100">
        <v>2</v>
      </c>
      <c r="O178" s="99">
        <v>0.4223263888888889</v>
      </c>
    </row>
    <row r="179" spans="1:15" x14ac:dyDescent="0.25">
      <c r="A179" s="96" t="s">
        <v>984</v>
      </c>
      <c r="C179" s="95" t="s">
        <v>57</v>
      </c>
      <c r="D179" s="97">
        <v>0.42267361111111112</v>
      </c>
      <c r="E179" s="96" t="s">
        <v>188</v>
      </c>
    </row>
    <row r="180" spans="1:15" x14ac:dyDescent="0.25">
      <c r="A180" s="100">
        <v>2267</v>
      </c>
      <c r="B180" s="29">
        <v>1</v>
      </c>
      <c r="C180" s="100">
        <v>34511</v>
      </c>
      <c r="D180" s="100">
        <v>17.72</v>
      </c>
      <c r="E180" s="100">
        <v>8.65</v>
      </c>
      <c r="F180" s="100">
        <v>13.8</v>
      </c>
      <c r="G180" s="100">
        <v>10.5</v>
      </c>
      <c r="H180" s="100">
        <v>8.2200000000000006</v>
      </c>
      <c r="I180" s="100">
        <v>6.41</v>
      </c>
      <c r="J180" s="100">
        <v>5.0199999999999996</v>
      </c>
      <c r="K180" s="100">
        <v>3.94</v>
      </c>
      <c r="L180" s="100">
        <v>73</v>
      </c>
      <c r="M180" s="100">
        <v>69</v>
      </c>
      <c r="N180" s="100">
        <v>3</v>
      </c>
      <c r="O180" s="99">
        <v>0.42398148148148151</v>
      </c>
    </row>
    <row r="181" spans="1:15" x14ac:dyDescent="0.25">
      <c r="A181" s="100">
        <v>2267</v>
      </c>
      <c r="B181" s="29">
        <v>2</v>
      </c>
      <c r="C181" s="100">
        <v>11947</v>
      </c>
      <c r="D181" s="100">
        <v>6.73</v>
      </c>
      <c r="E181" s="100">
        <v>2.15</v>
      </c>
      <c r="F181" s="100">
        <v>5.0599999999999996</v>
      </c>
      <c r="G181" s="100">
        <v>3.84</v>
      </c>
      <c r="H181" s="100">
        <v>2.95</v>
      </c>
      <c r="I181" s="100">
        <v>2.34</v>
      </c>
      <c r="J181" s="100">
        <v>1.85</v>
      </c>
      <c r="K181" s="100">
        <v>1.5</v>
      </c>
      <c r="L181" s="100">
        <v>73</v>
      </c>
      <c r="M181" s="100">
        <v>69</v>
      </c>
      <c r="N181" s="100">
        <v>3</v>
      </c>
      <c r="O181" s="99">
        <v>0.42418981481481483</v>
      </c>
    </row>
    <row r="182" spans="1:15" x14ac:dyDescent="0.25">
      <c r="A182" s="100">
        <v>2267</v>
      </c>
      <c r="B182" s="29">
        <v>3</v>
      </c>
      <c r="C182" s="100">
        <v>23103</v>
      </c>
      <c r="D182" s="100">
        <v>12.35</v>
      </c>
      <c r="E182" s="100">
        <v>5.08</v>
      </c>
      <c r="F182" s="100">
        <v>9.6199999999999992</v>
      </c>
      <c r="G182" s="100">
        <v>7.22</v>
      </c>
      <c r="H182" s="100">
        <v>5.61</v>
      </c>
      <c r="I182" s="100">
        <v>4.4400000000000004</v>
      </c>
      <c r="J182" s="100">
        <v>3.49</v>
      </c>
      <c r="K182" s="100">
        <v>2.8</v>
      </c>
      <c r="L182" s="100">
        <v>73</v>
      </c>
      <c r="M182" s="100">
        <v>69</v>
      </c>
      <c r="N182" s="100">
        <v>3</v>
      </c>
      <c r="O182" s="99">
        <v>0.42428240740740741</v>
      </c>
    </row>
    <row r="183" spans="1:15" x14ac:dyDescent="0.25">
      <c r="A183" s="100">
        <v>2267</v>
      </c>
      <c r="B183" s="29">
        <v>4</v>
      </c>
      <c r="C183" s="100">
        <v>35166</v>
      </c>
      <c r="D183" s="100">
        <v>17.29</v>
      </c>
      <c r="E183" s="100">
        <v>8.7200000000000006</v>
      </c>
      <c r="F183" s="100">
        <v>13.49</v>
      </c>
      <c r="G183" s="100">
        <v>10.220000000000001</v>
      </c>
      <c r="H183" s="100">
        <v>7.99</v>
      </c>
      <c r="I183" s="100">
        <v>6.34</v>
      </c>
      <c r="J183" s="100">
        <v>5</v>
      </c>
      <c r="K183" s="100">
        <v>3.97</v>
      </c>
      <c r="L183" s="100">
        <v>73</v>
      </c>
      <c r="M183" s="100">
        <v>69</v>
      </c>
      <c r="N183" s="100">
        <v>3</v>
      </c>
      <c r="O183" s="99">
        <v>0.42442129629629632</v>
      </c>
    </row>
    <row r="184" spans="1:15" x14ac:dyDescent="0.25">
      <c r="A184" s="96" t="s">
        <v>985</v>
      </c>
      <c r="C184" s="95" t="s">
        <v>57</v>
      </c>
      <c r="D184" s="97">
        <v>0.42480324074074072</v>
      </c>
      <c r="E184" s="96" t="s">
        <v>186</v>
      </c>
    </row>
    <row r="185" spans="1:15" x14ac:dyDescent="0.25">
      <c r="A185" s="100">
        <v>2270</v>
      </c>
      <c r="B185" s="29">
        <v>1</v>
      </c>
      <c r="C185" s="100">
        <v>35118</v>
      </c>
      <c r="D185" s="100">
        <v>14.93</v>
      </c>
      <c r="E185" s="100">
        <v>11.79</v>
      </c>
      <c r="F185" s="100">
        <v>10.87</v>
      </c>
      <c r="G185" s="100">
        <v>8.5</v>
      </c>
      <c r="H185" s="100">
        <v>6.66</v>
      </c>
      <c r="I185" s="100">
        <v>5.33</v>
      </c>
      <c r="J185" s="100">
        <v>4.3</v>
      </c>
      <c r="K185" s="100">
        <v>3.51</v>
      </c>
      <c r="L185" s="100">
        <v>73</v>
      </c>
      <c r="M185" s="100">
        <v>69</v>
      </c>
      <c r="N185" s="100">
        <v>4</v>
      </c>
      <c r="O185" s="99">
        <v>0.42520833333333335</v>
      </c>
    </row>
    <row r="186" spans="1:15" x14ac:dyDescent="0.25">
      <c r="A186" s="100">
        <v>2270</v>
      </c>
      <c r="B186" s="29">
        <v>2</v>
      </c>
      <c r="C186" s="100">
        <v>11969</v>
      </c>
      <c r="D186" s="100">
        <v>4.97</v>
      </c>
      <c r="E186" s="100">
        <v>3.91</v>
      </c>
      <c r="F186" s="100">
        <v>3.62</v>
      </c>
      <c r="G186" s="100">
        <v>2.86</v>
      </c>
      <c r="H186" s="100">
        <v>2.23</v>
      </c>
      <c r="I186" s="100">
        <v>1.82</v>
      </c>
      <c r="J186" s="100">
        <v>1.47</v>
      </c>
      <c r="K186" s="100">
        <v>1.22</v>
      </c>
      <c r="L186" s="100">
        <v>73</v>
      </c>
      <c r="M186" s="100">
        <v>69</v>
      </c>
      <c r="N186" s="100">
        <v>4</v>
      </c>
      <c r="O186" s="99">
        <v>0.42531249999999998</v>
      </c>
    </row>
    <row r="187" spans="1:15" x14ac:dyDescent="0.25">
      <c r="A187" s="100">
        <v>2270</v>
      </c>
      <c r="B187" s="29">
        <v>3</v>
      </c>
      <c r="C187" s="100">
        <v>23164</v>
      </c>
      <c r="D187" s="100">
        <v>9.83</v>
      </c>
      <c r="E187" s="100">
        <v>7.73</v>
      </c>
      <c r="F187" s="100">
        <v>7.4</v>
      </c>
      <c r="G187" s="100">
        <v>5.75</v>
      </c>
      <c r="H187" s="100">
        <v>4.5</v>
      </c>
      <c r="I187" s="100">
        <v>3.63</v>
      </c>
      <c r="J187" s="100">
        <v>2.91</v>
      </c>
      <c r="K187" s="100">
        <v>2.39</v>
      </c>
      <c r="L187" s="100">
        <v>73</v>
      </c>
      <c r="M187" s="100">
        <v>69</v>
      </c>
      <c r="N187" s="100">
        <v>4</v>
      </c>
      <c r="O187" s="99">
        <v>0.42539351851851853</v>
      </c>
    </row>
    <row r="188" spans="1:15" x14ac:dyDescent="0.25">
      <c r="A188" s="100">
        <v>2270</v>
      </c>
      <c r="B188" s="29">
        <v>4</v>
      </c>
      <c r="C188" s="100">
        <v>35134</v>
      </c>
      <c r="D188" s="100">
        <v>14.46</v>
      </c>
      <c r="E188" s="100">
        <v>11.44</v>
      </c>
      <c r="F188" s="100">
        <v>11.27</v>
      </c>
      <c r="G188" s="100">
        <v>8.76</v>
      </c>
      <c r="H188" s="100">
        <v>6.84</v>
      </c>
      <c r="I188" s="100">
        <v>5.46</v>
      </c>
      <c r="J188" s="100">
        <v>4.4000000000000004</v>
      </c>
      <c r="K188" s="100">
        <v>3.57</v>
      </c>
      <c r="L188" s="100">
        <v>73</v>
      </c>
      <c r="M188" s="100">
        <v>69</v>
      </c>
      <c r="N188" s="100">
        <v>4</v>
      </c>
      <c r="O188" s="99">
        <v>0.42550925925925925</v>
      </c>
    </row>
    <row r="189" spans="1:15" x14ac:dyDescent="0.25">
      <c r="A189" s="96" t="s">
        <v>968</v>
      </c>
      <c r="C189" s="95" t="s">
        <v>57</v>
      </c>
      <c r="D189" s="97">
        <v>0.42593750000000002</v>
      </c>
      <c r="E189" s="96" t="s">
        <v>184</v>
      </c>
    </row>
    <row r="190" spans="1:15" x14ac:dyDescent="0.25">
      <c r="A190" s="100">
        <v>2287</v>
      </c>
      <c r="B190" s="29">
        <v>1</v>
      </c>
      <c r="C190" s="100">
        <v>35378</v>
      </c>
      <c r="D190" s="100">
        <v>9.2100000000000009</v>
      </c>
      <c r="E190" s="100">
        <v>8.34</v>
      </c>
      <c r="F190" s="100">
        <v>8.2899999999999991</v>
      </c>
      <c r="G190" s="100">
        <v>7.12</v>
      </c>
      <c r="H190" s="100">
        <v>6.09</v>
      </c>
      <c r="I190" s="100">
        <v>5.13</v>
      </c>
      <c r="J190" s="100">
        <v>4.28</v>
      </c>
      <c r="K190" s="100">
        <v>3.52</v>
      </c>
      <c r="L190" s="100">
        <v>73</v>
      </c>
      <c r="M190" s="100">
        <v>69</v>
      </c>
      <c r="N190" s="100">
        <v>5</v>
      </c>
      <c r="O190" s="99">
        <v>0.4264236111111111</v>
      </c>
    </row>
    <row r="191" spans="1:15" x14ac:dyDescent="0.25">
      <c r="A191" s="100">
        <v>2287</v>
      </c>
      <c r="B191" s="29">
        <v>2</v>
      </c>
      <c r="C191" s="100">
        <v>12047</v>
      </c>
      <c r="D191" s="100">
        <v>2.91</v>
      </c>
      <c r="E191" s="100">
        <v>2.62</v>
      </c>
      <c r="F191" s="100">
        <v>2.62</v>
      </c>
      <c r="G191" s="100">
        <v>2.2799999999999998</v>
      </c>
      <c r="H191" s="100">
        <v>1.97</v>
      </c>
      <c r="I191" s="100">
        <v>1.69</v>
      </c>
      <c r="J191" s="100">
        <v>1.46</v>
      </c>
      <c r="K191" s="100">
        <v>1.26</v>
      </c>
      <c r="L191" s="100">
        <v>73</v>
      </c>
      <c r="M191" s="100">
        <v>69</v>
      </c>
      <c r="N191" s="100">
        <v>5</v>
      </c>
      <c r="O191" s="99">
        <v>0.42651620370370374</v>
      </c>
    </row>
    <row r="192" spans="1:15" x14ac:dyDescent="0.25">
      <c r="A192" s="100">
        <v>2287</v>
      </c>
      <c r="B192" s="29">
        <v>3</v>
      </c>
      <c r="C192" s="100">
        <v>23233</v>
      </c>
      <c r="D192" s="100">
        <v>5.89</v>
      </c>
      <c r="E192" s="100">
        <v>5.31</v>
      </c>
      <c r="F192" s="100">
        <v>5.38</v>
      </c>
      <c r="G192" s="100">
        <v>4.59</v>
      </c>
      <c r="H192" s="100">
        <v>3.99</v>
      </c>
      <c r="I192" s="100">
        <v>3.38</v>
      </c>
      <c r="J192" s="100">
        <v>2.88</v>
      </c>
      <c r="K192" s="100">
        <v>2.44</v>
      </c>
      <c r="L192" s="100">
        <v>73</v>
      </c>
      <c r="M192" s="100">
        <v>69</v>
      </c>
      <c r="N192" s="100">
        <v>5</v>
      </c>
      <c r="O192" s="99">
        <v>0.42660879629629633</v>
      </c>
    </row>
    <row r="193" spans="1:15" x14ac:dyDescent="0.25">
      <c r="A193" s="100">
        <v>2287</v>
      </c>
      <c r="B193" s="29">
        <v>4</v>
      </c>
      <c r="C193" s="100">
        <v>35382</v>
      </c>
      <c r="D193" s="100">
        <v>9.08</v>
      </c>
      <c r="E193" s="100">
        <v>8.2200000000000006</v>
      </c>
      <c r="F193" s="100">
        <v>8.18</v>
      </c>
      <c r="G193" s="100">
        <v>7.05</v>
      </c>
      <c r="H193" s="100">
        <v>6.05</v>
      </c>
      <c r="I193" s="100">
        <v>5.14</v>
      </c>
      <c r="J193" s="100">
        <v>4.34</v>
      </c>
      <c r="K193" s="100">
        <v>3.64</v>
      </c>
      <c r="L193" s="100">
        <v>73</v>
      </c>
      <c r="M193" s="100">
        <v>69</v>
      </c>
      <c r="N193" s="100">
        <v>5</v>
      </c>
      <c r="O193" s="99">
        <v>0.426724537037037</v>
      </c>
    </row>
    <row r="194" spans="1:15" x14ac:dyDescent="0.25">
      <c r="A194" s="96" t="s">
        <v>986</v>
      </c>
      <c r="C194" s="95" t="s">
        <v>57</v>
      </c>
      <c r="D194" s="97">
        <v>0.4271064814814815</v>
      </c>
      <c r="E194" s="96" t="s">
        <v>182</v>
      </c>
    </row>
    <row r="195" spans="1:15" x14ac:dyDescent="0.25">
      <c r="A195" s="100">
        <v>2305</v>
      </c>
      <c r="B195" s="29">
        <v>1</v>
      </c>
      <c r="C195" s="100">
        <v>34980</v>
      </c>
      <c r="D195" s="100">
        <v>15.58</v>
      </c>
      <c r="E195" s="100">
        <v>9.9499999999999993</v>
      </c>
      <c r="F195" s="100">
        <v>12.31</v>
      </c>
      <c r="G195" s="100">
        <v>9.5399999999999991</v>
      </c>
      <c r="H195" s="100">
        <v>7.52</v>
      </c>
      <c r="I195" s="100">
        <v>5.9</v>
      </c>
      <c r="J195" s="100">
        <v>4.67</v>
      </c>
      <c r="K195" s="100">
        <v>3.74</v>
      </c>
      <c r="L195" s="100">
        <v>73</v>
      </c>
      <c r="M195" s="100">
        <v>69</v>
      </c>
      <c r="N195" s="100">
        <v>6</v>
      </c>
      <c r="O195" s="99">
        <v>0.42758101851851849</v>
      </c>
    </row>
    <row r="196" spans="1:15" x14ac:dyDescent="0.25">
      <c r="A196" s="100">
        <v>2305</v>
      </c>
      <c r="B196" s="29">
        <v>2</v>
      </c>
      <c r="C196" s="100">
        <v>12167</v>
      </c>
      <c r="D196" s="100">
        <v>5.85</v>
      </c>
      <c r="E196" s="100">
        <v>2.44</v>
      </c>
      <c r="F196" s="100">
        <v>4.4800000000000004</v>
      </c>
      <c r="G196" s="100">
        <v>3.48</v>
      </c>
      <c r="H196" s="100">
        <v>2.71</v>
      </c>
      <c r="I196" s="100">
        <v>2.15</v>
      </c>
      <c r="J196" s="100">
        <v>1.72</v>
      </c>
      <c r="K196" s="100">
        <v>1.41</v>
      </c>
      <c r="L196" s="100">
        <v>73</v>
      </c>
      <c r="M196" s="100">
        <v>69</v>
      </c>
      <c r="N196" s="100">
        <v>6</v>
      </c>
      <c r="O196" s="99">
        <v>0.42770833333333336</v>
      </c>
    </row>
    <row r="197" spans="1:15" x14ac:dyDescent="0.25">
      <c r="A197" s="100">
        <v>2305</v>
      </c>
      <c r="B197" s="29">
        <v>3</v>
      </c>
      <c r="C197" s="100">
        <v>23219</v>
      </c>
      <c r="D197" s="100">
        <v>10.63</v>
      </c>
      <c r="E197" s="100">
        <v>6.07</v>
      </c>
      <c r="F197" s="100">
        <v>8.48</v>
      </c>
      <c r="G197" s="100">
        <v>6.45</v>
      </c>
      <c r="H197" s="100">
        <v>5.1100000000000003</v>
      </c>
      <c r="I197" s="100">
        <v>4.04</v>
      </c>
      <c r="J197" s="100">
        <v>3.22</v>
      </c>
      <c r="K197" s="100">
        <v>2.62</v>
      </c>
      <c r="L197" s="100">
        <v>73</v>
      </c>
      <c r="M197" s="100">
        <v>69</v>
      </c>
      <c r="N197" s="100">
        <v>6</v>
      </c>
      <c r="O197" s="99">
        <v>0.42787037037037035</v>
      </c>
    </row>
    <row r="198" spans="1:15" x14ac:dyDescent="0.25">
      <c r="A198" s="100">
        <v>2305</v>
      </c>
      <c r="B198" s="29">
        <v>4</v>
      </c>
      <c r="C198" s="100">
        <v>35117</v>
      </c>
      <c r="D198" s="100">
        <v>15.2</v>
      </c>
      <c r="E198" s="100">
        <v>9.98</v>
      </c>
      <c r="F198" s="100">
        <v>12.08</v>
      </c>
      <c r="G198" s="100">
        <v>9.39</v>
      </c>
      <c r="H198" s="100">
        <v>7.4</v>
      </c>
      <c r="I198" s="100">
        <v>5.88</v>
      </c>
      <c r="J198" s="100">
        <v>4.71</v>
      </c>
      <c r="K198" s="100">
        <v>3.81</v>
      </c>
      <c r="L198" s="100">
        <v>73</v>
      </c>
      <c r="M198" s="100">
        <v>69</v>
      </c>
      <c r="N198" s="100">
        <v>6</v>
      </c>
      <c r="O198" s="99">
        <v>0.42798611111111112</v>
      </c>
    </row>
    <row r="199" spans="1:15" x14ac:dyDescent="0.25">
      <c r="A199" s="96" t="s">
        <v>978</v>
      </c>
      <c r="C199" s="95" t="s">
        <v>57</v>
      </c>
      <c r="D199" s="97">
        <v>0.42835648148148148</v>
      </c>
      <c r="E199" s="96" t="s">
        <v>180</v>
      </c>
    </row>
    <row r="200" spans="1:15" x14ac:dyDescent="0.25">
      <c r="A200" s="100">
        <v>2307</v>
      </c>
      <c r="B200" s="29">
        <v>1</v>
      </c>
      <c r="C200" s="100">
        <v>34855</v>
      </c>
      <c r="D200" s="100">
        <v>16.12</v>
      </c>
      <c r="E200" s="100">
        <v>12.57</v>
      </c>
      <c r="F200" s="100">
        <v>9.93</v>
      </c>
      <c r="G200" s="100">
        <v>7.81</v>
      </c>
      <c r="H200" s="100">
        <v>6.22</v>
      </c>
      <c r="I200" s="100">
        <v>4.9400000000000004</v>
      </c>
      <c r="J200" s="100">
        <v>4.03</v>
      </c>
      <c r="K200" s="100">
        <v>3.35</v>
      </c>
      <c r="L200" s="100">
        <v>73</v>
      </c>
      <c r="M200" s="100">
        <v>69</v>
      </c>
      <c r="N200" s="100">
        <v>7</v>
      </c>
      <c r="O200" s="99">
        <v>0.42880787037037038</v>
      </c>
    </row>
    <row r="201" spans="1:15" x14ac:dyDescent="0.25">
      <c r="A201" s="100">
        <v>2307</v>
      </c>
      <c r="B201" s="29">
        <v>2</v>
      </c>
      <c r="C201" s="100">
        <v>11900</v>
      </c>
      <c r="D201" s="100">
        <v>6.26</v>
      </c>
      <c r="E201" s="100">
        <v>4.79</v>
      </c>
      <c r="F201" s="100">
        <v>2.4700000000000002</v>
      </c>
      <c r="G201" s="100">
        <v>2.0299999999999998</v>
      </c>
      <c r="H201" s="100">
        <v>1.69</v>
      </c>
      <c r="I201" s="100">
        <v>1.44</v>
      </c>
      <c r="J201" s="100">
        <v>1.23</v>
      </c>
      <c r="K201" s="100">
        <v>1.07</v>
      </c>
      <c r="L201" s="100">
        <v>73</v>
      </c>
      <c r="M201" s="100">
        <v>69</v>
      </c>
      <c r="N201" s="100">
        <v>7</v>
      </c>
      <c r="O201" s="99">
        <v>0.42891203703703701</v>
      </c>
    </row>
    <row r="202" spans="1:15" x14ac:dyDescent="0.25">
      <c r="A202" s="100">
        <v>2307</v>
      </c>
      <c r="B202" s="29">
        <v>3</v>
      </c>
      <c r="C202" s="100">
        <v>23192</v>
      </c>
      <c r="D202" s="100">
        <v>11.29</v>
      </c>
      <c r="E202" s="100">
        <v>8.75</v>
      </c>
      <c r="F202" s="100">
        <v>6.3</v>
      </c>
      <c r="G202" s="100">
        <v>4.9400000000000004</v>
      </c>
      <c r="H202" s="100">
        <v>3.96</v>
      </c>
      <c r="I202" s="100">
        <v>3.2</v>
      </c>
      <c r="J202" s="100">
        <v>2.62</v>
      </c>
      <c r="K202" s="100">
        <v>2.2400000000000002</v>
      </c>
      <c r="L202" s="100">
        <v>73</v>
      </c>
      <c r="M202" s="100">
        <v>69</v>
      </c>
      <c r="N202" s="100">
        <v>7</v>
      </c>
      <c r="O202" s="99">
        <v>0.4289930555555555</v>
      </c>
    </row>
    <row r="203" spans="1:15" x14ac:dyDescent="0.25">
      <c r="A203" s="100">
        <v>2307</v>
      </c>
      <c r="B203" s="29">
        <v>4</v>
      </c>
      <c r="C203" s="100">
        <v>35109</v>
      </c>
      <c r="D203" s="100">
        <v>15.85</v>
      </c>
      <c r="E203" s="100">
        <v>12.38</v>
      </c>
      <c r="F203" s="100">
        <v>10.17</v>
      </c>
      <c r="G203" s="100">
        <v>8</v>
      </c>
      <c r="H203" s="100">
        <v>6.31</v>
      </c>
      <c r="I203" s="100">
        <v>5.03</v>
      </c>
      <c r="J203" s="100">
        <v>4.09</v>
      </c>
      <c r="K203" s="100">
        <v>3.4</v>
      </c>
      <c r="L203" s="100">
        <v>73</v>
      </c>
      <c r="M203" s="100">
        <v>69</v>
      </c>
      <c r="N203" s="100">
        <v>7</v>
      </c>
      <c r="O203" s="99">
        <v>0.42910879629629628</v>
      </c>
    </row>
    <row r="204" spans="1:15" x14ac:dyDescent="0.25">
      <c r="A204" s="96" t="s">
        <v>971</v>
      </c>
      <c r="C204" s="95" t="s">
        <v>57</v>
      </c>
      <c r="D204" s="97">
        <v>0.43018518518518517</v>
      </c>
      <c r="E204" s="96" t="s">
        <v>178</v>
      </c>
    </row>
    <row r="205" spans="1:15" x14ac:dyDescent="0.25">
      <c r="A205" s="100">
        <v>2325</v>
      </c>
      <c r="B205" s="29">
        <v>1</v>
      </c>
      <c r="C205" s="100">
        <v>35152</v>
      </c>
      <c r="D205" s="100">
        <v>8.8000000000000007</v>
      </c>
      <c r="E205" s="100">
        <v>7.96</v>
      </c>
      <c r="F205" s="100">
        <v>8.0299999999999994</v>
      </c>
      <c r="G205" s="100">
        <v>6.97</v>
      </c>
      <c r="H205" s="100">
        <v>6.18</v>
      </c>
      <c r="I205" s="100">
        <v>5.27</v>
      </c>
      <c r="J205" s="100">
        <v>4.59</v>
      </c>
      <c r="K205" s="100">
        <v>4.0999999999999996</v>
      </c>
      <c r="L205" s="100">
        <v>74</v>
      </c>
      <c r="M205" s="100">
        <v>69</v>
      </c>
      <c r="N205" s="100">
        <v>1</v>
      </c>
      <c r="O205" s="99">
        <v>0.43158564814814815</v>
      </c>
    </row>
    <row r="206" spans="1:15" x14ac:dyDescent="0.25">
      <c r="A206" s="100">
        <v>2325</v>
      </c>
      <c r="B206" s="29">
        <v>2</v>
      </c>
      <c r="C206" s="100">
        <v>12039</v>
      </c>
      <c r="D206" s="100">
        <v>2.8</v>
      </c>
      <c r="E206" s="100">
        <v>2.5099999999999998</v>
      </c>
      <c r="F206" s="100">
        <v>2.56</v>
      </c>
      <c r="G206" s="100">
        <v>2.23</v>
      </c>
      <c r="H206" s="100">
        <v>1.99</v>
      </c>
      <c r="I206" s="100">
        <v>1.73</v>
      </c>
      <c r="J206" s="100">
        <v>1.52</v>
      </c>
      <c r="K206" s="100">
        <v>1.41</v>
      </c>
      <c r="L206" s="100">
        <v>74</v>
      </c>
      <c r="M206" s="100">
        <v>69</v>
      </c>
      <c r="N206" s="100">
        <v>1</v>
      </c>
      <c r="O206" s="99">
        <v>0.43170138888888893</v>
      </c>
    </row>
    <row r="207" spans="1:15" x14ac:dyDescent="0.25">
      <c r="A207" s="100">
        <v>2325</v>
      </c>
      <c r="B207" s="29">
        <v>3</v>
      </c>
      <c r="C207" s="100">
        <v>23249</v>
      </c>
      <c r="D207" s="100">
        <v>5.7</v>
      </c>
      <c r="E207" s="100">
        <v>5.09</v>
      </c>
      <c r="F207" s="100">
        <v>5.24</v>
      </c>
      <c r="G207" s="100">
        <v>4.51</v>
      </c>
      <c r="H207" s="100">
        <v>4.05</v>
      </c>
      <c r="I207" s="100">
        <v>3.49</v>
      </c>
      <c r="J207" s="100">
        <v>3.06</v>
      </c>
      <c r="K207" s="100">
        <v>2.81</v>
      </c>
      <c r="L207" s="100">
        <v>74</v>
      </c>
      <c r="M207" s="100">
        <v>69</v>
      </c>
      <c r="N207" s="100">
        <v>1</v>
      </c>
      <c r="O207" s="99">
        <v>0.43178240740740742</v>
      </c>
    </row>
    <row r="208" spans="1:15" x14ac:dyDescent="0.25">
      <c r="A208" s="100">
        <v>2325</v>
      </c>
      <c r="B208" s="29">
        <v>4</v>
      </c>
      <c r="C208" s="100">
        <v>35509</v>
      </c>
      <c r="D208" s="100">
        <v>8.6999999999999993</v>
      </c>
      <c r="E208" s="100">
        <v>7.86</v>
      </c>
      <c r="F208" s="100">
        <v>7.95</v>
      </c>
      <c r="G208" s="100">
        <v>6.91</v>
      </c>
      <c r="H208" s="100">
        <v>6.14</v>
      </c>
      <c r="I208" s="100">
        <v>5.28</v>
      </c>
      <c r="J208" s="100">
        <v>4.66</v>
      </c>
      <c r="K208" s="100">
        <v>4.22</v>
      </c>
      <c r="L208" s="100">
        <v>74</v>
      </c>
      <c r="M208" s="100">
        <v>69</v>
      </c>
      <c r="N208" s="100">
        <v>1</v>
      </c>
      <c r="O208" s="99">
        <v>0.43189814814814814</v>
      </c>
    </row>
    <row r="209" spans="1:15" x14ac:dyDescent="0.25">
      <c r="A209" s="96" t="s">
        <v>987</v>
      </c>
      <c r="C209" s="95" t="s">
        <v>57</v>
      </c>
      <c r="D209" s="97">
        <v>0.4322685185185185</v>
      </c>
      <c r="E209" s="96" t="s">
        <v>176</v>
      </c>
    </row>
    <row r="210" spans="1:15" x14ac:dyDescent="0.25">
      <c r="A210" s="100">
        <v>2343</v>
      </c>
      <c r="B210" s="29">
        <v>1</v>
      </c>
      <c r="C210" s="100">
        <v>34812</v>
      </c>
      <c r="D210" s="100">
        <v>14.31</v>
      </c>
      <c r="E210" s="100">
        <v>10.53</v>
      </c>
      <c r="F210" s="100">
        <v>11.36</v>
      </c>
      <c r="G210" s="100">
        <v>8.86</v>
      </c>
      <c r="H210" s="100">
        <v>7.03</v>
      </c>
      <c r="I210" s="100">
        <v>5.57</v>
      </c>
      <c r="J210" s="100">
        <v>4.47</v>
      </c>
      <c r="K210" s="100">
        <v>3.62</v>
      </c>
      <c r="L210" s="100">
        <v>74</v>
      </c>
      <c r="M210" s="100">
        <v>69</v>
      </c>
      <c r="N210" s="100">
        <v>3</v>
      </c>
      <c r="O210" s="99">
        <v>0.43285879629629626</v>
      </c>
    </row>
    <row r="211" spans="1:15" x14ac:dyDescent="0.25">
      <c r="A211" s="100">
        <v>2343</v>
      </c>
      <c r="B211" s="29">
        <v>2</v>
      </c>
      <c r="C211" s="100">
        <v>11914</v>
      </c>
      <c r="D211" s="100">
        <v>4.5199999999999996</v>
      </c>
      <c r="E211" s="100">
        <v>3.45</v>
      </c>
      <c r="F211" s="100">
        <v>3.61</v>
      </c>
      <c r="G211" s="100">
        <v>2.81</v>
      </c>
      <c r="H211" s="100">
        <v>2.25</v>
      </c>
      <c r="I211" s="100">
        <v>1.83</v>
      </c>
      <c r="J211" s="100">
        <v>1.5</v>
      </c>
      <c r="K211" s="100">
        <v>1.25</v>
      </c>
      <c r="L211" s="100">
        <v>74</v>
      </c>
      <c r="M211" s="100">
        <v>69</v>
      </c>
      <c r="N211" s="100">
        <v>3</v>
      </c>
      <c r="O211" s="99">
        <v>0.43296296296296299</v>
      </c>
    </row>
    <row r="212" spans="1:15" x14ac:dyDescent="0.25">
      <c r="A212" s="100">
        <v>2343</v>
      </c>
      <c r="B212" s="29">
        <v>3</v>
      </c>
      <c r="C212" s="100">
        <v>23056</v>
      </c>
      <c r="D212" s="100">
        <v>9.1199999999999992</v>
      </c>
      <c r="E212" s="100">
        <v>7.04</v>
      </c>
      <c r="F212" s="100">
        <v>7.35</v>
      </c>
      <c r="G212" s="100">
        <v>5.67</v>
      </c>
      <c r="H212" s="100">
        <v>4.53</v>
      </c>
      <c r="I212" s="100">
        <v>3.67</v>
      </c>
      <c r="J212" s="100">
        <v>2.99</v>
      </c>
      <c r="K212" s="100">
        <v>2.46</v>
      </c>
      <c r="L212" s="100">
        <v>74</v>
      </c>
      <c r="M212" s="100">
        <v>69</v>
      </c>
      <c r="N212" s="100">
        <v>3</v>
      </c>
      <c r="O212" s="99">
        <v>0.43305555555555553</v>
      </c>
    </row>
    <row r="213" spans="1:15" x14ac:dyDescent="0.25">
      <c r="A213" s="100">
        <v>2343</v>
      </c>
      <c r="B213" s="29">
        <v>4</v>
      </c>
      <c r="C213" s="100">
        <v>35135</v>
      </c>
      <c r="D213" s="100">
        <v>13.65</v>
      </c>
      <c r="E213" s="100">
        <v>10.81</v>
      </c>
      <c r="F213" s="100">
        <v>10.9</v>
      </c>
      <c r="G213" s="100">
        <v>8.5500000000000007</v>
      </c>
      <c r="H213" s="100">
        <v>6.8</v>
      </c>
      <c r="I213" s="100">
        <v>5.48</v>
      </c>
      <c r="J213" s="100">
        <v>4.46</v>
      </c>
      <c r="K213" s="100">
        <v>3.65</v>
      </c>
      <c r="L213" s="100">
        <v>74</v>
      </c>
      <c r="M213" s="100">
        <v>69</v>
      </c>
      <c r="N213" s="100">
        <v>3</v>
      </c>
      <c r="O213" s="99">
        <v>0.4331712962962963</v>
      </c>
    </row>
    <row r="214" spans="1:15" x14ac:dyDescent="0.25">
      <c r="A214" s="96" t="s">
        <v>988</v>
      </c>
      <c r="C214" s="95" t="s">
        <v>57</v>
      </c>
      <c r="D214" s="97">
        <v>0.4337152777777778</v>
      </c>
      <c r="E214" s="96" t="s">
        <v>174</v>
      </c>
    </row>
    <row r="215" spans="1:15" x14ac:dyDescent="0.25">
      <c r="A215" s="100">
        <v>2345</v>
      </c>
      <c r="B215" s="29">
        <v>1</v>
      </c>
      <c r="C215" s="100">
        <v>34964</v>
      </c>
      <c r="D215" s="100">
        <v>13.82</v>
      </c>
      <c r="E215" s="100">
        <v>10.93</v>
      </c>
      <c r="F215" s="100">
        <v>10.17</v>
      </c>
      <c r="G215" s="100">
        <v>7.98</v>
      </c>
      <c r="H215" s="100">
        <v>6.39</v>
      </c>
      <c r="I215" s="100">
        <v>5.12</v>
      </c>
      <c r="J215" s="100">
        <v>4.18</v>
      </c>
      <c r="K215" s="100">
        <v>3.41</v>
      </c>
      <c r="L215" s="100">
        <v>74</v>
      </c>
      <c r="M215" s="100">
        <v>69</v>
      </c>
      <c r="N215" s="100">
        <v>4</v>
      </c>
      <c r="O215" s="99">
        <v>0.43409722222222219</v>
      </c>
    </row>
    <row r="216" spans="1:15" x14ac:dyDescent="0.25">
      <c r="A216" s="100">
        <v>2345</v>
      </c>
      <c r="B216" s="29">
        <v>2</v>
      </c>
      <c r="C216" s="100">
        <v>11994</v>
      </c>
      <c r="D216" s="100">
        <v>4.34</v>
      </c>
      <c r="E216" s="100">
        <v>3.45</v>
      </c>
      <c r="F216" s="100">
        <v>3.44</v>
      </c>
      <c r="G216" s="100">
        <v>2.72</v>
      </c>
      <c r="H216" s="100">
        <v>2.19</v>
      </c>
      <c r="I216" s="100">
        <v>1.78</v>
      </c>
      <c r="J216" s="100">
        <v>1.47</v>
      </c>
      <c r="K216" s="100">
        <v>1.22</v>
      </c>
      <c r="L216" s="100">
        <v>74</v>
      </c>
      <c r="M216" s="100">
        <v>69</v>
      </c>
      <c r="N216" s="100">
        <v>4</v>
      </c>
      <c r="O216" s="99">
        <v>0.43418981481481483</v>
      </c>
    </row>
    <row r="217" spans="1:15" x14ac:dyDescent="0.25">
      <c r="A217" s="100">
        <v>2345</v>
      </c>
      <c r="B217" s="29">
        <v>3</v>
      </c>
      <c r="C217" s="100">
        <v>23236</v>
      </c>
      <c r="D217" s="100">
        <v>8.7899999999999991</v>
      </c>
      <c r="E217" s="100">
        <v>6.93</v>
      </c>
      <c r="F217" s="100">
        <v>7.12</v>
      </c>
      <c r="G217" s="100">
        <v>5.53</v>
      </c>
      <c r="H217" s="100">
        <v>4.43</v>
      </c>
      <c r="I217" s="100">
        <v>3.56</v>
      </c>
      <c r="J217" s="100">
        <v>2.9</v>
      </c>
      <c r="K217" s="100">
        <v>2.38</v>
      </c>
      <c r="L217" s="100">
        <v>74</v>
      </c>
      <c r="M217" s="100">
        <v>69</v>
      </c>
      <c r="N217" s="100">
        <v>4</v>
      </c>
      <c r="O217" s="99">
        <v>0.43428240740740742</v>
      </c>
    </row>
    <row r="218" spans="1:15" x14ac:dyDescent="0.25">
      <c r="A218" s="100">
        <v>2345</v>
      </c>
      <c r="B218" s="29">
        <v>4</v>
      </c>
      <c r="C218" s="100">
        <v>35309</v>
      </c>
      <c r="D218" s="100">
        <v>13.23</v>
      </c>
      <c r="E218" s="100">
        <v>10.54</v>
      </c>
      <c r="F218" s="100">
        <v>10.84</v>
      </c>
      <c r="G218" s="100">
        <v>8.4499999999999993</v>
      </c>
      <c r="H218" s="100">
        <v>6.73</v>
      </c>
      <c r="I218" s="100">
        <v>5.38</v>
      </c>
      <c r="J218" s="100">
        <v>4.37</v>
      </c>
      <c r="K218" s="100">
        <v>3.54</v>
      </c>
      <c r="L218" s="100">
        <v>74</v>
      </c>
      <c r="M218" s="100">
        <v>69</v>
      </c>
      <c r="N218" s="100">
        <v>4</v>
      </c>
      <c r="O218" s="99">
        <v>0.4343981481481482</v>
      </c>
    </row>
    <row r="219" spans="1:15" x14ac:dyDescent="0.25">
      <c r="A219" s="96" t="s">
        <v>976</v>
      </c>
      <c r="C219" s="95" t="s">
        <v>57</v>
      </c>
      <c r="D219" s="97">
        <v>0.43476851851851855</v>
      </c>
      <c r="E219" s="96" t="s">
        <v>172</v>
      </c>
    </row>
    <row r="220" spans="1:15" x14ac:dyDescent="0.25">
      <c r="A220" s="100">
        <v>2363</v>
      </c>
      <c r="B220" s="29">
        <v>1</v>
      </c>
      <c r="C220" s="100">
        <v>35232</v>
      </c>
      <c r="D220" s="100">
        <v>8.91</v>
      </c>
      <c r="E220" s="100">
        <v>8.2100000000000009</v>
      </c>
      <c r="F220" s="100">
        <v>8.02</v>
      </c>
      <c r="G220" s="100">
        <v>6.88</v>
      </c>
      <c r="H220" s="100">
        <v>5.81</v>
      </c>
      <c r="I220" s="100">
        <v>4.91</v>
      </c>
      <c r="J220" s="100">
        <v>4.09</v>
      </c>
      <c r="K220" s="100">
        <v>3.37</v>
      </c>
      <c r="L220" s="100">
        <v>74</v>
      </c>
      <c r="M220" s="100">
        <v>69</v>
      </c>
      <c r="N220" s="100">
        <v>5</v>
      </c>
      <c r="O220" s="99">
        <v>0.43520833333333336</v>
      </c>
    </row>
    <row r="221" spans="1:15" x14ac:dyDescent="0.25">
      <c r="A221" s="100">
        <v>2363</v>
      </c>
      <c r="B221" s="29">
        <v>2</v>
      </c>
      <c r="C221" s="100">
        <v>11949</v>
      </c>
      <c r="D221" s="100">
        <v>2.75</v>
      </c>
      <c r="E221" s="100">
        <v>2.5099999999999998</v>
      </c>
      <c r="F221" s="100">
        <v>2.48</v>
      </c>
      <c r="G221" s="100">
        <v>2.15</v>
      </c>
      <c r="H221" s="100">
        <v>1.85</v>
      </c>
      <c r="I221" s="100">
        <v>1.58</v>
      </c>
      <c r="J221" s="100">
        <v>1.37</v>
      </c>
      <c r="K221" s="100">
        <v>1.17</v>
      </c>
      <c r="L221" s="100">
        <v>74</v>
      </c>
      <c r="M221" s="100">
        <v>69</v>
      </c>
      <c r="N221" s="100">
        <v>5</v>
      </c>
      <c r="O221" s="99">
        <v>0.43530092592592595</v>
      </c>
    </row>
    <row r="222" spans="1:15" x14ac:dyDescent="0.25">
      <c r="A222" s="100">
        <v>2363</v>
      </c>
      <c r="B222" s="29">
        <v>3</v>
      </c>
      <c r="C222" s="100">
        <v>23233</v>
      </c>
      <c r="D222" s="100">
        <v>5.62</v>
      </c>
      <c r="E222" s="100">
        <v>5.14</v>
      </c>
      <c r="F222" s="100">
        <v>5.09</v>
      </c>
      <c r="G222" s="100">
        <v>4.33</v>
      </c>
      <c r="H222" s="100">
        <v>3.73</v>
      </c>
      <c r="I222" s="100">
        <v>3.16</v>
      </c>
      <c r="J222" s="100">
        <v>2.68</v>
      </c>
      <c r="K222" s="100">
        <v>2.2799999999999998</v>
      </c>
      <c r="L222" s="100">
        <v>74</v>
      </c>
      <c r="M222" s="100">
        <v>69</v>
      </c>
      <c r="N222" s="100">
        <v>5</v>
      </c>
      <c r="O222" s="99">
        <v>0.43539351851851849</v>
      </c>
    </row>
    <row r="223" spans="1:15" x14ac:dyDescent="0.25">
      <c r="A223" s="100">
        <v>2363</v>
      </c>
      <c r="B223" s="29">
        <v>4</v>
      </c>
      <c r="C223" s="100">
        <v>35416</v>
      </c>
      <c r="D223" s="100">
        <v>8.67</v>
      </c>
      <c r="E223" s="100">
        <v>7.96</v>
      </c>
      <c r="F223" s="100">
        <v>7.84</v>
      </c>
      <c r="G223" s="100">
        <v>6.69</v>
      </c>
      <c r="H223" s="100">
        <v>5.7</v>
      </c>
      <c r="I223" s="100">
        <v>4.83</v>
      </c>
      <c r="J223" s="100">
        <v>4.07</v>
      </c>
      <c r="K223" s="100">
        <v>3.41</v>
      </c>
      <c r="L223" s="100">
        <v>74</v>
      </c>
      <c r="M223" s="100">
        <v>69</v>
      </c>
      <c r="N223" s="100">
        <v>5</v>
      </c>
      <c r="O223" s="99">
        <v>0.43549768518518522</v>
      </c>
    </row>
    <row r="224" spans="1:15" x14ac:dyDescent="0.25">
      <c r="A224" s="96" t="s">
        <v>989</v>
      </c>
      <c r="C224" s="95" t="s">
        <v>57</v>
      </c>
      <c r="D224" s="97">
        <v>0.43593750000000003</v>
      </c>
      <c r="E224" s="96" t="s">
        <v>170</v>
      </c>
    </row>
    <row r="225" spans="1:15" x14ac:dyDescent="0.25">
      <c r="A225" s="100">
        <v>3086</v>
      </c>
      <c r="B225" s="29">
        <v>1</v>
      </c>
      <c r="C225" s="100">
        <v>34807</v>
      </c>
      <c r="D225" s="100">
        <v>15.02</v>
      </c>
      <c r="E225" s="100">
        <v>8.9700000000000006</v>
      </c>
      <c r="F225" s="100">
        <v>12.11</v>
      </c>
      <c r="G225" s="100">
        <v>9.5399999999999991</v>
      </c>
      <c r="H225" s="100">
        <v>7.71</v>
      </c>
      <c r="I225" s="100">
        <v>6.17</v>
      </c>
      <c r="J225" s="100">
        <v>4.9400000000000004</v>
      </c>
      <c r="K225" s="100">
        <v>3.97</v>
      </c>
      <c r="L225" s="100">
        <v>75</v>
      </c>
      <c r="M225" s="100">
        <v>69</v>
      </c>
      <c r="N225" s="100">
        <v>6</v>
      </c>
      <c r="O225" s="99">
        <v>0.43812500000000004</v>
      </c>
    </row>
    <row r="226" spans="1:15" x14ac:dyDescent="0.25">
      <c r="A226" s="100">
        <v>3086</v>
      </c>
      <c r="B226" s="29">
        <v>2</v>
      </c>
      <c r="C226" s="100">
        <v>11914</v>
      </c>
      <c r="D226" s="100">
        <v>5.29</v>
      </c>
      <c r="E226" s="100">
        <v>2.66</v>
      </c>
      <c r="F226" s="100">
        <v>4.1900000000000004</v>
      </c>
      <c r="G226" s="100">
        <v>3.33</v>
      </c>
      <c r="H226" s="100">
        <v>2.65</v>
      </c>
      <c r="I226" s="100">
        <v>2.16</v>
      </c>
      <c r="J226" s="100">
        <v>1.73</v>
      </c>
      <c r="K226" s="100">
        <v>1.43</v>
      </c>
      <c r="L226" s="100">
        <v>75</v>
      </c>
      <c r="M226" s="100">
        <v>69</v>
      </c>
      <c r="N226" s="100">
        <v>6</v>
      </c>
      <c r="O226" s="99">
        <v>0.43826388888888884</v>
      </c>
    </row>
    <row r="227" spans="1:15" x14ac:dyDescent="0.25">
      <c r="A227" s="100">
        <v>3086</v>
      </c>
      <c r="B227" s="29">
        <v>3</v>
      </c>
      <c r="C227" s="100">
        <v>23098</v>
      </c>
      <c r="D227" s="100">
        <v>10.17</v>
      </c>
      <c r="E227" s="100">
        <v>5.64</v>
      </c>
      <c r="F227" s="100">
        <v>8.25</v>
      </c>
      <c r="G227" s="100">
        <v>6.44</v>
      </c>
      <c r="H227" s="100">
        <v>5.24</v>
      </c>
      <c r="I227" s="100">
        <v>4.22</v>
      </c>
      <c r="J227" s="100">
        <v>3.38</v>
      </c>
      <c r="K227" s="100">
        <v>2.76</v>
      </c>
      <c r="L227" s="100">
        <v>75</v>
      </c>
      <c r="M227" s="100">
        <v>69</v>
      </c>
      <c r="N227" s="100">
        <v>6</v>
      </c>
      <c r="O227" s="99">
        <v>0.43836805555555558</v>
      </c>
    </row>
    <row r="228" spans="1:15" x14ac:dyDescent="0.25">
      <c r="A228" s="100">
        <v>3086</v>
      </c>
      <c r="B228" s="29">
        <v>4</v>
      </c>
      <c r="C228" s="100">
        <v>35117</v>
      </c>
      <c r="D228" s="100">
        <v>14.89</v>
      </c>
      <c r="E228" s="100">
        <v>9.0500000000000007</v>
      </c>
      <c r="F228" s="100">
        <v>12.06</v>
      </c>
      <c r="G228" s="100">
        <v>9.49</v>
      </c>
      <c r="H228" s="100">
        <v>7.68</v>
      </c>
      <c r="I228" s="100">
        <v>6.17</v>
      </c>
      <c r="J228" s="100">
        <v>4.99</v>
      </c>
      <c r="K228" s="100">
        <v>4.0199999999999996</v>
      </c>
      <c r="L228" s="100">
        <v>75</v>
      </c>
      <c r="M228" s="100">
        <v>69</v>
      </c>
      <c r="N228" s="100">
        <v>6</v>
      </c>
      <c r="O228" s="99">
        <v>0.4384953703703704</v>
      </c>
    </row>
    <row r="229" spans="1:15" x14ac:dyDescent="0.25">
      <c r="A229" s="96" t="s">
        <v>990</v>
      </c>
      <c r="C229" s="95" t="s">
        <v>57</v>
      </c>
      <c r="D229" s="97">
        <v>0.43883101851851852</v>
      </c>
      <c r="E229" s="96" t="s">
        <v>168</v>
      </c>
    </row>
    <row r="230" spans="1:15" x14ac:dyDescent="0.25">
      <c r="A230" s="100">
        <v>3091</v>
      </c>
      <c r="B230" s="29">
        <v>1</v>
      </c>
      <c r="C230" s="100">
        <v>34859</v>
      </c>
      <c r="D230" s="100">
        <v>14.67</v>
      </c>
      <c r="E230" s="100">
        <v>11.8</v>
      </c>
      <c r="F230" s="100">
        <v>10.23</v>
      </c>
      <c r="G230" s="100">
        <v>8.2799999999999994</v>
      </c>
      <c r="H230" s="100">
        <v>6.81</v>
      </c>
      <c r="I230" s="100">
        <v>5.52</v>
      </c>
      <c r="J230" s="100">
        <v>4.5</v>
      </c>
      <c r="K230" s="100">
        <v>3.71</v>
      </c>
      <c r="L230" s="100">
        <v>75</v>
      </c>
      <c r="M230" s="100">
        <v>69</v>
      </c>
      <c r="N230" s="100">
        <v>7</v>
      </c>
      <c r="O230" s="99">
        <v>0.4392361111111111</v>
      </c>
    </row>
    <row r="231" spans="1:15" x14ac:dyDescent="0.25">
      <c r="A231" s="100">
        <v>3091</v>
      </c>
      <c r="B231" s="29">
        <v>2</v>
      </c>
      <c r="C231" s="100">
        <v>11942</v>
      </c>
      <c r="D231" s="100">
        <v>4.6100000000000003</v>
      </c>
      <c r="E231" s="100">
        <v>3.69</v>
      </c>
      <c r="F231" s="100">
        <v>3.3</v>
      </c>
      <c r="G231" s="100">
        <v>2.68</v>
      </c>
      <c r="H231" s="100">
        <v>2.23</v>
      </c>
      <c r="I231" s="100">
        <v>1.82</v>
      </c>
      <c r="J231" s="100">
        <v>1.49</v>
      </c>
      <c r="K231" s="100">
        <v>1.26</v>
      </c>
      <c r="L231" s="100">
        <v>75</v>
      </c>
      <c r="M231" s="100">
        <v>69</v>
      </c>
      <c r="N231" s="100">
        <v>7</v>
      </c>
      <c r="O231" s="99">
        <v>0.43934027777777779</v>
      </c>
    </row>
    <row r="232" spans="1:15" x14ac:dyDescent="0.25">
      <c r="A232" s="100">
        <v>3091</v>
      </c>
      <c r="B232" s="29">
        <v>3</v>
      </c>
      <c r="C232" s="100">
        <v>23142</v>
      </c>
      <c r="D232" s="100">
        <v>9.5500000000000007</v>
      </c>
      <c r="E232" s="100">
        <v>7.67</v>
      </c>
      <c r="F232" s="100">
        <v>6.83</v>
      </c>
      <c r="G232" s="100">
        <v>5.49</v>
      </c>
      <c r="H232" s="100">
        <v>4.55</v>
      </c>
      <c r="I232" s="100">
        <v>3.7</v>
      </c>
      <c r="J232" s="100">
        <v>3.03</v>
      </c>
      <c r="K232" s="100">
        <v>2.5099999999999998</v>
      </c>
      <c r="L232" s="100">
        <v>75</v>
      </c>
      <c r="M232" s="100">
        <v>69</v>
      </c>
      <c r="N232" s="100">
        <v>7</v>
      </c>
      <c r="O232" s="99">
        <v>0.43943287037037032</v>
      </c>
    </row>
    <row r="233" spans="1:15" x14ac:dyDescent="0.25">
      <c r="A233" s="100">
        <v>3091</v>
      </c>
      <c r="B233" s="29">
        <v>4</v>
      </c>
      <c r="C233" s="100">
        <v>35151</v>
      </c>
      <c r="D233" s="100">
        <v>14.55</v>
      </c>
      <c r="E233" s="100">
        <v>11.72</v>
      </c>
      <c r="F233" s="100">
        <v>10.45</v>
      </c>
      <c r="G233" s="100">
        <v>8.41</v>
      </c>
      <c r="H233" s="100">
        <v>6.89</v>
      </c>
      <c r="I233" s="100">
        <v>5.59</v>
      </c>
      <c r="J233" s="100">
        <v>4.5599999999999996</v>
      </c>
      <c r="K233" s="100">
        <v>3.75</v>
      </c>
      <c r="L233" s="100">
        <v>75</v>
      </c>
      <c r="M233" s="100">
        <v>69</v>
      </c>
      <c r="N233" s="100">
        <v>7</v>
      </c>
      <c r="O233" s="99">
        <v>0.4395486111111111</v>
      </c>
    </row>
    <row r="234" spans="1:15" x14ac:dyDescent="0.25">
      <c r="A234" s="96" t="s">
        <v>623</v>
      </c>
      <c r="C234" s="95" t="s">
        <v>57</v>
      </c>
      <c r="D234" s="97">
        <v>0.44004629629629632</v>
      </c>
      <c r="E234" s="96" t="s">
        <v>166</v>
      </c>
    </row>
    <row r="235" spans="1:15" x14ac:dyDescent="0.25">
      <c r="A235" s="100">
        <v>3730</v>
      </c>
      <c r="B235" s="29">
        <v>1</v>
      </c>
      <c r="C235" s="100">
        <v>34856</v>
      </c>
      <c r="D235" s="100">
        <v>16.63</v>
      </c>
      <c r="E235" s="100">
        <v>10.37</v>
      </c>
      <c r="F235" s="100">
        <v>13.41</v>
      </c>
      <c r="G235" s="100">
        <v>10.59</v>
      </c>
      <c r="H235" s="100">
        <v>8.44</v>
      </c>
      <c r="I235" s="100">
        <v>6.74</v>
      </c>
      <c r="J235" s="100">
        <v>5.37</v>
      </c>
      <c r="K235" s="100">
        <v>4.3099999999999996</v>
      </c>
      <c r="L235" s="100">
        <v>75</v>
      </c>
      <c r="M235" s="100">
        <v>69</v>
      </c>
      <c r="N235" s="100">
        <v>8</v>
      </c>
      <c r="O235" s="99">
        <v>0.44216435185185188</v>
      </c>
    </row>
    <row r="236" spans="1:15" x14ac:dyDescent="0.25">
      <c r="A236" s="100">
        <v>3730</v>
      </c>
      <c r="B236" s="29">
        <v>2</v>
      </c>
      <c r="C236" s="100">
        <v>12036</v>
      </c>
      <c r="D236" s="100">
        <v>5.55</v>
      </c>
      <c r="E236" s="100">
        <v>3.18</v>
      </c>
      <c r="F236" s="100">
        <v>4.45</v>
      </c>
      <c r="G236" s="100">
        <v>3.52</v>
      </c>
      <c r="H236" s="100">
        <v>2.82</v>
      </c>
      <c r="I236" s="100">
        <v>2.29</v>
      </c>
      <c r="J236" s="100">
        <v>1.84</v>
      </c>
      <c r="K236" s="100">
        <v>1.52</v>
      </c>
      <c r="L236" s="100">
        <v>75</v>
      </c>
      <c r="M236" s="100">
        <v>69</v>
      </c>
      <c r="N236" s="100">
        <v>8</v>
      </c>
      <c r="O236" s="99">
        <v>0.44229166666666669</v>
      </c>
    </row>
    <row r="237" spans="1:15" x14ac:dyDescent="0.25">
      <c r="A237" s="100">
        <v>3730</v>
      </c>
      <c r="B237" s="29">
        <v>3</v>
      </c>
      <c r="C237" s="100">
        <v>23241</v>
      </c>
      <c r="D237" s="100">
        <v>11</v>
      </c>
      <c r="E237" s="100">
        <v>6.62</v>
      </c>
      <c r="F237" s="100">
        <v>8.91</v>
      </c>
      <c r="G237" s="100">
        <v>6.96</v>
      </c>
      <c r="H237" s="100">
        <v>5.63</v>
      </c>
      <c r="I237" s="100">
        <v>4.5199999999999996</v>
      </c>
      <c r="J237" s="100">
        <v>3.6</v>
      </c>
      <c r="K237" s="100">
        <v>2.95</v>
      </c>
      <c r="L237" s="100">
        <v>75</v>
      </c>
      <c r="M237" s="100">
        <v>69</v>
      </c>
      <c r="N237" s="100">
        <v>8</v>
      </c>
      <c r="O237" s="99">
        <v>0.44241898148148145</v>
      </c>
    </row>
    <row r="238" spans="1:15" x14ac:dyDescent="0.25">
      <c r="A238" s="100">
        <v>3730</v>
      </c>
      <c r="B238" s="29">
        <v>4</v>
      </c>
      <c r="C238" s="100">
        <v>35104</v>
      </c>
      <c r="D238" s="100">
        <v>16.23</v>
      </c>
      <c r="E238" s="100">
        <v>10.36</v>
      </c>
      <c r="F238" s="100">
        <v>13.14</v>
      </c>
      <c r="G238" s="100">
        <v>10.37</v>
      </c>
      <c r="H238" s="100">
        <v>8.31</v>
      </c>
      <c r="I238" s="100">
        <v>6.66</v>
      </c>
      <c r="J238" s="100">
        <v>5.34</v>
      </c>
      <c r="K238" s="100">
        <v>4.3099999999999996</v>
      </c>
      <c r="L238" s="100">
        <v>75</v>
      </c>
      <c r="M238" s="100">
        <v>69</v>
      </c>
      <c r="N238" s="100">
        <v>8</v>
      </c>
      <c r="O238" s="99">
        <v>0.44253472222222223</v>
      </c>
    </row>
    <row r="239" spans="1:15" x14ac:dyDescent="0.25">
      <c r="A239" s="96" t="s">
        <v>991</v>
      </c>
      <c r="C239" s="95" t="s">
        <v>57</v>
      </c>
      <c r="D239" s="97">
        <v>0.44290509259259259</v>
      </c>
      <c r="E239" s="96" t="s">
        <v>163</v>
      </c>
    </row>
    <row r="240" spans="1:15" x14ac:dyDescent="0.25">
      <c r="A240" s="100">
        <v>3734</v>
      </c>
      <c r="B240" s="29">
        <v>1</v>
      </c>
      <c r="C240" s="100">
        <v>35007</v>
      </c>
      <c r="D240" s="100">
        <v>16.66</v>
      </c>
      <c r="E240" s="100">
        <v>13.12</v>
      </c>
      <c r="F240" s="100">
        <v>10.58</v>
      </c>
      <c r="G240" s="100">
        <v>8.5299999999999994</v>
      </c>
      <c r="H240" s="100">
        <v>6.98</v>
      </c>
      <c r="I240" s="100">
        <v>5.68</v>
      </c>
      <c r="J240" s="100">
        <v>4.6500000000000004</v>
      </c>
      <c r="K240" s="100">
        <v>3.83</v>
      </c>
      <c r="L240" s="100">
        <v>75</v>
      </c>
      <c r="M240" s="100">
        <v>69</v>
      </c>
      <c r="N240" s="100">
        <v>9</v>
      </c>
      <c r="O240" s="99">
        <v>0.44340277777777781</v>
      </c>
    </row>
    <row r="241" spans="1:16" x14ac:dyDescent="0.25">
      <c r="A241" s="100">
        <v>3734</v>
      </c>
      <c r="B241" s="29">
        <v>2</v>
      </c>
      <c r="C241" s="100">
        <v>11918</v>
      </c>
      <c r="D241" s="100">
        <v>5.48</v>
      </c>
      <c r="E241" s="100">
        <v>4.2699999999999996</v>
      </c>
      <c r="F241" s="100">
        <v>3.42</v>
      </c>
      <c r="G241" s="100">
        <v>2.75</v>
      </c>
      <c r="H241" s="100">
        <v>2.2799999999999998</v>
      </c>
      <c r="I241" s="100">
        <v>1.88</v>
      </c>
      <c r="J241" s="100">
        <v>1.56</v>
      </c>
      <c r="K241" s="100">
        <v>1.31</v>
      </c>
      <c r="L241" s="100">
        <v>75</v>
      </c>
      <c r="M241" s="100">
        <v>69</v>
      </c>
      <c r="N241" s="100">
        <v>9</v>
      </c>
      <c r="O241" s="99">
        <v>0.44351851851851848</v>
      </c>
    </row>
    <row r="242" spans="1:16" x14ac:dyDescent="0.25">
      <c r="A242" s="100">
        <v>3734</v>
      </c>
      <c r="B242" s="29">
        <v>3</v>
      </c>
      <c r="C242" s="100">
        <v>23128</v>
      </c>
      <c r="D242" s="100">
        <v>10.88</v>
      </c>
      <c r="E242" s="100">
        <v>8.5500000000000007</v>
      </c>
      <c r="F242" s="100">
        <v>7.15</v>
      </c>
      <c r="G242" s="100">
        <v>5.67</v>
      </c>
      <c r="H242" s="100">
        <v>4.7</v>
      </c>
      <c r="I242" s="100">
        <v>3.82</v>
      </c>
      <c r="J242" s="100">
        <v>3.15</v>
      </c>
      <c r="K242" s="100">
        <v>2.6</v>
      </c>
      <c r="L242" s="100">
        <v>75</v>
      </c>
      <c r="M242" s="100">
        <v>69</v>
      </c>
      <c r="N242" s="100">
        <v>9</v>
      </c>
      <c r="O242" s="99">
        <v>0.44359953703703708</v>
      </c>
    </row>
    <row r="243" spans="1:16" x14ac:dyDescent="0.25">
      <c r="A243" s="100">
        <v>3734</v>
      </c>
      <c r="B243" s="29">
        <v>4</v>
      </c>
      <c r="C243" s="100">
        <v>35049</v>
      </c>
      <c r="D243" s="100">
        <v>16.13</v>
      </c>
      <c r="E243" s="100">
        <v>12.79</v>
      </c>
      <c r="F243" s="100">
        <v>10.89</v>
      </c>
      <c r="G243" s="100">
        <v>8.73</v>
      </c>
      <c r="H243" s="100">
        <v>7.13</v>
      </c>
      <c r="I243" s="100">
        <v>5.8</v>
      </c>
      <c r="J243" s="100">
        <v>4.7699999999999996</v>
      </c>
      <c r="K243" s="100">
        <v>3.91</v>
      </c>
      <c r="L243" s="100">
        <v>75</v>
      </c>
      <c r="M243" s="100">
        <v>69</v>
      </c>
      <c r="N243" s="100">
        <v>9</v>
      </c>
      <c r="O243" s="99">
        <v>0.44371527777777775</v>
      </c>
    </row>
    <row r="244" spans="1:16" x14ac:dyDescent="0.25">
      <c r="A244" s="96" t="s">
        <v>992</v>
      </c>
      <c r="C244" s="95" t="s">
        <v>57</v>
      </c>
      <c r="D244" s="97">
        <v>0.44413194444444443</v>
      </c>
      <c r="E244" s="96" t="s">
        <v>161</v>
      </c>
    </row>
    <row r="245" spans="1:16" x14ac:dyDescent="0.25">
      <c r="A245" s="100">
        <v>4204</v>
      </c>
      <c r="B245" s="29">
        <v>1</v>
      </c>
      <c r="C245" s="100">
        <v>34699</v>
      </c>
      <c r="D245" s="100">
        <v>16.39</v>
      </c>
      <c r="E245" s="100">
        <v>8.7899999999999991</v>
      </c>
      <c r="F245" s="100">
        <v>13.03</v>
      </c>
      <c r="G245" s="100">
        <v>10.14</v>
      </c>
      <c r="H245" s="100">
        <v>8.11</v>
      </c>
      <c r="I245" s="100">
        <v>6.4</v>
      </c>
      <c r="J245" s="100">
        <v>5.12</v>
      </c>
      <c r="K245" s="100">
        <v>4.08</v>
      </c>
      <c r="L245" s="100">
        <v>76</v>
      </c>
      <c r="M245" s="100">
        <v>70</v>
      </c>
      <c r="N245" s="100">
        <v>10</v>
      </c>
      <c r="O245" s="99">
        <v>0.44743055555555555</v>
      </c>
    </row>
    <row r="246" spans="1:16" x14ac:dyDescent="0.25">
      <c r="A246" s="100">
        <v>4204</v>
      </c>
      <c r="B246" s="29">
        <v>2</v>
      </c>
      <c r="C246" s="100">
        <v>11947</v>
      </c>
      <c r="D246" s="100">
        <v>5.54</v>
      </c>
      <c r="E246" s="100">
        <v>2.72</v>
      </c>
      <c r="F246" s="100">
        <v>4.3600000000000003</v>
      </c>
      <c r="G246" s="100">
        <v>3.38</v>
      </c>
      <c r="H246" s="100">
        <v>2.7</v>
      </c>
      <c r="I246" s="100">
        <v>2.16</v>
      </c>
      <c r="J246" s="100">
        <v>1.74</v>
      </c>
      <c r="K246" s="100">
        <v>1.43</v>
      </c>
      <c r="L246" s="100">
        <v>76</v>
      </c>
      <c r="M246" s="100">
        <v>70</v>
      </c>
      <c r="N246" s="100">
        <v>10</v>
      </c>
      <c r="O246" s="99">
        <v>0.44754629629629633</v>
      </c>
    </row>
    <row r="247" spans="1:16" x14ac:dyDescent="0.25">
      <c r="A247" s="100">
        <v>4204</v>
      </c>
      <c r="B247" s="29">
        <v>3</v>
      </c>
      <c r="C247" s="100">
        <v>23129</v>
      </c>
      <c r="D247" s="100">
        <v>10.97</v>
      </c>
      <c r="E247" s="100">
        <v>5.6</v>
      </c>
      <c r="F247" s="100">
        <v>8.7200000000000006</v>
      </c>
      <c r="G247" s="100">
        <v>6.72</v>
      </c>
      <c r="H247" s="100">
        <v>5.38</v>
      </c>
      <c r="I247" s="100">
        <v>4.3099999999999996</v>
      </c>
      <c r="J247" s="100">
        <v>3.44</v>
      </c>
      <c r="K247" s="100">
        <v>2.8</v>
      </c>
      <c r="L247" s="100">
        <v>76</v>
      </c>
      <c r="M247" s="100">
        <v>70</v>
      </c>
      <c r="N247" s="100">
        <v>10</v>
      </c>
      <c r="O247" s="99">
        <v>0.4478125</v>
      </c>
    </row>
    <row r="248" spans="1:16" x14ac:dyDescent="0.25">
      <c r="A248" s="100">
        <v>4204</v>
      </c>
      <c r="B248" s="29">
        <v>4</v>
      </c>
      <c r="C248" s="100">
        <v>35205</v>
      </c>
      <c r="D248" s="100">
        <v>16.05</v>
      </c>
      <c r="E248" s="100">
        <v>8.82</v>
      </c>
      <c r="F248" s="100">
        <v>12.76</v>
      </c>
      <c r="G248" s="100">
        <v>9.99</v>
      </c>
      <c r="H248" s="100">
        <v>8</v>
      </c>
      <c r="I248" s="100">
        <v>6.34</v>
      </c>
      <c r="J248" s="100">
        <v>5.1100000000000003</v>
      </c>
      <c r="K248" s="100">
        <v>4.0999999999999996</v>
      </c>
      <c r="L248" s="100">
        <v>76</v>
      </c>
      <c r="M248" s="100">
        <v>70</v>
      </c>
      <c r="N248" s="100">
        <v>10</v>
      </c>
      <c r="O248" s="99">
        <v>0.44795138888888886</v>
      </c>
    </row>
    <row r="249" spans="1:16" x14ac:dyDescent="0.25">
      <c r="A249" s="96" t="s">
        <v>993</v>
      </c>
      <c r="C249" s="95" t="s">
        <v>57</v>
      </c>
      <c r="D249" s="97">
        <v>0.44831018518518517</v>
      </c>
      <c r="E249" s="96" t="s">
        <v>159</v>
      </c>
    </row>
    <row r="250" spans="1:16" x14ac:dyDescent="0.25">
      <c r="A250" s="100">
        <v>4209</v>
      </c>
      <c r="B250" s="29">
        <v>1</v>
      </c>
      <c r="C250" s="100">
        <v>34901</v>
      </c>
      <c r="D250" s="100">
        <v>16.23</v>
      </c>
      <c r="E250" s="100">
        <v>12.92</v>
      </c>
      <c r="F250" s="100">
        <v>8.9600000000000009</v>
      </c>
      <c r="G250" s="100">
        <v>7.29</v>
      </c>
      <c r="H250" s="100">
        <v>5.99</v>
      </c>
      <c r="I250" s="100">
        <v>4.96</v>
      </c>
      <c r="J250" s="100">
        <v>4.1500000000000004</v>
      </c>
      <c r="K250" s="100">
        <v>3.46</v>
      </c>
      <c r="L250" s="100">
        <v>76</v>
      </c>
      <c r="M250" s="100">
        <v>69</v>
      </c>
      <c r="N250" s="100">
        <v>11</v>
      </c>
      <c r="O250" s="99">
        <v>0.44872685185185185</v>
      </c>
    </row>
    <row r="251" spans="1:16" x14ac:dyDescent="0.25">
      <c r="A251" s="100">
        <v>4209</v>
      </c>
      <c r="B251" s="29">
        <v>2</v>
      </c>
      <c r="C251" s="100">
        <v>11922</v>
      </c>
      <c r="D251" s="100">
        <v>5.31</v>
      </c>
      <c r="E251" s="100">
        <v>4.22</v>
      </c>
      <c r="F251" s="100">
        <v>2.91</v>
      </c>
      <c r="G251" s="100">
        <v>2.36</v>
      </c>
      <c r="H251" s="100">
        <v>1.96</v>
      </c>
      <c r="I251" s="100">
        <v>1.64</v>
      </c>
      <c r="J251" s="100">
        <v>1.4</v>
      </c>
      <c r="K251" s="100">
        <v>1.17</v>
      </c>
      <c r="L251" s="100">
        <v>76</v>
      </c>
      <c r="M251" s="100">
        <v>69</v>
      </c>
      <c r="N251" s="100">
        <v>11</v>
      </c>
      <c r="O251" s="99">
        <v>0.44883101851851853</v>
      </c>
    </row>
    <row r="252" spans="1:16" x14ac:dyDescent="0.25">
      <c r="A252" s="100">
        <v>4209</v>
      </c>
      <c r="B252" s="29">
        <v>3</v>
      </c>
      <c r="C252" s="100">
        <v>23134</v>
      </c>
      <c r="D252" s="100">
        <v>10.63</v>
      </c>
      <c r="E252" s="100">
        <v>8.4</v>
      </c>
      <c r="F252" s="100">
        <v>6.09</v>
      </c>
      <c r="G252" s="100">
        <v>4.8499999999999996</v>
      </c>
      <c r="H252" s="100">
        <v>4.03</v>
      </c>
      <c r="I252" s="100">
        <v>3.33</v>
      </c>
      <c r="J252" s="100">
        <v>2.79</v>
      </c>
      <c r="K252" s="100">
        <v>2.34</v>
      </c>
      <c r="L252" s="100">
        <v>76</v>
      </c>
      <c r="M252" s="100">
        <v>69</v>
      </c>
      <c r="N252" s="100">
        <v>11</v>
      </c>
      <c r="O252" s="99">
        <v>0.44892361111111106</v>
      </c>
    </row>
    <row r="253" spans="1:16" x14ac:dyDescent="0.25">
      <c r="A253" s="100">
        <v>4209</v>
      </c>
      <c r="B253" s="29">
        <v>4</v>
      </c>
      <c r="C253" s="100">
        <v>35129</v>
      </c>
      <c r="D253" s="100">
        <v>15.76</v>
      </c>
      <c r="E253" s="100">
        <v>12.55</v>
      </c>
      <c r="F253" s="100">
        <v>9.4</v>
      </c>
      <c r="G253" s="100">
        <v>7.57</v>
      </c>
      <c r="H253" s="100">
        <v>6.21</v>
      </c>
      <c r="I253" s="100">
        <v>5.13</v>
      </c>
      <c r="J253" s="100">
        <v>4.2699999999999996</v>
      </c>
      <c r="K253" s="100">
        <v>3.55</v>
      </c>
      <c r="L253" s="100">
        <v>76</v>
      </c>
      <c r="M253" s="100">
        <v>69</v>
      </c>
      <c r="N253" s="100">
        <v>11</v>
      </c>
      <c r="O253" s="99">
        <v>0.44903935185185184</v>
      </c>
    </row>
    <row r="254" spans="1:16" x14ac:dyDescent="0.25">
      <c r="A254" s="96" t="s">
        <v>994</v>
      </c>
      <c r="C254" s="95" t="s">
        <v>57</v>
      </c>
      <c r="D254" s="97">
        <v>0.44976851851851851</v>
      </c>
      <c r="E254" s="96" t="s">
        <v>157</v>
      </c>
      <c r="N254" s="104"/>
    </row>
    <row r="255" spans="1:16" x14ac:dyDescent="0.25">
      <c r="A255" s="100">
        <v>4826</v>
      </c>
      <c r="B255" s="29">
        <v>1</v>
      </c>
      <c r="C255" s="100">
        <v>34830</v>
      </c>
      <c r="D255" s="100">
        <v>15.26</v>
      </c>
      <c r="E255" s="100">
        <v>8.8699999999999992</v>
      </c>
      <c r="F255" s="100">
        <v>12.27</v>
      </c>
      <c r="G255" s="100">
        <v>9.6999999999999993</v>
      </c>
      <c r="H255" s="100">
        <v>7.81</v>
      </c>
      <c r="I255" s="100">
        <v>6.22</v>
      </c>
      <c r="J255" s="100">
        <v>5</v>
      </c>
      <c r="K255" s="100">
        <v>3.99</v>
      </c>
      <c r="L255" s="100">
        <v>76</v>
      </c>
      <c r="M255" s="100">
        <v>69</v>
      </c>
      <c r="N255" s="100">
        <v>12</v>
      </c>
      <c r="O255" s="99">
        <v>0.45236111111111116</v>
      </c>
      <c r="P255" s="104"/>
    </row>
    <row r="256" spans="1:16" x14ac:dyDescent="0.25">
      <c r="A256" s="100">
        <v>4826</v>
      </c>
      <c r="B256" s="29">
        <v>2</v>
      </c>
      <c r="C256" s="100">
        <v>11955</v>
      </c>
      <c r="D256" s="100">
        <v>5.28</v>
      </c>
      <c r="E256" s="100">
        <v>2.65</v>
      </c>
      <c r="F256" s="100">
        <v>4.18</v>
      </c>
      <c r="G256" s="100">
        <v>3.31</v>
      </c>
      <c r="H256" s="100">
        <v>2.67</v>
      </c>
      <c r="I256" s="100">
        <v>2.12</v>
      </c>
      <c r="J256" s="100">
        <v>1.72</v>
      </c>
      <c r="K256" s="100">
        <v>1.4</v>
      </c>
      <c r="L256" s="100">
        <v>76</v>
      </c>
      <c r="M256" s="100">
        <v>69</v>
      </c>
      <c r="N256" s="100">
        <v>12</v>
      </c>
      <c r="O256" s="99">
        <v>0.45249999999999996</v>
      </c>
      <c r="P256" s="104"/>
    </row>
    <row r="257" spans="1:16" x14ac:dyDescent="0.25">
      <c r="A257" s="100">
        <v>4826</v>
      </c>
      <c r="B257" s="29">
        <v>3</v>
      </c>
      <c r="C257" s="100">
        <v>23194</v>
      </c>
      <c r="D257" s="100">
        <v>10.24</v>
      </c>
      <c r="E257" s="100">
        <v>5.52</v>
      </c>
      <c r="F257" s="100">
        <v>8.26</v>
      </c>
      <c r="G257" s="100">
        <v>6.46</v>
      </c>
      <c r="H257" s="100">
        <v>5.24</v>
      </c>
      <c r="I257" s="100">
        <v>4.17</v>
      </c>
      <c r="J257" s="100">
        <v>3.36</v>
      </c>
      <c r="K257" s="100">
        <v>2.72</v>
      </c>
      <c r="L257" s="100">
        <v>76</v>
      </c>
      <c r="M257" s="100">
        <v>69</v>
      </c>
      <c r="N257" s="100">
        <v>12</v>
      </c>
      <c r="O257" s="99">
        <v>0.4526736111111111</v>
      </c>
      <c r="P257" s="104"/>
    </row>
    <row r="258" spans="1:16" x14ac:dyDescent="0.25">
      <c r="A258" s="100">
        <v>4826</v>
      </c>
      <c r="B258" s="29">
        <v>4</v>
      </c>
      <c r="C258" s="100">
        <v>35119</v>
      </c>
      <c r="D258" s="100">
        <v>14.93</v>
      </c>
      <c r="E258" s="100">
        <v>8.81</v>
      </c>
      <c r="F258" s="100">
        <v>12.02</v>
      </c>
      <c r="G258" s="100">
        <v>9.49</v>
      </c>
      <c r="H258" s="100">
        <v>7.69</v>
      </c>
      <c r="I258" s="100">
        <v>6.13</v>
      </c>
      <c r="J258" s="100">
        <v>4.97</v>
      </c>
      <c r="K258" s="100">
        <v>3.98</v>
      </c>
      <c r="L258" s="100">
        <v>76</v>
      </c>
      <c r="M258" s="100">
        <v>69</v>
      </c>
      <c r="N258" s="100">
        <v>12</v>
      </c>
      <c r="O258" s="99">
        <v>0.45283564814814814</v>
      </c>
      <c r="P258" s="104"/>
    </row>
    <row r="259" spans="1:16" x14ac:dyDescent="0.25">
      <c r="A259" s="96" t="s">
        <v>995</v>
      </c>
      <c r="C259" s="95" t="s">
        <v>57</v>
      </c>
      <c r="D259" s="97">
        <v>0.45319444444444446</v>
      </c>
      <c r="E259" s="96" t="s">
        <v>155</v>
      </c>
      <c r="N259" s="104"/>
    </row>
    <row r="260" spans="1:16" x14ac:dyDescent="0.25">
      <c r="A260" s="100">
        <v>4828</v>
      </c>
      <c r="B260" s="29">
        <v>1</v>
      </c>
      <c r="C260" s="100">
        <v>34849</v>
      </c>
      <c r="D260" s="100">
        <v>14.81</v>
      </c>
      <c r="E260" s="100">
        <v>11.81</v>
      </c>
      <c r="F260" s="100">
        <v>9.32</v>
      </c>
      <c r="G260" s="100">
        <v>7.62</v>
      </c>
      <c r="H260" s="100">
        <v>6.3</v>
      </c>
      <c r="I260" s="100">
        <v>5.16</v>
      </c>
      <c r="J260" s="100">
        <v>4.2300000000000004</v>
      </c>
      <c r="K260" s="100">
        <v>3.57</v>
      </c>
      <c r="L260" s="100">
        <v>76</v>
      </c>
      <c r="M260" s="100">
        <v>70</v>
      </c>
      <c r="N260" s="100">
        <v>13</v>
      </c>
      <c r="O260" s="99">
        <v>0.45356481481481481</v>
      </c>
    </row>
    <row r="261" spans="1:16" x14ac:dyDescent="0.25">
      <c r="A261" s="100">
        <v>4828</v>
      </c>
      <c r="B261" s="29">
        <v>2</v>
      </c>
      <c r="C261" s="100">
        <v>11932</v>
      </c>
      <c r="D261" s="100">
        <v>4.7300000000000004</v>
      </c>
      <c r="E261" s="100">
        <v>3.74</v>
      </c>
      <c r="F261" s="100">
        <v>2.99</v>
      </c>
      <c r="G261" s="100">
        <v>2.46</v>
      </c>
      <c r="H261" s="100">
        <v>2.0699999999999998</v>
      </c>
      <c r="I261" s="100">
        <v>1.7</v>
      </c>
      <c r="J261" s="100">
        <v>1.44</v>
      </c>
      <c r="K261" s="100">
        <v>1.22</v>
      </c>
      <c r="L261" s="100">
        <v>76</v>
      </c>
      <c r="M261" s="100">
        <v>70</v>
      </c>
      <c r="N261" s="100">
        <v>13</v>
      </c>
      <c r="O261" s="99">
        <v>0.45366898148148144</v>
      </c>
    </row>
    <row r="262" spans="1:16" x14ac:dyDescent="0.25">
      <c r="A262" s="100">
        <v>4828</v>
      </c>
      <c r="B262" s="29">
        <v>3</v>
      </c>
      <c r="C262" s="100">
        <v>23170</v>
      </c>
      <c r="D262" s="100">
        <v>9.68</v>
      </c>
      <c r="E262" s="100">
        <v>7.66</v>
      </c>
      <c r="F262" s="100">
        <v>6.21</v>
      </c>
      <c r="G262" s="100">
        <v>5.0199999999999996</v>
      </c>
      <c r="H262" s="100">
        <v>4.2</v>
      </c>
      <c r="I262" s="100">
        <v>3.46</v>
      </c>
      <c r="J262" s="100">
        <v>2.85</v>
      </c>
      <c r="K262" s="100">
        <v>2.4</v>
      </c>
      <c r="L262" s="100">
        <v>76</v>
      </c>
      <c r="M262" s="100">
        <v>70</v>
      </c>
      <c r="N262" s="100">
        <v>13</v>
      </c>
      <c r="O262" s="99">
        <v>0.45376157407407408</v>
      </c>
    </row>
    <row r="263" spans="1:16" x14ac:dyDescent="0.25">
      <c r="A263" s="100">
        <v>4828</v>
      </c>
      <c r="B263" s="29">
        <v>4</v>
      </c>
      <c r="C263" s="100">
        <v>35017</v>
      </c>
      <c r="D263" s="100">
        <v>14.6</v>
      </c>
      <c r="E263" s="100">
        <v>11.63</v>
      </c>
      <c r="F263" s="100">
        <v>9.52</v>
      </c>
      <c r="G263" s="100">
        <v>7.76</v>
      </c>
      <c r="H263" s="100">
        <v>6.41</v>
      </c>
      <c r="I263" s="100">
        <v>5.24</v>
      </c>
      <c r="J263" s="100">
        <v>4.33</v>
      </c>
      <c r="K263" s="100">
        <v>3.62</v>
      </c>
      <c r="L263" s="100">
        <v>76</v>
      </c>
      <c r="M263" s="100">
        <v>70</v>
      </c>
      <c r="N263" s="100">
        <v>13</v>
      </c>
      <c r="O263" s="99">
        <v>0.4538773148148148</v>
      </c>
    </row>
    <row r="264" spans="1:16" x14ac:dyDescent="0.25">
      <c r="A264" s="96" t="s">
        <v>996</v>
      </c>
      <c r="C264" s="95" t="s">
        <v>57</v>
      </c>
      <c r="D264" s="97">
        <v>0.45423611111111112</v>
      </c>
      <c r="E264" s="96" t="s">
        <v>153</v>
      </c>
    </row>
    <row r="265" spans="1:16" x14ac:dyDescent="0.25">
      <c r="A265" s="100">
        <v>5480</v>
      </c>
      <c r="B265" s="29">
        <v>1</v>
      </c>
      <c r="C265" s="100">
        <v>34847</v>
      </c>
      <c r="D265" s="100">
        <v>14.26</v>
      </c>
      <c r="E265" s="100">
        <v>7.87</v>
      </c>
      <c r="F265" s="100">
        <v>11.57</v>
      </c>
      <c r="G265" s="100">
        <v>9.18</v>
      </c>
      <c r="H265" s="100">
        <v>7.4</v>
      </c>
      <c r="I265" s="100">
        <v>6.04</v>
      </c>
      <c r="J265" s="100">
        <v>4.88</v>
      </c>
      <c r="K265" s="100">
        <v>3.98</v>
      </c>
      <c r="L265" s="100">
        <v>77</v>
      </c>
      <c r="M265" s="100">
        <v>70</v>
      </c>
      <c r="N265" s="100">
        <v>14</v>
      </c>
      <c r="O265" s="99">
        <v>0.45629629629629626</v>
      </c>
    </row>
    <row r="266" spans="1:16" x14ac:dyDescent="0.25">
      <c r="A266" s="100">
        <v>5480</v>
      </c>
      <c r="B266" s="29">
        <v>2</v>
      </c>
      <c r="C266" s="100">
        <v>11925</v>
      </c>
      <c r="D266" s="100">
        <v>4.96</v>
      </c>
      <c r="E266" s="100">
        <v>2.39</v>
      </c>
      <c r="F266" s="100">
        <v>3.97</v>
      </c>
      <c r="G266" s="100">
        <v>3.15</v>
      </c>
      <c r="H266" s="100">
        <v>2.54</v>
      </c>
      <c r="I266" s="100">
        <v>2.08</v>
      </c>
      <c r="J266" s="100">
        <v>1.69</v>
      </c>
      <c r="K266" s="100">
        <v>1.4</v>
      </c>
      <c r="L266" s="100">
        <v>77</v>
      </c>
      <c r="M266" s="100">
        <v>70</v>
      </c>
      <c r="N266" s="100">
        <v>14</v>
      </c>
      <c r="O266" s="99">
        <v>0.45650462962962962</v>
      </c>
    </row>
    <row r="267" spans="1:16" x14ac:dyDescent="0.25">
      <c r="A267" s="100">
        <v>5480</v>
      </c>
      <c r="B267" s="29">
        <v>3</v>
      </c>
      <c r="C267" s="100">
        <v>23221</v>
      </c>
      <c r="D267" s="100">
        <v>9.6</v>
      </c>
      <c r="E267" s="100">
        <v>5.03</v>
      </c>
      <c r="F267" s="100">
        <v>7.79</v>
      </c>
      <c r="G267" s="100">
        <v>6.18</v>
      </c>
      <c r="H267" s="100">
        <v>4.99</v>
      </c>
      <c r="I267" s="100">
        <v>4.09</v>
      </c>
      <c r="J267" s="100">
        <v>3.31</v>
      </c>
      <c r="K267" s="100">
        <v>2.75</v>
      </c>
      <c r="L267" s="100">
        <v>77</v>
      </c>
      <c r="M267" s="100">
        <v>70</v>
      </c>
      <c r="N267" s="100">
        <v>14</v>
      </c>
      <c r="O267" s="99">
        <v>0.45677083333333335</v>
      </c>
    </row>
    <row r="268" spans="1:16" x14ac:dyDescent="0.25">
      <c r="A268" s="100">
        <v>5480</v>
      </c>
      <c r="B268" s="29">
        <v>4</v>
      </c>
      <c r="C268" s="100">
        <v>35101</v>
      </c>
      <c r="D268" s="100">
        <v>14.01</v>
      </c>
      <c r="E268" s="100">
        <v>7.86</v>
      </c>
      <c r="F268" s="100">
        <v>11.41</v>
      </c>
      <c r="G268" s="100">
        <v>9.0399999999999991</v>
      </c>
      <c r="H268" s="100">
        <v>7.31</v>
      </c>
      <c r="I268" s="100">
        <v>5.98</v>
      </c>
      <c r="J268" s="100">
        <v>4.8600000000000003</v>
      </c>
      <c r="K268" s="100">
        <v>3.99</v>
      </c>
      <c r="L268" s="100">
        <v>77</v>
      </c>
      <c r="M268" s="100">
        <v>70</v>
      </c>
      <c r="N268" s="100">
        <v>14</v>
      </c>
      <c r="O268" s="99">
        <v>0.45690972222222226</v>
      </c>
    </row>
    <row r="269" spans="1:16" x14ac:dyDescent="0.25">
      <c r="A269" s="96" t="s">
        <v>943</v>
      </c>
      <c r="C269" s="95" t="s">
        <v>57</v>
      </c>
      <c r="D269" s="97">
        <v>0.45723379629629629</v>
      </c>
      <c r="E269" s="96" t="s">
        <v>151</v>
      </c>
    </row>
    <row r="270" spans="1:16" x14ac:dyDescent="0.25">
      <c r="A270" s="100">
        <v>5482</v>
      </c>
      <c r="B270" s="29">
        <v>1</v>
      </c>
      <c r="C270" s="100">
        <v>34910</v>
      </c>
      <c r="D270" s="100">
        <v>14.22</v>
      </c>
      <c r="E270" s="100">
        <v>11.35</v>
      </c>
      <c r="F270" s="100">
        <v>8.92</v>
      </c>
      <c r="G270" s="100">
        <v>7.25</v>
      </c>
      <c r="H270" s="100">
        <v>6.05</v>
      </c>
      <c r="I270" s="100">
        <v>4.96</v>
      </c>
      <c r="J270" s="100">
        <v>4.0999999999999996</v>
      </c>
      <c r="K270" s="100">
        <v>3.48</v>
      </c>
      <c r="L270" s="100">
        <v>77</v>
      </c>
      <c r="M270" s="100">
        <v>70</v>
      </c>
      <c r="N270" s="100">
        <v>15</v>
      </c>
      <c r="O270" s="99">
        <v>0.45759259259259261</v>
      </c>
    </row>
    <row r="271" spans="1:16" x14ac:dyDescent="0.25">
      <c r="A271" s="100">
        <v>5482</v>
      </c>
      <c r="B271" s="29">
        <v>2</v>
      </c>
      <c r="C271" s="100">
        <v>11933</v>
      </c>
      <c r="D271" s="100">
        <v>4.63</v>
      </c>
      <c r="E271" s="100">
        <v>3.7</v>
      </c>
      <c r="F271" s="100">
        <v>2.9</v>
      </c>
      <c r="G271" s="100">
        <v>2.33</v>
      </c>
      <c r="H271" s="100">
        <v>1.97</v>
      </c>
      <c r="I271" s="100">
        <v>1.64</v>
      </c>
      <c r="J271" s="100">
        <v>1.36</v>
      </c>
      <c r="K271" s="100">
        <v>1.19</v>
      </c>
      <c r="L271" s="100">
        <v>77</v>
      </c>
      <c r="M271" s="100">
        <v>70</v>
      </c>
      <c r="N271" s="100">
        <v>15</v>
      </c>
      <c r="O271" s="99">
        <v>0.45770833333333333</v>
      </c>
    </row>
    <row r="272" spans="1:16" x14ac:dyDescent="0.25">
      <c r="A272" s="100">
        <v>5482</v>
      </c>
      <c r="B272" s="29">
        <v>3</v>
      </c>
      <c r="C272" s="100">
        <v>23161</v>
      </c>
      <c r="D272" s="100">
        <v>9.39</v>
      </c>
      <c r="E272" s="100">
        <v>7.49</v>
      </c>
      <c r="F272" s="100">
        <v>5.97</v>
      </c>
      <c r="G272" s="100">
        <v>4.79</v>
      </c>
      <c r="H272" s="100">
        <v>4.03</v>
      </c>
      <c r="I272" s="100">
        <v>3.33</v>
      </c>
      <c r="J272" s="100">
        <v>2.76</v>
      </c>
      <c r="K272" s="100">
        <v>2.37</v>
      </c>
      <c r="L272" s="100">
        <v>77</v>
      </c>
      <c r="M272" s="100">
        <v>70</v>
      </c>
      <c r="N272" s="100">
        <v>15</v>
      </c>
      <c r="O272" s="99">
        <v>0.45778935185185188</v>
      </c>
    </row>
    <row r="273" spans="1:15" x14ac:dyDescent="0.25">
      <c r="A273" s="100">
        <v>5482</v>
      </c>
      <c r="B273" s="29">
        <v>4</v>
      </c>
      <c r="C273" s="100">
        <v>35236</v>
      </c>
      <c r="D273" s="100">
        <v>14.03</v>
      </c>
      <c r="E273" s="100">
        <v>11.26</v>
      </c>
      <c r="F273" s="100">
        <v>9.08</v>
      </c>
      <c r="G273" s="100">
        <v>7.39</v>
      </c>
      <c r="H273" s="100">
        <v>6.12</v>
      </c>
      <c r="I273" s="100">
        <v>5.04</v>
      </c>
      <c r="J273" s="100">
        <v>4.18</v>
      </c>
      <c r="K273" s="100">
        <v>3.54</v>
      </c>
      <c r="L273" s="100">
        <v>77</v>
      </c>
      <c r="M273" s="100">
        <v>70</v>
      </c>
      <c r="N273" s="100">
        <v>15</v>
      </c>
      <c r="O273" s="99">
        <v>0.45791666666666669</v>
      </c>
    </row>
    <row r="274" spans="1:15" x14ac:dyDescent="0.25">
      <c r="A274" s="96" t="s">
        <v>931</v>
      </c>
      <c r="C274" s="95" t="s">
        <v>57</v>
      </c>
      <c r="D274" s="97">
        <v>0.45854166666666668</v>
      </c>
      <c r="E274" s="96" t="s">
        <v>149</v>
      </c>
    </row>
    <row r="275" spans="1:15" x14ac:dyDescent="0.25">
      <c r="A275" s="100">
        <v>6088</v>
      </c>
      <c r="B275" s="29">
        <v>1</v>
      </c>
      <c r="C275" s="100">
        <v>34770</v>
      </c>
      <c r="D275" s="100">
        <v>14.4</v>
      </c>
      <c r="E275" s="100">
        <v>7.52</v>
      </c>
      <c r="F275" s="100">
        <v>11.69</v>
      </c>
      <c r="G275" s="100">
        <v>9.27</v>
      </c>
      <c r="H275" s="100">
        <v>7.51</v>
      </c>
      <c r="I275" s="100">
        <v>6.05</v>
      </c>
      <c r="J275" s="100">
        <v>4.91</v>
      </c>
      <c r="K275" s="100">
        <v>3.99</v>
      </c>
      <c r="L275" s="100">
        <v>77</v>
      </c>
      <c r="M275" s="100">
        <v>70</v>
      </c>
      <c r="N275" s="100">
        <v>16</v>
      </c>
      <c r="O275" s="99">
        <v>0.4616319444444445</v>
      </c>
    </row>
    <row r="276" spans="1:15" x14ac:dyDescent="0.25">
      <c r="A276" s="100">
        <v>6088</v>
      </c>
      <c r="B276" s="29">
        <v>2</v>
      </c>
      <c r="C276" s="100">
        <v>11954</v>
      </c>
      <c r="D276" s="100">
        <v>4.8499999999999996</v>
      </c>
      <c r="E276" s="100">
        <v>2.39</v>
      </c>
      <c r="F276" s="100">
        <v>3.91</v>
      </c>
      <c r="G276" s="100">
        <v>3.12</v>
      </c>
      <c r="H276" s="100">
        <v>2.54</v>
      </c>
      <c r="I276" s="100">
        <v>2.0699999999999998</v>
      </c>
      <c r="J276" s="100">
        <v>1.69</v>
      </c>
      <c r="K276" s="100">
        <v>1.4</v>
      </c>
      <c r="L276" s="100">
        <v>77</v>
      </c>
      <c r="M276" s="100">
        <v>70</v>
      </c>
      <c r="N276" s="100">
        <v>16</v>
      </c>
      <c r="O276" s="99">
        <v>0.46173611111111112</v>
      </c>
    </row>
    <row r="277" spans="1:15" x14ac:dyDescent="0.25">
      <c r="A277" s="100">
        <v>6088</v>
      </c>
      <c r="B277" s="29">
        <v>3</v>
      </c>
      <c r="C277" s="100">
        <v>23193</v>
      </c>
      <c r="D277" s="100">
        <v>9.58</v>
      </c>
      <c r="E277" s="100">
        <v>4.9000000000000004</v>
      </c>
      <c r="F277" s="100">
        <v>7.85</v>
      </c>
      <c r="G277" s="100">
        <v>6.19</v>
      </c>
      <c r="H277" s="100">
        <v>5.0199999999999996</v>
      </c>
      <c r="I277" s="100">
        <v>4.1100000000000003</v>
      </c>
      <c r="J277" s="100">
        <v>3.32</v>
      </c>
      <c r="K277" s="100">
        <v>2.75</v>
      </c>
      <c r="L277" s="100">
        <v>77</v>
      </c>
      <c r="M277" s="100">
        <v>70</v>
      </c>
      <c r="N277" s="100">
        <v>16</v>
      </c>
      <c r="O277" s="99">
        <v>0.46182870370370371</v>
      </c>
    </row>
    <row r="278" spans="1:15" x14ac:dyDescent="0.25">
      <c r="A278" s="100">
        <v>6088</v>
      </c>
      <c r="B278" s="29">
        <v>4</v>
      </c>
      <c r="C278" s="100">
        <v>35149</v>
      </c>
      <c r="D278" s="100">
        <v>14.17</v>
      </c>
      <c r="E278" s="100">
        <v>7.56</v>
      </c>
      <c r="F278" s="100">
        <v>11.55</v>
      </c>
      <c r="G278" s="100">
        <v>9.17</v>
      </c>
      <c r="H278" s="100">
        <v>7.43</v>
      </c>
      <c r="I278" s="100">
        <v>6.03</v>
      </c>
      <c r="J278" s="100">
        <v>4.9400000000000004</v>
      </c>
      <c r="K278" s="100">
        <v>4.01</v>
      </c>
      <c r="L278" s="100">
        <v>77</v>
      </c>
      <c r="M278" s="100">
        <v>70</v>
      </c>
      <c r="N278" s="100">
        <v>16</v>
      </c>
      <c r="O278" s="99">
        <v>0.46195601851851853</v>
      </c>
    </row>
    <row r="279" spans="1:15" x14ac:dyDescent="0.25">
      <c r="A279" s="96" t="s">
        <v>997</v>
      </c>
      <c r="C279" s="95" t="s">
        <v>57</v>
      </c>
      <c r="D279" s="97">
        <v>0.46228009259259256</v>
      </c>
      <c r="E279" s="96" t="s">
        <v>147</v>
      </c>
    </row>
    <row r="280" spans="1:15" x14ac:dyDescent="0.25">
      <c r="A280" s="100">
        <v>6090</v>
      </c>
      <c r="B280" s="29">
        <v>1</v>
      </c>
      <c r="C280" s="100">
        <v>34861</v>
      </c>
      <c r="D280" s="100">
        <v>14.23</v>
      </c>
      <c r="E280" s="100">
        <v>11.48</v>
      </c>
      <c r="F280" s="100">
        <v>8.14</v>
      </c>
      <c r="G280" s="100">
        <v>6.79</v>
      </c>
      <c r="H280" s="100">
        <v>5.65</v>
      </c>
      <c r="I280" s="100">
        <v>4.76</v>
      </c>
      <c r="J280" s="100">
        <v>4</v>
      </c>
      <c r="K280" s="100">
        <v>3.4</v>
      </c>
      <c r="L280" s="100">
        <v>77</v>
      </c>
      <c r="M280" s="100">
        <v>70</v>
      </c>
      <c r="N280" s="100">
        <v>17</v>
      </c>
      <c r="O280" s="99">
        <v>0.46263888888888888</v>
      </c>
    </row>
    <row r="281" spans="1:15" x14ac:dyDescent="0.25">
      <c r="A281" s="100">
        <v>6090</v>
      </c>
      <c r="B281" s="29">
        <v>2</v>
      </c>
      <c r="C281" s="100">
        <v>11950</v>
      </c>
      <c r="D281" s="100">
        <v>4.67</v>
      </c>
      <c r="E281" s="100">
        <v>3.76</v>
      </c>
      <c r="F281" s="100">
        <v>2.7</v>
      </c>
      <c r="G281" s="100">
        <v>2.23</v>
      </c>
      <c r="H281" s="100">
        <v>1.91</v>
      </c>
      <c r="I281" s="100">
        <v>1.61</v>
      </c>
      <c r="J281" s="100">
        <v>1.37</v>
      </c>
      <c r="K281" s="100">
        <v>1.17</v>
      </c>
      <c r="L281" s="100">
        <v>77</v>
      </c>
      <c r="M281" s="100">
        <v>70</v>
      </c>
      <c r="N281" s="100">
        <v>17</v>
      </c>
      <c r="O281" s="99">
        <v>0.46274305555555556</v>
      </c>
    </row>
    <row r="282" spans="1:15" x14ac:dyDescent="0.25">
      <c r="A282" s="100">
        <v>6090</v>
      </c>
      <c r="B282" s="29">
        <v>3</v>
      </c>
      <c r="C282" s="100">
        <v>23147</v>
      </c>
      <c r="D282" s="100">
        <v>9.33</v>
      </c>
      <c r="E282" s="100">
        <v>7.52</v>
      </c>
      <c r="F282" s="100">
        <v>5.5</v>
      </c>
      <c r="G282" s="100">
        <v>4.51</v>
      </c>
      <c r="H282" s="100">
        <v>3.82</v>
      </c>
      <c r="I282" s="100">
        <v>3.22</v>
      </c>
      <c r="J282" s="100">
        <v>2.73</v>
      </c>
      <c r="K282" s="100">
        <v>2.3199999999999998</v>
      </c>
      <c r="L282" s="100">
        <v>77</v>
      </c>
      <c r="M282" s="100">
        <v>70</v>
      </c>
      <c r="N282" s="100">
        <v>17</v>
      </c>
      <c r="O282" s="99">
        <v>0.46283564814814815</v>
      </c>
    </row>
    <row r="283" spans="1:15" x14ac:dyDescent="0.25">
      <c r="A283" s="100">
        <v>6090</v>
      </c>
      <c r="B283" s="29">
        <v>4</v>
      </c>
      <c r="C283" s="100">
        <v>35055</v>
      </c>
      <c r="D283" s="100">
        <v>13.82</v>
      </c>
      <c r="E283" s="100">
        <v>11.21</v>
      </c>
      <c r="F283" s="100">
        <v>8.41</v>
      </c>
      <c r="G283" s="100">
        <v>6.96</v>
      </c>
      <c r="H283" s="100">
        <v>5.81</v>
      </c>
      <c r="I283" s="100">
        <v>4.87</v>
      </c>
      <c r="J283" s="100">
        <v>4.09</v>
      </c>
      <c r="K283" s="100">
        <v>3.45</v>
      </c>
      <c r="L283" s="100">
        <v>77</v>
      </c>
      <c r="M283" s="100">
        <v>70</v>
      </c>
      <c r="N283" s="100">
        <v>17</v>
      </c>
      <c r="O283" s="99">
        <v>0.46293981481481478</v>
      </c>
    </row>
    <row r="284" spans="1:15" x14ac:dyDescent="0.25">
      <c r="A284" s="96" t="s">
        <v>998</v>
      </c>
      <c r="C284" s="95" t="s">
        <v>57</v>
      </c>
      <c r="D284" s="97">
        <v>0.4634375</v>
      </c>
      <c r="E284" s="96" t="s">
        <v>145</v>
      </c>
    </row>
    <row r="285" spans="1:15" x14ac:dyDescent="0.25">
      <c r="A285" s="100">
        <v>7033</v>
      </c>
      <c r="B285" s="29">
        <v>1</v>
      </c>
      <c r="C285" s="100">
        <v>34976</v>
      </c>
      <c r="D285" s="100">
        <v>7.83</v>
      </c>
      <c r="E285" s="100">
        <v>7.12</v>
      </c>
      <c r="F285" s="100">
        <v>7.13</v>
      </c>
      <c r="G285" s="100">
        <v>6.18</v>
      </c>
      <c r="H285" s="100">
        <v>5.43</v>
      </c>
      <c r="I285" s="100">
        <v>4.6399999999999997</v>
      </c>
      <c r="J285" s="100">
        <v>3.93</v>
      </c>
      <c r="K285" s="100">
        <v>3.38</v>
      </c>
      <c r="L285" s="100">
        <v>79</v>
      </c>
      <c r="M285" s="100">
        <v>71</v>
      </c>
      <c r="N285" s="100">
        <v>18</v>
      </c>
      <c r="O285" s="99">
        <v>0.47321759259259261</v>
      </c>
    </row>
    <row r="286" spans="1:15" x14ac:dyDescent="0.25">
      <c r="A286" s="100">
        <v>7033</v>
      </c>
      <c r="B286" s="29">
        <v>2</v>
      </c>
      <c r="C286" s="100">
        <v>12095</v>
      </c>
      <c r="D286" s="100">
        <v>2.5099999999999998</v>
      </c>
      <c r="E286" s="100">
        <v>2.2799999999999998</v>
      </c>
      <c r="F286" s="100">
        <v>2.27</v>
      </c>
      <c r="G286" s="100">
        <v>2.0099999999999998</v>
      </c>
      <c r="H286" s="100">
        <v>1.78</v>
      </c>
      <c r="I286" s="100">
        <v>1.55</v>
      </c>
      <c r="J286" s="100">
        <v>1.35</v>
      </c>
      <c r="K286" s="100">
        <v>1.19</v>
      </c>
      <c r="L286" s="100">
        <v>79</v>
      </c>
      <c r="M286" s="100">
        <v>71</v>
      </c>
      <c r="N286" s="100">
        <v>18</v>
      </c>
      <c r="O286" s="99">
        <v>0.47331018518518514</v>
      </c>
    </row>
    <row r="287" spans="1:15" x14ac:dyDescent="0.25">
      <c r="A287" s="100">
        <v>7033</v>
      </c>
      <c r="B287" s="29">
        <v>3</v>
      </c>
      <c r="C287" s="100">
        <v>23408</v>
      </c>
      <c r="D287" s="100">
        <v>5.05</v>
      </c>
      <c r="E287" s="100">
        <v>4.54</v>
      </c>
      <c r="F287" s="100">
        <v>4.63</v>
      </c>
      <c r="G287" s="100">
        <v>4.01</v>
      </c>
      <c r="H287" s="100">
        <v>3.57</v>
      </c>
      <c r="I287" s="100">
        <v>3.08</v>
      </c>
      <c r="J287" s="100">
        <v>2.65</v>
      </c>
      <c r="K287" s="100">
        <v>2.3199999999999998</v>
      </c>
      <c r="L287" s="100">
        <v>79</v>
      </c>
      <c r="M287" s="100">
        <v>71</v>
      </c>
      <c r="N287" s="100">
        <v>18</v>
      </c>
      <c r="O287" s="99">
        <v>0.47340277777777778</v>
      </c>
    </row>
    <row r="288" spans="1:15" x14ac:dyDescent="0.25">
      <c r="A288" s="100">
        <v>7033</v>
      </c>
      <c r="B288" s="29">
        <v>4</v>
      </c>
      <c r="C288" s="100">
        <v>35501</v>
      </c>
      <c r="D288" s="100">
        <v>7.71</v>
      </c>
      <c r="E288" s="100">
        <v>6.97</v>
      </c>
      <c r="F288" s="100">
        <v>7.01</v>
      </c>
      <c r="G288" s="100">
        <v>6.11</v>
      </c>
      <c r="H288" s="100">
        <v>5.37</v>
      </c>
      <c r="I288" s="100">
        <v>4.6100000000000003</v>
      </c>
      <c r="J288" s="100">
        <v>3.94</v>
      </c>
      <c r="K288" s="100">
        <v>3.42</v>
      </c>
      <c r="L288" s="100">
        <v>79</v>
      </c>
      <c r="M288" s="100">
        <v>71</v>
      </c>
      <c r="N288" s="100">
        <v>18</v>
      </c>
      <c r="O288" s="99">
        <v>0.47350694444444441</v>
      </c>
    </row>
    <row r="289" spans="1:15" x14ac:dyDescent="0.25">
      <c r="A289" s="96" t="s">
        <v>999</v>
      </c>
      <c r="C289" s="95" t="s">
        <v>57</v>
      </c>
      <c r="D289" s="97">
        <v>0.47385416666666669</v>
      </c>
      <c r="E289" s="96" t="s">
        <v>143</v>
      </c>
    </row>
    <row r="290" spans="1:15" x14ac:dyDescent="0.25">
      <c r="A290" s="100">
        <v>7049</v>
      </c>
      <c r="B290" s="29">
        <v>1</v>
      </c>
      <c r="C290" s="100">
        <v>35018</v>
      </c>
      <c r="D290" s="100">
        <v>12.62</v>
      </c>
      <c r="E290" s="100">
        <v>9.93</v>
      </c>
      <c r="F290" s="100">
        <v>10.23</v>
      </c>
      <c r="G290" s="100">
        <v>8.1300000000000008</v>
      </c>
      <c r="H290" s="100">
        <v>6.62</v>
      </c>
      <c r="I290" s="100">
        <v>5.32</v>
      </c>
      <c r="J290" s="100">
        <v>4.28</v>
      </c>
      <c r="K290" s="100">
        <v>3.47</v>
      </c>
      <c r="L290" s="100">
        <v>79</v>
      </c>
      <c r="M290" s="100">
        <v>71</v>
      </c>
      <c r="N290" s="100">
        <v>19</v>
      </c>
      <c r="O290" s="99">
        <v>0.47435185185185186</v>
      </c>
    </row>
    <row r="291" spans="1:15" x14ac:dyDescent="0.25">
      <c r="A291" s="100">
        <v>7049</v>
      </c>
      <c r="B291" s="29">
        <v>2</v>
      </c>
      <c r="C291" s="100">
        <v>11987</v>
      </c>
      <c r="D291" s="100">
        <v>4.4000000000000004</v>
      </c>
      <c r="E291" s="100">
        <v>3.31</v>
      </c>
      <c r="F291" s="100">
        <v>3.53</v>
      </c>
      <c r="G291" s="100">
        <v>2.78</v>
      </c>
      <c r="H291" s="100">
        <v>2.25</v>
      </c>
      <c r="I291" s="100">
        <v>1.87</v>
      </c>
      <c r="J291" s="100">
        <v>1.53</v>
      </c>
      <c r="K291" s="100">
        <v>1.28</v>
      </c>
      <c r="L291" s="100">
        <v>79</v>
      </c>
      <c r="M291" s="100">
        <v>71</v>
      </c>
      <c r="N291" s="100">
        <v>19</v>
      </c>
      <c r="O291" s="99">
        <v>0.47445601851851849</v>
      </c>
    </row>
    <row r="292" spans="1:15" x14ac:dyDescent="0.25">
      <c r="A292" s="100">
        <v>7049</v>
      </c>
      <c r="B292" s="29">
        <v>3</v>
      </c>
      <c r="C292" s="100">
        <v>23217</v>
      </c>
      <c r="D292" s="100">
        <v>8.44</v>
      </c>
      <c r="E292" s="100">
        <v>6.61</v>
      </c>
      <c r="F292" s="100">
        <v>6.86</v>
      </c>
      <c r="G292" s="100">
        <v>5.4</v>
      </c>
      <c r="H292" s="100">
        <v>4.43</v>
      </c>
      <c r="I292" s="100">
        <v>3.62</v>
      </c>
      <c r="J292" s="100">
        <v>2.94</v>
      </c>
      <c r="K292" s="100">
        <v>2.46</v>
      </c>
      <c r="L292" s="100">
        <v>79</v>
      </c>
      <c r="M292" s="100">
        <v>71</v>
      </c>
      <c r="N292" s="100">
        <v>19</v>
      </c>
      <c r="O292" s="99">
        <v>0.47454861111111107</v>
      </c>
    </row>
    <row r="293" spans="1:15" x14ac:dyDescent="0.25">
      <c r="A293" s="100">
        <v>7049</v>
      </c>
      <c r="B293" s="29">
        <v>4</v>
      </c>
      <c r="C293" s="100">
        <v>35338</v>
      </c>
      <c r="D293" s="100">
        <v>12.2</v>
      </c>
      <c r="E293" s="100">
        <v>9.8699999999999992</v>
      </c>
      <c r="F293" s="100">
        <v>9.9499999999999993</v>
      </c>
      <c r="G293" s="100">
        <v>7.91</v>
      </c>
      <c r="H293" s="100">
        <v>6.49</v>
      </c>
      <c r="I293" s="100">
        <v>5.29</v>
      </c>
      <c r="J293" s="100">
        <v>4.32</v>
      </c>
      <c r="K293" s="100">
        <v>3.55</v>
      </c>
      <c r="L293" s="100">
        <v>79</v>
      </c>
      <c r="M293" s="100">
        <v>71</v>
      </c>
      <c r="N293" s="100">
        <v>19</v>
      </c>
      <c r="O293" s="99">
        <v>0.47465277777777781</v>
      </c>
    </row>
    <row r="294" spans="1:15" x14ac:dyDescent="0.25">
      <c r="A294" s="96" t="s">
        <v>1000</v>
      </c>
      <c r="C294" s="95" t="s">
        <v>57</v>
      </c>
      <c r="D294" s="97">
        <v>0.47516203703703702</v>
      </c>
      <c r="E294" s="96" t="s">
        <v>141</v>
      </c>
    </row>
    <row r="295" spans="1:15" x14ac:dyDescent="0.25">
      <c r="A295" s="100">
        <v>7053</v>
      </c>
      <c r="B295" s="29">
        <v>1</v>
      </c>
      <c r="C295" s="100">
        <v>35111</v>
      </c>
      <c r="D295" s="100">
        <v>11.43</v>
      </c>
      <c r="E295" s="100">
        <v>9.39</v>
      </c>
      <c r="F295" s="100">
        <v>10.14</v>
      </c>
      <c r="G295" s="100">
        <v>8.02</v>
      </c>
      <c r="H295" s="100">
        <v>6.52</v>
      </c>
      <c r="I295" s="100">
        <v>5.27</v>
      </c>
      <c r="J295" s="100">
        <v>4.32</v>
      </c>
      <c r="K295" s="100">
        <v>3.54</v>
      </c>
      <c r="L295" s="100">
        <v>79</v>
      </c>
      <c r="M295" s="100">
        <v>71</v>
      </c>
      <c r="N295" s="100">
        <v>20</v>
      </c>
      <c r="O295" s="99">
        <v>0.47554398148148147</v>
      </c>
    </row>
    <row r="296" spans="1:15" x14ac:dyDescent="0.25">
      <c r="A296" s="100">
        <v>7053</v>
      </c>
      <c r="B296" s="29">
        <v>2</v>
      </c>
      <c r="C296" s="100">
        <v>12095</v>
      </c>
      <c r="D296" s="100">
        <v>3.94</v>
      </c>
      <c r="E296" s="100">
        <v>3.23</v>
      </c>
      <c r="F296" s="100">
        <v>3.56</v>
      </c>
      <c r="G296" s="100">
        <v>2.84</v>
      </c>
      <c r="H296" s="100">
        <v>2.2999999999999998</v>
      </c>
      <c r="I296" s="100">
        <v>1.89</v>
      </c>
      <c r="J296" s="100">
        <v>1.56</v>
      </c>
      <c r="K296" s="100">
        <v>1.29</v>
      </c>
      <c r="L296" s="100">
        <v>79</v>
      </c>
      <c r="M296" s="100">
        <v>71</v>
      </c>
      <c r="N296" s="100">
        <v>20</v>
      </c>
      <c r="O296" s="99">
        <v>0.47563657407407406</v>
      </c>
    </row>
    <row r="297" spans="1:15" x14ac:dyDescent="0.25">
      <c r="A297" s="100">
        <v>7053</v>
      </c>
      <c r="B297" s="29">
        <v>3</v>
      </c>
      <c r="C297" s="100">
        <v>23307</v>
      </c>
      <c r="D297" s="100">
        <v>7.68</v>
      </c>
      <c r="E297" s="100">
        <v>6.27</v>
      </c>
      <c r="F297" s="100">
        <v>7.01</v>
      </c>
      <c r="G297" s="100">
        <v>5.51</v>
      </c>
      <c r="H297" s="100">
        <v>4.49</v>
      </c>
      <c r="I297" s="100">
        <v>3.66</v>
      </c>
      <c r="J297" s="100">
        <v>3</v>
      </c>
      <c r="K297" s="100">
        <v>2.4900000000000002</v>
      </c>
      <c r="L297" s="100">
        <v>79</v>
      </c>
      <c r="M297" s="100">
        <v>71</v>
      </c>
      <c r="N297" s="100">
        <v>20</v>
      </c>
      <c r="O297" s="99">
        <v>0.4757291666666667</v>
      </c>
    </row>
    <row r="298" spans="1:15" x14ac:dyDescent="0.25">
      <c r="A298" s="100">
        <v>7053</v>
      </c>
      <c r="B298" s="29">
        <v>4</v>
      </c>
      <c r="C298" s="100">
        <v>35205</v>
      </c>
      <c r="D298" s="100">
        <v>11.25</v>
      </c>
      <c r="E298" s="100">
        <v>9.2899999999999991</v>
      </c>
      <c r="F298" s="100">
        <v>10.3</v>
      </c>
      <c r="G298" s="100">
        <v>8.1199999999999992</v>
      </c>
      <c r="H298" s="100">
        <v>6.56</v>
      </c>
      <c r="I298" s="100">
        <v>5.33</v>
      </c>
      <c r="J298" s="100">
        <v>4.3600000000000003</v>
      </c>
      <c r="K298" s="100">
        <v>3.58</v>
      </c>
      <c r="L298" s="100">
        <v>79</v>
      </c>
      <c r="M298" s="100">
        <v>71</v>
      </c>
      <c r="N298" s="100">
        <v>20</v>
      </c>
      <c r="O298" s="99">
        <v>0.47584490740740737</v>
      </c>
    </row>
    <row r="299" spans="1:15" x14ac:dyDescent="0.25">
      <c r="A299" s="96" t="s">
        <v>1001</v>
      </c>
      <c r="C299" s="95" t="s">
        <v>57</v>
      </c>
      <c r="D299" s="97">
        <v>0.47629629629629627</v>
      </c>
      <c r="E299" s="96" t="s">
        <v>139</v>
      </c>
    </row>
    <row r="300" spans="1:15" x14ac:dyDescent="0.25">
      <c r="A300" s="100">
        <v>7071</v>
      </c>
      <c r="B300" s="29">
        <v>1</v>
      </c>
      <c r="C300" s="100">
        <v>34868</v>
      </c>
      <c r="D300" s="100">
        <v>8.1300000000000008</v>
      </c>
      <c r="E300" s="100">
        <v>7.43</v>
      </c>
      <c r="F300" s="100">
        <v>7.42</v>
      </c>
      <c r="G300" s="100">
        <v>6.5</v>
      </c>
      <c r="H300" s="100">
        <v>5.68</v>
      </c>
      <c r="I300" s="100">
        <v>4.9000000000000004</v>
      </c>
      <c r="J300" s="100">
        <v>4.12</v>
      </c>
      <c r="K300" s="100">
        <v>3.43</v>
      </c>
      <c r="L300" s="100">
        <v>79</v>
      </c>
      <c r="M300" s="100">
        <v>71</v>
      </c>
      <c r="N300" s="100">
        <v>21</v>
      </c>
      <c r="O300" s="99">
        <v>0.47680555555555554</v>
      </c>
    </row>
    <row r="301" spans="1:15" x14ac:dyDescent="0.25">
      <c r="A301" s="100">
        <v>7071</v>
      </c>
      <c r="B301" s="29">
        <v>2</v>
      </c>
      <c r="C301" s="100">
        <v>11989</v>
      </c>
      <c r="D301" s="100">
        <v>2.62</v>
      </c>
      <c r="E301" s="100">
        <v>2.4300000000000002</v>
      </c>
      <c r="F301" s="100">
        <v>2.38</v>
      </c>
      <c r="G301" s="100">
        <v>2.11</v>
      </c>
      <c r="H301" s="100">
        <v>1.88</v>
      </c>
      <c r="I301" s="100">
        <v>1.65</v>
      </c>
      <c r="J301" s="100">
        <v>1.42</v>
      </c>
      <c r="K301" s="100">
        <v>1.24</v>
      </c>
      <c r="L301" s="100">
        <v>79</v>
      </c>
      <c r="M301" s="100">
        <v>71</v>
      </c>
      <c r="N301" s="100">
        <v>21</v>
      </c>
      <c r="O301" s="99">
        <v>0.47690972222222222</v>
      </c>
    </row>
    <row r="302" spans="1:15" x14ac:dyDescent="0.25">
      <c r="A302" s="100">
        <v>7071</v>
      </c>
      <c r="B302" s="29">
        <v>3</v>
      </c>
      <c r="C302" s="100">
        <v>23250</v>
      </c>
      <c r="D302" s="100">
        <v>5.27</v>
      </c>
      <c r="E302" s="100">
        <v>4.7699999999999996</v>
      </c>
      <c r="F302" s="100">
        <v>4.8600000000000003</v>
      </c>
      <c r="G302" s="100">
        <v>4.2</v>
      </c>
      <c r="H302" s="100">
        <v>3.75</v>
      </c>
      <c r="I302" s="100">
        <v>3.28</v>
      </c>
      <c r="J302" s="100">
        <v>2.8</v>
      </c>
      <c r="K302" s="100">
        <v>2.41</v>
      </c>
      <c r="L302" s="100">
        <v>79</v>
      </c>
      <c r="M302" s="100">
        <v>71</v>
      </c>
      <c r="N302" s="100">
        <v>21</v>
      </c>
      <c r="O302" s="99">
        <v>0.47699074074074077</v>
      </c>
    </row>
    <row r="303" spans="1:15" x14ac:dyDescent="0.25">
      <c r="A303" s="100">
        <v>7071</v>
      </c>
      <c r="B303" s="29">
        <v>4</v>
      </c>
      <c r="C303" s="100">
        <v>35651</v>
      </c>
      <c r="D303" s="100">
        <v>7.98</v>
      </c>
      <c r="E303" s="100">
        <v>7.28</v>
      </c>
      <c r="F303" s="100">
        <v>7.26</v>
      </c>
      <c r="G303" s="100">
        <v>6.38</v>
      </c>
      <c r="H303" s="100">
        <v>5.62</v>
      </c>
      <c r="I303" s="100">
        <v>4.87</v>
      </c>
      <c r="J303" s="100">
        <v>4.17</v>
      </c>
      <c r="K303" s="100">
        <v>3.55</v>
      </c>
      <c r="L303" s="100">
        <v>79</v>
      </c>
      <c r="M303" s="100">
        <v>71</v>
      </c>
      <c r="N303" s="100">
        <v>21</v>
      </c>
      <c r="O303" s="99">
        <v>0.47710648148148144</v>
      </c>
    </row>
    <row r="304" spans="1:15" x14ac:dyDescent="0.25">
      <c r="A304" s="96" t="s">
        <v>1002</v>
      </c>
      <c r="C304" s="95" t="s">
        <v>57</v>
      </c>
      <c r="D304" s="97">
        <v>0.47748842592592594</v>
      </c>
      <c r="E304" s="96" t="s">
        <v>137</v>
      </c>
    </row>
    <row r="305" spans="1:15" x14ac:dyDescent="0.25">
      <c r="A305" s="100">
        <v>7089</v>
      </c>
      <c r="B305" s="29">
        <v>1</v>
      </c>
      <c r="C305" s="100">
        <v>35042</v>
      </c>
      <c r="D305" s="100">
        <v>15.2</v>
      </c>
      <c r="E305" s="100">
        <v>9.99</v>
      </c>
      <c r="F305" s="100">
        <v>12.18</v>
      </c>
      <c r="G305" s="100">
        <v>9.5299999999999994</v>
      </c>
      <c r="H305" s="100">
        <v>7.63</v>
      </c>
      <c r="I305" s="100">
        <v>6.06</v>
      </c>
      <c r="J305" s="100">
        <v>4.84</v>
      </c>
      <c r="K305" s="100">
        <v>3.89</v>
      </c>
      <c r="L305" s="100">
        <v>79</v>
      </c>
      <c r="M305" s="100">
        <v>71</v>
      </c>
      <c r="N305" s="100">
        <v>22</v>
      </c>
      <c r="O305" s="99">
        <v>0.47797453703703702</v>
      </c>
    </row>
    <row r="306" spans="1:15" x14ac:dyDescent="0.25">
      <c r="A306" s="100">
        <v>7089</v>
      </c>
      <c r="B306" s="29">
        <v>2</v>
      </c>
      <c r="C306" s="100">
        <v>11857</v>
      </c>
      <c r="D306" s="100">
        <v>5.27</v>
      </c>
      <c r="E306" s="100">
        <v>3.29</v>
      </c>
      <c r="F306" s="100">
        <v>4.1900000000000004</v>
      </c>
      <c r="G306" s="100">
        <v>3.27</v>
      </c>
      <c r="H306" s="100">
        <v>2.63</v>
      </c>
      <c r="I306" s="100">
        <v>2.12</v>
      </c>
      <c r="J306" s="100">
        <v>1.71</v>
      </c>
      <c r="K306" s="100">
        <v>1.43</v>
      </c>
      <c r="L306" s="100">
        <v>79</v>
      </c>
      <c r="M306" s="100">
        <v>71</v>
      </c>
      <c r="N306" s="100">
        <v>22</v>
      </c>
      <c r="O306" s="99">
        <v>0.47809027777777779</v>
      </c>
    </row>
    <row r="307" spans="1:15" x14ac:dyDescent="0.25">
      <c r="A307" s="100">
        <v>7089</v>
      </c>
      <c r="B307" s="29">
        <v>3</v>
      </c>
      <c r="C307" s="100">
        <v>23159</v>
      </c>
      <c r="D307" s="100">
        <v>10.039999999999999</v>
      </c>
      <c r="E307" s="100">
        <v>6.7</v>
      </c>
      <c r="F307" s="100">
        <v>8.09</v>
      </c>
      <c r="G307" s="100">
        <v>6.27</v>
      </c>
      <c r="H307" s="100">
        <v>5.1100000000000003</v>
      </c>
      <c r="I307" s="100">
        <v>4.12</v>
      </c>
      <c r="J307" s="100">
        <v>3.34</v>
      </c>
      <c r="K307" s="100">
        <v>2.75</v>
      </c>
      <c r="L307" s="100">
        <v>79</v>
      </c>
      <c r="M307" s="100">
        <v>71</v>
      </c>
      <c r="N307" s="100">
        <v>22</v>
      </c>
      <c r="O307" s="99">
        <v>0.47818287037037038</v>
      </c>
    </row>
    <row r="308" spans="1:15" x14ac:dyDescent="0.25">
      <c r="A308" s="100">
        <v>7089</v>
      </c>
      <c r="B308" s="29">
        <v>4</v>
      </c>
      <c r="C308" s="100">
        <v>35047</v>
      </c>
      <c r="D308" s="100">
        <v>14.34</v>
      </c>
      <c r="E308" s="100">
        <v>10</v>
      </c>
      <c r="F308" s="100">
        <v>11.56</v>
      </c>
      <c r="G308" s="100">
        <v>9.1</v>
      </c>
      <c r="H308" s="100">
        <v>7.37</v>
      </c>
      <c r="I308" s="100">
        <v>5.93</v>
      </c>
      <c r="J308" s="100">
        <v>4.82</v>
      </c>
      <c r="K308" s="100">
        <v>3.94</v>
      </c>
      <c r="L308" s="100">
        <v>79</v>
      </c>
      <c r="M308" s="100">
        <v>71</v>
      </c>
      <c r="N308" s="100">
        <v>22</v>
      </c>
      <c r="O308" s="99">
        <v>0.4783101851851852</v>
      </c>
    </row>
    <row r="309" spans="1:15" x14ac:dyDescent="0.25">
      <c r="A309" s="96" t="s">
        <v>1003</v>
      </c>
      <c r="C309" s="95" t="s">
        <v>57</v>
      </c>
      <c r="D309" s="97">
        <v>0.47872685185185188</v>
      </c>
      <c r="E309" s="96" t="s">
        <v>120</v>
      </c>
    </row>
    <row r="310" spans="1:15" x14ac:dyDescent="0.25">
      <c r="A310" s="100">
        <v>7091</v>
      </c>
      <c r="B310" s="29">
        <v>1</v>
      </c>
      <c r="C310" s="100">
        <v>34263</v>
      </c>
      <c r="D310" s="100">
        <v>12.98</v>
      </c>
      <c r="E310" s="100">
        <v>10.61</v>
      </c>
      <c r="F310" s="100">
        <v>10.07</v>
      </c>
      <c r="G310" s="100">
        <v>8.1300000000000008</v>
      </c>
      <c r="H310" s="100">
        <v>6.69</v>
      </c>
      <c r="I310" s="100">
        <v>5.47</v>
      </c>
      <c r="J310" s="100">
        <v>4.49</v>
      </c>
      <c r="K310" s="100">
        <v>3.73</v>
      </c>
      <c r="L310" s="100">
        <v>79</v>
      </c>
      <c r="M310" s="100">
        <v>71</v>
      </c>
      <c r="N310" s="100">
        <v>23</v>
      </c>
      <c r="O310" s="99">
        <v>0.4803587962962963</v>
      </c>
    </row>
    <row r="311" spans="1:15" x14ac:dyDescent="0.25">
      <c r="A311" s="100">
        <v>7091</v>
      </c>
      <c r="B311" s="29">
        <v>2</v>
      </c>
      <c r="C311" s="100">
        <v>11955</v>
      </c>
      <c r="D311" s="100">
        <v>4.51</v>
      </c>
      <c r="E311" s="100">
        <v>3.66</v>
      </c>
      <c r="F311" s="100">
        <v>3.7</v>
      </c>
      <c r="G311" s="100">
        <v>2.96</v>
      </c>
      <c r="H311" s="100">
        <v>2.39</v>
      </c>
      <c r="I311" s="100">
        <v>1.99</v>
      </c>
      <c r="J311" s="100">
        <v>1.64</v>
      </c>
      <c r="K311" s="100">
        <v>1.38</v>
      </c>
      <c r="L311" s="100">
        <v>79</v>
      </c>
      <c r="M311" s="100">
        <v>71</v>
      </c>
      <c r="N311" s="100">
        <v>23</v>
      </c>
      <c r="O311" s="99">
        <v>0.48045138888888889</v>
      </c>
    </row>
    <row r="312" spans="1:15" x14ac:dyDescent="0.25">
      <c r="A312" s="100">
        <v>7091</v>
      </c>
      <c r="B312" s="29">
        <v>3</v>
      </c>
      <c r="C312" s="100">
        <v>22725</v>
      </c>
      <c r="D312" s="100">
        <v>8.6999999999999993</v>
      </c>
      <c r="E312" s="100">
        <v>7.12</v>
      </c>
      <c r="F312" s="100">
        <v>7.31</v>
      </c>
      <c r="G312" s="100">
        <v>5.82</v>
      </c>
      <c r="H312" s="100">
        <v>4.75</v>
      </c>
      <c r="I312" s="100">
        <v>3.89</v>
      </c>
      <c r="J312" s="100">
        <v>3.19</v>
      </c>
      <c r="K312" s="100">
        <v>2.66</v>
      </c>
      <c r="L312" s="100">
        <v>79</v>
      </c>
      <c r="M312" s="100">
        <v>71</v>
      </c>
      <c r="N312" s="100">
        <v>23</v>
      </c>
      <c r="O312" s="99">
        <v>0.48054398148148153</v>
      </c>
    </row>
    <row r="313" spans="1:15" x14ac:dyDescent="0.25">
      <c r="A313" s="100">
        <v>7091</v>
      </c>
      <c r="B313" s="29">
        <v>4</v>
      </c>
      <c r="C313" s="100">
        <v>34930</v>
      </c>
      <c r="D313" s="100">
        <v>12.65</v>
      </c>
      <c r="E313" s="100">
        <v>10.41</v>
      </c>
      <c r="F313" s="100">
        <v>10.74</v>
      </c>
      <c r="G313" s="100">
        <v>8.56</v>
      </c>
      <c r="H313" s="100">
        <v>6.95</v>
      </c>
      <c r="I313" s="100">
        <v>5.68</v>
      </c>
      <c r="J313" s="100">
        <v>4.66</v>
      </c>
      <c r="K313" s="100">
        <v>3.85</v>
      </c>
      <c r="L313" s="100">
        <v>79</v>
      </c>
      <c r="M313" s="100">
        <v>71</v>
      </c>
      <c r="N313" s="100">
        <v>23</v>
      </c>
      <c r="O313" s="99">
        <v>0.4806597222222222</v>
      </c>
    </row>
    <row r="314" spans="1:15" x14ac:dyDescent="0.25">
      <c r="A314" s="96" t="s">
        <v>1004</v>
      </c>
      <c r="C314" s="95" t="s">
        <v>57</v>
      </c>
      <c r="D314" s="97">
        <v>0.48115740740740742</v>
      </c>
      <c r="E314" s="96" t="s">
        <v>119</v>
      </c>
    </row>
    <row r="315" spans="1:15" x14ac:dyDescent="0.25">
      <c r="A315" s="100">
        <v>7109</v>
      </c>
      <c r="B315" s="29">
        <v>1</v>
      </c>
      <c r="C315" s="100">
        <v>35136</v>
      </c>
      <c r="D315" s="100">
        <v>8.61</v>
      </c>
      <c r="E315" s="100">
        <v>7.81</v>
      </c>
      <c r="F315" s="100">
        <v>7.87</v>
      </c>
      <c r="G315" s="100">
        <v>6.92</v>
      </c>
      <c r="H315" s="100">
        <v>6.12</v>
      </c>
      <c r="I315" s="100">
        <v>5.19</v>
      </c>
      <c r="J315" s="100">
        <v>4.38</v>
      </c>
      <c r="K315" s="100">
        <v>3.66</v>
      </c>
      <c r="L315" s="100">
        <v>79</v>
      </c>
      <c r="M315" s="100">
        <v>71</v>
      </c>
      <c r="N315" s="100">
        <v>24</v>
      </c>
      <c r="O315" s="99">
        <v>0.4816319444444444</v>
      </c>
    </row>
    <row r="316" spans="1:15" x14ac:dyDescent="0.25">
      <c r="A316" s="100">
        <v>7109</v>
      </c>
      <c r="B316" s="29">
        <v>2</v>
      </c>
      <c r="C316" s="100">
        <v>11973</v>
      </c>
      <c r="D316" s="100">
        <v>2.79</v>
      </c>
      <c r="E316" s="100">
        <v>2.54</v>
      </c>
      <c r="F316" s="100">
        <v>2.54</v>
      </c>
      <c r="G316" s="100">
        <v>2.25</v>
      </c>
      <c r="H316" s="100">
        <v>2.0099999999999998</v>
      </c>
      <c r="I316" s="100">
        <v>1.75</v>
      </c>
      <c r="J316" s="100">
        <v>1.51</v>
      </c>
      <c r="K316" s="100">
        <v>1.3</v>
      </c>
      <c r="L316" s="100">
        <v>79</v>
      </c>
      <c r="M316" s="100">
        <v>71</v>
      </c>
      <c r="N316" s="100">
        <v>24</v>
      </c>
      <c r="O316" s="99">
        <v>0.48173611111111114</v>
      </c>
    </row>
    <row r="317" spans="1:15" x14ac:dyDescent="0.25">
      <c r="A317" s="100">
        <v>7109</v>
      </c>
      <c r="B317" s="29">
        <v>3</v>
      </c>
      <c r="C317" s="100">
        <v>23315</v>
      </c>
      <c r="D317" s="100">
        <v>5.6</v>
      </c>
      <c r="E317" s="100">
        <v>5.1100000000000003</v>
      </c>
      <c r="F317" s="100">
        <v>5.21</v>
      </c>
      <c r="G317" s="100">
        <v>4.5199999999999996</v>
      </c>
      <c r="H317" s="100">
        <v>4.03</v>
      </c>
      <c r="I317" s="100">
        <v>3.48</v>
      </c>
      <c r="J317" s="100">
        <v>2.99</v>
      </c>
      <c r="K317" s="100">
        <v>2.58</v>
      </c>
      <c r="L317" s="100">
        <v>79</v>
      </c>
      <c r="M317" s="100">
        <v>71</v>
      </c>
      <c r="N317" s="100">
        <v>24</v>
      </c>
      <c r="O317" s="99">
        <v>0.48182870370370368</v>
      </c>
    </row>
    <row r="318" spans="1:15" x14ac:dyDescent="0.25">
      <c r="A318" s="101">
        <v>7109</v>
      </c>
      <c r="B318" s="29">
        <v>4</v>
      </c>
      <c r="C318" s="100">
        <v>35452</v>
      </c>
      <c r="D318" s="100">
        <v>8.5</v>
      </c>
      <c r="E318" s="100">
        <v>7.7</v>
      </c>
      <c r="F318" s="100">
        <v>7.79</v>
      </c>
      <c r="G318" s="100">
        <v>6.79</v>
      </c>
      <c r="H318" s="100">
        <v>6.02</v>
      </c>
      <c r="I318" s="100">
        <v>5.18</v>
      </c>
      <c r="J318" s="100">
        <v>4.43</v>
      </c>
      <c r="K318" s="100">
        <v>3.75</v>
      </c>
      <c r="L318" s="100">
        <v>79</v>
      </c>
      <c r="M318" s="100">
        <v>71</v>
      </c>
      <c r="N318" s="100">
        <v>24</v>
      </c>
      <c r="O318" s="99">
        <v>0.48194444444444445</v>
      </c>
    </row>
    <row r="319" spans="1:15" x14ac:dyDescent="0.25">
      <c r="A319" s="96" t="s">
        <v>1005</v>
      </c>
      <c r="C319" s="95" t="s">
        <v>57</v>
      </c>
      <c r="D319" s="97">
        <v>0.48237268518518522</v>
      </c>
      <c r="E319" s="96" t="s">
        <v>134</v>
      </c>
    </row>
    <row r="320" spans="1:15" x14ac:dyDescent="0.25">
      <c r="A320" s="100">
        <v>7126</v>
      </c>
      <c r="B320" s="29">
        <v>1</v>
      </c>
      <c r="C320" s="100">
        <v>34874</v>
      </c>
      <c r="D320" s="100">
        <v>15.05</v>
      </c>
      <c r="E320" s="100">
        <v>8.9</v>
      </c>
      <c r="F320" s="100">
        <v>12.11</v>
      </c>
      <c r="G320" s="100">
        <v>9.59</v>
      </c>
      <c r="H320" s="100">
        <v>7.7</v>
      </c>
      <c r="I320" s="100">
        <v>6.33</v>
      </c>
      <c r="J320" s="100">
        <v>5.08</v>
      </c>
      <c r="K320" s="100">
        <v>4.13</v>
      </c>
      <c r="L320" s="100">
        <v>80</v>
      </c>
      <c r="M320" s="100">
        <v>71</v>
      </c>
      <c r="N320" s="100">
        <v>25</v>
      </c>
      <c r="O320" s="99">
        <v>0.48320601851851852</v>
      </c>
    </row>
    <row r="321" spans="1:15" x14ac:dyDescent="0.25">
      <c r="A321" s="100">
        <v>7126</v>
      </c>
      <c r="B321" s="29">
        <v>2</v>
      </c>
      <c r="C321" s="100">
        <v>11980</v>
      </c>
      <c r="D321" s="100">
        <v>5.75</v>
      </c>
      <c r="E321" s="100">
        <v>2.4</v>
      </c>
      <c r="F321" s="100">
        <v>4.5199999999999996</v>
      </c>
      <c r="G321" s="100">
        <v>3.55</v>
      </c>
      <c r="H321" s="100">
        <v>2.84</v>
      </c>
      <c r="I321" s="100">
        <v>2.35</v>
      </c>
      <c r="J321" s="100">
        <v>1.91</v>
      </c>
      <c r="K321" s="100">
        <v>1.56</v>
      </c>
      <c r="L321" s="100">
        <v>80</v>
      </c>
      <c r="M321" s="100">
        <v>71</v>
      </c>
      <c r="N321" s="100">
        <v>25</v>
      </c>
      <c r="O321" s="99">
        <v>0.48335648148148147</v>
      </c>
    </row>
    <row r="322" spans="1:15" x14ac:dyDescent="0.25">
      <c r="A322" s="100">
        <v>7126</v>
      </c>
      <c r="B322" s="29">
        <v>3</v>
      </c>
      <c r="C322" s="100">
        <v>23144</v>
      </c>
      <c r="D322" s="100">
        <v>10.42</v>
      </c>
      <c r="E322" s="100">
        <v>5.33</v>
      </c>
      <c r="F322" s="100">
        <v>8.4700000000000006</v>
      </c>
      <c r="G322" s="100">
        <v>6.59</v>
      </c>
      <c r="H322" s="100">
        <v>5.32</v>
      </c>
      <c r="I322" s="100">
        <v>4.41</v>
      </c>
      <c r="J322" s="100">
        <v>3.57</v>
      </c>
      <c r="K322" s="100">
        <v>2.93</v>
      </c>
      <c r="L322" s="100">
        <v>80</v>
      </c>
      <c r="M322" s="100">
        <v>71</v>
      </c>
      <c r="N322" s="100">
        <v>25</v>
      </c>
      <c r="O322" s="99">
        <v>0.48353009259259255</v>
      </c>
    </row>
    <row r="323" spans="1:15" x14ac:dyDescent="0.25">
      <c r="A323" s="100">
        <v>7126</v>
      </c>
      <c r="B323" s="29">
        <v>4</v>
      </c>
      <c r="C323" s="100">
        <v>34838</v>
      </c>
      <c r="D323" s="100">
        <v>14.67</v>
      </c>
      <c r="E323" s="100">
        <v>8.7100000000000009</v>
      </c>
      <c r="F323" s="100">
        <v>11.84</v>
      </c>
      <c r="G323" s="100">
        <v>9.42</v>
      </c>
      <c r="H323" s="100">
        <v>7.61</v>
      </c>
      <c r="I323" s="100">
        <v>6.31</v>
      </c>
      <c r="J323" s="100">
        <v>5.13</v>
      </c>
      <c r="K323" s="100">
        <v>4.21</v>
      </c>
      <c r="L323" s="100">
        <v>80</v>
      </c>
      <c r="M323" s="100">
        <v>71</v>
      </c>
      <c r="N323" s="100">
        <v>25</v>
      </c>
      <c r="O323" s="99">
        <v>0.48369212962962965</v>
      </c>
    </row>
    <row r="324" spans="1:15" x14ac:dyDescent="0.25">
      <c r="A324" s="96" t="s">
        <v>1006</v>
      </c>
      <c r="C324" s="95" t="s">
        <v>57</v>
      </c>
      <c r="D324" s="97">
        <v>0.4840740740740741</v>
      </c>
      <c r="E324" s="96" t="s">
        <v>133</v>
      </c>
    </row>
    <row r="325" spans="1:15" x14ac:dyDescent="0.25">
      <c r="A325" s="100">
        <v>7129</v>
      </c>
      <c r="B325" s="29">
        <v>1</v>
      </c>
      <c r="C325" s="100">
        <v>34774</v>
      </c>
      <c r="D325" s="100">
        <v>14.65</v>
      </c>
      <c r="E325" s="100">
        <v>11.67</v>
      </c>
      <c r="F325" s="100">
        <v>8.86</v>
      </c>
      <c r="G325" s="100">
        <v>7.36</v>
      </c>
      <c r="H325" s="100">
        <v>6.13</v>
      </c>
      <c r="I325" s="100">
        <v>5.13</v>
      </c>
      <c r="J325" s="100">
        <v>4.32</v>
      </c>
      <c r="K325" s="100">
        <v>3.64</v>
      </c>
      <c r="L325" s="100">
        <v>80</v>
      </c>
      <c r="M325" s="100">
        <v>71</v>
      </c>
      <c r="N325" s="100">
        <v>26</v>
      </c>
      <c r="O325" s="99">
        <v>0.48443287037037036</v>
      </c>
    </row>
    <row r="326" spans="1:15" x14ac:dyDescent="0.25">
      <c r="A326" s="100">
        <v>7129</v>
      </c>
      <c r="B326" s="29">
        <v>2</v>
      </c>
      <c r="C326" s="100">
        <v>11964</v>
      </c>
      <c r="D326" s="100">
        <v>5.61</v>
      </c>
      <c r="E326" s="100">
        <v>4.3899999999999997</v>
      </c>
      <c r="F326" s="100">
        <v>2.4300000000000002</v>
      </c>
      <c r="G326" s="100">
        <v>2.09</v>
      </c>
      <c r="H326" s="100">
        <v>1.83</v>
      </c>
      <c r="I326" s="100">
        <v>1.58</v>
      </c>
      <c r="J326" s="100">
        <v>1.35</v>
      </c>
      <c r="K326" s="100">
        <v>1.19</v>
      </c>
      <c r="L326" s="100">
        <v>80</v>
      </c>
      <c r="M326" s="100">
        <v>71</v>
      </c>
      <c r="N326" s="100">
        <v>26</v>
      </c>
      <c r="O326" s="99">
        <v>0.48453703703703704</v>
      </c>
    </row>
    <row r="327" spans="1:15" x14ac:dyDescent="0.25">
      <c r="A327" s="100">
        <v>7129</v>
      </c>
      <c r="B327" s="29">
        <v>3</v>
      </c>
      <c r="C327" s="100">
        <v>23147</v>
      </c>
      <c r="D327" s="100">
        <v>10.28</v>
      </c>
      <c r="E327" s="100">
        <v>8.07</v>
      </c>
      <c r="F327" s="100">
        <v>5.56</v>
      </c>
      <c r="G327" s="100">
        <v>4.5999999999999996</v>
      </c>
      <c r="H327" s="100">
        <v>3.9</v>
      </c>
      <c r="I327" s="100">
        <v>3.33</v>
      </c>
      <c r="J327" s="100">
        <v>2.82</v>
      </c>
      <c r="K327" s="100">
        <v>2.42</v>
      </c>
      <c r="L327" s="100">
        <v>80</v>
      </c>
      <c r="M327" s="100">
        <v>71</v>
      </c>
      <c r="N327" s="100">
        <v>26</v>
      </c>
      <c r="O327" s="99">
        <v>0.48462962962962958</v>
      </c>
    </row>
    <row r="328" spans="1:15" x14ac:dyDescent="0.25">
      <c r="A328" s="100">
        <v>7129</v>
      </c>
      <c r="B328" s="29">
        <v>4</v>
      </c>
      <c r="C328" s="100">
        <v>35231</v>
      </c>
      <c r="D328" s="100">
        <v>14.52</v>
      </c>
      <c r="E328" s="100">
        <v>11.56</v>
      </c>
      <c r="F328" s="100">
        <v>8.9700000000000006</v>
      </c>
      <c r="G328" s="100">
        <v>7.43</v>
      </c>
      <c r="H328" s="100">
        <v>6.19</v>
      </c>
      <c r="I328" s="100">
        <v>5.16</v>
      </c>
      <c r="J328" s="100">
        <v>4.3499999999999996</v>
      </c>
      <c r="K328" s="100">
        <v>3.66</v>
      </c>
      <c r="L328" s="100">
        <v>80</v>
      </c>
      <c r="M328" s="100">
        <v>71</v>
      </c>
      <c r="N328" s="100">
        <v>26</v>
      </c>
      <c r="O328" s="99">
        <v>0.48474537037037035</v>
      </c>
    </row>
    <row r="329" spans="1:15" x14ac:dyDescent="0.25">
      <c r="A329" s="96" t="s">
        <v>1007</v>
      </c>
      <c r="C329" s="95" t="s">
        <v>57</v>
      </c>
      <c r="D329" s="97">
        <v>0.48508101851851854</v>
      </c>
      <c r="E329" s="96" t="s">
        <v>131</v>
      </c>
    </row>
    <row r="330" spans="1:15" x14ac:dyDescent="0.25">
      <c r="A330" s="100">
        <v>7146</v>
      </c>
      <c r="B330" s="29">
        <v>1</v>
      </c>
      <c r="C330" s="100">
        <v>35027</v>
      </c>
      <c r="D330" s="100">
        <v>8.36</v>
      </c>
      <c r="E330" s="100">
        <v>7.63</v>
      </c>
      <c r="F330" s="100">
        <v>7.74</v>
      </c>
      <c r="G330" s="100">
        <v>6.86</v>
      </c>
      <c r="H330" s="100">
        <v>6.14</v>
      </c>
      <c r="I330" s="100">
        <v>5.35</v>
      </c>
      <c r="J330" s="100">
        <v>4.74</v>
      </c>
      <c r="K330" s="100">
        <v>4.21</v>
      </c>
      <c r="L330" s="100">
        <v>80</v>
      </c>
      <c r="M330" s="100">
        <v>71</v>
      </c>
      <c r="N330" s="100">
        <v>27</v>
      </c>
      <c r="O330" s="99">
        <v>0.48555555555555557</v>
      </c>
    </row>
    <row r="331" spans="1:15" x14ac:dyDescent="0.25">
      <c r="A331" s="100">
        <v>7146</v>
      </c>
      <c r="B331" s="29">
        <v>2</v>
      </c>
      <c r="C331" s="100">
        <v>11973</v>
      </c>
      <c r="D331" s="100">
        <v>2.7</v>
      </c>
      <c r="E331" s="100">
        <v>2.44</v>
      </c>
      <c r="F331" s="100">
        <v>2.5</v>
      </c>
      <c r="G331" s="100">
        <v>2.2400000000000002</v>
      </c>
      <c r="H331" s="100">
        <v>2.0299999999999998</v>
      </c>
      <c r="I331" s="100">
        <v>1.78</v>
      </c>
      <c r="J331" s="100">
        <v>1.63</v>
      </c>
      <c r="K331" s="100">
        <v>1.5</v>
      </c>
      <c r="L331" s="100">
        <v>80</v>
      </c>
      <c r="M331" s="100">
        <v>71</v>
      </c>
      <c r="N331" s="100">
        <v>27</v>
      </c>
      <c r="O331" s="99">
        <v>0.48565972222222226</v>
      </c>
    </row>
    <row r="332" spans="1:15" x14ac:dyDescent="0.25">
      <c r="A332" s="100">
        <v>7146</v>
      </c>
      <c r="B332" s="29">
        <v>3</v>
      </c>
      <c r="C332" s="100">
        <v>23298</v>
      </c>
      <c r="D332" s="100">
        <v>5.4</v>
      </c>
      <c r="E332" s="100">
        <v>4.92</v>
      </c>
      <c r="F332" s="100">
        <v>5.0999999999999996</v>
      </c>
      <c r="G332" s="100">
        <v>4.46</v>
      </c>
      <c r="H332" s="100">
        <v>4.07</v>
      </c>
      <c r="I332" s="100">
        <v>3.57</v>
      </c>
      <c r="J332" s="100">
        <v>3.24</v>
      </c>
      <c r="K332" s="100">
        <v>2.97</v>
      </c>
      <c r="L332" s="100">
        <v>80</v>
      </c>
      <c r="M332" s="100">
        <v>71</v>
      </c>
      <c r="N332" s="100">
        <v>27</v>
      </c>
      <c r="O332" s="99">
        <v>0.48574074074074075</v>
      </c>
    </row>
    <row r="333" spans="1:15" x14ac:dyDescent="0.25">
      <c r="A333" s="100">
        <v>7146</v>
      </c>
      <c r="B333" s="29">
        <v>4</v>
      </c>
      <c r="C333" s="100">
        <v>35234</v>
      </c>
      <c r="D333" s="100">
        <v>8.24</v>
      </c>
      <c r="E333" s="100">
        <v>7.48</v>
      </c>
      <c r="F333" s="100">
        <v>7.64</v>
      </c>
      <c r="G333" s="100">
        <v>6.79</v>
      </c>
      <c r="H333" s="100">
        <v>6.1</v>
      </c>
      <c r="I333" s="100">
        <v>5.38</v>
      </c>
      <c r="J333" s="100">
        <v>4.83</v>
      </c>
      <c r="K333" s="100">
        <v>4.3499999999999996</v>
      </c>
      <c r="L333" s="100">
        <v>80</v>
      </c>
      <c r="M333" s="100">
        <v>71</v>
      </c>
      <c r="N333" s="100">
        <v>27</v>
      </c>
      <c r="O333" s="99">
        <v>0.48585648148148147</v>
      </c>
    </row>
    <row r="334" spans="1:15" x14ac:dyDescent="0.25">
      <c r="A334" s="96" t="s">
        <v>1008</v>
      </c>
      <c r="C334" s="95" t="s">
        <v>57</v>
      </c>
      <c r="D334" s="97">
        <v>0.48627314814814815</v>
      </c>
      <c r="E334" s="96" t="s">
        <v>129</v>
      </c>
    </row>
    <row r="335" spans="1:15" x14ac:dyDescent="0.25">
      <c r="A335" s="100">
        <v>7164</v>
      </c>
      <c r="B335" s="29">
        <v>1</v>
      </c>
      <c r="C335" s="100">
        <v>35073</v>
      </c>
      <c r="D335" s="100">
        <v>8.44</v>
      </c>
      <c r="E335" s="100">
        <v>7.68</v>
      </c>
      <c r="F335" s="100">
        <v>7.65</v>
      </c>
      <c r="G335" s="100">
        <v>6.71</v>
      </c>
      <c r="H335" s="100">
        <v>5.83</v>
      </c>
      <c r="I335" s="100">
        <v>5.0599999999999996</v>
      </c>
      <c r="J335" s="100">
        <v>4.32</v>
      </c>
      <c r="K335" s="100">
        <v>3.68</v>
      </c>
      <c r="L335" s="100">
        <v>80</v>
      </c>
      <c r="M335" s="100">
        <v>72</v>
      </c>
      <c r="N335" s="100">
        <v>28</v>
      </c>
      <c r="O335" s="99">
        <v>0.48677083333333332</v>
      </c>
    </row>
    <row r="336" spans="1:15" x14ac:dyDescent="0.25">
      <c r="A336" s="100">
        <v>7164</v>
      </c>
      <c r="B336" s="29">
        <v>2</v>
      </c>
      <c r="C336" s="100">
        <v>11981</v>
      </c>
      <c r="D336" s="100">
        <v>2.75</v>
      </c>
      <c r="E336" s="100">
        <v>2.5099999999999998</v>
      </c>
      <c r="F336" s="100">
        <v>2.4700000000000002</v>
      </c>
      <c r="G336" s="100">
        <v>2.2000000000000002</v>
      </c>
      <c r="H336" s="100">
        <v>1.94</v>
      </c>
      <c r="I336" s="100">
        <v>1.71</v>
      </c>
      <c r="J336" s="100">
        <v>1.48</v>
      </c>
      <c r="K336" s="100">
        <v>1.3</v>
      </c>
      <c r="L336" s="100">
        <v>80</v>
      </c>
      <c r="M336" s="100">
        <v>72</v>
      </c>
      <c r="N336" s="100">
        <v>28</v>
      </c>
      <c r="O336" s="99">
        <v>0.486875</v>
      </c>
    </row>
    <row r="337" spans="1:15" x14ac:dyDescent="0.25">
      <c r="A337" s="100">
        <v>7164</v>
      </c>
      <c r="B337" s="29">
        <v>3</v>
      </c>
      <c r="C337" s="100">
        <v>23332</v>
      </c>
      <c r="D337" s="100">
        <v>5.49</v>
      </c>
      <c r="E337" s="100">
        <v>4.97</v>
      </c>
      <c r="F337" s="100">
        <v>5.0599999999999996</v>
      </c>
      <c r="G337" s="100">
        <v>4.38</v>
      </c>
      <c r="H337" s="100">
        <v>3.87</v>
      </c>
      <c r="I337" s="100">
        <v>3.38</v>
      </c>
      <c r="J337" s="100">
        <v>2.92</v>
      </c>
      <c r="K337" s="100">
        <v>2.5299999999999998</v>
      </c>
      <c r="L337" s="100">
        <v>80</v>
      </c>
      <c r="M337" s="100">
        <v>72</v>
      </c>
      <c r="N337" s="100">
        <v>28</v>
      </c>
      <c r="O337" s="99">
        <v>0.48696759259259265</v>
      </c>
    </row>
    <row r="338" spans="1:15" x14ac:dyDescent="0.25">
      <c r="A338" s="100">
        <v>7164</v>
      </c>
      <c r="B338" s="29">
        <v>4</v>
      </c>
      <c r="C338" s="100">
        <v>35412</v>
      </c>
      <c r="D338" s="100">
        <v>8.34</v>
      </c>
      <c r="E338" s="100">
        <v>7.56</v>
      </c>
      <c r="F338" s="100">
        <v>7.57</v>
      </c>
      <c r="G338" s="100">
        <v>6.64</v>
      </c>
      <c r="H338" s="100">
        <v>5.81</v>
      </c>
      <c r="I338" s="100">
        <v>5.07</v>
      </c>
      <c r="J338" s="100">
        <v>4.37</v>
      </c>
      <c r="K338" s="100">
        <v>3.76</v>
      </c>
      <c r="L338" s="100">
        <v>80</v>
      </c>
      <c r="M338" s="100">
        <v>72</v>
      </c>
      <c r="N338" s="100">
        <v>28</v>
      </c>
      <c r="O338" s="99">
        <v>0.48708333333333331</v>
      </c>
    </row>
    <row r="339" spans="1:15" x14ac:dyDescent="0.25">
      <c r="A339" s="96" t="s">
        <v>1009</v>
      </c>
      <c r="C339" s="95" t="s">
        <v>57</v>
      </c>
      <c r="D339" s="97">
        <v>0.4874768518518518</v>
      </c>
      <c r="E339" s="96" t="s">
        <v>118</v>
      </c>
    </row>
    <row r="340" spans="1:15" x14ac:dyDescent="0.25">
      <c r="A340" s="100">
        <v>7166</v>
      </c>
      <c r="B340" s="29">
        <v>1</v>
      </c>
      <c r="C340" s="100">
        <v>35043</v>
      </c>
      <c r="D340" s="100">
        <v>8.2200000000000006</v>
      </c>
      <c r="E340" s="100">
        <v>7.39</v>
      </c>
      <c r="F340" s="100">
        <v>7.56</v>
      </c>
      <c r="G340" s="100">
        <v>6.59</v>
      </c>
      <c r="H340" s="100">
        <v>5.78</v>
      </c>
      <c r="I340" s="100">
        <v>5.01</v>
      </c>
      <c r="J340" s="100">
        <v>4.32</v>
      </c>
      <c r="K340" s="100">
        <v>3.73</v>
      </c>
      <c r="L340" s="100">
        <v>80</v>
      </c>
      <c r="M340" s="100">
        <v>72</v>
      </c>
      <c r="N340" s="100">
        <v>29</v>
      </c>
      <c r="O340" s="99">
        <v>0.48782407407407408</v>
      </c>
    </row>
    <row r="341" spans="1:15" x14ac:dyDescent="0.25">
      <c r="A341" s="100">
        <v>7166</v>
      </c>
      <c r="B341" s="29">
        <v>2</v>
      </c>
      <c r="C341" s="100">
        <v>11942</v>
      </c>
      <c r="D341" s="100">
        <v>2.7</v>
      </c>
      <c r="E341" s="100">
        <v>2.4500000000000002</v>
      </c>
      <c r="F341" s="100">
        <v>2.5</v>
      </c>
      <c r="G341" s="100">
        <v>2.2000000000000002</v>
      </c>
      <c r="H341" s="100">
        <v>1.95</v>
      </c>
      <c r="I341" s="100">
        <v>1.7</v>
      </c>
      <c r="J341" s="100">
        <v>1.46</v>
      </c>
      <c r="K341" s="100">
        <v>1.3</v>
      </c>
      <c r="L341" s="100">
        <v>80</v>
      </c>
      <c r="M341" s="100">
        <v>72</v>
      </c>
      <c r="N341" s="100">
        <v>29</v>
      </c>
      <c r="O341" s="99">
        <v>0.48792824074074076</v>
      </c>
    </row>
    <row r="342" spans="1:15" x14ac:dyDescent="0.25">
      <c r="A342" s="100">
        <v>7166</v>
      </c>
      <c r="B342" s="29">
        <v>3</v>
      </c>
      <c r="C342" s="100">
        <v>23318</v>
      </c>
      <c r="D342" s="100">
        <v>5.51</v>
      </c>
      <c r="E342" s="100">
        <v>4.9400000000000004</v>
      </c>
      <c r="F342" s="100">
        <v>5.09</v>
      </c>
      <c r="G342" s="100">
        <v>4.43</v>
      </c>
      <c r="H342" s="100">
        <v>3.91</v>
      </c>
      <c r="I342" s="100">
        <v>3.4</v>
      </c>
      <c r="J342" s="100">
        <v>2.95</v>
      </c>
      <c r="K342" s="100">
        <v>2.57</v>
      </c>
      <c r="L342" s="100">
        <v>80</v>
      </c>
      <c r="M342" s="100">
        <v>72</v>
      </c>
      <c r="N342" s="100">
        <v>29</v>
      </c>
      <c r="O342" s="99">
        <v>0.48802083333333335</v>
      </c>
    </row>
    <row r="343" spans="1:15" x14ac:dyDescent="0.25">
      <c r="A343" s="100">
        <v>7166</v>
      </c>
      <c r="B343" s="29">
        <v>4</v>
      </c>
      <c r="C343" s="100">
        <v>35327</v>
      </c>
      <c r="D343" s="100">
        <v>8.27</v>
      </c>
      <c r="E343" s="100">
        <v>7.41</v>
      </c>
      <c r="F343" s="100">
        <v>7.61</v>
      </c>
      <c r="G343" s="100">
        <v>6.63</v>
      </c>
      <c r="H343" s="100">
        <v>5.81</v>
      </c>
      <c r="I343" s="100">
        <v>5.04</v>
      </c>
      <c r="J343" s="100">
        <v>4.3600000000000003</v>
      </c>
      <c r="K343" s="100">
        <v>3.77</v>
      </c>
      <c r="L343" s="100">
        <v>80</v>
      </c>
      <c r="M343" s="100">
        <v>72</v>
      </c>
      <c r="N343" s="100">
        <v>29</v>
      </c>
      <c r="O343" s="99">
        <v>0.48813657407407413</v>
      </c>
    </row>
    <row r="344" spans="1:15" x14ac:dyDescent="0.25">
      <c r="A344" s="96" t="s">
        <v>1010</v>
      </c>
      <c r="C344" s="95" t="s">
        <v>57</v>
      </c>
      <c r="D344" s="97">
        <v>0.48856481481481479</v>
      </c>
      <c r="E344" s="96" t="s">
        <v>117</v>
      </c>
    </row>
    <row r="345" spans="1:15" x14ac:dyDescent="0.25">
      <c r="A345" s="100">
        <v>7184</v>
      </c>
      <c r="B345" s="29">
        <v>1</v>
      </c>
      <c r="C345" s="100">
        <v>35073</v>
      </c>
      <c r="D345" s="100">
        <v>8.15</v>
      </c>
      <c r="E345" s="100">
        <v>7.36</v>
      </c>
      <c r="F345" s="100">
        <v>7.42</v>
      </c>
      <c r="G345" s="100">
        <v>6.54</v>
      </c>
      <c r="H345" s="100">
        <v>5.74</v>
      </c>
      <c r="I345" s="100">
        <v>4.9000000000000004</v>
      </c>
      <c r="J345" s="100">
        <v>4.17</v>
      </c>
      <c r="K345" s="100">
        <v>3.53</v>
      </c>
      <c r="L345" s="100">
        <v>80</v>
      </c>
      <c r="M345" s="100">
        <v>71</v>
      </c>
      <c r="N345" s="100">
        <v>30</v>
      </c>
      <c r="O345" s="99">
        <v>0.48900462962962959</v>
      </c>
    </row>
    <row r="346" spans="1:15" x14ac:dyDescent="0.25">
      <c r="A346" s="100">
        <v>7184</v>
      </c>
      <c r="B346" s="29">
        <v>2</v>
      </c>
      <c r="C346" s="100">
        <v>11895</v>
      </c>
      <c r="D346" s="100">
        <v>2.66</v>
      </c>
      <c r="E346" s="100">
        <v>2.39</v>
      </c>
      <c r="F346" s="100">
        <v>2.41</v>
      </c>
      <c r="G346" s="100">
        <v>2.13</v>
      </c>
      <c r="H346" s="100">
        <v>1.89</v>
      </c>
      <c r="I346" s="100">
        <v>1.66</v>
      </c>
      <c r="J346" s="100">
        <v>1.42</v>
      </c>
      <c r="K346" s="100">
        <v>1.25</v>
      </c>
      <c r="L346" s="100">
        <v>80</v>
      </c>
      <c r="M346" s="100">
        <v>71</v>
      </c>
      <c r="N346" s="100">
        <v>30</v>
      </c>
      <c r="O346" s="99">
        <v>0.48910879629629633</v>
      </c>
    </row>
    <row r="347" spans="1:15" x14ac:dyDescent="0.25">
      <c r="A347" s="100">
        <v>7184</v>
      </c>
      <c r="B347" s="29">
        <v>3</v>
      </c>
      <c r="C347" s="100">
        <v>23243</v>
      </c>
      <c r="D347" s="100">
        <v>5.35</v>
      </c>
      <c r="E347" s="100">
        <v>4.82</v>
      </c>
      <c r="F347" s="100">
        <v>4.95</v>
      </c>
      <c r="G347" s="100">
        <v>4.29</v>
      </c>
      <c r="H347" s="100">
        <v>3.82</v>
      </c>
      <c r="I347" s="100">
        <v>3.31</v>
      </c>
      <c r="J347" s="100">
        <v>2.86</v>
      </c>
      <c r="K347" s="100">
        <v>2.4700000000000002</v>
      </c>
      <c r="L347" s="100">
        <v>80</v>
      </c>
      <c r="M347" s="100">
        <v>71</v>
      </c>
      <c r="N347" s="100">
        <v>30</v>
      </c>
      <c r="O347" s="99">
        <v>0.48918981481481483</v>
      </c>
    </row>
    <row r="348" spans="1:15" x14ac:dyDescent="0.25">
      <c r="A348" s="100">
        <v>7184</v>
      </c>
      <c r="B348" s="29">
        <v>4</v>
      </c>
      <c r="C348" s="100">
        <v>35382</v>
      </c>
      <c r="D348" s="100">
        <v>8.09</v>
      </c>
      <c r="E348" s="100">
        <v>7.34</v>
      </c>
      <c r="F348" s="100">
        <v>7.41</v>
      </c>
      <c r="G348" s="100">
        <v>6.5</v>
      </c>
      <c r="H348" s="100">
        <v>5.72</v>
      </c>
      <c r="I348" s="100">
        <v>4.93</v>
      </c>
      <c r="J348" s="100">
        <v>4.25</v>
      </c>
      <c r="K348" s="100">
        <v>3.64</v>
      </c>
      <c r="L348" s="100">
        <v>80</v>
      </c>
      <c r="M348" s="100">
        <v>71</v>
      </c>
      <c r="N348" s="100">
        <v>30</v>
      </c>
      <c r="O348" s="99">
        <v>0.4893055555555556</v>
      </c>
    </row>
    <row r="349" spans="1:15" x14ac:dyDescent="0.25">
      <c r="A349" s="96" t="s">
        <v>1011</v>
      </c>
      <c r="C349" s="95" t="s">
        <v>57</v>
      </c>
      <c r="D349" s="97">
        <v>0.48966435185185181</v>
      </c>
      <c r="E349" s="95" t="s">
        <v>127</v>
      </c>
    </row>
    <row r="350" spans="1:15" x14ac:dyDescent="0.25">
      <c r="A350" s="100">
        <v>7202</v>
      </c>
      <c r="B350" s="29">
        <v>1</v>
      </c>
      <c r="C350" s="100">
        <v>35144</v>
      </c>
      <c r="D350" s="100">
        <v>8.51</v>
      </c>
      <c r="E350" s="100">
        <v>7.75</v>
      </c>
      <c r="F350" s="100">
        <v>7.67</v>
      </c>
      <c r="G350" s="100">
        <v>6.67</v>
      </c>
      <c r="H350" s="100">
        <v>5.85</v>
      </c>
      <c r="I350" s="100">
        <v>4.99</v>
      </c>
      <c r="J350" s="100">
        <v>4.26</v>
      </c>
      <c r="K350" s="100">
        <v>3.61</v>
      </c>
      <c r="L350" s="100">
        <v>80</v>
      </c>
      <c r="M350" s="100">
        <v>72</v>
      </c>
      <c r="N350" s="100">
        <v>31</v>
      </c>
      <c r="O350" s="99">
        <v>0.49012731481481481</v>
      </c>
    </row>
    <row r="351" spans="1:15" x14ac:dyDescent="0.25">
      <c r="A351" s="100">
        <v>7202</v>
      </c>
      <c r="B351" s="29">
        <v>2</v>
      </c>
      <c r="C351" s="100">
        <v>11898</v>
      </c>
      <c r="D351" s="100">
        <v>2.75</v>
      </c>
      <c r="E351" s="100">
        <v>2.5099999999999998</v>
      </c>
      <c r="F351" s="100">
        <v>2.48</v>
      </c>
      <c r="G351" s="100">
        <v>2.1800000000000002</v>
      </c>
      <c r="H351" s="100">
        <v>1.94</v>
      </c>
      <c r="I351" s="100">
        <v>1.66</v>
      </c>
      <c r="J351" s="100">
        <v>1.45</v>
      </c>
      <c r="K351" s="100">
        <v>1.27</v>
      </c>
      <c r="L351" s="100">
        <v>80</v>
      </c>
      <c r="M351" s="100">
        <v>72</v>
      </c>
      <c r="N351" s="100">
        <v>31</v>
      </c>
      <c r="O351" s="99">
        <v>0.49023148148148149</v>
      </c>
    </row>
    <row r="352" spans="1:15" x14ac:dyDescent="0.25">
      <c r="A352" s="100">
        <v>7202</v>
      </c>
      <c r="B352" s="29">
        <v>3</v>
      </c>
      <c r="C352" s="100">
        <v>23297</v>
      </c>
      <c r="D352" s="100">
        <v>5.55</v>
      </c>
      <c r="E352" s="100">
        <v>5.03</v>
      </c>
      <c r="F352" s="100">
        <v>5.07</v>
      </c>
      <c r="G352" s="100">
        <v>4.37</v>
      </c>
      <c r="H352" s="100">
        <v>3.89</v>
      </c>
      <c r="I352" s="100">
        <v>3.35</v>
      </c>
      <c r="J352" s="100">
        <v>2.88</v>
      </c>
      <c r="K352" s="100">
        <v>2.48</v>
      </c>
      <c r="L352" s="100">
        <v>80</v>
      </c>
      <c r="M352" s="100">
        <v>72</v>
      </c>
      <c r="N352" s="100">
        <v>31</v>
      </c>
      <c r="O352" s="99">
        <v>0.49032407407407402</v>
      </c>
    </row>
    <row r="353" spans="1:15" x14ac:dyDescent="0.25">
      <c r="A353" s="100">
        <v>7202</v>
      </c>
      <c r="B353" s="29">
        <v>4</v>
      </c>
      <c r="C353" s="100">
        <v>35354</v>
      </c>
      <c r="D353" s="100">
        <v>8.42</v>
      </c>
      <c r="E353" s="100">
        <v>7.62</v>
      </c>
      <c r="F353" s="100">
        <v>7.6</v>
      </c>
      <c r="G353" s="100">
        <v>6.59</v>
      </c>
      <c r="H353" s="100">
        <v>5.81</v>
      </c>
      <c r="I353" s="100">
        <v>4.9800000000000004</v>
      </c>
      <c r="J353" s="100">
        <v>4.29</v>
      </c>
      <c r="K353" s="100">
        <v>3.67</v>
      </c>
      <c r="L353" s="100">
        <v>80</v>
      </c>
      <c r="M353" s="100">
        <v>72</v>
      </c>
      <c r="N353" s="100">
        <v>31</v>
      </c>
      <c r="O353" s="99">
        <v>0.4904398148148148</v>
      </c>
    </row>
    <row r="354" spans="1:15" x14ac:dyDescent="0.25">
      <c r="A354" s="96" t="s">
        <v>1012</v>
      </c>
      <c r="C354" s="95" t="s">
        <v>57</v>
      </c>
      <c r="D354" s="97">
        <v>0.49085648148148148</v>
      </c>
      <c r="E354" s="96" t="s">
        <v>125</v>
      </c>
    </row>
    <row r="355" spans="1:15" x14ac:dyDescent="0.25">
      <c r="A355" s="100">
        <v>7204</v>
      </c>
      <c r="B355" s="29">
        <v>1</v>
      </c>
      <c r="C355" s="100">
        <v>35069</v>
      </c>
      <c r="D355" s="100">
        <v>8.36</v>
      </c>
      <c r="E355" s="100">
        <v>7.55</v>
      </c>
      <c r="F355" s="100">
        <v>7.56</v>
      </c>
      <c r="G355" s="100">
        <v>6.6</v>
      </c>
      <c r="H355" s="100">
        <v>5.76</v>
      </c>
      <c r="I355" s="100">
        <v>4.95</v>
      </c>
      <c r="J355" s="100">
        <v>4.24</v>
      </c>
      <c r="K355" s="100">
        <v>3.65</v>
      </c>
      <c r="L355" s="100">
        <v>80</v>
      </c>
      <c r="M355" s="100">
        <v>72</v>
      </c>
      <c r="N355" s="100">
        <v>32</v>
      </c>
      <c r="O355" s="99">
        <v>0.49124999999999996</v>
      </c>
    </row>
    <row r="356" spans="1:15" x14ac:dyDescent="0.25">
      <c r="A356" s="100">
        <v>7204</v>
      </c>
      <c r="B356" s="29">
        <v>2</v>
      </c>
      <c r="C356" s="100">
        <v>11945</v>
      </c>
      <c r="D356" s="100">
        <v>2.74</v>
      </c>
      <c r="E356" s="100">
        <v>2.4900000000000002</v>
      </c>
      <c r="F356" s="100">
        <v>2.52</v>
      </c>
      <c r="G356" s="100">
        <v>2.21</v>
      </c>
      <c r="H356" s="100">
        <v>1.95</v>
      </c>
      <c r="I356" s="100">
        <v>1.69</v>
      </c>
      <c r="J356" s="100">
        <v>1.46</v>
      </c>
      <c r="K356" s="100">
        <v>1.28</v>
      </c>
      <c r="L356" s="100">
        <v>80</v>
      </c>
      <c r="M356" s="100">
        <v>72</v>
      </c>
      <c r="N356" s="100">
        <v>32</v>
      </c>
      <c r="O356" s="99">
        <v>0.49136574074074074</v>
      </c>
    </row>
    <row r="357" spans="1:15" x14ac:dyDescent="0.25">
      <c r="A357" s="100">
        <v>7204</v>
      </c>
      <c r="B357" s="29">
        <v>3</v>
      </c>
      <c r="C357" s="100">
        <v>23259</v>
      </c>
      <c r="D357" s="100">
        <v>5.62</v>
      </c>
      <c r="E357" s="100">
        <v>5.0199999999999996</v>
      </c>
      <c r="F357" s="100">
        <v>5.17</v>
      </c>
      <c r="G357" s="100">
        <v>4.4400000000000004</v>
      </c>
      <c r="H357" s="100">
        <v>3.91</v>
      </c>
      <c r="I357" s="100">
        <v>3.37</v>
      </c>
      <c r="J357" s="100">
        <v>2.9</v>
      </c>
      <c r="K357" s="100">
        <v>2.52</v>
      </c>
      <c r="L357" s="100">
        <v>80</v>
      </c>
      <c r="M357" s="100">
        <v>72</v>
      </c>
      <c r="N357" s="100">
        <v>32</v>
      </c>
      <c r="O357" s="99">
        <v>0.49144675925925929</v>
      </c>
    </row>
    <row r="358" spans="1:15" x14ac:dyDescent="0.25">
      <c r="A358" s="100">
        <v>7204</v>
      </c>
      <c r="B358" s="29">
        <v>4</v>
      </c>
      <c r="C358" s="100">
        <v>35293</v>
      </c>
      <c r="D358" s="100">
        <v>8.4600000000000009</v>
      </c>
      <c r="E358" s="100">
        <v>7.59</v>
      </c>
      <c r="F358" s="100">
        <v>7.68</v>
      </c>
      <c r="G358" s="100">
        <v>6.69</v>
      </c>
      <c r="H358" s="100">
        <v>5.83</v>
      </c>
      <c r="I358" s="100">
        <v>5.0199999999999996</v>
      </c>
      <c r="J358" s="100">
        <v>4.3</v>
      </c>
      <c r="K358" s="100">
        <v>3.7</v>
      </c>
      <c r="L358" s="100">
        <v>80</v>
      </c>
      <c r="M358" s="100">
        <v>72</v>
      </c>
      <c r="N358" s="100">
        <v>32</v>
      </c>
      <c r="O358" s="99">
        <v>0.49156249999999996</v>
      </c>
    </row>
    <row r="359" spans="1:15" x14ac:dyDescent="0.25">
      <c r="A359" s="96" t="s">
        <v>1013</v>
      </c>
      <c r="C359" s="95" t="s">
        <v>57</v>
      </c>
      <c r="D359" s="97">
        <v>0.49199074074074073</v>
      </c>
      <c r="E359" s="96" t="s">
        <v>123</v>
      </c>
    </row>
    <row r="360" spans="1:15" x14ac:dyDescent="0.25">
      <c r="A360" s="100">
        <v>7222</v>
      </c>
      <c r="B360" s="29">
        <v>1</v>
      </c>
      <c r="C360" s="100">
        <v>35063</v>
      </c>
      <c r="D360" s="100">
        <v>8.76</v>
      </c>
      <c r="E360" s="100">
        <v>7.97</v>
      </c>
      <c r="F360" s="100">
        <v>7.84</v>
      </c>
      <c r="G360" s="100">
        <v>6.88</v>
      </c>
      <c r="H360" s="100">
        <v>6</v>
      </c>
      <c r="I360" s="100">
        <v>5.12</v>
      </c>
      <c r="J360" s="100">
        <v>4.34</v>
      </c>
      <c r="K360" s="100">
        <v>3.7</v>
      </c>
      <c r="L360" s="100">
        <v>80</v>
      </c>
      <c r="M360" s="100">
        <v>72</v>
      </c>
      <c r="N360" s="100">
        <v>33</v>
      </c>
      <c r="O360" s="99">
        <v>0.49244212962962958</v>
      </c>
    </row>
    <row r="361" spans="1:15" x14ac:dyDescent="0.25">
      <c r="A361" s="100">
        <v>7222</v>
      </c>
      <c r="B361" s="29">
        <v>2</v>
      </c>
      <c r="C361" s="100">
        <v>11834</v>
      </c>
      <c r="D361" s="100">
        <v>2.78</v>
      </c>
      <c r="E361" s="100">
        <v>2.52</v>
      </c>
      <c r="F361" s="100">
        <v>2.5499999999999998</v>
      </c>
      <c r="G361" s="100">
        <v>2.23</v>
      </c>
      <c r="H361" s="100">
        <v>1.98</v>
      </c>
      <c r="I361" s="100">
        <v>1.7</v>
      </c>
      <c r="J361" s="100">
        <v>1.47</v>
      </c>
      <c r="K361" s="100">
        <v>1.31</v>
      </c>
      <c r="L361" s="100">
        <v>80</v>
      </c>
      <c r="M361" s="100">
        <v>72</v>
      </c>
      <c r="N361" s="100">
        <v>33</v>
      </c>
      <c r="O361" s="99">
        <v>0.49254629629629632</v>
      </c>
    </row>
    <row r="362" spans="1:15" x14ac:dyDescent="0.25">
      <c r="A362" s="100">
        <v>7222</v>
      </c>
      <c r="B362" s="29">
        <v>3</v>
      </c>
      <c r="C362" s="100">
        <v>23201</v>
      </c>
      <c r="D362" s="100">
        <v>5.67</v>
      </c>
      <c r="E362" s="100">
        <v>5.09</v>
      </c>
      <c r="F362" s="100">
        <v>5.17</v>
      </c>
      <c r="G362" s="100">
        <v>4.47</v>
      </c>
      <c r="H362" s="100">
        <v>3.95</v>
      </c>
      <c r="I362" s="100">
        <v>3.4</v>
      </c>
      <c r="J362" s="100">
        <v>2.92</v>
      </c>
      <c r="K362" s="100">
        <v>2.5499999999999998</v>
      </c>
      <c r="L362" s="100">
        <v>80</v>
      </c>
      <c r="M362" s="100">
        <v>72</v>
      </c>
      <c r="N362" s="100">
        <v>33</v>
      </c>
      <c r="O362" s="99">
        <v>0.4926388888888889</v>
      </c>
    </row>
    <row r="363" spans="1:15" x14ac:dyDescent="0.25">
      <c r="A363" s="100">
        <v>7222</v>
      </c>
      <c r="B363" s="29">
        <v>4</v>
      </c>
      <c r="C363" s="100">
        <v>35248</v>
      </c>
      <c r="D363" s="100">
        <v>8.6</v>
      </c>
      <c r="E363" s="100">
        <v>7.83</v>
      </c>
      <c r="F363" s="100">
        <v>7.76</v>
      </c>
      <c r="G363" s="100">
        <v>6.8</v>
      </c>
      <c r="H363" s="100">
        <v>5.94</v>
      </c>
      <c r="I363" s="100">
        <v>5.1100000000000003</v>
      </c>
      <c r="J363" s="100">
        <v>4.3899999999999997</v>
      </c>
      <c r="K363" s="100">
        <v>3.76</v>
      </c>
      <c r="L363" s="100">
        <v>80</v>
      </c>
      <c r="M363" s="100">
        <v>72</v>
      </c>
      <c r="N363" s="100">
        <v>33</v>
      </c>
      <c r="O363" s="99">
        <v>0.49274305555555559</v>
      </c>
    </row>
    <row r="364" spans="1:15" x14ac:dyDescent="0.25">
      <c r="A364" s="96" t="s">
        <v>1014</v>
      </c>
      <c r="C364" s="95" t="s">
        <v>57</v>
      </c>
      <c r="D364" s="97">
        <v>0.49317129629629625</v>
      </c>
      <c r="E364" s="96" t="s">
        <v>121</v>
      </c>
    </row>
    <row r="365" spans="1:15" x14ac:dyDescent="0.25">
      <c r="A365" s="100">
        <v>7086</v>
      </c>
      <c r="B365" s="29">
        <v>1</v>
      </c>
      <c r="C365" s="100">
        <v>34714</v>
      </c>
      <c r="D365" s="100">
        <v>20.59</v>
      </c>
      <c r="E365" s="100">
        <v>11.1</v>
      </c>
      <c r="F365" s="100">
        <v>17.3</v>
      </c>
      <c r="G365" s="100">
        <v>13.26</v>
      </c>
      <c r="H365" s="100">
        <v>9.91</v>
      </c>
      <c r="I365" s="100">
        <v>6.7</v>
      </c>
      <c r="J365" s="100">
        <v>5.73</v>
      </c>
      <c r="K365" s="100">
        <v>4.97</v>
      </c>
      <c r="L365" s="100">
        <v>80</v>
      </c>
      <c r="M365" s="100">
        <v>72</v>
      </c>
      <c r="N365" s="100">
        <v>34</v>
      </c>
      <c r="O365" s="99">
        <v>0.49472222222222223</v>
      </c>
    </row>
    <row r="366" spans="1:15" x14ac:dyDescent="0.25">
      <c r="A366" s="100">
        <v>7086</v>
      </c>
      <c r="B366" s="29">
        <v>2</v>
      </c>
      <c r="C366" s="100">
        <v>11809</v>
      </c>
      <c r="D366" s="100">
        <v>7.17</v>
      </c>
      <c r="E366" s="100">
        <v>3.65</v>
      </c>
      <c r="F366" s="100">
        <v>6.06</v>
      </c>
      <c r="G366" s="100">
        <v>4.71</v>
      </c>
      <c r="H366" s="100">
        <v>3.41</v>
      </c>
      <c r="I366" s="100">
        <v>2.23</v>
      </c>
      <c r="J366" s="100">
        <v>1.85</v>
      </c>
      <c r="K366" s="100">
        <v>1.62</v>
      </c>
      <c r="L366" s="100">
        <v>80</v>
      </c>
      <c r="M366" s="100">
        <v>72</v>
      </c>
      <c r="N366" s="100">
        <v>34</v>
      </c>
      <c r="O366" s="99">
        <v>0.49482638888888886</v>
      </c>
    </row>
    <row r="367" spans="1:15" x14ac:dyDescent="0.25">
      <c r="A367" s="100">
        <v>7086</v>
      </c>
      <c r="B367" s="29">
        <v>3</v>
      </c>
      <c r="C367" s="100">
        <v>23177</v>
      </c>
      <c r="D367" s="100">
        <v>13.33</v>
      </c>
      <c r="E367" s="100">
        <v>7.6</v>
      </c>
      <c r="F367" s="100">
        <v>11.4</v>
      </c>
      <c r="G367" s="100">
        <v>8.74</v>
      </c>
      <c r="H367" s="100">
        <v>6.55</v>
      </c>
      <c r="I367" s="100">
        <v>4.41</v>
      </c>
      <c r="J367" s="100">
        <v>3.77</v>
      </c>
      <c r="K367" s="100">
        <v>3.3</v>
      </c>
      <c r="L367" s="100">
        <v>80</v>
      </c>
      <c r="M367" s="100">
        <v>72</v>
      </c>
      <c r="N367" s="100">
        <v>34</v>
      </c>
      <c r="O367" s="99">
        <v>0.49491898148148145</v>
      </c>
    </row>
    <row r="368" spans="1:15" x14ac:dyDescent="0.25">
      <c r="A368" s="100">
        <v>7086</v>
      </c>
      <c r="B368" s="29">
        <v>4</v>
      </c>
      <c r="C368" s="100">
        <v>35066</v>
      </c>
      <c r="D368" s="100">
        <v>18.86</v>
      </c>
      <c r="E368" s="100">
        <v>12.1</v>
      </c>
      <c r="F368" s="100">
        <v>15.93</v>
      </c>
      <c r="G368" s="100">
        <v>12.32</v>
      </c>
      <c r="H368" s="100">
        <v>9.3000000000000007</v>
      </c>
      <c r="I368" s="100">
        <v>6.49</v>
      </c>
      <c r="J368" s="100">
        <v>5.6</v>
      </c>
      <c r="K368" s="100">
        <v>4.87</v>
      </c>
      <c r="L368" s="100">
        <v>80</v>
      </c>
      <c r="M368" s="100">
        <v>72</v>
      </c>
      <c r="N368" s="100">
        <v>34</v>
      </c>
      <c r="O368" s="99">
        <v>0.49503472222222222</v>
      </c>
    </row>
    <row r="369" spans="1:15" x14ac:dyDescent="0.25">
      <c r="A369" s="96" t="s">
        <v>1015</v>
      </c>
      <c r="C369" s="95" t="s">
        <v>57</v>
      </c>
      <c r="D369" s="97">
        <v>0.49556712962962962</v>
      </c>
      <c r="E369" s="96" t="s">
        <v>120</v>
      </c>
      <c r="F369" s="96" t="s">
        <v>115</v>
      </c>
    </row>
    <row r="370" spans="1:15" x14ac:dyDescent="0.25">
      <c r="A370" s="100">
        <v>7089</v>
      </c>
      <c r="B370" s="29">
        <v>1</v>
      </c>
      <c r="C370" s="100">
        <v>34795</v>
      </c>
      <c r="D370" s="100">
        <v>24.03</v>
      </c>
      <c r="E370" s="100">
        <v>19.760000000000002</v>
      </c>
      <c r="F370" s="100">
        <v>11.55</v>
      </c>
      <c r="G370" s="100">
        <v>9.32</v>
      </c>
      <c r="H370" s="100">
        <v>7.41</v>
      </c>
      <c r="I370" s="100">
        <v>5.79</v>
      </c>
      <c r="J370" s="100">
        <v>4.63</v>
      </c>
      <c r="K370" s="100">
        <v>4.04</v>
      </c>
      <c r="L370" s="100">
        <v>80</v>
      </c>
      <c r="M370" s="100">
        <v>71</v>
      </c>
      <c r="N370" s="100">
        <v>35</v>
      </c>
      <c r="O370" s="99">
        <v>0.49596064814814816</v>
      </c>
    </row>
    <row r="371" spans="1:15" x14ac:dyDescent="0.25">
      <c r="A371" s="100">
        <v>7089</v>
      </c>
      <c r="B371" s="29">
        <v>2</v>
      </c>
      <c r="C371" s="100">
        <v>11670</v>
      </c>
      <c r="D371" s="100">
        <v>10.1</v>
      </c>
      <c r="E371" s="100">
        <v>8.23</v>
      </c>
      <c r="F371" s="100">
        <v>4.49</v>
      </c>
      <c r="G371" s="100">
        <v>3.55</v>
      </c>
      <c r="H371" s="100">
        <v>2.76</v>
      </c>
      <c r="I371" s="100">
        <v>2.14</v>
      </c>
      <c r="J371" s="100">
        <v>1.64</v>
      </c>
      <c r="K371" s="100">
        <v>1.42</v>
      </c>
      <c r="L371" s="100">
        <v>80</v>
      </c>
      <c r="M371" s="100">
        <v>71</v>
      </c>
      <c r="N371" s="100">
        <v>35</v>
      </c>
      <c r="O371" s="99">
        <v>0.49606481481481479</v>
      </c>
    </row>
    <row r="372" spans="1:15" x14ac:dyDescent="0.25">
      <c r="A372" s="100">
        <v>7089</v>
      </c>
      <c r="B372" s="29">
        <v>3</v>
      </c>
      <c r="C372" s="100">
        <v>23046</v>
      </c>
      <c r="D372" s="100">
        <v>16.89</v>
      </c>
      <c r="E372" s="100">
        <v>13.83</v>
      </c>
      <c r="F372" s="100">
        <v>8.9</v>
      </c>
      <c r="G372" s="100">
        <v>6.99</v>
      </c>
      <c r="H372" s="100">
        <v>5.46</v>
      </c>
      <c r="I372" s="100">
        <v>4.24</v>
      </c>
      <c r="J372" s="100">
        <v>3.23</v>
      </c>
      <c r="K372" s="100">
        <v>2.81</v>
      </c>
      <c r="L372" s="100">
        <v>80</v>
      </c>
      <c r="M372" s="100">
        <v>71</v>
      </c>
      <c r="N372" s="100">
        <v>35</v>
      </c>
      <c r="O372" s="99">
        <v>0.49615740740740738</v>
      </c>
    </row>
    <row r="373" spans="1:15" x14ac:dyDescent="0.25">
      <c r="A373" s="100">
        <v>7089</v>
      </c>
      <c r="B373" s="29">
        <v>4</v>
      </c>
      <c r="C373" s="100">
        <v>34942</v>
      </c>
      <c r="D373" s="100">
        <v>22.94</v>
      </c>
      <c r="E373" s="100">
        <v>18.89</v>
      </c>
      <c r="F373" s="100">
        <v>12.55</v>
      </c>
      <c r="G373" s="100">
        <v>10.1</v>
      </c>
      <c r="H373" s="100">
        <v>7.97</v>
      </c>
      <c r="I373" s="100">
        <v>6.17</v>
      </c>
      <c r="J373" s="100">
        <v>4.83</v>
      </c>
      <c r="K373" s="100">
        <v>4.2</v>
      </c>
      <c r="L373" s="100">
        <v>80</v>
      </c>
      <c r="M373" s="100">
        <v>71</v>
      </c>
      <c r="N373" s="100">
        <v>35</v>
      </c>
      <c r="O373" s="99">
        <v>0.49627314814814816</v>
      </c>
    </row>
    <row r="374" spans="1:15" x14ac:dyDescent="0.25">
      <c r="A374" s="96" t="s">
        <v>1003</v>
      </c>
      <c r="C374" s="95" t="s">
        <v>57</v>
      </c>
      <c r="D374" s="97">
        <v>0.49666666666666665</v>
      </c>
      <c r="E374" s="96" t="s">
        <v>119</v>
      </c>
      <c r="F374" s="96" t="s">
        <v>115</v>
      </c>
    </row>
    <row r="375" spans="1:15" x14ac:dyDescent="0.25">
      <c r="A375" s="100">
        <v>7162</v>
      </c>
      <c r="B375" s="29">
        <v>1</v>
      </c>
      <c r="C375" s="100">
        <v>34785</v>
      </c>
      <c r="D375" s="100">
        <v>16.079999999999998</v>
      </c>
      <c r="E375" s="100">
        <v>14.68</v>
      </c>
      <c r="F375" s="100">
        <v>14.74</v>
      </c>
      <c r="G375" s="100">
        <v>12.5</v>
      </c>
      <c r="H375" s="100">
        <v>10.56</v>
      </c>
      <c r="I375" s="100">
        <v>8.9700000000000006</v>
      </c>
      <c r="J375" s="100">
        <v>7.6</v>
      </c>
      <c r="K375" s="100">
        <v>6.43</v>
      </c>
      <c r="L375" s="100">
        <v>81</v>
      </c>
      <c r="M375" s="100">
        <v>72</v>
      </c>
      <c r="N375" s="100">
        <v>36</v>
      </c>
      <c r="O375" s="99">
        <v>0.49822916666666667</v>
      </c>
    </row>
    <row r="376" spans="1:15" x14ac:dyDescent="0.25">
      <c r="A376" s="100">
        <v>7162</v>
      </c>
      <c r="B376" s="29">
        <v>2</v>
      </c>
      <c r="C376" s="100">
        <v>11813</v>
      </c>
      <c r="D376" s="100">
        <v>5.95</v>
      </c>
      <c r="E376" s="100">
        <v>5.51</v>
      </c>
      <c r="F376" s="100">
        <v>5.44</v>
      </c>
      <c r="G376" s="100">
        <v>4.59</v>
      </c>
      <c r="H376" s="100">
        <v>3.91</v>
      </c>
      <c r="I376" s="100">
        <v>3.25</v>
      </c>
      <c r="J376" s="100">
        <v>2.73</v>
      </c>
      <c r="K376" s="100">
        <v>2.3199999999999998</v>
      </c>
      <c r="L376" s="100">
        <v>81</v>
      </c>
      <c r="M376" s="100">
        <v>72</v>
      </c>
      <c r="N376" s="100">
        <v>36</v>
      </c>
      <c r="O376" s="99">
        <v>0.49833333333333335</v>
      </c>
    </row>
    <row r="377" spans="1:15" x14ac:dyDescent="0.25">
      <c r="A377" s="100">
        <v>7162</v>
      </c>
      <c r="B377" s="29">
        <v>3</v>
      </c>
      <c r="C377" s="100">
        <v>23132</v>
      </c>
      <c r="D377" s="100">
        <v>11.18</v>
      </c>
      <c r="E377" s="100">
        <v>10.199999999999999</v>
      </c>
      <c r="F377" s="100">
        <v>10.39</v>
      </c>
      <c r="G377" s="100">
        <v>8.64</v>
      </c>
      <c r="H377" s="100">
        <v>7.3</v>
      </c>
      <c r="I377" s="100">
        <v>6.16</v>
      </c>
      <c r="J377" s="100">
        <v>5.22</v>
      </c>
      <c r="K377" s="100">
        <v>4.42</v>
      </c>
      <c r="L377" s="100">
        <v>81</v>
      </c>
      <c r="M377" s="100">
        <v>72</v>
      </c>
      <c r="N377" s="100">
        <v>36</v>
      </c>
      <c r="O377" s="99">
        <v>0.49842592592592588</v>
      </c>
    </row>
    <row r="378" spans="1:15" x14ac:dyDescent="0.25">
      <c r="A378" s="100">
        <v>7162</v>
      </c>
      <c r="B378" s="29">
        <v>4</v>
      </c>
      <c r="C378" s="100">
        <v>35063</v>
      </c>
      <c r="D378" s="100">
        <v>15.75</v>
      </c>
      <c r="E378" s="100">
        <v>14.39</v>
      </c>
      <c r="F378" s="100">
        <v>14.46</v>
      </c>
      <c r="G378" s="100">
        <v>12.23</v>
      </c>
      <c r="H378" s="100">
        <v>10.34</v>
      </c>
      <c r="I378" s="100">
        <v>8.81</v>
      </c>
      <c r="J378" s="100">
        <v>7.49</v>
      </c>
      <c r="K378" s="100">
        <v>6.35</v>
      </c>
      <c r="L378" s="100">
        <v>81</v>
      </c>
      <c r="M378" s="100">
        <v>72</v>
      </c>
      <c r="N378" s="100">
        <v>36</v>
      </c>
      <c r="O378" s="99">
        <v>0.49854166666666666</v>
      </c>
    </row>
    <row r="379" spans="1:15" x14ac:dyDescent="0.25">
      <c r="A379" s="96" t="s">
        <v>1016</v>
      </c>
      <c r="C379" s="95" t="s">
        <v>57</v>
      </c>
      <c r="D379" s="97">
        <v>0.49898148148148147</v>
      </c>
      <c r="E379" s="96" t="s">
        <v>118</v>
      </c>
      <c r="F379" s="96" t="s">
        <v>115</v>
      </c>
    </row>
    <row r="380" spans="1:15" x14ac:dyDescent="0.25">
      <c r="A380" s="100">
        <v>7164</v>
      </c>
      <c r="B380" s="29">
        <v>1</v>
      </c>
      <c r="C380" s="100">
        <v>34823</v>
      </c>
      <c r="D380" s="100">
        <v>15.78</v>
      </c>
      <c r="E380" s="100">
        <v>14.27</v>
      </c>
      <c r="F380" s="100">
        <v>14.43</v>
      </c>
      <c r="G380" s="100">
        <v>12.18</v>
      </c>
      <c r="H380" s="100">
        <v>10.34</v>
      </c>
      <c r="I380" s="100">
        <v>8.7100000000000009</v>
      </c>
      <c r="J380" s="100">
        <v>7.39</v>
      </c>
      <c r="K380" s="100">
        <v>6.24</v>
      </c>
      <c r="L380" s="100">
        <v>81</v>
      </c>
      <c r="M380" s="100">
        <v>72</v>
      </c>
      <c r="N380" s="100">
        <v>37</v>
      </c>
      <c r="O380" s="99">
        <v>0.49935185185185182</v>
      </c>
    </row>
    <row r="381" spans="1:15" x14ac:dyDescent="0.25">
      <c r="A381" s="100">
        <v>7164</v>
      </c>
      <c r="B381" s="29">
        <v>2</v>
      </c>
      <c r="C381" s="100">
        <v>11779</v>
      </c>
      <c r="D381" s="100">
        <v>5.98</v>
      </c>
      <c r="E381" s="100">
        <v>5.41</v>
      </c>
      <c r="F381" s="100">
        <v>5.5</v>
      </c>
      <c r="G381" s="100">
        <v>4.58</v>
      </c>
      <c r="H381" s="100">
        <v>3.87</v>
      </c>
      <c r="I381" s="100">
        <v>3.22</v>
      </c>
      <c r="J381" s="100">
        <v>2.7</v>
      </c>
      <c r="K381" s="100">
        <v>2.27</v>
      </c>
      <c r="L381" s="100">
        <v>81</v>
      </c>
      <c r="M381" s="100">
        <v>72</v>
      </c>
      <c r="N381" s="100">
        <v>37</v>
      </c>
      <c r="O381" s="99">
        <v>0.49945601851851856</v>
      </c>
    </row>
    <row r="382" spans="1:15" x14ac:dyDescent="0.25">
      <c r="A382" s="100">
        <v>7164</v>
      </c>
      <c r="B382" s="29">
        <v>3</v>
      </c>
      <c r="C382" s="100">
        <v>23122</v>
      </c>
      <c r="D382" s="100">
        <v>11.14</v>
      </c>
      <c r="E382" s="100">
        <v>10.08</v>
      </c>
      <c r="F382" s="100">
        <v>10.34</v>
      </c>
      <c r="G382" s="100">
        <v>8.6</v>
      </c>
      <c r="H382" s="100">
        <v>7.3</v>
      </c>
      <c r="I382" s="100">
        <v>6.1</v>
      </c>
      <c r="J382" s="100">
        <v>5.16</v>
      </c>
      <c r="K382" s="100">
        <v>4.3499999999999996</v>
      </c>
      <c r="L382" s="100">
        <v>81</v>
      </c>
      <c r="M382" s="100">
        <v>72</v>
      </c>
      <c r="N382" s="100">
        <v>37</v>
      </c>
      <c r="O382" s="99">
        <v>0.49953703703703706</v>
      </c>
    </row>
    <row r="383" spans="1:15" x14ac:dyDescent="0.25">
      <c r="A383" s="100">
        <v>7164</v>
      </c>
      <c r="B383" s="29">
        <v>4</v>
      </c>
      <c r="C383" s="100">
        <v>35052</v>
      </c>
      <c r="D383" s="100">
        <v>15.77</v>
      </c>
      <c r="E383" s="100">
        <v>14.28</v>
      </c>
      <c r="F383" s="100">
        <v>14.48</v>
      </c>
      <c r="G383" s="100">
        <v>12.18</v>
      </c>
      <c r="H383" s="100">
        <v>10.36</v>
      </c>
      <c r="I383" s="100">
        <v>8.7200000000000006</v>
      </c>
      <c r="J383" s="100">
        <v>7.4</v>
      </c>
      <c r="K383" s="100">
        <v>6.26</v>
      </c>
      <c r="L383" s="100">
        <v>81</v>
      </c>
      <c r="M383" s="100">
        <v>72</v>
      </c>
      <c r="N383" s="100">
        <v>37</v>
      </c>
      <c r="O383" s="99">
        <v>0.49965277777777778</v>
      </c>
    </row>
    <row r="384" spans="1:15" x14ac:dyDescent="0.25">
      <c r="A384" s="96" t="s">
        <v>1009</v>
      </c>
      <c r="C384" s="95" t="s">
        <v>57</v>
      </c>
      <c r="D384" s="97">
        <v>0.50008101851851849</v>
      </c>
      <c r="E384" s="96" t="s">
        <v>117</v>
      </c>
      <c r="F384" s="96" t="s">
        <v>115</v>
      </c>
    </row>
    <row r="385" spans="1:15" x14ac:dyDescent="0.25">
      <c r="A385" s="101">
        <v>7086</v>
      </c>
      <c r="B385" s="29">
        <v>1</v>
      </c>
      <c r="C385" s="100">
        <v>34490</v>
      </c>
      <c r="D385" s="100">
        <v>21.58</v>
      </c>
      <c r="E385" s="100">
        <v>11.2</v>
      </c>
      <c r="F385" s="100">
        <v>17.739999999999998</v>
      </c>
      <c r="G385" s="100">
        <v>14.16</v>
      </c>
      <c r="H385" s="100">
        <v>10.9</v>
      </c>
      <c r="I385" s="100">
        <v>8.3000000000000007</v>
      </c>
      <c r="J385" s="100">
        <v>6.44</v>
      </c>
      <c r="K385" s="100">
        <v>5.22</v>
      </c>
      <c r="L385" s="100">
        <v>81</v>
      </c>
      <c r="M385" s="100">
        <v>72</v>
      </c>
      <c r="N385" s="100">
        <v>38</v>
      </c>
      <c r="O385" s="99">
        <v>0.50129629629629624</v>
      </c>
    </row>
    <row r="386" spans="1:15" x14ac:dyDescent="0.25">
      <c r="A386" s="100">
        <v>7086</v>
      </c>
      <c r="B386" s="29">
        <v>2</v>
      </c>
      <c r="C386" s="100">
        <v>11812</v>
      </c>
      <c r="D386" s="100">
        <v>7.21</v>
      </c>
      <c r="E386" s="100">
        <v>4.5599999999999996</v>
      </c>
      <c r="F386" s="100">
        <v>5.96</v>
      </c>
      <c r="G386" s="100">
        <v>4.74</v>
      </c>
      <c r="H386" s="100">
        <v>3.6</v>
      </c>
      <c r="I386" s="100">
        <v>2.74</v>
      </c>
      <c r="J386" s="100">
        <v>2.14</v>
      </c>
      <c r="K386" s="100">
        <v>1.77</v>
      </c>
      <c r="L386" s="100">
        <v>81</v>
      </c>
      <c r="M386" s="100">
        <v>72</v>
      </c>
      <c r="N386" s="100">
        <v>38</v>
      </c>
      <c r="O386" s="99">
        <v>0.50138888888888888</v>
      </c>
    </row>
    <row r="387" spans="1:15" x14ac:dyDescent="0.25">
      <c r="A387" s="100">
        <v>7086</v>
      </c>
      <c r="B387" s="29">
        <v>3</v>
      </c>
      <c r="C387" s="100">
        <v>23032</v>
      </c>
      <c r="D387" s="100">
        <v>13.74</v>
      </c>
      <c r="E387" s="100">
        <v>8.57</v>
      </c>
      <c r="F387" s="100">
        <v>11.45</v>
      </c>
      <c r="G387" s="100">
        <v>9.08</v>
      </c>
      <c r="H387" s="100">
        <v>7.01</v>
      </c>
      <c r="I387" s="100">
        <v>5.34</v>
      </c>
      <c r="J387" s="100">
        <v>4.17</v>
      </c>
      <c r="K387" s="100">
        <v>3.45</v>
      </c>
      <c r="L387" s="100">
        <v>81</v>
      </c>
      <c r="M387" s="100">
        <v>72</v>
      </c>
      <c r="N387" s="100">
        <v>38</v>
      </c>
      <c r="O387" s="99">
        <v>0.50153935185185183</v>
      </c>
    </row>
    <row r="388" spans="1:15" x14ac:dyDescent="0.25">
      <c r="A388" s="100">
        <v>7086</v>
      </c>
      <c r="B388" s="29">
        <v>4</v>
      </c>
      <c r="C388" s="100">
        <v>34956</v>
      </c>
      <c r="D388" s="100">
        <v>19.53</v>
      </c>
      <c r="E388" s="100">
        <v>12.85</v>
      </c>
      <c r="F388" s="100">
        <v>16.27</v>
      </c>
      <c r="G388" s="100">
        <v>13.02</v>
      </c>
      <c r="H388" s="100">
        <v>10.07</v>
      </c>
      <c r="I388" s="100">
        <v>7.78</v>
      </c>
      <c r="J388" s="100">
        <v>6.13</v>
      </c>
      <c r="K388" s="100">
        <v>5.03</v>
      </c>
      <c r="L388" s="100">
        <v>81</v>
      </c>
      <c r="M388" s="100">
        <v>72</v>
      </c>
      <c r="N388" s="100">
        <v>38</v>
      </c>
      <c r="O388" s="99">
        <v>0.50165509259259256</v>
      </c>
    </row>
    <row r="389" spans="1:15" x14ac:dyDescent="0.25">
      <c r="A389" s="96" t="s">
        <v>1015</v>
      </c>
      <c r="C389" s="95" t="s">
        <v>57</v>
      </c>
      <c r="D389" s="97">
        <v>0.5021296296296297</v>
      </c>
      <c r="E389" s="96" t="s">
        <v>104</v>
      </c>
      <c r="F389" s="96" t="s">
        <v>115</v>
      </c>
    </row>
    <row r="390" spans="1:15" x14ac:dyDescent="0.25">
      <c r="A390" s="100">
        <v>7089</v>
      </c>
      <c r="B390" s="29">
        <v>1</v>
      </c>
      <c r="C390" s="100">
        <v>34812</v>
      </c>
      <c r="D390" s="100">
        <v>20.43</v>
      </c>
      <c r="E390" s="100">
        <v>16.989999999999998</v>
      </c>
      <c r="F390" s="100">
        <v>10.77</v>
      </c>
      <c r="G390" s="100">
        <v>8.84</v>
      </c>
      <c r="H390" s="100">
        <v>7.2</v>
      </c>
      <c r="I390" s="100">
        <v>5.71</v>
      </c>
      <c r="J390" s="100">
        <v>4.67</v>
      </c>
      <c r="K390" s="100">
        <v>3.94</v>
      </c>
      <c r="L390" s="100">
        <v>81</v>
      </c>
      <c r="M390" s="100">
        <v>72</v>
      </c>
      <c r="N390" s="100">
        <v>39</v>
      </c>
      <c r="O390" s="99">
        <v>0.50250000000000006</v>
      </c>
    </row>
    <row r="391" spans="1:15" x14ac:dyDescent="0.25">
      <c r="A391" s="100">
        <v>7089</v>
      </c>
      <c r="B391" s="29">
        <v>2</v>
      </c>
      <c r="C391" s="100">
        <v>11783</v>
      </c>
      <c r="D391" s="100">
        <v>6.48</v>
      </c>
      <c r="E391" s="100">
        <v>5.44</v>
      </c>
      <c r="F391" s="100">
        <v>3.67</v>
      </c>
      <c r="G391" s="100">
        <v>2.98</v>
      </c>
      <c r="H391" s="100">
        <v>2.5099999999999998</v>
      </c>
      <c r="I391" s="100">
        <v>2.02</v>
      </c>
      <c r="J391" s="100">
        <v>1.68</v>
      </c>
      <c r="K391" s="100">
        <v>1.43</v>
      </c>
      <c r="L391" s="100">
        <v>81</v>
      </c>
      <c r="M391" s="100">
        <v>72</v>
      </c>
      <c r="N391" s="100">
        <v>39</v>
      </c>
      <c r="O391" s="99">
        <v>0.50259259259259259</v>
      </c>
    </row>
    <row r="392" spans="1:15" x14ac:dyDescent="0.25">
      <c r="A392" s="100">
        <v>7089</v>
      </c>
      <c r="B392" s="29">
        <v>3</v>
      </c>
      <c r="C392" s="100">
        <v>23033</v>
      </c>
      <c r="D392" s="100">
        <v>12.9</v>
      </c>
      <c r="E392" s="100">
        <v>10.79</v>
      </c>
      <c r="F392" s="100">
        <v>7.79</v>
      </c>
      <c r="G392" s="100">
        <v>6.28</v>
      </c>
      <c r="H392" s="100">
        <v>5.19</v>
      </c>
      <c r="I392" s="100">
        <v>4.12</v>
      </c>
      <c r="J392" s="100">
        <v>3.35</v>
      </c>
      <c r="K392" s="100">
        <v>2.81</v>
      </c>
      <c r="L392" s="100">
        <v>81</v>
      </c>
      <c r="M392" s="100">
        <v>72</v>
      </c>
      <c r="N392" s="100">
        <v>39</v>
      </c>
      <c r="O392" s="99">
        <v>0.50268518518518512</v>
      </c>
    </row>
    <row r="393" spans="1:15" x14ac:dyDescent="0.25">
      <c r="A393" s="100">
        <v>7089</v>
      </c>
      <c r="B393" s="29">
        <v>4</v>
      </c>
      <c r="C393" s="100">
        <v>35052</v>
      </c>
      <c r="D393" s="100">
        <v>18.739999999999998</v>
      </c>
      <c r="E393" s="100">
        <v>15.73</v>
      </c>
      <c r="F393" s="100">
        <v>12.3</v>
      </c>
      <c r="G393" s="100">
        <v>9.94</v>
      </c>
      <c r="H393" s="100">
        <v>8.0299999999999994</v>
      </c>
      <c r="I393" s="100">
        <v>6.3</v>
      </c>
      <c r="J393" s="100">
        <v>5.07</v>
      </c>
      <c r="K393" s="100">
        <v>4.2</v>
      </c>
      <c r="L393" s="100">
        <v>81</v>
      </c>
      <c r="M393" s="100">
        <v>72</v>
      </c>
      <c r="N393" s="100">
        <v>39</v>
      </c>
      <c r="O393" s="99">
        <v>0.50280092592592596</v>
      </c>
    </row>
    <row r="394" spans="1:15" x14ac:dyDescent="0.25">
      <c r="A394" s="96" t="s">
        <v>1003</v>
      </c>
      <c r="C394" s="95" t="s">
        <v>57</v>
      </c>
      <c r="D394" s="97">
        <v>0.50351851851851859</v>
      </c>
      <c r="E394" s="96" t="s">
        <v>102</v>
      </c>
      <c r="F394" s="96" t="s">
        <v>115</v>
      </c>
    </row>
    <row r="395" spans="1:15" x14ac:dyDescent="0.25">
      <c r="A395" s="100">
        <v>7162</v>
      </c>
      <c r="B395" s="29">
        <v>1</v>
      </c>
      <c r="C395" s="100">
        <v>35041</v>
      </c>
      <c r="D395" s="100">
        <v>10.9</v>
      </c>
      <c r="E395" s="100">
        <v>9.98</v>
      </c>
      <c r="F395" s="100">
        <v>9.9</v>
      </c>
      <c r="G395" s="100">
        <v>8.6999999999999993</v>
      </c>
      <c r="H395" s="100">
        <v>7.52</v>
      </c>
      <c r="I395" s="100">
        <v>6.5</v>
      </c>
      <c r="J395" s="100">
        <v>5.61</v>
      </c>
      <c r="K395" s="100">
        <v>4.83</v>
      </c>
      <c r="L395" s="100">
        <v>81</v>
      </c>
      <c r="M395" s="100">
        <v>73</v>
      </c>
      <c r="N395" s="100">
        <v>40</v>
      </c>
      <c r="O395" s="99">
        <v>0.50446759259259266</v>
      </c>
    </row>
    <row r="396" spans="1:15" x14ac:dyDescent="0.25">
      <c r="A396" s="100">
        <v>7162</v>
      </c>
      <c r="B396" s="29">
        <v>2</v>
      </c>
      <c r="C396" s="100">
        <v>11867</v>
      </c>
      <c r="D396" s="100">
        <v>3.54</v>
      </c>
      <c r="E396" s="100">
        <v>3.26</v>
      </c>
      <c r="F396" s="100">
        <v>3.27</v>
      </c>
      <c r="G396" s="100">
        <v>2.88</v>
      </c>
      <c r="H396" s="100">
        <v>2.52</v>
      </c>
      <c r="I396" s="100">
        <v>2.16</v>
      </c>
      <c r="J396" s="100">
        <v>1.9</v>
      </c>
      <c r="K396" s="100">
        <v>1.66</v>
      </c>
      <c r="L396" s="100">
        <v>81</v>
      </c>
      <c r="M396" s="100">
        <v>73</v>
      </c>
      <c r="N396" s="100">
        <v>40</v>
      </c>
      <c r="O396" s="99">
        <v>0.50457175925925923</v>
      </c>
    </row>
    <row r="397" spans="1:15" x14ac:dyDescent="0.25">
      <c r="A397" s="100">
        <v>7162</v>
      </c>
      <c r="B397" s="29">
        <v>3</v>
      </c>
      <c r="C397" s="100">
        <v>23280</v>
      </c>
      <c r="D397" s="100">
        <v>7.16</v>
      </c>
      <c r="E397" s="100">
        <v>6.53</v>
      </c>
      <c r="F397" s="100">
        <v>6.59</v>
      </c>
      <c r="G397" s="100">
        <v>5.73</v>
      </c>
      <c r="H397" s="100">
        <v>4.9800000000000004</v>
      </c>
      <c r="I397" s="100">
        <v>4.3</v>
      </c>
      <c r="J397" s="100">
        <v>3.73</v>
      </c>
      <c r="K397" s="100">
        <v>3.24</v>
      </c>
      <c r="L397" s="100">
        <v>81</v>
      </c>
      <c r="M397" s="100">
        <v>73</v>
      </c>
      <c r="N397" s="100">
        <v>40</v>
      </c>
      <c r="O397" s="99">
        <v>0.50466435185185188</v>
      </c>
    </row>
    <row r="398" spans="1:15" x14ac:dyDescent="0.25">
      <c r="A398" s="100">
        <v>7162</v>
      </c>
      <c r="B398" s="29">
        <v>4</v>
      </c>
      <c r="C398" s="100">
        <v>35276</v>
      </c>
      <c r="D398" s="100">
        <v>10.7</v>
      </c>
      <c r="E398" s="100">
        <v>9.83</v>
      </c>
      <c r="F398" s="100">
        <v>9.7799999999999994</v>
      </c>
      <c r="G398" s="100">
        <v>8.58</v>
      </c>
      <c r="H398" s="100">
        <v>7.43</v>
      </c>
      <c r="I398" s="100">
        <v>6.43</v>
      </c>
      <c r="J398" s="100">
        <v>5.55</v>
      </c>
      <c r="K398" s="100">
        <v>4.8099999999999996</v>
      </c>
      <c r="L398" s="100">
        <v>81</v>
      </c>
      <c r="M398" s="100">
        <v>73</v>
      </c>
      <c r="N398" s="100">
        <v>40</v>
      </c>
      <c r="O398" s="99">
        <v>0.5047800925925926</v>
      </c>
    </row>
    <row r="399" spans="1:15" x14ac:dyDescent="0.25">
      <c r="A399" s="96" t="s">
        <v>1016</v>
      </c>
      <c r="C399" s="95" t="s">
        <v>57</v>
      </c>
      <c r="D399" s="97">
        <v>0.5053819444444444</v>
      </c>
      <c r="E399" s="96" t="s">
        <v>92</v>
      </c>
      <c r="F399" s="96" t="s">
        <v>115</v>
      </c>
    </row>
    <row r="400" spans="1:15" x14ac:dyDescent="0.25">
      <c r="A400" s="100">
        <v>7164</v>
      </c>
      <c r="B400" s="29">
        <v>1</v>
      </c>
      <c r="C400" s="100">
        <v>35110</v>
      </c>
      <c r="D400" s="100">
        <v>10.7</v>
      </c>
      <c r="E400" s="100">
        <v>9.6300000000000008</v>
      </c>
      <c r="F400" s="100">
        <v>9.69</v>
      </c>
      <c r="G400" s="100">
        <v>8.42</v>
      </c>
      <c r="H400" s="100">
        <v>7.33</v>
      </c>
      <c r="I400" s="100">
        <v>6.25</v>
      </c>
      <c r="J400" s="100">
        <v>5.4</v>
      </c>
      <c r="K400" s="100">
        <v>4.6399999999999997</v>
      </c>
      <c r="L400" s="100">
        <v>81</v>
      </c>
      <c r="M400" s="100">
        <v>73</v>
      </c>
      <c r="N400" s="100">
        <v>41</v>
      </c>
      <c r="O400" s="99">
        <v>0.50578703703703709</v>
      </c>
    </row>
    <row r="401" spans="1:15" x14ac:dyDescent="0.25">
      <c r="A401" s="100">
        <v>7164</v>
      </c>
      <c r="B401" s="29">
        <v>2</v>
      </c>
      <c r="C401" s="100">
        <v>11796</v>
      </c>
      <c r="D401" s="100">
        <v>3.57</v>
      </c>
      <c r="E401" s="100">
        <v>3.18</v>
      </c>
      <c r="F401" s="100">
        <v>3.26</v>
      </c>
      <c r="G401" s="100">
        <v>2.79</v>
      </c>
      <c r="H401" s="100">
        <v>2.4300000000000002</v>
      </c>
      <c r="I401" s="100">
        <v>2.08</v>
      </c>
      <c r="J401" s="100">
        <v>1.81</v>
      </c>
      <c r="K401" s="100">
        <v>1.59</v>
      </c>
      <c r="L401" s="100">
        <v>81</v>
      </c>
      <c r="M401" s="100">
        <v>73</v>
      </c>
      <c r="N401" s="100">
        <v>41</v>
      </c>
      <c r="O401" s="99">
        <v>0.50589120370370366</v>
      </c>
    </row>
    <row r="402" spans="1:15" x14ac:dyDescent="0.25">
      <c r="A402" s="100">
        <v>7164</v>
      </c>
      <c r="B402" s="29">
        <v>3</v>
      </c>
      <c r="C402" s="100">
        <v>23203</v>
      </c>
      <c r="D402" s="100">
        <v>7.12</v>
      </c>
      <c r="E402" s="100">
        <v>6.39</v>
      </c>
      <c r="F402" s="100">
        <v>6.56</v>
      </c>
      <c r="G402" s="100">
        <v>5.61</v>
      </c>
      <c r="H402" s="100">
        <v>4.9000000000000004</v>
      </c>
      <c r="I402" s="100">
        <v>4.1900000000000004</v>
      </c>
      <c r="J402" s="100">
        <v>3.63</v>
      </c>
      <c r="K402" s="100">
        <v>3.15</v>
      </c>
      <c r="L402" s="100">
        <v>81</v>
      </c>
      <c r="M402" s="100">
        <v>73</v>
      </c>
      <c r="N402" s="100">
        <v>41</v>
      </c>
      <c r="O402" s="99">
        <v>0.50598379629629631</v>
      </c>
    </row>
    <row r="403" spans="1:15" x14ac:dyDescent="0.25">
      <c r="A403" s="100">
        <v>7164</v>
      </c>
      <c r="B403" s="29">
        <v>4</v>
      </c>
      <c r="C403" s="100">
        <v>35240</v>
      </c>
      <c r="D403" s="100">
        <v>10.71</v>
      </c>
      <c r="E403" s="100">
        <v>9.67</v>
      </c>
      <c r="F403" s="100">
        <v>9.81</v>
      </c>
      <c r="G403" s="100">
        <v>8.49</v>
      </c>
      <c r="H403" s="100">
        <v>7.37</v>
      </c>
      <c r="I403" s="100">
        <v>6.29</v>
      </c>
      <c r="J403" s="100">
        <v>5.45</v>
      </c>
      <c r="K403" s="100">
        <v>4.6900000000000004</v>
      </c>
      <c r="L403" s="100">
        <v>81</v>
      </c>
      <c r="M403" s="100">
        <v>73</v>
      </c>
      <c r="N403" s="100">
        <v>41</v>
      </c>
      <c r="O403" s="99">
        <v>0.50609953703703703</v>
      </c>
    </row>
    <row r="404" spans="1:15" x14ac:dyDescent="0.25">
      <c r="A404" s="96" t="s">
        <v>1009</v>
      </c>
      <c r="C404" s="95" t="s">
        <v>57</v>
      </c>
      <c r="D404" s="97">
        <v>0.50649305555555557</v>
      </c>
      <c r="E404" s="96" t="s">
        <v>90</v>
      </c>
      <c r="F404" s="96" t="s">
        <v>115</v>
      </c>
    </row>
    <row r="405" spans="1:15" x14ac:dyDescent="0.25">
      <c r="A405" s="100">
        <v>7029</v>
      </c>
      <c r="B405" s="29">
        <v>1</v>
      </c>
      <c r="C405" s="100">
        <v>34980</v>
      </c>
      <c r="D405" s="100">
        <v>8.1199999999999992</v>
      </c>
      <c r="E405" s="100">
        <v>7.34</v>
      </c>
      <c r="F405" s="100">
        <v>7.26</v>
      </c>
      <c r="G405" s="100">
        <v>6.28</v>
      </c>
      <c r="H405" s="100">
        <v>5.45</v>
      </c>
      <c r="I405" s="100">
        <v>4.58</v>
      </c>
      <c r="J405" s="100">
        <v>3.85</v>
      </c>
      <c r="K405" s="100">
        <v>3.29</v>
      </c>
      <c r="L405" s="100">
        <v>81</v>
      </c>
      <c r="M405" s="100">
        <v>72</v>
      </c>
      <c r="N405" s="100">
        <v>42</v>
      </c>
      <c r="O405" s="99">
        <v>0.5098611111111111</v>
      </c>
    </row>
    <row r="406" spans="1:15" x14ac:dyDescent="0.25">
      <c r="A406" s="100">
        <v>7029</v>
      </c>
      <c r="B406" s="29">
        <v>2</v>
      </c>
      <c r="C406" s="100">
        <v>11889</v>
      </c>
      <c r="D406" s="100">
        <v>2.54</v>
      </c>
      <c r="E406" s="100">
        <v>2.31</v>
      </c>
      <c r="F406" s="100">
        <v>2.2999999999999998</v>
      </c>
      <c r="G406" s="100">
        <v>2.0099999999999998</v>
      </c>
      <c r="H406" s="100">
        <v>1.77</v>
      </c>
      <c r="I406" s="100">
        <v>1.5</v>
      </c>
      <c r="J406" s="100">
        <v>1.29</v>
      </c>
      <c r="K406" s="100">
        <v>1.1200000000000001</v>
      </c>
      <c r="L406" s="100">
        <v>81</v>
      </c>
      <c r="M406" s="100">
        <v>72</v>
      </c>
      <c r="N406" s="100">
        <v>42</v>
      </c>
      <c r="O406" s="99">
        <v>0.50995370370370374</v>
      </c>
    </row>
    <row r="407" spans="1:15" x14ac:dyDescent="0.25">
      <c r="A407" s="100">
        <v>7029</v>
      </c>
      <c r="B407" s="29">
        <v>3</v>
      </c>
      <c r="C407" s="100">
        <v>23227</v>
      </c>
      <c r="D407" s="100">
        <v>5.25</v>
      </c>
      <c r="E407" s="100">
        <v>4.71</v>
      </c>
      <c r="F407" s="100">
        <v>4.8099999999999996</v>
      </c>
      <c r="G407" s="100">
        <v>4.07</v>
      </c>
      <c r="H407" s="100">
        <v>3.58</v>
      </c>
      <c r="I407" s="100">
        <v>3.02</v>
      </c>
      <c r="J407" s="100">
        <v>2.59</v>
      </c>
      <c r="K407" s="100">
        <v>2.2400000000000002</v>
      </c>
      <c r="L407" s="100">
        <v>81</v>
      </c>
      <c r="M407" s="100">
        <v>72</v>
      </c>
      <c r="N407" s="100">
        <v>42</v>
      </c>
      <c r="O407" s="99">
        <v>0.51004629629629628</v>
      </c>
    </row>
    <row r="408" spans="1:15" x14ac:dyDescent="0.25">
      <c r="A408" s="100">
        <v>7029</v>
      </c>
      <c r="B408" s="29">
        <v>4</v>
      </c>
      <c r="C408" s="100">
        <v>35367</v>
      </c>
      <c r="D408" s="100">
        <v>8.08</v>
      </c>
      <c r="E408" s="100">
        <v>7.31</v>
      </c>
      <c r="F408" s="100">
        <v>7.27</v>
      </c>
      <c r="G408" s="100">
        <v>6.27</v>
      </c>
      <c r="H408" s="100">
        <v>5.42</v>
      </c>
      <c r="I408" s="100">
        <v>4.59</v>
      </c>
      <c r="J408" s="100">
        <v>3.89</v>
      </c>
      <c r="K408" s="100">
        <v>3.32</v>
      </c>
      <c r="L408" s="100">
        <v>81</v>
      </c>
      <c r="M408" s="100">
        <v>72</v>
      </c>
      <c r="N408" s="100">
        <v>42</v>
      </c>
      <c r="O408" s="99">
        <v>0.51016203703703711</v>
      </c>
    </row>
    <row r="409" spans="1:15" x14ac:dyDescent="0.25">
      <c r="A409" s="96" t="s">
        <v>1017</v>
      </c>
      <c r="C409" s="95" t="s">
        <v>57</v>
      </c>
      <c r="D409" s="97">
        <v>0.51064814814814818</v>
      </c>
      <c r="E409" s="96" t="s">
        <v>113</v>
      </c>
    </row>
    <row r="410" spans="1:15" x14ac:dyDescent="0.25">
      <c r="A410" s="100">
        <v>7046</v>
      </c>
      <c r="B410" s="29">
        <v>1</v>
      </c>
      <c r="C410" s="100">
        <v>34912</v>
      </c>
      <c r="D410" s="100">
        <v>12.18</v>
      </c>
      <c r="E410" s="100">
        <v>9.3699999999999992</v>
      </c>
      <c r="F410" s="100">
        <v>9.83</v>
      </c>
      <c r="G410" s="100">
        <v>7.77</v>
      </c>
      <c r="H410" s="100">
        <v>6.28</v>
      </c>
      <c r="I410" s="100">
        <v>5.0999999999999996</v>
      </c>
      <c r="J410" s="100">
        <v>4.12</v>
      </c>
      <c r="K410" s="100">
        <v>3.38</v>
      </c>
      <c r="L410" s="100">
        <v>81</v>
      </c>
      <c r="M410" s="100">
        <v>72</v>
      </c>
      <c r="N410" s="100">
        <v>43</v>
      </c>
      <c r="O410" s="99">
        <v>0.51111111111111118</v>
      </c>
    </row>
    <row r="411" spans="1:15" x14ac:dyDescent="0.25">
      <c r="A411" s="100">
        <v>7046</v>
      </c>
      <c r="B411" s="29">
        <v>2</v>
      </c>
      <c r="C411" s="100">
        <v>11834</v>
      </c>
      <c r="D411" s="100">
        <v>3.66</v>
      </c>
      <c r="E411" s="100">
        <v>3.16</v>
      </c>
      <c r="F411" s="100">
        <v>3.02</v>
      </c>
      <c r="G411" s="100">
        <v>2.41</v>
      </c>
      <c r="H411" s="100">
        <v>1.97</v>
      </c>
      <c r="I411" s="100">
        <v>1.64</v>
      </c>
      <c r="J411" s="100">
        <v>1.36</v>
      </c>
      <c r="K411" s="100">
        <v>1.1399999999999999</v>
      </c>
      <c r="L411" s="100">
        <v>81</v>
      </c>
      <c r="M411" s="100">
        <v>72</v>
      </c>
      <c r="N411" s="100">
        <v>43</v>
      </c>
      <c r="O411" s="99">
        <v>0.51122685185185179</v>
      </c>
    </row>
    <row r="412" spans="1:15" x14ac:dyDescent="0.25">
      <c r="A412" s="100">
        <v>7046</v>
      </c>
      <c r="B412" s="29">
        <v>3</v>
      </c>
      <c r="C412" s="100">
        <v>23241</v>
      </c>
      <c r="D412" s="100">
        <v>7.51</v>
      </c>
      <c r="E412" s="100">
        <v>6.35</v>
      </c>
      <c r="F412" s="100">
        <v>6.19</v>
      </c>
      <c r="G412" s="100">
        <v>4.88</v>
      </c>
      <c r="H412" s="100">
        <v>4</v>
      </c>
      <c r="I412" s="100">
        <v>3.32</v>
      </c>
      <c r="J412" s="100">
        <v>2.73</v>
      </c>
      <c r="K412" s="100">
        <v>2.27</v>
      </c>
      <c r="L412" s="100">
        <v>81</v>
      </c>
      <c r="M412" s="100">
        <v>72</v>
      </c>
      <c r="N412" s="100">
        <v>43</v>
      </c>
      <c r="O412" s="99">
        <v>0.5113078703703704</v>
      </c>
    </row>
    <row r="413" spans="1:15" x14ac:dyDescent="0.25">
      <c r="A413" s="100">
        <v>7046</v>
      </c>
      <c r="B413" s="29">
        <v>4</v>
      </c>
      <c r="C413" s="100">
        <v>35244</v>
      </c>
      <c r="D413" s="100">
        <v>11.44</v>
      </c>
      <c r="E413" s="100">
        <v>9.5399999999999991</v>
      </c>
      <c r="F413" s="100">
        <v>9.34</v>
      </c>
      <c r="G413" s="100">
        <v>7.46</v>
      </c>
      <c r="H413" s="100">
        <v>6.07</v>
      </c>
      <c r="I413" s="100">
        <v>5</v>
      </c>
      <c r="J413" s="100">
        <v>4.0999999999999996</v>
      </c>
      <c r="K413" s="100">
        <v>3.4</v>
      </c>
      <c r="L413" s="100">
        <v>81</v>
      </c>
      <c r="M413" s="100">
        <v>72</v>
      </c>
      <c r="N413" s="100">
        <v>43</v>
      </c>
      <c r="O413" s="99">
        <v>0.51142361111111112</v>
      </c>
    </row>
    <row r="414" spans="1:15" x14ac:dyDescent="0.25">
      <c r="A414" s="96" t="s">
        <v>1018</v>
      </c>
      <c r="C414" s="95" t="s">
        <v>57</v>
      </c>
      <c r="D414" s="97">
        <v>0.51179398148148147</v>
      </c>
      <c r="E414" s="96" t="s">
        <v>111</v>
      </c>
    </row>
    <row r="415" spans="1:15" x14ac:dyDescent="0.25">
      <c r="A415" s="100">
        <v>7049</v>
      </c>
      <c r="B415" s="29">
        <v>1</v>
      </c>
      <c r="C415" s="100">
        <v>35127</v>
      </c>
      <c r="D415" s="100">
        <v>11.77</v>
      </c>
      <c r="E415" s="100">
        <v>9.41</v>
      </c>
      <c r="F415" s="100">
        <v>8.91</v>
      </c>
      <c r="G415" s="100">
        <v>7.29</v>
      </c>
      <c r="H415" s="100">
        <v>5.94</v>
      </c>
      <c r="I415" s="100">
        <v>4.88</v>
      </c>
      <c r="J415" s="100">
        <v>4</v>
      </c>
      <c r="K415" s="100">
        <v>3.32</v>
      </c>
      <c r="L415" s="100">
        <v>81</v>
      </c>
      <c r="M415" s="100">
        <v>72</v>
      </c>
      <c r="N415" s="100">
        <v>44</v>
      </c>
      <c r="O415" s="99">
        <v>0.51250000000000007</v>
      </c>
    </row>
    <row r="416" spans="1:15" x14ac:dyDescent="0.25">
      <c r="A416" s="100">
        <v>7049</v>
      </c>
      <c r="B416" s="29">
        <v>2</v>
      </c>
      <c r="C416" s="100">
        <v>11848</v>
      </c>
      <c r="D416" s="100">
        <v>3.57</v>
      </c>
      <c r="E416" s="100">
        <v>2.91</v>
      </c>
      <c r="F416" s="100">
        <v>3.18</v>
      </c>
      <c r="G416" s="100">
        <v>2.5099999999999998</v>
      </c>
      <c r="H416" s="100">
        <v>2.0499999999999998</v>
      </c>
      <c r="I416" s="100">
        <v>1.66</v>
      </c>
      <c r="J416" s="100">
        <v>1.38</v>
      </c>
      <c r="K416" s="100">
        <v>1.1499999999999999</v>
      </c>
      <c r="L416" s="100">
        <v>81</v>
      </c>
      <c r="M416" s="100">
        <v>72</v>
      </c>
      <c r="N416" s="100">
        <v>44</v>
      </c>
      <c r="O416" s="99">
        <v>0.51261574074074068</v>
      </c>
    </row>
    <row r="417" spans="1:15" x14ac:dyDescent="0.25">
      <c r="A417" s="100">
        <v>7049</v>
      </c>
      <c r="B417" s="29">
        <v>3</v>
      </c>
      <c r="C417" s="100">
        <v>23271</v>
      </c>
      <c r="D417" s="100">
        <v>7.41</v>
      </c>
      <c r="E417" s="100">
        <v>6.03</v>
      </c>
      <c r="F417" s="100">
        <v>6.51</v>
      </c>
      <c r="G417" s="100">
        <v>5.15</v>
      </c>
      <c r="H417" s="100">
        <v>4.16</v>
      </c>
      <c r="I417" s="100">
        <v>3.38</v>
      </c>
      <c r="J417" s="100">
        <v>2.79</v>
      </c>
      <c r="K417" s="100">
        <v>2.31</v>
      </c>
      <c r="L417" s="100">
        <v>81</v>
      </c>
      <c r="M417" s="100">
        <v>72</v>
      </c>
      <c r="N417" s="100">
        <v>44</v>
      </c>
      <c r="O417" s="99">
        <v>0.51269675925925928</v>
      </c>
    </row>
    <row r="418" spans="1:15" x14ac:dyDescent="0.25">
      <c r="A418" s="100">
        <v>7049</v>
      </c>
      <c r="B418" s="29">
        <v>4</v>
      </c>
      <c r="C418" s="100">
        <v>35270</v>
      </c>
      <c r="D418" s="100">
        <v>11.17</v>
      </c>
      <c r="E418" s="100">
        <v>9.08</v>
      </c>
      <c r="F418" s="100">
        <v>9.68</v>
      </c>
      <c r="G418" s="100">
        <v>7.66</v>
      </c>
      <c r="H418" s="100">
        <v>6.15</v>
      </c>
      <c r="I418" s="100">
        <v>5.0199999999999996</v>
      </c>
      <c r="J418" s="100">
        <v>4.1100000000000003</v>
      </c>
      <c r="K418" s="100">
        <v>3.39</v>
      </c>
      <c r="L418" s="100">
        <v>81</v>
      </c>
      <c r="M418" s="100">
        <v>72</v>
      </c>
      <c r="N418" s="100">
        <v>44</v>
      </c>
      <c r="O418" s="99">
        <v>0.5128125</v>
      </c>
    </row>
    <row r="419" spans="1:15" x14ac:dyDescent="0.25">
      <c r="A419" s="96" t="s">
        <v>1000</v>
      </c>
      <c r="C419" s="95" t="s">
        <v>57</v>
      </c>
      <c r="D419" s="97">
        <v>0.51325231481481481</v>
      </c>
      <c r="E419" s="96" t="s">
        <v>108</v>
      </c>
    </row>
    <row r="420" spans="1:15" x14ac:dyDescent="0.25">
      <c r="A420" s="100">
        <v>7066</v>
      </c>
      <c r="B420" s="29">
        <v>1</v>
      </c>
      <c r="C420" s="100">
        <v>35209</v>
      </c>
      <c r="D420" s="100">
        <v>8.0299999999999994</v>
      </c>
      <c r="E420" s="100">
        <v>7.24</v>
      </c>
      <c r="F420" s="100">
        <v>7.32</v>
      </c>
      <c r="G420" s="100">
        <v>6.31</v>
      </c>
      <c r="H420" s="100">
        <v>5.47</v>
      </c>
      <c r="I420" s="100">
        <v>4.62</v>
      </c>
      <c r="J420" s="100">
        <v>3.92</v>
      </c>
      <c r="K420" s="100">
        <v>3.31</v>
      </c>
      <c r="L420" s="100">
        <v>81</v>
      </c>
      <c r="M420" s="100">
        <v>72</v>
      </c>
      <c r="N420" s="100">
        <v>45</v>
      </c>
      <c r="O420" s="99">
        <v>0.51369212962962962</v>
      </c>
    </row>
    <row r="421" spans="1:15" x14ac:dyDescent="0.25">
      <c r="A421" s="100">
        <v>7066</v>
      </c>
      <c r="B421" s="29">
        <v>2</v>
      </c>
      <c r="C421" s="100">
        <v>11830</v>
      </c>
      <c r="D421" s="100">
        <v>2.4700000000000002</v>
      </c>
      <c r="E421" s="100">
        <v>2.25</v>
      </c>
      <c r="F421" s="100">
        <v>2.23</v>
      </c>
      <c r="G421" s="100">
        <v>1.96</v>
      </c>
      <c r="H421" s="100">
        <v>1.73</v>
      </c>
      <c r="I421" s="100">
        <v>1.48</v>
      </c>
      <c r="J421" s="100">
        <v>1.29</v>
      </c>
      <c r="K421" s="100">
        <v>1.1299999999999999</v>
      </c>
      <c r="L421" s="100">
        <v>81</v>
      </c>
      <c r="M421" s="100">
        <v>72</v>
      </c>
      <c r="N421" s="100">
        <v>45</v>
      </c>
      <c r="O421" s="99">
        <v>0.51379629629629631</v>
      </c>
    </row>
    <row r="422" spans="1:15" x14ac:dyDescent="0.25">
      <c r="A422" s="100">
        <v>7066</v>
      </c>
      <c r="B422" s="29">
        <v>3</v>
      </c>
      <c r="C422" s="100">
        <v>23354</v>
      </c>
      <c r="D422" s="100">
        <v>5.14</v>
      </c>
      <c r="E422" s="100">
        <v>4.67</v>
      </c>
      <c r="F422" s="100">
        <v>4.72</v>
      </c>
      <c r="G422" s="100">
        <v>4.03</v>
      </c>
      <c r="H422" s="100">
        <v>3.53</v>
      </c>
      <c r="I422" s="100">
        <v>3.02</v>
      </c>
      <c r="J422" s="100">
        <v>2.6</v>
      </c>
      <c r="K422" s="100">
        <v>2.2599999999999998</v>
      </c>
      <c r="L422" s="100">
        <v>81</v>
      </c>
      <c r="M422" s="100">
        <v>72</v>
      </c>
      <c r="N422" s="100">
        <v>45</v>
      </c>
      <c r="O422" s="99">
        <v>0.51388888888888895</v>
      </c>
    </row>
    <row r="423" spans="1:15" x14ac:dyDescent="0.25">
      <c r="A423" s="100">
        <v>7066</v>
      </c>
      <c r="B423" s="29">
        <v>4</v>
      </c>
      <c r="C423" s="100">
        <v>35515</v>
      </c>
      <c r="D423" s="100">
        <v>7.88</v>
      </c>
      <c r="E423" s="100">
        <v>7.11</v>
      </c>
      <c r="F423" s="100">
        <v>7.19</v>
      </c>
      <c r="G423" s="100">
        <v>6.18</v>
      </c>
      <c r="H423" s="100">
        <v>5.37</v>
      </c>
      <c r="I423" s="100">
        <v>4.55</v>
      </c>
      <c r="J423" s="100">
        <v>3.91</v>
      </c>
      <c r="K423" s="100">
        <v>3.35</v>
      </c>
      <c r="L423" s="100">
        <v>81</v>
      </c>
      <c r="M423" s="100">
        <v>72</v>
      </c>
      <c r="N423" s="100">
        <v>45</v>
      </c>
      <c r="O423" s="99">
        <v>0.51400462962962956</v>
      </c>
    </row>
    <row r="424" spans="1:15" x14ac:dyDescent="0.25">
      <c r="A424" s="96" t="s">
        <v>1019</v>
      </c>
      <c r="C424" s="95" t="s">
        <v>57</v>
      </c>
      <c r="D424" s="97">
        <v>0.51442129629629629</v>
      </c>
      <c r="E424" s="96" t="s">
        <v>106</v>
      </c>
    </row>
    <row r="425" spans="1:15" x14ac:dyDescent="0.25">
      <c r="A425" s="100">
        <v>7084</v>
      </c>
      <c r="B425" s="29">
        <v>1</v>
      </c>
      <c r="C425" s="100">
        <v>34893</v>
      </c>
      <c r="D425" s="100">
        <v>13.4</v>
      </c>
      <c r="E425" s="100">
        <v>7.31</v>
      </c>
      <c r="F425" s="100">
        <v>10.85</v>
      </c>
      <c r="G425" s="100">
        <v>8.6199999999999992</v>
      </c>
      <c r="H425" s="100">
        <v>6.89</v>
      </c>
      <c r="I425" s="100">
        <v>5.54</v>
      </c>
      <c r="J425" s="100">
        <v>4.47</v>
      </c>
      <c r="K425" s="100">
        <v>3.66</v>
      </c>
      <c r="L425" s="100">
        <v>81</v>
      </c>
      <c r="M425" s="100">
        <v>72</v>
      </c>
      <c r="N425" s="100">
        <v>46</v>
      </c>
      <c r="O425" s="99">
        <v>0.51489583333333333</v>
      </c>
    </row>
    <row r="426" spans="1:15" x14ac:dyDescent="0.25">
      <c r="A426" s="100">
        <v>7084</v>
      </c>
      <c r="B426" s="29">
        <v>2</v>
      </c>
      <c r="C426" s="100">
        <v>11768</v>
      </c>
      <c r="D426" s="100">
        <v>4.13</v>
      </c>
      <c r="E426" s="100">
        <v>2.4500000000000002</v>
      </c>
      <c r="F426" s="100">
        <v>3.37</v>
      </c>
      <c r="G426" s="100">
        <v>2.65</v>
      </c>
      <c r="H426" s="100">
        <v>2.15</v>
      </c>
      <c r="I426" s="100">
        <v>1.73</v>
      </c>
      <c r="J426" s="100">
        <v>1.45</v>
      </c>
      <c r="K426" s="100">
        <v>1.21</v>
      </c>
      <c r="L426" s="100">
        <v>81</v>
      </c>
      <c r="M426" s="100">
        <v>72</v>
      </c>
      <c r="N426" s="100">
        <v>46</v>
      </c>
      <c r="O426" s="99">
        <v>0.51500000000000001</v>
      </c>
    </row>
    <row r="427" spans="1:15" x14ac:dyDescent="0.25">
      <c r="A427" s="100">
        <v>7084</v>
      </c>
      <c r="B427" s="29">
        <v>3</v>
      </c>
      <c r="C427" s="100">
        <v>23117</v>
      </c>
      <c r="D427" s="100">
        <v>8.57</v>
      </c>
      <c r="E427" s="100">
        <v>4.8899999999999997</v>
      </c>
      <c r="F427" s="100">
        <v>6.97</v>
      </c>
      <c r="G427" s="100">
        <v>5.53</v>
      </c>
      <c r="H427" s="100">
        <v>4.46</v>
      </c>
      <c r="I427" s="100">
        <v>3.63</v>
      </c>
      <c r="J427" s="100">
        <v>2.96</v>
      </c>
      <c r="K427" s="100">
        <v>2.46</v>
      </c>
      <c r="L427" s="100">
        <v>81</v>
      </c>
      <c r="M427" s="100">
        <v>72</v>
      </c>
      <c r="N427" s="100">
        <v>46</v>
      </c>
      <c r="O427" s="99">
        <v>0.51511574074074074</v>
      </c>
    </row>
    <row r="428" spans="1:15" x14ac:dyDescent="0.25">
      <c r="A428" s="100">
        <v>7084</v>
      </c>
      <c r="B428" s="29">
        <v>4</v>
      </c>
      <c r="C428" s="100">
        <v>35114</v>
      </c>
      <c r="D428" s="100">
        <v>12.94</v>
      </c>
      <c r="E428" s="100">
        <v>7.34</v>
      </c>
      <c r="F428" s="100">
        <v>10.54</v>
      </c>
      <c r="G428" s="100">
        <v>8.3800000000000008</v>
      </c>
      <c r="H428" s="100">
        <v>6.72</v>
      </c>
      <c r="I428" s="100">
        <v>5.44</v>
      </c>
      <c r="J428" s="100">
        <v>4.45</v>
      </c>
      <c r="K428" s="100">
        <v>3.64</v>
      </c>
      <c r="L428" s="100">
        <v>81</v>
      </c>
      <c r="M428" s="100">
        <v>72</v>
      </c>
      <c r="N428" s="100">
        <v>46</v>
      </c>
      <c r="O428" s="99">
        <v>0.51525462962962965</v>
      </c>
    </row>
    <row r="429" spans="1:15" x14ac:dyDescent="0.25">
      <c r="A429" s="96" t="s">
        <v>1020</v>
      </c>
      <c r="C429" s="95" t="s">
        <v>57</v>
      </c>
      <c r="D429" s="97">
        <v>0.51563657407407404</v>
      </c>
      <c r="E429" s="96" t="s">
        <v>104</v>
      </c>
    </row>
    <row r="430" spans="1:15" x14ac:dyDescent="0.25">
      <c r="A430" s="100">
        <v>7086</v>
      </c>
      <c r="B430" s="29">
        <v>1</v>
      </c>
      <c r="C430" s="100">
        <v>34872</v>
      </c>
      <c r="D430" s="100">
        <v>13.81</v>
      </c>
      <c r="E430" s="100">
        <v>10.98</v>
      </c>
      <c r="F430" s="100">
        <v>7.23</v>
      </c>
      <c r="G430" s="100">
        <v>6.23</v>
      </c>
      <c r="H430" s="100">
        <v>5.4</v>
      </c>
      <c r="I430" s="100">
        <v>4.53</v>
      </c>
      <c r="J430" s="100">
        <v>3.8</v>
      </c>
      <c r="K430" s="100">
        <v>3.26</v>
      </c>
      <c r="L430" s="100">
        <v>81</v>
      </c>
      <c r="M430" s="100">
        <v>72</v>
      </c>
      <c r="N430" s="100">
        <v>47</v>
      </c>
      <c r="O430" s="99">
        <v>0.51605324074074077</v>
      </c>
    </row>
    <row r="431" spans="1:15" x14ac:dyDescent="0.25">
      <c r="A431" s="100">
        <v>7086</v>
      </c>
      <c r="B431" s="29">
        <v>2</v>
      </c>
      <c r="C431" s="100">
        <v>11773</v>
      </c>
      <c r="D431" s="100">
        <v>4.38</v>
      </c>
      <c r="E431" s="100">
        <v>3.46</v>
      </c>
      <c r="F431" s="100">
        <v>2.62</v>
      </c>
      <c r="G431" s="100">
        <v>2.1800000000000002</v>
      </c>
      <c r="H431" s="100">
        <v>1.87</v>
      </c>
      <c r="I431" s="100">
        <v>1.57</v>
      </c>
      <c r="J431" s="100">
        <v>1.31</v>
      </c>
      <c r="K431" s="100">
        <v>1.1399999999999999</v>
      </c>
      <c r="L431" s="100">
        <v>81</v>
      </c>
      <c r="M431" s="100">
        <v>72</v>
      </c>
      <c r="N431" s="100">
        <v>47</v>
      </c>
      <c r="O431" s="99">
        <v>0.51616898148148149</v>
      </c>
    </row>
    <row r="432" spans="1:15" x14ac:dyDescent="0.25">
      <c r="A432" s="100">
        <v>7086</v>
      </c>
      <c r="B432" s="29">
        <v>3</v>
      </c>
      <c r="C432" s="100">
        <v>23200</v>
      </c>
      <c r="D432" s="100">
        <v>8.9</v>
      </c>
      <c r="E432" s="100">
        <v>7.01</v>
      </c>
      <c r="F432" s="100">
        <v>5.21</v>
      </c>
      <c r="G432" s="100">
        <v>4.33</v>
      </c>
      <c r="H432" s="100">
        <v>3.74</v>
      </c>
      <c r="I432" s="100">
        <v>3.11</v>
      </c>
      <c r="J432" s="100">
        <v>2.61</v>
      </c>
      <c r="K432" s="100">
        <v>2.2400000000000002</v>
      </c>
      <c r="L432" s="100">
        <v>81</v>
      </c>
      <c r="M432" s="100">
        <v>72</v>
      </c>
      <c r="N432" s="100">
        <v>47</v>
      </c>
      <c r="O432" s="99">
        <v>0.51624999999999999</v>
      </c>
    </row>
    <row r="433" spans="1:15" x14ac:dyDescent="0.25">
      <c r="A433" s="100">
        <v>7086</v>
      </c>
      <c r="B433" s="29">
        <v>4</v>
      </c>
      <c r="C433" s="100">
        <v>35154</v>
      </c>
      <c r="D433" s="100">
        <v>13.39</v>
      </c>
      <c r="E433" s="100">
        <v>10.67</v>
      </c>
      <c r="F433" s="100">
        <v>7.63</v>
      </c>
      <c r="G433" s="100">
        <v>6.48</v>
      </c>
      <c r="H433" s="100">
        <v>5.56</v>
      </c>
      <c r="I433" s="100">
        <v>4.6399999999999997</v>
      </c>
      <c r="J433" s="100">
        <v>3.88</v>
      </c>
      <c r="K433" s="100">
        <v>3.32</v>
      </c>
      <c r="L433" s="100">
        <v>81</v>
      </c>
      <c r="M433" s="100">
        <v>72</v>
      </c>
      <c r="N433" s="100">
        <v>47</v>
      </c>
      <c r="O433" s="99">
        <v>0.51637731481481486</v>
      </c>
    </row>
    <row r="434" spans="1:15" x14ac:dyDescent="0.25">
      <c r="A434" s="96" t="s">
        <v>1015</v>
      </c>
      <c r="C434" s="95" t="s">
        <v>57</v>
      </c>
      <c r="D434" s="97">
        <v>0.51678240740740744</v>
      </c>
      <c r="E434" s="96" t="s">
        <v>102</v>
      </c>
    </row>
    <row r="435" spans="1:15" x14ac:dyDescent="0.25">
      <c r="A435" s="100">
        <v>7104</v>
      </c>
      <c r="B435" s="29">
        <v>1</v>
      </c>
      <c r="C435" s="100">
        <v>35202</v>
      </c>
      <c r="D435" s="100">
        <v>8.07</v>
      </c>
      <c r="E435" s="100">
        <v>7.34</v>
      </c>
      <c r="F435" s="100">
        <v>7.28</v>
      </c>
      <c r="G435" s="100">
        <v>6.35</v>
      </c>
      <c r="H435" s="100">
        <v>5.51</v>
      </c>
      <c r="I435" s="100">
        <v>4.71</v>
      </c>
      <c r="J435" s="100">
        <v>4.0199999999999996</v>
      </c>
      <c r="K435" s="100">
        <v>3.43</v>
      </c>
      <c r="L435" s="100">
        <v>81</v>
      </c>
      <c r="M435" s="100">
        <v>73</v>
      </c>
      <c r="N435" s="100">
        <v>48</v>
      </c>
      <c r="O435" s="99">
        <v>0.51724537037037044</v>
      </c>
    </row>
    <row r="436" spans="1:15" x14ac:dyDescent="0.25">
      <c r="A436" s="100">
        <v>7104</v>
      </c>
      <c r="B436" s="29">
        <v>2</v>
      </c>
      <c r="C436" s="100">
        <v>11845</v>
      </c>
      <c r="D436" s="100">
        <v>2.5299999999999998</v>
      </c>
      <c r="E436" s="100">
        <v>2.2999999999999998</v>
      </c>
      <c r="F436" s="100">
        <v>2.2999999999999998</v>
      </c>
      <c r="G436" s="100">
        <v>1.98</v>
      </c>
      <c r="H436" s="100">
        <v>1.76</v>
      </c>
      <c r="I436" s="100">
        <v>1.52</v>
      </c>
      <c r="J436" s="100">
        <v>1.33</v>
      </c>
      <c r="K436" s="100">
        <v>1.17</v>
      </c>
      <c r="L436" s="100">
        <v>81</v>
      </c>
      <c r="M436" s="100">
        <v>73</v>
      </c>
      <c r="N436" s="100">
        <v>48</v>
      </c>
      <c r="O436" s="99">
        <v>0.51734953703703701</v>
      </c>
    </row>
    <row r="437" spans="1:15" x14ac:dyDescent="0.25">
      <c r="A437" s="100">
        <v>7104</v>
      </c>
      <c r="B437" s="29">
        <v>3</v>
      </c>
      <c r="C437" s="100">
        <v>23240</v>
      </c>
      <c r="D437" s="100">
        <v>5.22</v>
      </c>
      <c r="E437" s="100">
        <v>4.7300000000000004</v>
      </c>
      <c r="F437" s="100">
        <v>4.7699999999999996</v>
      </c>
      <c r="G437" s="100">
        <v>4.0999999999999996</v>
      </c>
      <c r="H437" s="100">
        <v>3.59</v>
      </c>
      <c r="I437" s="100">
        <v>3.1</v>
      </c>
      <c r="J437" s="100">
        <v>2.7</v>
      </c>
      <c r="K437" s="100">
        <v>2.33</v>
      </c>
      <c r="L437" s="100">
        <v>81</v>
      </c>
      <c r="M437" s="100">
        <v>73</v>
      </c>
      <c r="N437" s="100">
        <v>48</v>
      </c>
      <c r="O437" s="99">
        <v>0.51744212962962965</v>
      </c>
    </row>
    <row r="438" spans="1:15" x14ac:dyDescent="0.25">
      <c r="A438" s="100">
        <v>7104</v>
      </c>
      <c r="B438" s="29">
        <v>4</v>
      </c>
      <c r="C438" s="100">
        <v>35359</v>
      </c>
      <c r="D438" s="100">
        <v>8.01</v>
      </c>
      <c r="E438" s="100">
        <v>7.28</v>
      </c>
      <c r="F438" s="100">
        <v>7.25</v>
      </c>
      <c r="G438" s="100">
        <v>6.26</v>
      </c>
      <c r="H438" s="100">
        <v>5.44</v>
      </c>
      <c r="I438" s="100">
        <v>4.7</v>
      </c>
      <c r="J438" s="100">
        <v>4.0599999999999996</v>
      </c>
      <c r="K438" s="100">
        <v>3.48</v>
      </c>
      <c r="L438" s="100">
        <v>81</v>
      </c>
      <c r="M438" s="100">
        <v>73</v>
      </c>
      <c r="N438" s="100">
        <v>48</v>
      </c>
      <c r="O438" s="99">
        <v>0.51754629629629634</v>
      </c>
    </row>
    <row r="439" spans="1:15" x14ac:dyDescent="0.25">
      <c r="A439" s="96" t="s">
        <v>1021</v>
      </c>
      <c r="C439" s="95" t="s">
        <v>57</v>
      </c>
      <c r="D439" s="97">
        <v>0.51787037037037031</v>
      </c>
      <c r="E439" s="96" t="s">
        <v>100</v>
      </c>
    </row>
    <row r="440" spans="1:15" x14ac:dyDescent="0.25">
      <c r="A440" s="100">
        <v>7122</v>
      </c>
      <c r="B440" s="29">
        <v>1</v>
      </c>
      <c r="C440" s="100">
        <v>34803</v>
      </c>
      <c r="D440" s="100">
        <v>13.82</v>
      </c>
      <c r="E440" s="100">
        <v>8.3699999999999992</v>
      </c>
      <c r="F440" s="100">
        <v>11.25</v>
      </c>
      <c r="G440" s="100">
        <v>8.89</v>
      </c>
      <c r="H440" s="100">
        <v>7.12</v>
      </c>
      <c r="I440" s="100">
        <v>5.69</v>
      </c>
      <c r="J440" s="100">
        <v>4.5199999999999996</v>
      </c>
      <c r="K440" s="100">
        <v>3.75</v>
      </c>
      <c r="L440" s="100">
        <v>82</v>
      </c>
      <c r="M440" s="100">
        <v>72</v>
      </c>
      <c r="N440" s="100">
        <v>49</v>
      </c>
      <c r="O440" s="99">
        <v>0.51834490740740746</v>
      </c>
    </row>
    <row r="441" spans="1:15" x14ac:dyDescent="0.25">
      <c r="A441" s="100">
        <v>7122</v>
      </c>
      <c r="B441" s="29">
        <v>2</v>
      </c>
      <c r="C441" s="100">
        <v>11733</v>
      </c>
      <c r="D441" s="100">
        <v>3.9</v>
      </c>
      <c r="E441" s="100">
        <v>3.06</v>
      </c>
      <c r="F441" s="100">
        <v>3.29</v>
      </c>
      <c r="G441" s="100">
        <v>2.6</v>
      </c>
      <c r="H441" s="100">
        <v>2.14</v>
      </c>
      <c r="I441" s="100">
        <v>1.75</v>
      </c>
      <c r="J441" s="100">
        <v>1.44</v>
      </c>
      <c r="K441" s="100">
        <v>1.23</v>
      </c>
      <c r="L441" s="100">
        <v>82</v>
      </c>
      <c r="M441" s="100">
        <v>72</v>
      </c>
      <c r="N441" s="100">
        <v>49</v>
      </c>
      <c r="O441" s="99">
        <v>0.5184375</v>
      </c>
    </row>
    <row r="442" spans="1:15" x14ac:dyDescent="0.25">
      <c r="A442" s="100">
        <v>7122</v>
      </c>
      <c r="B442" s="29">
        <v>3</v>
      </c>
      <c r="C442" s="100">
        <v>23125</v>
      </c>
      <c r="D442" s="100">
        <v>8.18</v>
      </c>
      <c r="E442" s="100">
        <v>6.13</v>
      </c>
      <c r="F442" s="100">
        <v>6.85</v>
      </c>
      <c r="G442" s="100">
        <v>5.41</v>
      </c>
      <c r="H442" s="100">
        <v>4.42</v>
      </c>
      <c r="I442" s="100">
        <v>3.6</v>
      </c>
      <c r="J442" s="100">
        <v>2.94</v>
      </c>
      <c r="K442" s="100">
        <v>2.48</v>
      </c>
      <c r="L442" s="100">
        <v>82</v>
      </c>
      <c r="M442" s="100">
        <v>72</v>
      </c>
      <c r="N442" s="100">
        <v>49</v>
      </c>
      <c r="O442" s="99">
        <v>0.51853009259259253</v>
      </c>
    </row>
    <row r="443" spans="1:15" x14ac:dyDescent="0.25">
      <c r="A443" s="100">
        <v>7122</v>
      </c>
      <c r="B443" s="29">
        <v>4</v>
      </c>
      <c r="C443" s="100">
        <v>35085</v>
      </c>
      <c r="D443" s="100">
        <v>12.43</v>
      </c>
      <c r="E443" s="100">
        <v>9.18</v>
      </c>
      <c r="F443" s="100">
        <v>10.27</v>
      </c>
      <c r="G443" s="100">
        <v>8.18</v>
      </c>
      <c r="H443" s="100">
        <v>6.64</v>
      </c>
      <c r="I443" s="100">
        <v>5.41</v>
      </c>
      <c r="J443" s="100">
        <v>4.37</v>
      </c>
      <c r="K443" s="100">
        <v>3.67</v>
      </c>
      <c r="L443" s="100">
        <v>82</v>
      </c>
      <c r="M443" s="100">
        <v>72</v>
      </c>
      <c r="N443" s="100">
        <v>49</v>
      </c>
      <c r="O443" s="99">
        <v>0.51864583333333336</v>
      </c>
    </row>
    <row r="444" spans="1:15" x14ac:dyDescent="0.25">
      <c r="A444" s="96" t="s">
        <v>1022</v>
      </c>
      <c r="C444" s="95" t="s">
        <v>57</v>
      </c>
      <c r="D444" s="97">
        <v>0.51913194444444444</v>
      </c>
      <c r="E444" s="96" t="s">
        <v>98</v>
      </c>
    </row>
    <row r="445" spans="1:15" x14ac:dyDescent="0.25">
      <c r="A445" s="100">
        <v>7124</v>
      </c>
      <c r="B445" s="29">
        <v>1</v>
      </c>
      <c r="C445" s="100">
        <v>35065</v>
      </c>
      <c r="D445" s="100">
        <v>12.01</v>
      </c>
      <c r="E445" s="100">
        <v>9.74</v>
      </c>
      <c r="F445" s="100">
        <v>9.6300000000000008</v>
      </c>
      <c r="G445" s="100">
        <v>7.81</v>
      </c>
      <c r="H445" s="100">
        <v>6.3</v>
      </c>
      <c r="I445" s="100">
        <v>5.17</v>
      </c>
      <c r="J445" s="100">
        <v>4.24</v>
      </c>
      <c r="K445" s="100">
        <v>3.52</v>
      </c>
      <c r="L445" s="100">
        <v>82</v>
      </c>
      <c r="M445" s="100">
        <v>72</v>
      </c>
      <c r="N445" s="100">
        <v>51</v>
      </c>
      <c r="O445" s="99">
        <v>0.52001157407407406</v>
      </c>
    </row>
    <row r="446" spans="1:15" x14ac:dyDescent="0.25">
      <c r="A446" s="100">
        <v>7124</v>
      </c>
      <c r="B446" s="29">
        <v>2</v>
      </c>
      <c r="C446" s="100">
        <v>11798</v>
      </c>
      <c r="D446" s="100">
        <v>3.77</v>
      </c>
      <c r="E446" s="100">
        <v>3.08</v>
      </c>
      <c r="F446" s="100">
        <v>3.18</v>
      </c>
      <c r="G446" s="100">
        <v>2.59</v>
      </c>
      <c r="H446" s="100">
        <v>2.09</v>
      </c>
      <c r="I446" s="100">
        <v>1.71</v>
      </c>
      <c r="J446" s="100">
        <v>1.43</v>
      </c>
      <c r="K446" s="100">
        <v>1.21</v>
      </c>
      <c r="L446" s="100">
        <v>82</v>
      </c>
      <c r="M446" s="100">
        <v>72</v>
      </c>
      <c r="N446" s="100">
        <v>51</v>
      </c>
      <c r="O446" s="99">
        <v>0.52011574074074074</v>
      </c>
    </row>
    <row r="447" spans="1:15" x14ac:dyDescent="0.25">
      <c r="A447" s="100">
        <v>7124</v>
      </c>
      <c r="B447" s="29">
        <v>3</v>
      </c>
      <c r="C447" s="100">
        <v>23137</v>
      </c>
      <c r="D447" s="100">
        <v>7.89</v>
      </c>
      <c r="E447" s="100">
        <v>6.41</v>
      </c>
      <c r="F447" s="100">
        <v>6.6</v>
      </c>
      <c r="G447" s="100">
        <v>5.28</v>
      </c>
      <c r="H447" s="100">
        <v>4.2699999999999996</v>
      </c>
      <c r="I447" s="100">
        <v>3.52</v>
      </c>
      <c r="J447" s="100">
        <v>2.89</v>
      </c>
      <c r="K447" s="100">
        <v>2.42</v>
      </c>
      <c r="L447" s="100">
        <v>82</v>
      </c>
      <c r="M447" s="100">
        <v>72</v>
      </c>
      <c r="N447" s="100">
        <v>51</v>
      </c>
      <c r="O447" s="99">
        <v>0.52020833333333327</v>
      </c>
    </row>
    <row r="448" spans="1:15" x14ac:dyDescent="0.25">
      <c r="A448" s="100">
        <v>7124</v>
      </c>
      <c r="B448" s="29">
        <v>4</v>
      </c>
      <c r="C448" s="100">
        <v>35138</v>
      </c>
      <c r="D448" s="100">
        <v>11.97</v>
      </c>
      <c r="E448" s="100">
        <v>9.7100000000000009</v>
      </c>
      <c r="F448" s="100">
        <v>9.75</v>
      </c>
      <c r="G448" s="100">
        <v>7.87</v>
      </c>
      <c r="H448" s="100">
        <v>6.35</v>
      </c>
      <c r="I448" s="100">
        <v>5.22</v>
      </c>
      <c r="J448" s="100">
        <v>4.28</v>
      </c>
      <c r="K448" s="100">
        <v>3.55</v>
      </c>
      <c r="L448" s="100">
        <v>82</v>
      </c>
      <c r="M448" s="100">
        <v>72</v>
      </c>
      <c r="N448" s="100">
        <v>51</v>
      </c>
      <c r="O448" s="99">
        <v>0.52032407407407411</v>
      </c>
    </row>
    <row r="449" spans="1:15" x14ac:dyDescent="0.25">
      <c r="A449" s="96" t="s">
        <v>1023</v>
      </c>
      <c r="C449" s="95" t="s">
        <v>57</v>
      </c>
      <c r="D449" s="97">
        <v>0.52067129629629627</v>
      </c>
      <c r="E449" s="96" t="s">
        <v>96</v>
      </c>
    </row>
    <row r="450" spans="1:15" x14ac:dyDescent="0.25">
      <c r="A450" s="328" t="s">
        <v>1024</v>
      </c>
      <c r="B450" s="328"/>
      <c r="C450" s="328"/>
      <c r="D450" s="328"/>
      <c r="E450" s="328"/>
      <c r="F450" s="328"/>
      <c r="G450" s="328"/>
      <c r="H450" s="328"/>
      <c r="I450" s="328"/>
      <c r="J450" s="328"/>
      <c r="K450" s="328"/>
      <c r="L450" s="328"/>
      <c r="M450" s="328"/>
      <c r="N450" s="328"/>
      <c r="O450" s="328"/>
    </row>
    <row r="451" spans="1:15" x14ac:dyDescent="0.25">
      <c r="A451" s="100">
        <v>7142</v>
      </c>
      <c r="B451" s="29">
        <v>1</v>
      </c>
      <c r="C451" s="100">
        <v>35056</v>
      </c>
      <c r="D451" s="100">
        <v>8.1</v>
      </c>
      <c r="E451" s="100">
        <v>7.33</v>
      </c>
      <c r="F451" s="100">
        <v>7.33</v>
      </c>
      <c r="G451" s="100">
        <v>6.36</v>
      </c>
      <c r="H451" s="100">
        <v>5.55</v>
      </c>
      <c r="I451" s="100">
        <v>4.71</v>
      </c>
      <c r="J451" s="100">
        <v>4.0199999999999996</v>
      </c>
      <c r="K451" s="100">
        <v>3.4</v>
      </c>
      <c r="L451" s="100">
        <v>82</v>
      </c>
      <c r="M451" s="100">
        <v>72</v>
      </c>
      <c r="N451" s="100">
        <v>1</v>
      </c>
      <c r="O451" s="99">
        <v>0.52194444444444443</v>
      </c>
    </row>
    <row r="452" spans="1:15" x14ac:dyDescent="0.25">
      <c r="A452" s="100">
        <v>7142</v>
      </c>
      <c r="B452" s="29">
        <v>2</v>
      </c>
      <c r="C452" s="100">
        <v>11802</v>
      </c>
      <c r="D452" s="100">
        <v>2.5099999999999998</v>
      </c>
      <c r="E452" s="100">
        <v>2.29</v>
      </c>
      <c r="F452" s="100">
        <v>2.31</v>
      </c>
      <c r="G452" s="100">
        <v>2.02</v>
      </c>
      <c r="H452" s="100">
        <v>1.78</v>
      </c>
      <c r="I452" s="100">
        <v>1.52</v>
      </c>
      <c r="J452" s="100">
        <v>1.33</v>
      </c>
      <c r="K452" s="100">
        <v>1.1499999999999999</v>
      </c>
      <c r="L452" s="100">
        <v>82</v>
      </c>
      <c r="M452" s="100">
        <v>72</v>
      </c>
      <c r="N452" s="100">
        <v>1</v>
      </c>
      <c r="O452" s="99">
        <v>0.52204861111111112</v>
      </c>
    </row>
    <row r="453" spans="1:15" x14ac:dyDescent="0.25">
      <c r="A453" s="100">
        <v>7142</v>
      </c>
      <c r="B453" s="29">
        <v>3</v>
      </c>
      <c r="C453" s="100">
        <v>23289</v>
      </c>
      <c r="D453" s="100">
        <v>5.28</v>
      </c>
      <c r="E453" s="100">
        <v>4.74</v>
      </c>
      <c r="F453" s="100">
        <v>4.87</v>
      </c>
      <c r="G453" s="100">
        <v>4.16</v>
      </c>
      <c r="H453" s="100">
        <v>3.67</v>
      </c>
      <c r="I453" s="100">
        <v>3.15</v>
      </c>
      <c r="J453" s="100">
        <v>2.71</v>
      </c>
      <c r="K453" s="100">
        <v>2.34</v>
      </c>
      <c r="L453" s="100">
        <v>82</v>
      </c>
      <c r="M453" s="100">
        <v>72</v>
      </c>
      <c r="N453" s="100">
        <v>1</v>
      </c>
      <c r="O453" s="99">
        <v>0.52214120370370376</v>
      </c>
    </row>
    <row r="454" spans="1:15" x14ac:dyDescent="0.25">
      <c r="A454" s="100">
        <v>7142</v>
      </c>
      <c r="B454" s="29">
        <v>4</v>
      </c>
      <c r="C454" s="100">
        <v>35451</v>
      </c>
      <c r="D454" s="100">
        <v>8.07</v>
      </c>
      <c r="E454" s="100">
        <v>7.32</v>
      </c>
      <c r="F454" s="100">
        <v>7.33</v>
      </c>
      <c r="G454" s="100">
        <v>6.36</v>
      </c>
      <c r="H454" s="100">
        <v>5.55</v>
      </c>
      <c r="I454" s="100">
        <v>4.75</v>
      </c>
      <c r="J454" s="100">
        <v>4.08</v>
      </c>
      <c r="K454" s="100">
        <v>3.48</v>
      </c>
      <c r="L454" s="100">
        <v>82</v>
      </c>
      <c r="M454" s="100">
        <v>72</v>
      </c>
      <c r="N454" s="100">
        <v>1</v>
      </c>
      <c r="O454" s="99">
        <v>0.52225694444444437</v>
      </c>
    </row>
    <row r="455" spans="1:15" x14ac:dyDescent="0.25">
      <c r="A455" s="96" t="s">
        <v>1025</v>
      </c>
      <c r="C455" s="95" t="s">
        <v>57</v>
      </c>
      <c r="D455" s="97">
        <v>0.52269675925925929</v>
      </c>
      <c r="E455" s="96" t="s">
        <v>94</v>
      </c>
    </row>
    <row r="456" spans="1:15" x14ac:dyDescent="0.25">
      <c r="A456" s="100">
        <v>7160</v>
      </c>
      <c r="B456" s="29">
        <v>1</v>
      </c>
      <c r="C456" s="100">
        <v>35000</v>
      </c>
      <c r="D456" s="100">
        <v>9.0299999999999994</v>
      </c>
      <c r="E456" s="100">
        <v>8.2200000000000006</v>
      </c>
      <c r="F456" s="100">
        <v>8.0299999999999994</v>
      </c>
      <c r="G456" s="100">
        <v>6.82</v>
      </c>
      <c r="H456" s="100">
        <v>5.84</v>
      </c>
      <c r="I456" s="100">
        <v>4.96</v>
      </c>
      <c r="J456" s="100">
        <v>4.2</v>
      </c>
      <c r="K456" s="100">
        <v>3.55</v>
      </c>
      <c r="L456" s="100">
        <v>82</v>
      </c>
      <c r="M456" s="100">
        <v>73</v>
      </c>
      <c r="N456" s="100">
        <v>2</v>
      </c>
      <c r="O456" s="99">
        <v>0.52318287037037037</v>
      </c>
    </row>
    <row r="457" spans="1:15" x14ac:dyDescent="0.25">
      <c r="A457" s="100">
        <v>7160</v>
      </c>
      <c r="B457" s="29">
        <v>2</v>
      </c>
      <c r="C457" s="100">
        <v>11738</v>
      </c>
      <c r="D457" s="100">
        <v>2.88</v>
      </c>
      <c r="E457" s="100">
        <v>2.61</v>
      </c>
      <c r="F457" s="100">
        <v>2.58</v>
      </c>
      <c r="G457" s="100">
        <v>2.1800000000000002</v>
      </c>
      <c r="H457" s="100">
        <v>1.89</v>
      </c>
      <c r="I457" s="100">
        <v>1.61</v>
      </c>
      <c r="J457" s="100">
        <v>1.38</v>
      </c>
      <c r="K457" s="100">
        <v>1.19</v>
      </c>
      <c r="L457" s="100">
        <v>82</v>
      </c>
      <c r="M457" s="100">
        <v>73</v>
      </c>
      <c r="N457" s="100">
        <v>2</v>
      </c>
      <c r="O457" s="99">
        <v>0.5232754629629629</v>
      </c>
    </row>
    <row r="458" spans="1:15" x14ac:dyDescent="0.25">
      <c r="A458" s="100">
        <v>7160</v>
      </c>
      <c r="B458" s="29">
        <v>3</v>
      </c>
      <c r="C458" s="100">
        <v>23213</v>
      </c>
      <c r="D458" s="100">
        <v>5.9</v>
      </c>
      <c r="E458" s="100">
        <v>5.37</v>
      </c>
      <c r="F458" s="100">
        <v>5.34</v>
      </c>
      <c r="G458" s="100">
        <v>4.4800000000000004</v>
      </c>
      <c r="H458" s="100">
        <v>3.89</v>
      </c>
      <c r="I458" s="100">
        <v>3.31</v>
      </c>
      <c r="J458" s="100">
        <v>2.81</v>
      </c>
      <c r="K458" s="100">
        <v>2.41</v>
      </c>
      <c r="L458" s="100">
        <v>82</v>
      </c>
      <c r="M458" s="100">
        <v>73</v>
      </c>
      <c r="N458" s="100">
        <v>2</v>
      </c>
      <c r="O458" s="99">
        <v>0.52336805555555554</v>
      </c>
    </row>
    <row r="459" spans="1:15" x14ac:dyDescent="0.25">
      <c r="A459" s="100">
        <v>7160</v>
      </c>
      <c r="B459" s="29">
        <v>4</v>
      </c>
      <c r="C459" s="100">
        <v>35354</v>
      </c>
      <c r="D459" s="100">
        <v>8.98</v>
      </c>
      <c r="E459" s="100">
        <v>8.15</v>
      </c>
      <c r="F459" s="100">
        <v>7.99</v>
      </c>
      <c r="G459" s="100">
        <v>6.81</v>
      </c>
      <c r="H459" s="100">
        <v>5.83</v>
      </c>
      <c r="I459" s="100">
        <v>4.97</v>
      </c>
      <c r="J459" s="100">
        <v>4.24</v>
      </c>
      <c r="K459" s="100">
        <v>3.59</v>
      </c>
      <c r="L459" s="100">
        <v>82</v>
      </c>
      <c r="M459" s="100">
        <v>73</v>
      </c>
      <c r="N459" s="100">
        <v>2</v>
      </c>
      <c r="O459" s="99">
        <v>0.52347222222222223</v>
      </c>
    </row>
    <row r="460" spans="1:15" x14ac:dyDescent="0.25">
      <c r="A460" s="96" t="s">
        <v>1026</v>
      </c>
      <c r="C460" s="95" t="s">
        <v>57</v>
      </c>
      <c r="D460" s="97">
        <v>0.52384259259259258</v>
      </c>
      <c r="E460" s="96" t="s">
        <v>92</v>
      </c>
    </row>
    <row r="461" spans="1:15" x14ac:dyDescent="0.25">
      <c r="A461" s="100">
        <v>7162</v>
      </c>
      <c r="B461" s="29">
        <v>1</v>
      </c>
      <c r="C461" s="100">
        <v>34904</v>
      </c>
      <c r="D461" s="100">
        <v>9.1199999999999992</v>
      </c>
      <c r="E461" s="100">
        <v>8.17</v>
      </c>
      <c r="F461" s="100">
        <v>8.11</v>
      </c>
      <c r="G461" s="100">
        <v>6.9</v>
      </c>
      <c r="H461" s="100">
        <v>5.86</v>
      </c>
      <c r="I461" s="100">
        <v>4.93</v>
      </c>
      <c r="J461" s="100">
        <v>4.18</v>
      </c>
      <c r="K461" s="100">
        <v>3.53</v>
      </c>
      <c r="L461" s="100">
        <v>82</v>
      </c>
      <c r="M461" s="100">
        <v>73</v>
      </c>
      <c r="N461" s="100">
        <v>3</v>
      </c>
      <c r="O461" s="99">
        <v>0.52418981481481486</v>
      </c>
    </row>
    <row r="462" spans="1:15" x14ac:dyDescent="0.25">
      <c r="A462" s="100">
        <v>7162</v>
      </c>
      <c r="B462" s="29">
        <v>2</v>
      </c>
      <c r="C462" s="100">
        <v>11784</v>
      </c>
      <c r="D462" s="100">
        <v>2.91</v>
      </c>
      <c r="E462" s="100">
        <v>2.58</v>
      </c>
      <c r="F462" s="100">
        <v>2.61</v>
      </c>
      <c r="G462" s="100">
        <v>2.23</v>
      </c>
      <c r="H462" s="100">
        <v>1.91</v>
      </c>
      <c r="I462" s="100">
        <v>1.6</v>
      </c>
      <c r="J462" s="100">
        <v>1.37</v>
      </c>
      <c r="K462" s="100">
        <v>1.18</v>
      </c>
      <c r="L462" s="100">
        <v>82</v>
      </c>
      <c r="M462" s="100">
        <v>73</v>
      </c>
      <c r="N462" s="100">
        <v>3</v>
      </c>
      <c r="O462" s="99">
        <v>0.52429398148148143</v>
      </c>
    </row>
    <row r="463" spans="1:15" x14ac:dyDescent="0.25">
      <c r="A463" s="100">
        <v>7162</v>
      </c>
      <c r="B463" s="29">
        <v>3</v>
      </c>
      <c r="C463" s="100">
        <v>23246</v>
      </c>
      <c r="D463" s="100">
        <v>6.08</v>
      </c>
      <c r="E463" s="100">
        <v>5.39</v>
      </c>
      <c r="F463" s="100">
        <v>5.47</v>
      </c>
      <c r="G463" s="100">
        <v>4.5999999999999996</v>
      </c>
      <c r="H463" s="100">
        <v>3.94</v>
      </c>
      <c r="I463" s="100">
        <v>3.32</v>
      </c>
      <c r="J463" s="100">
        <v>2.84</v>
      </c>
      <c r="K463" s="100">
        <v>2.42</v>
      </c>
      <c r="L463" s="100">
        <v>82</v>
      </c>
      <c r="M463" s="100">
        <v>73</v>
      </c>
      <c r="N463" s="100">
        <v>3</v>
      </c>
      <c r="O463" s="99">
        <v>0.52438657407407407</v>
      </c>
    </row>
    <row r="464" spans="1:15" x14ac:dyDescent="0.25">
      <c r="A464" s="100">
        <v>7162</v>
      </c>
      <c r="B464" s="29">
        <v>4</v>
      </c>
      <c r="C464" s="100">
        <v>35150</v>
      </c>
      <c r="D464" s="100">
        <v>9.1999999999999993</v>
      </c>
      <c r="E464" s="100">
        <v>8.25</v>
      </c>
      <c r="F464" s="100">
        <v>8.2200000000000006</v>
      </c>
      <c r="G464" s="100">
        <v>6.97</v>
      </c>
      <c r="H464" s="100">
        <v>5.91</v>
      </c>
      <c r="I464" s="100">
        <v>4.97</v>
      </c>
      <c r="J464" s="100">
        <v>4.24</v>
      </c>
      <c r="K464" s="100">
        <v>3.59</v>
      </c>
      <c r="L464" s="100">
        <v>82</v>
      </c>
      <c r="M464" s="100">
        <v>73</v>
      </c>
      <c r="N464" s="100">
        <v>3</v>
      </c>
      <c r="O464" s="99">
        <v>0.52449074074074076</v>
      </c>
    </row>
    <row r="465" spans="1:15" x14ac:dyDescent="0.25">
      <c r="A465" s="96" t="s">
        <v>1016</v>
      </c>
      <c r="C465" s="95" t="s">
        <v>57</v>
      </c>
      <c r="D465" s="97">
        <v>0.52483796296296303</v>
      </c>
      <c r="E465" s="96" t="s">
        <v>90</v>
      </c>
    </row>
    <row r="466" spans="1:15" x14ac:dyDescent="0.25">
      <c r="A466" s="100">
        <v>7180</v>
      </c>
      <c r="B466" s="29">
        <v>1</v>
      </c>
      <c r="C466" s="100">
        <v>34960</v>
      </c>
      <c r="D466" s="100">
        <v>8.76</v>
      </c>
      <c r="E466" s="100">
        <v>7.92</v>
      </c>
      <c r="F466" s="100">
        <v>7.97</v>
      </c>
      <c r="G466" s="100">
        <v>6.97</v>
      </c>
      <c r="H466" s="100">
        <v>5.99</v>
      </c>
      <c r="I466" s="100">
        <v>5.0599999999999996</v>
      </c>
      <c r="J466" s="100">
        <v>4.2300000000000004</v>
      </c>
      <c r="K466" s="100">
        <v>3.52</v>
      </c>
      <c r="L466" s="100">
        <v>82</v>
      </c>
      <c r="M466" s="100">
        <v>73</v>
      </c>
      <c r="N466" s="100">
        <v>4</v>
      </c>
      <c r="O466" s="99">
        <v>0.52532407407407411</v>
      </c>
    </row>
    <row r="467" spans="1:15" x14ac:dyDescent="0.25">
      <c r="A467" s="100">
        <v>7180</v>
      </c>
      <c r="B467" s="29">
        <v>2</v>
      </c>
      <c r="C467" s="100">
        <v>11779</v>
      </c>
      <c r="D467" s="100">
        <v>2.81</v>
      </c>
      <c r="E467" s="100">
        <v>2.4900000000000002</v>
      </c>
      <c r="F467" s="100">
        <v>2.56</v>
      </c>
      <c r="G467" s="100">
        <v>2.2200000000000002</v>
      </c>
      <c r="H467" s="100">
        <v>1.92</v>
      </c>
      <c r="I467" s="100">
        <v>1.64</v>
      </c>
      <c r="J467" s="100">
        <v>1.37</v>
      </c>
      <c r="K467" s="100">
        <v>1.17</v>
      </c>
      <c r="L467" s="100">
        <v>82</v>
      </c>
      <c r="M467" s="100">
        <v>73</v>
      </c>
      <c r="N467" s="100">
        <v>4</v>
      </c>
      <c r="O467" s="99">
        <v>0.52542824074074079</v>
      </c>
    </row>
    <row r="468" spans="1:15" x14ac:dyDescent="0.25">
      <c r="A468" s="100">
        <v>7180</v>
      </c>
      <c r="B468" s="29">
        <v>3</v>
      </c>
      <c r="C468" s="100">
        <v>23265</v>
      </c>
      <c r="D468" s="100">
        <v>5.77</v>
      </c>
      <c r="E468" s="100">
        <v>5.13</v>
      </c>
      <c r="F468" s="100">
        <v>5.33</v>
      </c>
      <c r="G468" s="100">
        <v>4.55</v>
      </c>
      <c r="H468" s="100">
        <v>3.96</v>
      </c>
      <c r="I468" s="100">
        <v>3.34</v>
      </c>
      <c r="J468" s="100">
        <v>2.82</v>
      </c>
      <c r="K468" s="100">
        <v>2.37</v>
      </c>
      <c r="L468" s="100">
        <v>82</v>
      </c>
      <c r="M468" s="100">
        <v>73</v>
      </c>
      <c r="N468" s="100">
        <v>4</v>
      </c>
      <c r="O468" s="99">
        <v>0.52552083333333333</v>
      </c>
    </row>
    <row r="469" spans="1:15" x14ac:dyDescent="0.25">
      <c r="A469" s="100">
        <v>7180</v>
      </c>
      <c r="B469" s="29">
        <v>4</v>
      </c>
      <c r="C469" s="100">
        <v>35340</v>
      </c>
      <c r="D469" s="100">
        <v>8.7100000000000009</v>
      </c>
      <c r="E469" s="100">
        <v>7.84</v>
      </c>
      <c r="F469" s="100">
        <v>7.97</v>
      </c>
      <c r="G469" s="100">
        <v>6.91</v>
      </c>
      <c r="H469" s="100">
        <v>5.94</v>
      </c>
      <c r="I469" s="100">
        <v>5.04</v>
      </c>
      <c r="J469" s="100">
        <v>4.24</v>
      </c>
      <c r="K469" s="100">
        <v>3.54</v>
      </c>
      <c r="L469" s="100">
        <v>82</v>
      </c>
      <c r="M469" s="100">
        <v>73</v>
      </c>
      <c r="N469" s="100">
        <v>4</v>
      </c>
      <c r="O469" s="99">
        <v>0.52563657407407405</v>
      </c>
    </row>
    <row r="470" spans="1:15" x14ac:dyDescent="0.25">
      <c r="A470" s="96" t="s">
        <v>948</v>
      </c>
      <c r="C470" s="95" t="s">
        <v>57</v>
      </c>
      <c r="D470" s="97">
        <v>0.52604166666666663</v>
      </c>
      <c r="E470" s="96" t="s">
        <v>88</v>
      </c>
    </row>
    <row r="471" spans="1:15" x14ac:dyDescent="0.25">
      <c r="A471" s="100">
        <v>7197</v>
      </c>
      <c r="B471" s="29">
        <v>1</v>
      </c>
      <c r="C471" s="100">
        <v>35108</v>
      </c>
      <c r="D471" s="100">
        <v>9.74</v>
      </c>
      <c r="E471" s="100">
        <v>8.7200000000000006</v>
      </c>
      <c r="F471" s="100">
        <v>8.61</v>
      </c>
      <c r="G471" s="100">
        <v>7.23</v>
      </c>
      <c r="H471" s="100">
        <v>6.15</v>
      </c>
      <c r="I471" s="100">
        <v>5.07</v>
      </c>
      <c r="J471" s="100">
        <v>4.25</v>
      </c>
      <c r="K471" s="100">
        <v>3.53</v>
      </c>
      <c r="L471" s="100">
        <v>82</v>
      </c>
      <c r="M471" s="100">
        <v>73</v>
      </c>
      <c r="N471" s="100">
        <v>5</v>
      </c>
      <c r="O471" s="99">
        <v>0.52648148148148144</v>
      </c>
    </row>
    <row r="472" spans="1:15" x14ac:dyDescent="0.25">
      <c r="A472" s="100">
        <v>7197</v>
      </c>
      <c r="B472" s="29">
        <v>2</v>
      </c>
      <c r="C472" s="100">
        <v>11761</v>
      </c>
      <c r="D472" s="100">
        <v>3.1</v>
      </c>
      <c r="E472" s="100">
        <v>2.77</v>
      </c>
      <c r="F472" s="100">
        <v>2.71</v>
      </c>
      <c r="G472" s="100">
        <v>2.2799999999999998</v>
      </c>
      <c r="H472" s="100">
        <v>1.95</v>
      </c>
      <c r="I472" s="100">
        <v>1.64</v>
      </c>
      <c r="J472" s="100">
        <v>1.39</v>
      </c>
      <c r="K472" s="100">
        <v>1.19</v>
      </c>
      <c r="L472" s="100">
        <v>82</v>
      </c>
      <c r="M472" s="100">
        <v>73</v>
      </c>
      <c r="N472" s="100">
        <v>5</v>
      </c>
      <c r="O472" s="99">
        <v>0.52657407407407408</v>
      </c>
    </row>
    <row r="473" spans="1:15" x14ac:dyDescent="0.25">
      <c r="A473" s="100">
        <v>7197</v>
      </c>
      <c r="B473" s="29">
        <v>3</v>
      </c>
      <c r="C473" s="100">
        <v>23261</v>
      </c>
      <c r="D473" s="100">
        <v>6.38</v>
      </c>
      <c r="E473" s="100">
        <v>5.7</v>
      </c>
      <c r="F473" s="100">
        <v>5.7</v>
      </c>
      <c r="G473" s="100">
        <v>4.72</v>
      </c>
      <c r="H473" s="100">
        <v>4.0599999999999996</v>
      </c>
      <c r="I473" s="100">
        <v>3.38</v>
      </c>
      <c r="J473" s="100">
        <v>2.86</v>
      </c>
      <c r="K473" s="100">
        <v>2.4</v>
      </c>
      <c r="L473" s="100">
        <v>82</v>
      </c>
      <c r="M473" s="100">
        <v>73</v>
      </c>
      <c r="N473" s="100">
        <v>5</v>
      </c>
      <c r="O473" s="99">
        <v>0.52666666666666673</v>
      </c>
    </row>
    <row r="474" spans="1:15" x14ac:dyDescent="0.25">
      <c r="A474" s="100">
        <v>7197</v>
      </c>
      <c r="B474" s="29">
        <v>4</v>
      </c>
      <c r="C474" s="100">
        <v>35259</v>
      </c>
      <c r="D474" s="100">
        <v>9.6</v>
      </c>
      <c r="E474" s="100">
        <v>8.59</v>
      </c>
      <c r="F474" s="100">
        <v>8.49</v>
      </c>
      <c r="G474" s="100">
        <v>7.16</v>
      </c>
      <c r="H474" s="100">
        <v>6.1</v>
      </c>
      <c r="I474" s="100">
        <v>5.05</v>
      </c>
      <c r="J474" s="100">
        <v>4.26</v>
      </c>
      <c r="K474" s="100">
        <v>3.57</v>
      </c>
      <c r="L474" s="100">
        <v>82</v>
      </c>
      <c r="M474" s="100">
        <v>73</v>
      </c>
      <c r="N474" s="100">
        <v>5</v>
      </c>
      <c r="O474" s="99">
        <v>0.5267708333333333</v>
      </c>
    </row>
    <row r="475" spans="1:15" x14ac:dyDescent="0.25">
      <c r="A475" s="96" t="s">
        <v>1027</v>
      </c>
      <c r="C475" s="95" t="s">
        <v>57</v>
      </c>
      <c r="D475" s="97">
        <v>0.5272337962962963</v>
      </c>
      <c r="E475" s="96" t="s">
        <v>86</v>
      </c>
    </row>
    <row r="476" spans="1:15" x14ac:dyDescent="0.25">
      <c r="A476" s="100">
        <v>7200</v>
      </c>
      <c r="B476" s="29">
        <v>1</v>
      </c>
      <c r="C476" s="100">
        <v>35168</v>
      </c>
      <c r="D476" s="100">
        <v>9.42</v>
      </c>
      <c r="E476" s="100">
        <v>8.33</v>
      </c>
      <c r="F476" s="100">
        <v>8.58</v>
      </c>
      <c r="G476" s="100">
        <v>7.23</v>
      </c>
      <c r="H476" s="100">
        <v>6.05</v>
      </c>
      <c r="I476" s="100">
        <v>5.0999999999999996</v>
      </c>
      <c r="J476" s="100">
        <v>4.22</v>
      </c>
      <c r="K476" s="100">
        <v>3.52</v>
      </c>
      <c r="L476" s="100">
        <v>82</v>
      </c>
      <c r="M476" s="100">
        <v>73</v>
      </c>
      <c r="N476" s="100">
        <v>6</v>
      </c>
      <c r="O476" s="99">
        <v>0.5276157407407408</v>
      </c>
    </row>
    <row r="477" spans="1:15" x14ac:dyDescent="0.25">
      <c r="A477" s="100">
        <v>7200</v>
      </c>
      <c r="B477" s="29">
        <v>2</v>
      </c>
      <c r="C477" s="100">
        <v>11785</v>
      </c>
      <c r="D477" s="100">
        <v>3.1</v>
      </c>
      <c r="E477" s="100">
        <v>2.7</v>
      </c>
      <c r="F477" s="100">
        <v>2.84</v>
      </c>
      <c r="G477" s="100">
        <v>2.36</v>
      </c>
      <c r="H477" s="100">
        <v>1.99</v>
      </c>
      <c r="I477" s="100">
        <v>1.68</v>
      </c>
      <c r="J477" s="100">
        <v>1.4</v>
      </c>
      <c r="K477" s="100">
        <v>1.19</v>
      </c>
      <c r="L477" s="100">
        <v>82</v>
      </c>
      <c r="M477" s="100">
        <v>73</v>
      </c>
      <c r="N477" s="100">
        <v>6</v>
      </c>
      <c r="O477" s="99">
        <v>0.52770833333333333</v>
      </c>
    </row>
    <row r="478" spans="1:15" x14ac:dyDescent="0.25">
      <c r="A478" s="100">
        <v>7200</v>
      </c>
      <c r="B478" s="29">
        <v>3</v>
      </c>
      <c r="C478" s="100">
        <v>23224</v>
      </c>
      <c r="D478" s="100">
        <v>6.28</v>
      </c>
      <c r="E478" s="100">
        <v>5.52</v>
      </c>
      <c r="F478" s="100">
        <v>5.84</v>
      </c>
      <c r="G478" s="100">
        <v>4.82</v>
      </c>
      <c r="H478" s="100">
        <v>4.07</v>
      </c>
      <c r="I478" s="100">
        <v>3.41</v>
      </c>
      <c r="J478" s="100">
        <v>2.84</v>
      </c>
      <c r="K478" s="100">
        <v>2.38</v>
      </c>
      <c r="L478" s="100">
        <v>82</v>
      </c>
      <c r="M478" s="100">
        <v>73</v>
      </c>
      <c r="N478" s="100">
        <v>6</v>
      </c>
      <c r="O478" s="99">
        <v>0.52780092592592587</v>
      </c>
    </row>
    <row r="479" spans="1:15" x14ac:dyDescent="0.25">
      <c r="A479" s="100">
        <v>7200</v>
      </c>
      <c r="B479" s="29">
        <v>4</v>
      </c>
      <c r="C479" s="100">
        <v>35422</v>
      </c>
      <c r="D479" s="100">
        <v>9.4600000000000009</v>
      </c>
      <c r="E479" s="100">
        <v>8.39</v>
      </c>
      <c r="F479" s="100">
        <v>8.66</v>
      </c>
      <c r="G479" s="100">
        <v>7.29</v>
      </c>
      <c r="H479" s="100">
        <v>6.1</v>
      </c>
      <c r="I479" s="100">
        <v>5.16</v>
      </c>
      <c r="J479" s="100">
        <v>4.2699999999999996</v>
      </c>
      <c r="K479" s="100">
        <v>3.55</v>
      </c>
      <c r="L479" s="100">
        <v>82</v>
      </c>
      <c r="M479" s="100">
        <v>73</v>
      </c>
      <c r="N479" s="100">
        <v>6</v>
      </c>
      <c r="O479" s="99">
        <v>0.5279166666666667</v>
      </c>
    </row>
    <row r="480" spans="1:15" x14ac:dyDescent="0.25">
      <c r="A480" s="96" t="s">
        <v>1028</v>
      </c>
      <c r="C480" s="95" t="s">
        <v>57</v>
      </c>
      <c r="D480" s="97">
        <v>0.52827546296296302</v>
      </c>
      <c r="E480" s="96" t="s">
        <v>84</v>
      </c>
    </row>
    <row r="481" spans="1:15" x14ac:dyDescent="0.25">
      <c r="A481" s="100">
        <v>7217</v>
      </c>
      <c r="B481" s="29">
        <v>1</v>
      </c>
      <c r="C481" s="100">
        <v>35035</v>
      </c>
      <c r="D481" s="100">
        <v>8.7200000000000006</v>
      </c>
      <c r="E481" s="100">
        <v>7.86</v>
      </c>
      <c r="F481" s="100">
        <v>7.92</v>
      </c>
      <c r="G481" s="100">
        <v>6.85</v>
      </c>
      <c r="H481" s="100">
        <v>5.92</v>
      </c>
      <c r="I481" s="100">
        <v>4.97</v>
      </c>
      <c r="J481" s="100">
        <v>4.12</v>
      </c>
      <c r="K481" s="100">
        <v>3.38</v>
      </c>
      <c r="L481" s="100">
        <v>82</v>
      </c>
      <c r="M481" s="100">
        <v>72</v>
      </c>
      <c r="N481" s="100">
        <v>7</v>
      </c>
      <c r="O481" s="99">
        <v>0.52872685185185186</v>
      </c>
    </row>
    <row r="482" spans="1:15" x14ac:dyDescent="0.25">
      <c r="A482" s="100">
        <v>7217</v>
      </c>
      <c r="B482" s="29">
        <v>2</v>
      </c>
      <c r="C482" s="100">
        <v>11732</v>
      </c>
      <c r="D482" s="100">
        <v>2.67</v>
      </c>
      <c r="E482" s="100">
        <v>2.38</v>
      </c>
      <c r="F482" s="100">
        <v>2.48</v>
      </c>
      <c r="G482" s="100">
        <v>2.12</v>
      </c>
      <c r="H482" s="100">
        <v>1.87</v>
      </c>
      <c r="I482" s="100">
        <v>1.59</v>
      </c>
      <c r="J482" s="100">
        <v>1.36</v>
      </c>
      <c r="K482" s="100">
        <v>1.1399999999999999</v>
      </c>
      <c r="L482" s="100">
        <v>82</v>
      </c>
      <c r="M482" s="100">
        <v>72</v>
      </c>
      <c r="N482" s="100">
        <v>7</v>
      </c>
      <c r="O482" s="99">
        <v>0.5288194444444444</v>
      </c>
    </row>
    <row r="483" spans="1:15" x14ac:dyDescent="0.25">
      <c r="A483" s="100">
        <v>7217</v>
      </c>
      <c r="B483" s="29">
        <v>3</v>
      </c>
      <c r="C483" s="100">
        <v>23209</v>
      </c>
      <c r="D483" s="100">
        <v>5.6</v>
      </c>
      <c r="E483" s="100">
        <v>5.05</v>
      </c>
      <c r="F483" s="100">
        <v>5.15</v>
      </c>
      <c r="G483" s="100">
        <v>4.43</v>
      </c>
      <c r="H483" s="100">
        <v>3.9</v>
      </c>
      <c r="I483" s="100">
        <v>3.27</v>
      </c>
      <c r="J483" s="100">
        <v>2.74</v>
      </c>
      <c r="K483" s="100">
        <v>2.2999999999999998</v>
      </c>
      <c r="L483" s="100">
        <v>82</v>
      </c>
      <c r="M483" s="100">
        <v>72</v>
      </c>
      <c r="N483" s="100">
        <v>7</v>
      </c>
      <c r="O483" s="99">
        <v>0.52891203703703704</v>
      </c>
    </row>
    <row r="484" spans="1:15" x14ac:dyDescent="0.25">
      <c r="A484" s="100">
        <v>7217</v>
      </c>
      <c r="B484" s="29">
        <v>4</v>
      </c>
      <c r="C484" s="100">
        <v>35247</v>
      </c>
      <c r="D484" s="100">
        <v>8.57</v>
      </c>
      <c r="E484" s="100">
        <v>7.77</v>
      </c>
      <c r="F484" s="100">
        <v>7.85</v>
      </c>
      <c r="G484" s="100">
        <v>6.79</v>
      </c>
      <c r="H484" s="100">
        <v>5.87</v>
      </c>
      <c r="I484" s="100">
        <v>4.96</v>
      </c>
      <c r="J484" s="100">
        <v>4.1399999999999997</v>
      </c>
      <c r="K484" s="100">
        <v>3.43</v>
      </c>
      <c r="L484" s="100">
        <v>82</v>
      </c>
      <c r="M484" s="100">
        <v>72</v>
      </c>
      <c r="N484" s="100">
        <v>7</v>
      </c>
      <c r="O484" s="99">
        <v>0.52901620370370372</v>
      </c>
    </row>
    <row r="485" spans="1:15" x14ac:dyDescent="0.25">
      <c r="A485" s="96" t="s">
        <v>1029</v>
      </c>
      <c r="C485" s="95" t="s">
        <v>57</v>
      </c>
      <c r="D485" s="97">
        <v>0.52938657407407408</v>
      </c>
      <c r="E485" s="96" t="s">
        <v>82</v>
      </c>
    </row>
    <row r="486" spans="1:15" x14ac:dyDescent="0.25">
      <c r="A486" s="100">
        <v>7856</v>
      </c>
      <c r="B486" s="29">
        <v>1</v>
      </c>
      <c r="C486" s="100">
        <v>34960</v>
      </c>
      <c r="D486" s="100">
        <v>13.22</v>
      </c>
      <c r="E486" s="100">
        <v>7.17</v>
      </c>
      <c r="F486" s="100">
        <v>10.52</v>
      </c>
      <c r="G486" s="100">
        <v>8.31</v>
      </c>
      <c r="H486" s="100">
        <v>6.63</v>
      </c>
      <c r="I486" s="100">
        <v>5.34</v>
      </c>
      <c r="J486" s="100">
        <v>4.3099999999999996</v>
      </c>
      <c r="K486" s="100">
        <v>3.5</v>
      </c>
      <c r="L486" s="100">
        <v>82</v>
      </c>
      <c r="M486" s="100">
        <v>72</v>
      </c>
      <c r="N486" s="100">
        <v>8</v>
      </c>
      <c r="O486" s="99">
        <v>0.53116898148148151</v>
      </c>
    </row>
    <row r="487" spans="1:15" x14ac:dyDescent="0.25">
      <c r="A487" s="100">
        <v>7856</v>
      </c>
      <c r="B487" s="29">
        <v>2</v>
      </c>
      <c r="C487" s="100">
        <v>11714</v>
      </c>
      <c r="D487" s="100">
        <v>4.83</v>
      </c>
      <c r="E487" s="100">
        <v>2</v>
      </c>
      <c r="F487" s="100">
        <v>3.76</v>
      </c>
      <c r="G487" s="100">
        <v>2.96</v>
      </c>
      <c r="H487" s="100">
        <v>2.33</v>
      </c>
      <c r="I487" s="100">
        <v>1.89</v>
      </c>
      <c r="J487" s="100">
        <v>1.53</v>
      </c>
      <c r="K487" s="100">
        <v>1.28</v>
      </c>
      <c r="L487" s="100">
        <v>82</v>
      </c>
      <c r="M487" s="100">
        <v>72</v>
      </c>
      <c r="N487" s="100">
        <v>8</v>
      </c>
      <c r="O487" s="99">
        <v>0.53128472222222223</v>
      </c>
    </row>
    <row r="488" spans="1:15" x14ac:dyDescent="0.25">
      <c r="A488" s="100">
        <v>7856</v>
      </c>
      <c r="B488" s="29">
        <v>3</v>
      </c>
      <c r="C488" s="100">
        <v>23217</v>
      </c>
      <c r="D488" s="100">
        <v>9.31</v>
      </c>
      <c r="E488" s="100">
        <v>4.24</v>
      </c>
      <c r="F488" s="100">
        <v>7.41</v>
      </c>
      <c r="G488" s="100">
        <v>5.75</v>
      </c>
      <c r="H488" s="100">
        <v>4.59</v>
      </c>
      <c r="I488" s="100">
        <v>3.72</v>
      </c>
      <c r="J488" s="100">
        <v>3.01</v>
      </c>
      <c r="K488" s="100">
        <v>2.4900000000000002</v>
      </c>
      <c r="L488" s="100">
        <v>82</v>
      </c>
      <c r="M488" s="100">
        <v>72</v>
      </c>
      <c r="N488" s="100">
        <v>8</v>
      </c>
      <c r="O488" s="99">
        <v>0.53137731481481476</v>
      </c>
    </row>
    <row r="489" spans="1:15" x14ac:dyDescent="0.25">
      <c r="A489" s="100">
        <v>7856</v>
      </c>
      <c r="B489" s="29">
        <v>4</v>
      </c>
      <c r="C489" s="100">
        <v>35077</v>
      </c>
      <c r="D489" s="100">
        <v>12.9</v>
      </c>
      <c r="E489" s="100">
        <v>7.14</v>
      </c>
      <c r="F489" s="100">
        <v>10.35</v>
      </c>
      <c r="G489" s="100">
        <v>8.17</v>
      </c>
      <c r="H489" s="100">
        <v>6.54</v>
      </c>
      <c r="I489" s="100">
        <v>5.3</v>
      </c>
      <c r="J489" s="100">
        <v>4.32</v>
      </c>
      <c r="K489" s="100">
        <v>3.53</v>
      </c>
      <c r="L489" s="100">
        <v>82</v>
      </c>
      <c r="M489" s="100">
        <v>72</v>
      </c>
      <c r="N489" s="100">
        <v>8</v>
      </c>
      <c r="O489" s="99">
        <v>0.53152777777777771</v>
      </c>
    </row>
    <row r="490" spans="1:15" x14ac:dyDescent="0.25">
      <c r="A490" s="96" t="s">
        <v>1030</v>
      </c>
      <c r="C490" s="95" t="s">
        <v>57</v>
      </c>
      <c r="D490" s="97">
        <v>0.53185185185185191</v>
      </c>
      <c r="E490" s="96" t="s">
        <v>79</v>
      </c>
    </row>
    <row r="491" spans="1:15" x14ac:dyDescent="0.25">
      <c r="A491" s="100">
        <v>7861</v>
      </c>
      <c r="B491" s="29">
        <v>1</v>
      </c>
      <c r="C491" s="100">
        <v>35120</v>
      </c>
      <c r="D491" s="100">
        <v>10.99</v>
      </c>
      <c r="E491" s="100">
        <v>8.94</v>
      </c>
      <c r="F491" s="100">
        <v>9.3800000000000008</v>
      </c>
      <c r="G491" s="100">
        <v>7.34</v>
      </c>
      <c r="H491" s="100">
        <v>5.89</v>
      </c>
      <c r="I491" s="100">
        <v>4.8099999999999996</v>
      </c>
      <c r="J491" s="100">
        <v>3.94</v>
      </c>
      <c r="K491" s="100">
        <v>3.25</v>
      </c>
      <c r="L491" s="100">
        <v>82</v>
      </c>
      <c r="M491" s="100">
        <v>73</v>
      </c>
      <c r="N491" s="100">
        <v>9</v>
      </c>
      <c r="O491" s="99">
        <v>0.53219907407407407</v>
      </c>
    </row>
    <row r="492" spans="1:15" x14ac:dyDescent="0.25">
      <c r="A492" s="100">
        <v>7861</v>
      </c>
      <c r="B492" s="29">
        <v>2</v>
      </c>
      <c r="C492" s="100">
        <v>11726</v>
      </c>
      <c r="D492" s="100">
        <v>3.62</v>
      </c>
      <c r="E492" s="100">
        <v>2.89</v>
      </c>
      <c r="F492" s="100">
        <v>2.99</v>
      </c>
      <c r="G492" s="100">
        <v>2.34</v>
      </c>
      <c r="H492" s="100">
        <v>1.91</v>
      </c>
      <c r="I492" s="100">
        <v>1.58</v>
      </c>
      <c r="J492" s="100">
        <v>1.31</v>
      </c>
      <c r="K492" s="100">
        <v>1.1000000000000001</v>
      </c>
      <c r="L492" s="100">
        <v>82</v>
      </c>
      <c r="M492" s="100">
        <v>73</v>
      </c>
      <c r="N492" s="100">
        <v>9</v>
      </c>
      <c r="O492" s="99">
        <v>0.53230324074074076</v>
      </c>
    </row>
    <row r="493" spans="1:15" x14ac:dyDescent="0.25">
      <c r="A493" s="100">
        <v>7861</v>
      </c>
      <c r="B493" s="29">
        <v>3</v>
      </c>
      <c r="C493" s="100">
        <v>23253</v>
      </c>
      <c r="D493" s="100">
        <v>7.33</v>
      </c>
      <c r="E493" s="100">
        <v>5.88</v>
      </c>
      <c r="F493" s="100">
        <v>6.28</v>
      </c>
      <c r="G493" s="100">
        <v>4.8600000000000003</v>
      </c>
      <c r="H493" s="100">
        <v>3.92</v>
      </c>
      <c r="I493" s="100">
        <v>3.22</v>
      </c>
      <c r="J493" s="100">
        <v>2.65</v>
      </c>
      <c r="K493" s="100">
        <v>2.19</v>
      </c>
      <c r="L493" s="100">
        <v>82</v>
      </c>
      <c r="M493" s="100">
        <v>73</v>
      </c>
      <c r="N493" s="100">
        <v>9</v>
      </c>
      <c r="O493" s="99">
        <v>0.53239583333333329</v>
      </c>
    </row>
    <row r="494" spans="1:15" x14ac:dyDescent="0.25">
      <c r="A494" s="100">
        <v>7861</v>
      </c>
      <c r="B494" s="29">
        <v>4</v>
      </c>
      <c r="C494" s="100">
        <v>35478</v>
      </c>
      <c r="D494" s="100">
        <v>10.86</v>
      </c>
      <c r="E494" s="100">
        <v>8.85</v>
      </c>
      <c r="F494" s="100">
        <v>9.4499999999999993</v>
      </c>
      <c r="G494" s="100">
        <v>7.38</v>
      </c>
      <c r="H494" s="100">
        <v>5.92</v>
      </c>
      <c r="I494" s="100">
        <v>4.82</v>
      </c>
      <c r="J494" s="100">
        <v>3.95</v>
      </c>
      <c r="K494" s="100">
        <v>3.26</v>
      </c>
      <c r="L494" s="100">
        <v>82</v>
      </c>
      <c r="M494" s="100">
        <v>73</v>
      </c>
      <c r="N494" s="100">
        <v>9</v>
      </c>
      <c r="O494" s="99">
        <v>0.53251157407407412</v>
      </c>
    </row>
    <row r="495" spans="1:15" x14ac:dyDescent="0.25">
      <c r="A495" s="96" t="s">
        <v>1031</v>
      </c>
      <c r="C495" s="95" t="s">
        <v>57</v>
      </c>
      <c r="D495" s="97">
        <v>0.53285879629629629</v>
      </c>
      <c r="E495" s="96" t="s">
        <v>77</v>
      </c>
    </row>
    <row r="496" spans="1:15" x14ac:dyDescent="0.25">
      <c r="A496" s="100">
        <v>8520</v>
      </c>
      <c r="B496" s="29">
        <v>1</v>
      </c>
      <c r="C496" s="100">
        <v>34550</v>
      </c>
      <c r="D496" s="100">
        <v>15.7</v>
      </c>
      <c r="E496" s="100">
        <v>6.7</v>
      </c>
      <c r="F496" s="100">
        <v>12.53</v>
      </c>
      <c r="G496" s="100">
        <v>9.7899999999999991</v>
      </c>
      <c r="H496" s="100">
        <v>7.87</v>
      </c>
      <c r="I496" s="100">
        <v>6.2</v>
      </c>
      <c r="J496" s="100">
        <v>4.9400000000000004</v>
      </c>
      <c r="K496" s="100">
        <v>3.97</v>
      </c>
      <c r="L496" s="100">
        <v>83</v>
      </c>
      <c r="M496" s="100">
        <v>73</v>
      </c>
      <c r="N496" s="100">
        <v>10</v>
      </c>
      <c r="O496" s="99">
        <v>0.53481481481481474</v>
      </c>
    </row>
    <row r="497" spans="1:15" x14ac:dyDescent="0.25">
      <c r="A497" s="100">
        <v>8520</v>
      </c>
      <c r="B497" s="29">
        <v>2</v>
      </c>
      <c r="C497" s="100">
        <v>11738</v>
      </c>
      <c r="D497" s="100">
        <v>5.92</v>
      </c>
      <c r="E497" s="100">
        <v>1.89</v>
      </c>
      <c r="F497" s="100">
        <v>4.58</v>
      </c>
      <c r="G497" s="100">
        <v>3.58</v>
      </c>
      <c r="H497" s="100">
        <v>2.83</v>
      </c>
      <c r="I497" s="100">
        <v>2.2599999999999998</v>
      </c>
      <c r="J497" s="100">
        <v>1.81</v>
      </c>
      <c r="K497" s="100">
        <v>1.47</v>
      </c>
      <c r="L497" s="100">
        <v>83</v>
      </c>
      <c r="M497" s="100">
        <v>73</v>
      </c>
      <c r="N497" s="100">
        <v>10</v>
      </c>
      <c r="O497" s="99">
        <v>0.53497685185185184</v>
      </c>
    </row>
    <row r="498" spans="1:15" x14ac:dyDescent="0.25">
      <c r="A498" s="100">
        <v>8520</v>
      </c>
      <c r="B498" s="29">
        <v>3</v>
      </c>
      <c r="C498" s="100">
        <v>23098</v>
      </c>
      <c r="D498" s="100">
        <v>11.3</v>
      </c>
      <c r="E498" s="100">
        <v>3.91</v>
      </c>
      <c r="F498" s="100">
        <v>8.92</v>
      </c>
      <c r="G498" s="100">
        <v>6.9</v>
      </c>
      <c r="H498" s="100">
        <v>5.5</v>
      </c>
      <c r="I498" s="100">
        <v>4.37</v>
      </c>
      <c r="J498" s="100">
        <v>3.51</v>
      </c>
      <c r="K498" s="100">
        <v>2.89</v>
      </c>
      <c r="L498" s="100">
        <v>83</v>
      </c>
      <c r="M498" s="100">
        <v>73</v>
      </c>
      <c r="N498" s="100">
        <v>10</v>
      </c>
      <c r="O498" s="99">
        <v>0.53508101851851853</v>
      </c>
    </row>
    <row r="499" spans="1:15" x14ac:dyDescent="0.25">
      <c r="A499" s="100">
        <v>8520</v>
      </c>
      <c r="B499" s="29">
        <v>4</v>
      </c>
      <c r="C499" s="100">
        <v>34937</v>
      </c>
      <c r="D499" s="100">
        <v>15.25</v>
      </c>
      <c r="E499" s="100">
        <v>6.75</v>
      </c>
      <c r="F499" s="100">
        <v>12.23</v>
      </c>
      <c r="G499" s="100">
        <v>9.56</v>
      </c>
      <c r="H499" s="100">
        <v>7.67</v>
      </c>
      <c r="I499" s="100">
        <v>6.11</v>
      </c>
      <c r="J499" s="100">
        <v>4.93</v>
      </c>
      <c r="K499" s="100">
        <v>3.98</v>
      </c>
      <c r="L499" s="100">
        <v>83</v>
      </c>
      <c r="M499" s="100">
        <v>73</v>
      </c>
      <c r="N499" s="100">
        <v>10</v>
      </c>
      <c r="O499" s="99">
        <v>0.53519675925925925</v>
      </c>
    </row>
    <row r="500" spans="1:15" x14ac:dyDescent="0.25">
      <c r="A500" s="96" t="s">
        <v>1032</v>
      </c>
      <c r="C500" s="95" t="s">
        <v>57</v>
      </c>
      <c r="D500" s="97">
        <v>0.53555555555555556</v>
      </c>
      <c r="E500" s="96" t="s">
        <v>75</v>
      </c>
    </row>
    <row r="501" spans="1:15" x14ac:dyDescent="0.25">
      <c r="A501" s="100">
        <v>8522</v>
      </c>
      <c r="B501" s="29">
        <v>1</v>
      </c>
      <c r="C501" s="100">
        <v>34951</v>
      </c>
      <c r="D501" s="100">
        <v>11.57</v>
      </c>
      <c r="E501" s="100">
        <v>9.44</v>
      </c>
      <c r="F501" s="100">
        <v>9.9</v>
      </c>
      <c r="G501" s="100">
        <v>7.81</v>
      </c>
      <c r="H501" s="100">
        <v>6.23</v>
      </c>
      <c r="I501" s="100">
        <v>5.09</v>
      </c>
      <c r="J501" s="100">
        <v>4.16</v>
      </c>
      <c r="K501" s="100">
        <v>3.44</v>
      </c>
      <c r="L501" s="100">
        <v>83</v>
      </c>
      <c r="M501" s="100">
        <v>73</v>
      </c>
      <c r="N501" s="100">
        <v>11</v>
      </c>
      <c r="O501" s="99">
        <v>0.53592592592592592</v>
      </c>
    </row>
    <row r="502" spans="1:15" x14ac:dyDescent="0.25">
      <c r="A502" s="100">
        <v>8522</v>
      </c>
      <c r="B502" s="29">
        <v>2</v>
      </c>
      <c r="C502" s="100">
        <v>11737</v>
      </c>
      <c r="D502" s="100">
        <v>3.89</v>
      </c>
      <c r="E502" s="100">
        <v>3.14</v>
      </c>
      <c r="F502" s="100">
        <v>3.23</v>
      </c>
      <c r="G502" s="100">
        <v>2.52</v>
      </c>
      <c r="H502" s="100">
        <v>2.0299999999999998</v>
      </c>
      <c r="I502" s="100">
        <v>1.67</v>
      </c>
      <c r="J502" s="100">
        <v>1.38</v>
      </c>
      <c r="K502" s="100">
        <v>1.17</v>
      </c>
      <c r="L502" s="100">
        <v>83</v>
      </c>
      <c r="M502" s="100">
        <v>73</v>
      </c>
      <c r="N502" s="100">
        <v>11</v>
      </c>
      <c r="O502" s="99">
        <v>0.5360300925925926</v>
      </c>
    </row>
    <row r="503" spans="1:15" x14ac:dyDescent="0.25">
      <c r="A503" s="100">
        <v>8522</v>
      </c>
      <c r="B503" s="29">
        <v>3</v>
      </c>
      <c r="C503" s="100">
        <v>23271</v>
      </c>
      <c r="D503" s="100">
        <v>7.73</v>
      </c>
      <c r="E503" s="100">
        <v>6.29</v>
      </c>
      <c r="F503" s="100">
        <v>6.75</v>
      </c>
      <c r="G503" s="100">
        <v>5.25</v>
      </c>
      <c r="H503" s="100">
        <v>4.1900000000000004</v>
      </c>
      <c r="I503" s="100">
        <v>3.43</v>
      </c>
      <c r="J503" s="100">
        <v>2.83</v>
      </c>
      <c r="K503" s="100">
        <v>2.35</v>
      </c>
      <c r="L503" s="100">
        <v>83</v>
      </c>
      <c r="M503" s="100">
        <v>73</v>
      </c>
      <c r="N503" s="100">
        <v>11</v>
      </c>
      <c r="O503" s="99">
        <v>0.53612268518518513</v>
      </c>
    </row>
    <row r="504" spans="1:15" x14ac:dyDescent="0.25">
      <c r="A504" s="100">
        <v>8522</v>
      </c>
      <c r="B504" s="29">
        <v>4</v>
      </c>
      <c r="C504" s="100">
        <v>35313</v>
      </c>
      <c r="D504" s="100">
        <v>11.38</v>
      </c>
      <c r="E504" s="100">
        <v>9.39</v>
      </c>
      <c r="F504" s="100">
        <v>10.09</v>
      </c>
      <c r="G504" s="100">
        <v>7.91</v>
      </c>
      <c r="H504" s="100">
        <v>6.3</v>
      </c>
      <c r="I504" s="100">
        <v>5.15</v>
      </c>
      <c r="J504" s="100">
        <v>4.2300000000000004</v>
      </c>
      <c r="K504" s="100">
        <v>3.49</v>
      </c>
      <c r="L504" s="100">
        <v>83</v>
      </c>
      <c r="M504" s="100">
        <v>73</v>
      </c>
      <c r="N504" s="100">
        <v>11</v>
      </c>
      <c r="O504" s="99">
        <v>0.53622685185185182</v>
      </c>
    </row>
    <row r="505" spans="1:15" x14ac:dyDescent="0.25">
      <c r="A505" s="96" t="s">
        <v>1033</v>
      </c>
      <c r="C505" s="95" t="s">
        <v>57</v>
      </c>
      <c r="D505" s="97">
        <v>0.53664351851851855</v>
      </c>
      <c r="E505" s="96" t="s">
        <v>73</v>
      </c>
    </row>
    <row r="506" spans="1:15" x14ac:dyDescent="0.25">
      <c r="A506" s="100">
        <v>9141</v>
      </c>
      <c r="B506" s="29">
        <v>1</v>
      </c>
      <c r="C506" s="100">
        <v>34906</v>
      </c>
      <c r="D506" s="100">
        <v>13.51</v>
      </c>
      <c r="E506" s="100">
        <v>8.52</v>
      </c>
      <c r="F506" s="100">
        <v>10.9</v>
      </c>
      <c r="G506" s="100">
        <v>8.7100000000000009</v>
      </c>
      <c r="H506" s="100">
        <v>7.07</v>
      </c>
      <c r="I506" s="100">
        <v>5.76</v>
      </c>
      <c r="J506" s="100">
        <v>4.66</v>
      </c>
      <c r="K506" s="100">
        <v>3.78</v>
      </c>
      <c r="L506" s="100">
        <v>83</v>
      </c>
      <c r="M506" s="100">
        <v>73</v>
      </c>
      <c r="N506" s="100">
        <v>13</v>
      </c>
      <c r="O506" s="99">
        <v>0.53869212962962965</v>
      </c>
    </row>
    <row r="507" spans="1:15" x14ac:dyDescent="0.25">
      <c r="A507" s="100">
        <v>9141</v>
      </c>
      <c r="B507" s="29">
        <v>2</v>
      </c>
      <c r="C507" s="100">
        <v>11675</v>
      </c>
      <c r="D507" s="100">
        <v>5.24</v>
      </c>
      <c r="E507" s="100">
        <v>2.2000000000000002</v>
      </c>
      <c r="F507" s="100">
        <v>4.12</v>
      </c>
      <c r="G507" s="100">
        <v>3.23</v>
      </c>
      <c r="H507" s="100">
        <v>2.58</v>
      </c>
      <c r="I507" s="100">
        <v>2.12</v>
      </c>
      <c r="J507" s="100">
        <v>1.7</v>
      </c>
      <c r="K507" s="100">
        <v>1.38</v>
      </c>
      <c r="L507" s="100">
        <v>83</v>
      </c>
      <c r="M507" s="100">
        <v>73</v>
      </c>
      <c r="N507" s="100">
        <v>13</v>
      </c>
      <c r="O507" s="99">
        <v>0.5388425925925926</v>
      </c>
    </row>
    <row r="508" spans="1:15" x14ac:dyDescent="0.25">
      <c r="A508" s="100">
        <v>9141</v>
      </c>
      <c r="B508" s="29">
        <v>3</v>
      </c>
      <c r="C508" s="100">
        <v>23187</v>
      </c>
      <c r="D508" s="100">
        <v>9.44</v>
      </c>
      <c r="E508" s="100">
        <v>5.28</v>
      </c>
      <c r="F508" s="100">
        <v>7.69</v>
      </c>
      <c r="G508" s="100">
        <v>6</v>
      </c>
      <c r="H508" s="100">
        <v>4.8600000000000003</v>
      </c>
      <c r="I508" s="100">
        <v>3.99</v>
      </c>
      <c r="J508" s="100">
        <v>3.24</v>
      </c>
      <c r="K508" s="100">
        <v>2.65</v>
      </c>
      <c r="L508" s="100">
        <v>83</v>
      </c>
      <c r="M508" s="100">
        <v>73</v>
      </c>
      <c r="N508" s="100">
        <v>13</v>
      </c>
      <c r="O508" s="99">
        <v>0.53895833333333332</v>
      </c>
    </row>
    <row r="509" spans="1:15" x14ac:dyDescent="0.25">
      <c r="A509" s="100">
        <v>9141</v>
      </c>
      <c r="B509" s="29">
        <v>4</v>
      </c>
      <c r="C509" s="100">
        <v>35216</v>
      </c>
      <c r="D509" s="100">
        <v>13.19</v>
      </c>
      <c r="E509" s="100">
        <v>8.56</v>
      </c>
      <c r="F509" s="100">
        <v>10.76</v>
      </c>
      <c r="G509" s="100">
        <v>8.57</v>
      </c>
      <c r="H509" s="100">
        <v>6.97</v>
      </c>
      <c r="I509" s="100">
        <v>5.7</v>
      </c>
      <c r="J509" s="100">
        <v>4.66</v>
      </c>
      <c r="K509" s="100">
        <v>3.79</v>
      </c>
      <c r="L509" s="100">
        <v>83</v>
      </c>
      <c r="M509" s="100">
        <v>73</v>
      </c>
      <c r="N509" s="100">
        <v>13</v>
      </c>
      <c r="O509" s="99">
        <v>0.53907407407407404</v>
      </c>
    </row>
    <row r="510" spans="1:15" x14ac:dyDescent="0.25">
      <c r="A510" s="96" t="s">
        <v>1034</v>
      </c>
      <c r="C510" s="95" t="s">
        <v>57</v>
      </c>
      <c r="D510" s="97">
        <v>0.53969907407407403</v>
      </c>
      <c r="E510" s="96" t="s">
        <v>71</v>
      </c>
    </row>
    <row r="511" spans="1:15" x14ac:dyDescent="0.25">
      <c r="A511" s="100">
        <v>9143</v>
      </c>
      <c r="B511" s="29">
        <v>1</v>
      </c>
      <c r="C511" s="100">
        <v>34802</v>
      </c>
      <c r="D511" s="100">
        <v>11.49</v>
      </c>
      <c r="E511" s="100">
        <v>9.42</v>
      </c>
      <c r="F511" s="100">
        <v>10.210000000000001</v>
      </c>
      <c r="G511" s="100">
        <v>8.0500000000000007</v>
      </c>
      <c r="H511" s="100">
        <v>6.49</v>
      </c>
      <c r="I511" s="100">
        <v>5.24</v>
      </c>
      <c r="J511" s="100">
        <v>4.3099999999999996</v>
      </c>
      <c r="K511" s="100">
        <v>3.57</v>
      </c>
      <c r="L511" s="100">
        <v>83</v>
      </c>
      <c r="M511" s="100">
        <v>73</v>
      </c>
      <c r="N511" s="100">
        <v>14</v>
      </c>
      <c r="O511" s="99">
        <v>0.54005787037037034</v>
      </c>
    </row>
    <row r="512" spans="1:15" x14ac:dyDescent="0.25">
      <c r="A512" s="100">
        <v>9143</v>
      </c>
      <c r="B512" s="29">
        <v>2</v>
      </c>
      <c r="C512" s="100">
        <v>11712</v>
      </c>
      <c r="D512" s="100">
        <v>3.76</v>
      </c>
      <c r="E512" s="100">
        <v>3.07</v>
      </c>
      <c r="F512" s="100">
        <v>3.32</v>
      </c>
      <c r="G512" s="100">
        <v>2.62</v>
      </c>
      <c r="H512" s="100">
        <v>2.12</v>
      </c>
      <c r="I512" s="100">
        <v>1.74</v>
      </c>
      <c r="J512" s="100">
        <v>1.43</v>
      </c>
      <c r="K512" s="100">
        <v>1.22</v>
      </c>
      <c r="L512" s="100">
        <v>83</v>
      </c>
      <c r="M512" s="100">
        <v>73</v>
      </c>
      <c r="N512" s="100">
        <v>14</v>
      </c>
      <c r="O512" s="99">
        <v>0.54016203703703702</v>
      </c>
    </row>
    <row r="513" spans="1:15" x14ac:dyDescent="0.25">
      <c r="A513" s="100">
        <v>9143</v>
      </c>
      <c r="B513" s="29">
        <v>3</v>
      </c>
      <c r="C513" s="100">
        <v>23213</v>
      </c>
      <c r="D513" s="100">
        <v>7.7</v>
      </c>
      <c r="E513" s="100">
        <v>6.29</v>
      </c>
      <c r="F513" s="100">
        <v>7.03</v>
      </c>
      <c r="G513" s="100">
        <v>5.44</v>
      </c>
      <c r="H513" s="100">
        <v>4.37</v>
      </c>
      <c r="I513" s="100">
        <v>3.57</v>
      </c>
      <c r="J513" s="100">
        <v>2.95</v>
      </c>
      <c r="K513" s="100">
        <v>2.46</v>
      </c>
      <c r="L513" s="100">
        <v>83</v>
      </c>
      <c r="M513" s="100">
        <v>73</v>
      </c>
      <c r="N513" s="100">
        <v>14</v>
      </c>
      <c r="O513" s="99">
        <v>0.54025462962962967</v>
      </c>
    </row>
    <row r="514" spans="1:15" x14ac:dyDescent="0.25">
      <c r="A514" s="100">
        <v>9143</v>
      </c>
      <c r="B514" s="29">
        <v>4</v>
      </c>
      <c r="C514" s="100">
        <v>35148</v>
      </c>
      <c r="D514" s="100">
        <v>11.38</v>
      </c>
      <c r="E514" s="100">
        <v>9.35</v>
      </c>
      <c r="F514" s="100">
        <v>10.41</v>
      </c>
      <c r="G514" s="100">
        <v>8.16</v>
      </c>
      <c r="H514" s="100">
        <v>6.53</v>
      </c>
      <c r="I514" s="100">
        <v>5.31</v>
      </c>
      <c r="J514" s="100">
        <v>4.37</v>
      </c>
      <c r="K514" s="100">
        <v>3.63</v>
      </c>
      <c r="L514" s="100">
        <v>83</v>
      </c>
      <c r="M514" s="100">
        <v>73</v>
      </c>
      <c r="N514" s="100">
        <v>14</v>
      </c>
      <c r="O514" s="99">
        <v>0.54037037037037039</v>
      </c>
    </row>
    <row r="515" spans="1:15" x14ac:dyDescent="0.25">
      <c r="A515" s="96" t="s">
        <v>1035</v>
      </c>
      <c r="C515" s="95" t="s">
        <v>57</v>
      </c>
      <c r="D515" s="97">
        <v>0.54078703703703701</v>
      </c>
      <c r="E515" s="96" t="s">
        <v>69</v>
      </c>
    </row>
    <row r="516" spans="1:15" x14ac:dyDescent="0.25">
      <c r="A516" s="100">
        <v>9651</v>
      </c>
      <c r="B516" s="29">
        <v>1</v>
      </c>
      <c r="C516" s="100">
        <v>34427</v>
      </c>
      <c r="D516" s="100">
        <v>14.45</v>
      </c>
      <c r="E516" s="100">
        <v>7.88</v>
      </c>
      <c r="F516" s="100">
        <v>11.56</v>
      </c>
      <c r="G516" s="100">
        <v>9.07</v>
      </c>
      <c r="H516" s="100">
        <v>7.3</v>
      </c>
      <c r="I516" s="100">
        <v>5.86</v>
      </c>
      <c r="J516" s="100">
        <v>4.67</v>
      </c>
      <c r="K516" s="100">
        <v>3.81</v>
      </c>
      <c r="L516" s="100">
        <v>83</v>
      </c>
      <c r="M516" s="100">
        <v>73</v>
      </c>
      <c r="N516" s="100">
        <v>15</v>
      </c>
      <c r="O516" s="99">
        <v>0.54275462962962961</v>
      </c>
    </row>
    <row r="517" spans="1:15" x14ac:dyDescent="0.25">
      <c r="A517" s="100">
        <v>9651</v>
      </c>
      <c r="B517" s="29">
        <v>2</v>
      </c>
      <c r="C517" s="100">
        <v>11726</v>
      </c>
      <c r="D517" s="100">
        <v>5.42</v>
      </c>
      <c r="E517" s="100">
        <v>2.14</v>
      </c>
      <c r="F517" s="100">
        <v>4.22</v>
      </c>
      <c r="G517" s="100">
        <v>3.29</v>
      </c>
      <c r="H517" s="100">
        <v>2.61</v>
      </c>
      <c r="I517" s="100">
        <v>2.1</v>
      </c>
      <c r="J517" s="100">
        <v>1.68</v>
      </c>
      <c r="K517" s="100">
        <v>1.39</v>
      </c>
      <c r="L517" s="100">
        <v>83</v>
      </c>
      <c r="M517" s="100">
        <v>73</v>
      </c>
      <c r="N517" s="100">
        <v>15</v>
      </c>
      <c r="O517" s="99">
        <v>0.54289351851851853</v>
      </c>
    </row>
    <row r="518" spans="1:15" x14ac:dyDescent="0.25">
      <c r="A518" s="100">
        <v>9651</v>
      </c>
      <c r="B518" s="29">
        <v>3</v>
      </c>
      <c r="C518" s="100">
        <v>23052</v>
      </c>
      <c r="D518" s="100">
        <v>10.199999999999999</v>
      </c>
      <c r="E518" s="100">
        <v>4.6100000000000003</v>
      </c>
      <c r="F518" s="100">
        <v>8.16</v>
      </c>
      <c r="G518" s="100">
        <v>6.3</v>
      </c>
      <c r="H518" s="100">
        <v>5.0199999999999996</v>
      </c>
      <c r="I518" s="100">
        <v>4.08</v>
      </c>
      <c r="J518" s="100">
        <v>3.26</v>
      </c>
      <c r="K518" s="100">
        <v>2.7</v>
      </c>
      <c r="L518" s="100">
        <v>83</v>
      </c>
      <c r="M518" s="100">
        <v>73</v>
      </c>
      <c r="N518" s="100">
        <v>15</v>
      </c>
      <c r="O518" s="99">
        <v>0.54318287037037039</v>
      </c>
    </row>
    <row r="519" spans="1:15" x14ac:dyDescent="0.25">
      <c r="A519" s="100">
        <v>9651</v>
      </c>
      <c r="B519" s="29">
        <v>4</v>
      </c>
      <c r="C519" s="100">
        <v>34966</v>
      </c>
      <c r="D519" s="100">
        <v>13.98</v>
      </c>
      <c r="E519" s="100">
        <v>7.93</v>
      </c>
      <c r="F519" s="100">
        <v>11.21</v>
      </c>
      <c r="G519" s="100">
        <v>8.85</v>
      </c>
      <c r="H519" s="100">
        <v>7.11</v>
      </c>
      <c r="I519" s="100">
        <v>5.74</v>
      </c>
      <c r="J519" s="100">
        <v>4.63</v>
      </c>
      <c r="K519" s="100">
        <v>3.78</v>
      </c>
      <c r="L519" s="100">
        <v>83</v>
      </c>
      <c r="M519" s="100">
        <v>73</v>
      </c>
      <c r="N519" s="100">
        <v>15</v>
      </c>
      <c r="O519" s="99">
        <v>0.54334490740740737</v>
      </c>
    </row>
    <row r="520" spans="1:15" x14ac:dyDescent="0.25">
      <c r="A520" s="96" t="s">
        <v>1036</v>
      </c>
      <c r="C520" s="95" t="s">
        <v>57</v>
      </c>
      <c r="D520" s="97">
        <v>0.54375000000000007</v>
      </c>
      <c r="E520" s="96" t="s">
        <v>67</v>
      </c>
    </row>
    <row r="521" spans="1:15" x14ac:dyDescent="0.25">
      <c r="A521" s="100">
        <v>9653</v>
      </c>
      <c r="B521" s="29">
        <v>1</v>
      </c>
      <c r="C521" s="100">
        <v>34941</v>
      </c>
      <c r="D521" s="100">
        <v>11.67</v>
      </c>
      <c r="E521" s="100">
        <v>9.5</v>
      </c>
      <c r="F521" s="100">
        <v>9.18</v>
      </c>
      <c r="G521" s="100">
        <v>7.34</v>
      </c>
      <c r="H521" s="100">
        <v>5.96</v>
      </c>
      <c r="I521" s="100">
        <v>4.87</v>
      </c>
      <c r="J521" s="100">
        <v>4.07</v>
      </c>
      <c r="K521" s="100">
        <v>3.39</v>
      </c>
      <c r="L521" s="100">
        <v>83</v>
      </c>
      <c r="M521" s="100">
        <v>73</v>
      </c>
      <c r="N521" s="100">
        <v>16</v>
      </c>
      <c r="O521" s="99">
        <v>0.54410879629629627</v>
      </c>
    </row>
    <row r="522" spans="1:15" x14ac:dyDescent="0.25">
      <c r="A522" s="146">
        <v>9653</v>
      </c>
      <c r="B522" s="147">
        <v>2</v>
      </c>
      <c r="C522" s="146">
        <v>11738</v>
      </c>
      <c r="D522" s="146">
        <v>3.81</v>
      </c>
      <c r="E522" s="146">
        <v>3.11</v>
      </c>
      <c r="F522" s="146">
        <v>2.9</v>
      </c>
      <c r="G522" s="146">
        <v>2.33</v>
      </c>
      <c r="H522" s="146">
        <v>1.93</v>
      </c>
      <c r="I522" s="146">
        <v>1.61</v>
      </c>
      <c r="J522" s="146">
        <v>1.36</v>
      </c>
      <c r="K522" s="146">
        <v>1.17</v>
      </c>
      <c r="L522" s="146">
        <v>83</v>
      </c>
      <c r="M522" s="146">
        <v>73</v>
      </c>
      <c r="N522" s="146">
        <v>16</v>
      </c>
      <c r="O522" s="143">
        <v>0.54421296296296295</v>
      </c>
    </row>
    <row r="523" spans="1:15" x14ac:dyDescent="0.25">
      <c r="A523" s="100">
        <v>9653</v>
      </c>
      <c r="B523" s="29">
        <v>3</v>
      </c>
      <c r="C523" s="100">
        <v>23225</v>
      </c>
      <c r="D523" s="100">
        <v>7.71</v>
      </c>
      <c r="E523" s="100">
        <v>6.26</v>
      </c>
      <c r="F523" s="100">
        <v>6.41</v>
      </c>
      <c r="G523" s="100">
        <v>4.97</v>
      </c>
      <c r="H523" s="100">
        <v>4.05</v>
      </c>
      <c r="I523" s="100">
        <v>3.34</v>
      </c>
      <c r="J523" s="100">
        <v>2.81</v>
      </c>
      <c r="K523" s="100">
        <v>2.35</v>
      </c>
      <c r="L523" s="100">
        <v>83</v>
      </c>
      <c r="M523" s="100">
        <v>73</v>
      </c>
      <c r="N523" s="100">
        <v>16</v>
      </c>
      <c r="O523" s="99">
        <v>0.54430555555555549</v>
      </c>
    </row>
    <row r="524" spans="1:15" x14ac:dyDescent="0.25">
      <c r="A524" s="100">
        <v>9653</v>
      </c>
      <c r="B524" s="29">
        <v>4</v>
      </c>
      <c r="C524" s="100">
        <v>35289</v>
      </c>
      <c r="D524" s="100">
        <v>11.38</v>
      </c>
      <c r="E524" s="100">
        <v>9.34</v>
      </c>
      <c r="F524" s="100">
        <v>9.65</v>
      </c>
      <c r="G524" s="100">
        <v>7.65</v>
      </c>
      <c r="H524" s="100">
        <v>6.14</v>
      </c>
      <c r="I524" s="100">
        <v>5.04</v>
      </c>
      <c r="J524" s="100">
        <v>4.21</v>
      </c>
      <c r="K524" s="100">
        <v>3.49</v>
      </c>
      <c r="L524" s="100">
        <v>83</v>
      </c>
      <c r="M524" s="100">
        <v>73</v>
      </c>
      <c r="N524" s="100">
        <v>16</v>
      </c>
      <c r="O524" s="99">
        <v>0.54440972222222228</v>
      </c>
    </row>
    <row r="525" spans="1:15" x14ac:dyDescent="0.25">
      <c r="A525" s="108" t="s">
        <v>1037</v>
      </c>
      <c r="B525" s="115"/>
      <c r="C525" s="104" t="s">
        <v>57</v>
      </c>
      <c r="D525" s="114">
        <v>0.54478009259259264</v>
      </c>
      <c r="E525" s="108" t="s">
        <v>65</v>
      </c>
      <c r="F525" s="104"/>
      <c r="G525" s="104"/>
      <c r="H525" s="104"/>
      <c r="I525" s="104"/>
      <c r="J525" s="104"/>
      <c r="K525" s="104"/>
      <c r="L525" s="104"/>
      <c r="M525" s="104"/>
    </row>
    <row r="526" spans="1:15" x14ac:dyDescent="0.25">
      <c r="A526" s="100">
        <v>10170</v>
      </c>
      <c r="B526" s="29">
        <v>1</v>
      </c>
      <c r="C526" s="100">
        <v>34696</v>
      </c>
      <c r="D526" s="100">
        <v>15.33</v>
      </c>
      <c r="E526" s="100">
        <v>6.67</v>
      </c>
      <c r="F526" s="100">
        <v>12.16</v>
      </c>
      <c r="G526" s="100">
        <v>9.39</v>
      </c>
      <c r="H526" s="100">
        <v>7.42</v>
      </c>
      <c r="I526" s="100">
        <v>6.09</v>
      </c>
      <c r="J526" s="100">
        <v>4.93</v>
      </c>
      <c r="K526" s="100">
        <v>4.0199999999999996</v>
      </c>
      <c r="L526" s="100">
        <v>83</v>
      </c>
      <c r="M526" s="100">
        <v>74</v>
      </c>
      <c r="N526" s="100">
        <v>17</v>
      </c>
      <c r="O526" s="99">
        <v>0.54640046296296296</v>
      </c>
    </row>
    <row r="527" spans="1:15" x14ac:dyDescent="0.25">
      <c r="A527" s="100">
        <v>10170</v>
      </c>
      <c r="B527" s="29">
        <v>2</v>
      </c>
      <c r="C527" s="100">
        <v>11741</v>
      </c>
      <c r="D527" s="100">
        <v>5.71</v>
      </c>
      <c r="E527" s="100">
        <v>2.08</v>
      </c>
      <c r="F527" s="100">
        <v>4.41</v>
      </c>
      <c r="G527" s="100">
        <v>3.36</v>
      </c>
      <c r="H527" s="100">
        <v>2.6</v>
      </c>
      <c r="I527" s="100">
        <v>2.14</v>
      </c>
      <c r="J527" s="100">
        <v>1.73</v>
      </c>
      <c r="K527" s="100">
        <v>1.44</v>
      </c>
      <c r="L527" s="100">
        <v>83</v>
      </c>
      <c r="M527" s="100">
        <v>74</v>
      </c>
      <c r="N527" s="100">
        <v>17</v>
      </c>
      <c r="O527" s="99">
        <v>0.54650462962962965</v>
      </c>
    </row>
    <row r="528" spans="1:15" x14ac:dyDescent="0.25">
      <c r="A528" s="100">
        <v>10170</v>
      </c>
      <c r="B528" s="29">
        <v>3</v>
      </c>
      <c r="C528" s="100">
        <v>23181</v>
      </c>
      <c r="D528" s="100">
        <v>10.63</v>
      </c>
      <c r="E528" s="100">
        <v>4.28</v>
      </c>
      <c r="F528" s="100">
        <v>8.42</v>
      </c>
      <c r="G528" s="100">
        <v>6.4</v>
      </c>
      <c r="H528" s="100">
        <v>5</v>
      </c>
      <c r="I528" s="100">
        <v>4.1399999999999997</v>
      </c>
      <c r="J528" s="100">
        <v>3.37</v>
      </c>
      <c r="K528" s="100">
        <v>2.77</v>
      </c>
      <c r="L528" s="100">
        <v>83</v>
      </c>
      <c r="M528" s="100">
        <v>74</v>
      </c>
      <c r="N528" s="100">
        <v>17</v>
      </c>
      <c r="O528" s="99">
        <v>0.54659722222222229</v>
      </c>
    </row>
    <row r="529" spans="1:15" x14ac:dyDescent="0.25">
      <c r="A529" s="100">
        <v>10170</v>
      </c>
      <c r="B529" s="29">
        <v>4</v>
      </c>
      <c r="C529" s="100">
        <v>35018</v>
      </c>
      <c r="D529" s="100">
        <v>15.04</v>
      </c>
      <c r="E529" s="100">
        <v>6.69</v>
      </c>
      <c r="F529" s="100">
        <v>11.96</v>
      </c>
      <c r="G529" s="100">
        <v>9.25</v>
      </c>
      <c r="H529" s="100">
        <v>7.3</v>
      </c>
      <c r="I529" s="100">
        <v>6.01</v>
      </c>
      <c r="J529" s="100">
        <v>4.8899999999999997</v>
      </c>
      <c r="K529" s="100">
        <v>4.01</v>
      </c>
      <c r="L529" s="100">
        <v>83</v>
      </c>
      <c r="M529" s="100">
        <v>74</v>
      </c>
      <c r="N529" s="100">
        <v>17</v>
      </c>
      <c r="O529" s="99">
        <v>0.54672453703703705</v>
      </c>
    </row>
    <row r="530" spans="1:15" x14ac:dyDescent="0.25">
      <c r="A530" s="96" t="s">
        <v>1038</v>
      </c>
      <c r="C530" s="95" t="s">
        <v>57</v>
      </c>
      <c r="D530" s="97">
        <v>0.54708333333333337</v>
      </c>
      <c r="E530" s="96" t="s">
        <v>63</v>
      </c>
    </row>
    <row r="531" spans="1:15" x14ac:dyDescent="0.25">
      <c r="A531" s="100">
        <v>10172</v>
      </c>
      <c r="B531" s="29">
        <v>1</v>
      </c>
      <c r="C531" s="100">
        <v>35160</v>
      </c>
      <c r="D531" s="100">
        <v>11.32</v>
      </c>
      <c r="E531" s="100">
        <v>9.33</v>
      </c>
      <c r="F531" s="100">
        <v>8.93</v>
      </c>
      <c r="G531" s="100">
        <v>7.11</v>
      </c>
      <c r="H531" s="100">
        <v>5.82</v>
      </c>
      <c r="I531" s="100">
        <v>4.72</v>
      </c>
      <c r="J531" s="100">
        <v>3.96</v>
      </c>
      <c r="K531" s="100">
        <v>3.36</v>
      </c>
      <c r="L531" s="100">
        <v>83</v>
      </c>
      <c r="M531" s="100">
        <v>73</v>
      </c>
      <c r="N531" s="100">
        <v>18</v>
      </c>
      <c r="O531" s="99">
        <v>0.54745370370370372</v>
      </c>
    </row>
    <row r="532" spans="1:15" x14ac:dyDescent="0.25">
      <c r="A532" s="100">
        <v>10172</v>
      </c>
      <c r="B532" s="29">
        <v>2</v>
      </c>
      <c r="C532" s="100">
        <v>11736</v>
      </c>
      <c r="D532" s="100">
        <v>3.55</v>
      </c>
      <c r="E532" s="100">
        <v>2.95</v>
      </c>
      <c r="F532" s="100">
        <v>2.98</v>
      </c>
      <c r="G532" s="100">
        <v>2.36</v>
      </c>
      <c r="H532" s="100">
        <v>1.94</v>
      </c>
      <c r="I532" s="100">
        <v>1.59</v>
      </c>
      <c r="J532" s="100">
        <v>1.35</v>
      </c>
      <c r="K532" s="100">
        <v>1.1499999999999999</v>
      </c>
      <c r="L532" s="100">
        <v>83</v>
      </c>
      <c r="M532" s="100">
        <v>73</v>
      </c>
      <c r="N532" s="100">
        <v>18</v>
      </c>
      <c r="O532" s="99">
        <v>0.54754629629629636</v>
      </c>
    </row>
    <row r="533" spans="1:15" x14ac:dyDescent="0.25">
      <c r="A533" s="100">
        <v>10172</v>
      </c>
      <c r="B533" s="29">
        <v>3</v>
      </c>
      <c r="C533" s="100">
        <v>23248</v>
      </c>
      <c r="D533" s="100">
        <v>7.32</v>
      </c>
      <c r="E533" s="100">
        <v>6.03</v>
      </c>
      <c r="F533" s="100">
        <v>6.26</v>
      </c>
      <c r="G533" s="100">
        <v>4.8899999999999997</v>
      </c>
      <c r="H533" s="100">
        <v>3.98</v>
      </c>
      <c r="I533" s="100">
        <v>3.27</v>
      </c>
      <c r="J533" s="100">
        <v>2.73</v>
      </c>
      <c r="K533" s="100">
        <v>2.33</v>
      </c>
      <c r="L533" s="100">
        <v>83</v>
      </c>
      <c r="M533" s="100">
        <v>73</v>
      </c>
      <c r="N533" s="100">
        <v>18</v>
      </c>
      <c r="O533" s="99">
        <v>0.5476388888888889</v>
      </c>
    </row>
    <row r="534" spans="1:15" x14ac:dyDescent="0.25">
      <c r="A534" s="100">
        <v>10172</v>
      </c>
      <c r="B534" s="29">
        <v>4</v>
      </c>
      <c r="C534" s="100">
        <v>35476</v>
      </c>
      <c r="D534" s="100">
        <v>10.95</v>
      </c>
      <c r="E534" s="100">
        <v>9.09</v>
      </c>
      <c r="F534" s="100">
        <v>9.52</v>
      </c>
      <c r="G534" s="100">
        <v>7.49</v>
      </c>
      <c r="H534" s="100">
        <v>6.05</v>
      </c>
      <c r="I534" s="100">
        <v>4.8899999999999997</v>
      </c>
      <c r="J534" s="100">
        <v>4.08</v>
      </c>
      <c r="K534" s="100">
        <v>3.45</v>
      </c>
      <c r="L534" s="100">
        <v>83</v>
      </c>
      <c r="M534" s="100">
        <v>73</v>
      </c>
      <c r="N534" s="100">
        <v>18</v>
      </c>
      <c r="O534" s="99">
        <v>0.54774305555555558</v>
      </c>
    </row>
    <row r="535" spans="1:15" x14ac:dyDescent="0.25">
      <c r="A535" s="96" t="s">
        <v>1039</v>
      </c>
      <c r="C535" s="95" t="s">
        <v>57</v>
      </c>
      <c r="D535" s="97">
        <v>0.54814814814814816</v>
      </c>
      <c r="E535" s="96" t="s">
        <v>61</v>
      </c>
    </row>
    <row r="536" spans="1:15" x14ac:dyDescent="0.25">
      <c r="A536" s="100">
        <v>10698</v>
      </c>
      <c r="B536" s="29">
        <v>1</v>
      </c>
      <c r="C536" s="100">
        <v>34814</v>
      </c>
      <c r="D536" s="100">
        <v>15.47</v>
      </c>
      <c r="E536" s="100">
        <v>7.2</v>
      </c>
      <c r="F536" s="100">
        <v>12.32</v>
      </c>
      <c r="G536" s="100">
        <v>9.6199999999999992</v>
      </c>
      <c r="H536" s="100">
        <v>7.64</v>
      </c>
      <c r="I536" s="100">
        <v>6.07</v>
      </c>
      <c r="J536" s="100">
        <v>4.83</v>
      </c>
      <c r="K536" s="100">
        <v>3.92</v>
      </c>
      <c r="L536" s="100">
        <v>82</v>
      </c>
      <c r="M536" s="100">
        <v>74</v>
      </c>
      <c r="N536" s="100">
        <v>19</v>
      </c>
      <c r="O536" s="99">
        <v>0.54974537037037041</v>
      </c>
    </row>
    <row r="537" spans="1:15" x14ac:dyDescent="0.25">
      <c r="A537" s="100">
        <v>10698</v>
      </c>
      <c r="B537" s="29">
        <v>2</v>
      </c>
      <c r="C537" s="100">
        <v>11696</v>
      </c>
      <c r="D537" s="100">
        <v>5.48</v>
      </c>
      <c r="E537" s="100">
        <v>2.08</v>
      </c>
      <c r="F537" s="100">
        <v>4.26</v>
      </c>
      <c r="G537" s="100">
        <v>3.34</v>
      </c>
      <c r="H537" s="100">
        <v>2.64</v>
      </c>
      <c r="I537" s="100">
        <v>2.12</v>
      </c>
      <c r="J537" s="100">
        <v>1.72</v>
      </c>
      <c r="K537" s="100">
        <v>1.43</v>
      </c>
      <c r="L537" s="100">
        <v>82</v>
      </c>
      <c r="M537" s="100">
        <v>74</v>
      </c>
      <c r="N537" s="100">
        <v>19</v>
      </c>
      <c r="O537" s="99">
        <v>0.54984953703703698</v>
      </c>
    </row>
    <row r="538" spans="1:15" x14ac:dyDescent="0.25">
      <c r="A538" s="100">
        <v>10698</v>
      </c>
      <c r="B538" s="29">
        <v>3</v>
      </c>
      <c r="C538" s="100">
        <v>23166</v>
      </c>
      <c r="D538" s="100">
        <v>10.69</v>
      </c>
      <c r="E538" s="100">
        <v>4.4800000000000004</v>
      </c>
      <c r="F538" s="100">
        <v>8.5299999999999994</v>
      </c>
      <c r="G538" s="100">
        <v>6.56</v>
      </c>
      <c r="H538" s="100">
        <v>5.23</v>
      </c>
      <c r="I538" s="100">
        <v>4.2</v>
      </c>
      <c r="J538" s="100">
        <v>3.37</v>
      </c>
      <c r="K538" s="100">
        <v>2.79</v>
      </c>
      <c r="L538" s="100">
        <v>82</v>
      </c>
      <c r="M538" s="100">
        <v>74</v>
      </c>
      <c r="N538" s="100">
        <v>19</v>
      </c>
      <c r="O538" s="99">
        <v>0.54998842592592589</v>
      </c>
    </row>
    <row r="539" spans="1:15" x14ac:dyDescent="0.25">
      <c r="A539" s="100">
        <v>10698</v>
      </c>
      <c r="B539" s="29">
        <v>4</v>
      </c>
      <c r="C539" s="100">
        <v>35222</v>
      </c>
      <c r="D539" s="100">
        <v>15.03</v>
      </c>
      <c r="E539" s="100">
        <v>7.23</v>
      </c>
      <c r="F539" s="100">
        <v>12.05</v>
      </c>
      <c r="G539" s="100">
        <v>9.42</v>
      </c>
      <c r="H539" s="100">
        <v>7.51</v>
      </c>
      <c r="I539" s="100">
        <v>6.03</v>
      </c>
      <c r="J539" s="100">
        <v>4.87</v>
      </c>
      <c r="K539" s="100">
        <v>3.97</v>
      </c>
      <c r="L539" s="100">
        <v>82</v>
      </c>
      <c r="M539" s="100">
        <v>74</v>
      </c>
      <c r="N539" s="100">
        <v>19</v>
      </c>
      <c r="O539" s="99">
        <v>0.55012731481481481</v>
      </c>
    </row>
    <row r="540" spans="1:15" x14ac:dyDescent="0.25">
      <c r="A540" s="96" t="s">
        <v>1040</v>
      </c>
      <c r="C540" s="95" t="s">
        <v>57</v>
      </c>
      <c r="D540" s="97">
        <v>0.55049768518518516</v>
      </c>
      <c r="E540" s="96" t="s">
        <v>59</v>
      </c>
    </row>
    <row r="541" spans="1:15" x14ac:dyDescent="0.25">
      <c r="A541" s="100">
        <v>10701</v>
      </c>
      <c r="B541" s="29">
        <v>1</v>
      </c>
      <c r="C541" s="100">
        <v>34837</v>
      </c>
      <c r="D541" s="100">
        <v>13.53</v>
      </c>
      <c r="E541" s="100">
        <v>10.83</v>
      </c>
      <c r="F541" s="100">
        <v>7.62</v>
      </c>
      <c r="G541" s="100">
        <v>6.32</v>
      </c>
      <c r="H541" s="100">
        <v>5.3</v>
      </c>
      <c r="I541" s="100">
        <v>4.41</v>
      </c>
      <c r="J541" s="100">
        <v>3.75</v>
      </c>
      <c r="K541" s="100">
        <v>3.18</v>
      </c>
      <c r="L541" s="100">
        <v>82</v>
      </c>
      <c r="M541" s="100">
        <v>74</v>
      </c>
      <c r="N541" s="100">
        <v>20</v>
      </c>
      <c r="O541" s="99">
        <v>0.55084490740740744</v>
      </c>
    </row>
    <row r="542" spans="1:15" x14ac:dyDescent="0.25">
      <c r="A542" s="100">
        <v>10701</v>
      </c>
      <c r="B542" s="29">
        <v>2</v>
      </c>
      <c r="C542" s="100">
        <v>11704</v>
      </c>
      <c r="D542" s="100">
        <v>4.4400000000000004</v>
      </c>
      <c r="E542" s="100">
        <v>3.57</v>
      </c>
      <c r="F542" s="100">
        <v>2.27</v>
      </c>
      <c r="G542" s="100">
        <v>1.93</v>
      </c>
      <c r="H542" s="100">
        <v>1.68</v>
      </c>
      <c r="I542" s="100">
        <v>1.45</v>
      </c>
      <c r="J542" s="100">
        <v>1.25</v>
      </c>
      <c r="K542" s="100">
        <v>1.0900000000000001</v>
      </c>
      <c r="L542" s="100">
        <v>82</v>
      </c>
      <c r="M542" s="100">
        <v>74</v>
      </c>
      <c r="N542" s="100">
        <v>20</v>
      </c>
      <c r="O542" s="99">
        <v>0.55094907407407401</v>
      </c>
    </row>
    <row r="543" spans="1:15" x14ac:dyDescent="0.25">
      <c r="A543" s="100">
        <v>10701</v>
      </c>
      <c r="B543" s="29">
        <v>3</v>
      </c>
      <c r="C543" s="100">
        <v>23077</v>
      </c>
      <c r="D543" s="100">
        <v>9.1</v>
      </c>
      <c r="E543" s="100">
        <v>7.24</v>
      </c>
      <c r="F543" s="100">
        <v>4.88</v>
      </c>
      <c r="G543" s="100">
        <v>4.0599999999999996</v>
      </c>
      <c r="H543" s="100">
        <v>3.47</v>
      </c>
      <c r="I543" s="100">
        <v>2.95</v>
      </c>
      <c r="J543" s="100">
        <v>2.54</v>
      </c>
      <c r="K543" s="100">
        <v>2.17</v>
      </c>
      <c r="L543" s="100">
        <v>82</v>
      </c>
      <c r="M543" s="100">
        <v>74</v>
      </c>
      <c r="N543" s="100">
        <v>20</v>
      </c>
      <c r="O543" s="99">
        <v>0.55103009259259261</v>
      </c>
    </row>
    <row r="544" spans="1:15" x14ac:dyDescent="0.25">
      <c r="A544" s="100">
        <v>10701</v>
      </c>
      <c r="B544" s="29">
        <v>4</v>
      </c>
      <c r="C544" s="100">
        <v>35130</v>
      </c>
      <c r="D544" s="100">
        <v>13.26</v>
      </c>
      <c r="E544" s="100">
        <v>10.65</v>
      </c>
      <c r="F544" s="100">
        <v>7.86</v>
      </c>
      <c r="G544" s="100">
        <v>6.52</v>
      </c>
      <c r="H544" s="100">
        <v>5.4</v>
      </c>
      <c r="I544" s="100">
        <v>4.51</v>
      </c>
      <c r="J544" s="100">
        <v>3.83</v>
      </c>
      <c r="K544" s="100">
        <v>3.24</v>
      </c>
      <c r="L544" s="100">
        <v>82</v>
      </c>
      <c r="M544" s="100">
        <v>74</v>
      </c>
      <c r="N544" s="100">
        <v>20</v>
      </c>
      <c r="O544" s="99">
        <v>0.55114583333333333</v>
      </c>
    </row>
    <row r="545" spans="1:5" x14ac:dyDescent="0.25">
      <c r="A545" s="96" t="s">
        <v>1041</v>
      </c>
      <c r="C545" s="95" t="s">
        <v>57</v>
      </c>
      <c r="D545" s="97">
        <v>0.55145833333333327</v>
      </c>
      <c r="E545" s="96" t="s">
        <v>56</v>
      </c>
    </row>
  </sheetData>
  <mergeCells count="2">
    <mergeCell ref="B1:F1"/>
    <mergeCell ref="A450:O4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474"/>
  <sheetViews>
    <sheetView showGridLines="0" zoomScaleNormal="100" workbookViewId="0">
      <selection activeCell="Q5" sqref="Q5"/>
    </sheetView>
  </sheetViews>
  <sheetFormatPr defaultColWidth="16.28515625" defaultRowHeight="15" x14ac:dyDescent="0.25"/>
  <cols>
    <col min="1" max="1" width="16.42578125" style="1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4" bestFit="1" customWidth="1"/>
    <col min="6" max="6" width="8.28515625" style="4" bestFit="1" customWidth="1"/>
    <col min="7" max="7" width="11" style="4" bestFit="1" customWidth="1"/>
    <col min="8" max="8" width="11.42578125" style="1" bestFit="1" customWidth="1"/>
    <col min="9" max="9" width="13.85546875" style="1" bestFit="1" customWidth="1"/>
    <col min="10" max="10" width="14.140625" style="1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6384" width="16.28515625" style="1"/>
  </cols>
  <sheetData>
    <row r="1" spans="1:19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9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50" t="s">
        <v>40</v>
      </c>
      <c r="F2" s="250" t="s">
        <v>39</v>
      </c>
      <c r="G2" s="250" t="s">
        <v>38</v>
      </c>
      <c r="H2" s="250" t="s">
        <v>37</v>
      </c>
      <c r="I2" s="250" t="s">
        <v>36</v>
      </c>
      <c r="J2" s="250" t="s">
        <v>35</v>
      </c>
      <c r="K2" s="250" t="s">
        <v>34</v>
      </c>
    </row>
    <row r="3" spans="1:19" x14ac:dyDescent="0.25">
      <c r="A3" s="251"/>
      <c r="B3" s="253"/>
      <c r="C3" s="21" t="s">
        <v>33</v>
      </c>
      <c r="D3" s="20" t="s">
        <v>32</v>
      </c>
      <c r="E3" s="251"/>
      <c r="F3" s="251"/>
      <c r="G3" s="251"/>
      <c r="H3" s="251"/>
      <c r="I3" s="251"/>
      <c r="J3" s="251"/>
      <c r="K3" s="251"/>
    </row>
    <row r="4" spans="1:19" x14ac:dyDescent="0.25">
      <c r="A4" s="30">
        <v>43168.402569444443</v>
      </c>
      <c r="B4" s="28" t="s">
        <v>3</v>
      </c>
      <c r="C4" s="12" t="s">
        <v>2</v>
      </c>
      <c r="D4" s="10"/>
      <c r="E4" s="29" t="s">
        <v>636</v>
      </c>
      <c r="F4" s="29" t="s">
        <v>19</v>
      </c>
      <c r="G4" s="29" t="s">
        <v>0</v>
      </c>
      <c r="H4" s="29">
        <v>4870</v>
      </c>
      <c r="I4" s="29">
        <v>0.18</v>
      </c>
      <c r="J4" s="29">
        <v>45</v>
      </c>
      <c r="K4" s="273">
        <f>AVERAGE(H4:H6,H8:H12)</f>
        <v>4298.75</v>
      </c>
      <c r="M4" s="9" t="s">
        <v>19</v>
      </c>
      <c r="N4" s="9" t="s">
        <v>0</v>
      </c>
      <c r="O4" s="18">
        <f>K4</f>
        <v>4298.75</v>
      </c>
      <c r="S4" s="2"/>
    </row>
    <row r="5" spans="1:19" x14ac:dyDescent="0.25">
      <c r="A5" s="30">
        <v>43168.402708333335</v>
      </c>
      <c r="B5" s="28" t="s">
        <v>3</v>
      </c>
      <c r="C5" s="12" t="s">
        <v>2</v>
      </c>
      <c r="D5" s="10"/>
      <c r="E5" s="29" t="s">
        <v>636</v>
      </c>
      <c r="F5" s="29" t="s">
        <v>19</v>
      </c>
      <c r="G5" s="29" t="s">
        <v>0</v>
      </c>
      <c r="H5" s="29">
        <v>4860</v>
      </c>
      <c r="I5" s="29">
        <v>0.18</v>
      </c>
      <c r="J5" s="29">
        <v>43</v>
      </c>
      <c r="K5" s="274"/>
      <c r="M5" s="12" t="s">
        <v>20</v>
      </c>
      <c r="N5" s="12" t="s">
        <v>0</v>
      </c>
      <c r="O5" s="17">
        <f>K13</f>
        <v>4777.5</v>
      </c>
      <c r="S5" s="2"/>
    </row>
    <row r="6" spans="1:19" x14ac:dyDescent="0.25">
      <c r="A6" s="30">
        <v>43168.40284722222</v>
      </c>
      <c r="B6" s="28" t="s">
        <v>3</v>
      </c>
      <c r="C6" s="12" t="s">
        <v>2</v>
      </c>
      <c r="D6" s="10"/>
      <c r="E6" s="29" t="s">
        <v>636</v>
      </c>
      <c r="F6" s="29" t="s">
        <v>19</v>
      </c>
      <c r="G6" s="29" t="s">
        <v>0</v>
      </c>
      <c r="H6" s="29">
        <v>4910</v>
      </c>
      <c r="I6" s="29">
        <v>0.18</v>
      </c>
      <c r="J6" s="29">
        <v>45</v>
      </c>
      <c r="K6" s="274"/>
      <c r="M6" s="9" t="s">
        <v>20</v>
      </c>
      <c r="N6" s="9" t="s">
        <v>8</v>
      </c>
      <c r="O6" s="18">
        <f>K250</f>
        <v>4066</v>
      </c>
      <c r="S6" s="2"/>
    </row>
    <row r="7" spans="1:19" x14ac:dyDescent="0.25">
      <c r="A7" s="30">
        <v>43168.404699074075</v>
      </c>
      <c r="B7" s="28" t="s">
        <v>3</v>
      </c>
      <c r="C7" s="10"/>
      <c r="D7" s="12" t="s">
        <v>2</v>
      </c>
      <c r="E7" s="29" t="s">
        <v>637</v>
      </c>
      <c r="F7" s="29" t="s">
        <v>19</v>
      </c>
      <c r="G7" s="29" t="s">
        <v>0</v>
      </c>
      <c r="H7" s="31">
        <v>4110</v>
      </c>
      <c r="I7" s="29">
        <v>0.18</v>
      </c>
      <c r="J7" s="29">
        <v>45</v>
      </c>
      <c r="K7" s="274"/>
      <c r="M7" s="12" t="s">
        <v>21</v>
      </c>
      <c r="N7" s="12" t="s">
        <v>0</v>
      </c>
      <c r="O7" s="17">
        <f>K19</f>
        <v>4141.1111111111113</v>
      </c>
      <c r="S7" s="2"/>
    </row>
    <row r="8" spans="1:19" x14ac:dyDescent="0.25">
      <c r="A8" s="30">
        <v>43168.404849537037</v>
      </c>
      <c r="B8" s="28" t="s">
        <v>3</v>
      </c>
      <c r="C8" s="10"/>
      <c r="D8" s="12" t="s">
        <v>2</v>
      </c>
      <c r="E8" s="29" t="s">
        <v>637</v>
      </c>
      <c r="F8" s="29" t="s">
        <v>19</v>
      </c>
      <c r="G8" s="29" t="s">
        <v>0</v>
      </c>
      <c r="H8" s="29">
        <v>4070</v>
      </c>
      <c r="I8" s="29">
        <v>0.18</v>
      </c>
      <c r="J8" s="29">
        <v>45</v>
      </c>
      <c r="K8" s="274"/>
      <c r="M8" s="9" t="s">
        <v>22</v>
      </c>
      <c r="N8" s="9" t="s">
        <v>0</v>
      </c>
      <c r="O8" s="18">
        <f>K34</f>
        <v>4150</v>
      </c>
      <c r="S8" s="2"/>
    </row>
    <row r="9" spans="1:19" x14ac:dyDescent="0.25">
      <c r="A9" s="30">
        <v>43168.404988425929</v>
      </c>
      <c r="B9" s="28" t="s">
        <v>3</v>
      </c>
      <c r="C9" s="10"/>
      <c r="D9" s="12" t="s">
        <v>2</v>
      </c>
      <c r="E9" s="29" t="s">
        <v>637</v>
      </c>
      <c r="F9" s="29" t="s">
        <v>19</v>
      </c>
      <c r="G9" s="29" t="s">
        <v>0</v>
      </c>
      <c r="H9" s="29">
        <v>4090</v>
      </c>
      <c r="I9" s="29">
        <v>0.18</v>
      </c>
      <c r="J9" s="29">
        <v>43</v>
      </c>
      <c r="K9" s="274"/>
      <c r="M9" s="12" t="s">
        <v>23</v>
      </c>
      <c r="N9" s="12" t="s">
        <v>0</v>
      </c>
      <c r="O9" s="17">
        <f>K40</f>
        <v>3824.2857142857142</v>
      </c>
      <c r="S9" s="2"/>
    </row>
    <row r="10" spans="1:19" x14ac:dyDescent="0.25">
      <c r="A10" s="30">
        <v>43168.406342592592</v>
      </c>
      <c r="B10" s="28" t="s">
        <v>3</v>
      </c>
      <c r="C10" s="10"/>
      <c r="D10" s="12" t="s">
        <v>2</v>
      </c>
      <c r="E10" s="29" t="s">
        <v>637</v>
      </c>
      <c r="F10" s="29" t="s">
        <v>19</v>
      </c>
      <c r="G10" s="29" t="s">
        <v>0</v>
      </c>
      <c r="H10" s="29">
        <v>3880</v>
      </c>
      <c r="I10" s="29">
        <v>0.18</v>
      </c>
      <c r="J10" s="29">
        <v>45</v>
      </c>
      <c r="K10" s="274"/>
      <c r="M10" s="9" t="s">
        <v>23</v>
      </c>
      <c r="N10" s="9" t="s">
        <v>5</v>
      </c>
      <c r="O10" s="18">
        <f>K280</f>
        <v>3822.8571428571427</v>
      </c>
      <c r="S10" s="2"/>
    </row>
    <row r="11" spans="1:19" x14ac:dyDescent="0.25">
      <c r="A11" s="30">
        <v>43168.406493055554</v>
      </c>
      <c r="B11" s="28" t="s">
        <v>3</v>
      </c>
      <c r="C11" s="10"/>
      <c r="D11" s="12" t="s">
        <v>2</v>
      </c>
      <c r="E11" s="29" t="s">
        <v>637</v>
      </c>
      <c r="F11" s="29" t="s">
        <v>19</v>
      </c>
      <c r="G11" s="29" t="s">
        <v>0</v>
      </c>
      <c r="H11" s="29">
        <v>3840</v>
      </c>
      <c r="I11" s="29">
        <v>0.18</v>
      </c>
      <c r="J11" s="29">
        <v>45</v>
      </c>
      <c r="K11" s="274"/>
      <c r="M11" s="12" t="s">
        <v>25</v>
      </c>
      <c r="N11" s="12" t="s">
        <v>0</v>
      </c>
      <c r="O11" s="17">
        <f>K58</f>
        <v>4216.666666666667</v>
      </c>
      <c r="S11" s="2"/>
    </row>
    <row r="12" spans="1:19" x14ac:dyDescent="0.25">
      <c r="A12" s="30">
        <v>43168.406643518516</v>
      </c>
      <c r="B12" s="28" t="s">
        <v>3</v>
      </c>
      <c r="C12" s="10"/>
      <c r="D12" s="12" t="s">
        <v>2</v>
      </c>
      <c r="E12" s="29" t="s">
        <v>637</v>
      </c>
      <c r="F12" s="29" t="s">
        <v>19</v>
      </c>
      <c r="G12" s="29" t="s">
        <v>0</v>
      </c>
      <c r="H12" s="29">
        <v>3870</v>
      </c>
      <c r="I12" s="29">
        <v>0.18</v>
      </c>
      <c r="J12" s="29">
        <v>45</v>
      </c>
      <c r="K12" s="275"/>
      <c r="M12" s="9" t="s">
        <v>31</v>
      </c>
      <c r="N12" s="9" t="s">
        <v>0</v>
      </c>
      <c r="O12" s="18">
        <f>K109</f>
        <v>5042.5</v>
      </c>
      <c r="S12" s="2"/>
    </row>
    <row r="13" spans="1:19" x14ac:dyDescent="0.25">
      <c r="A13" s="22">
        <v>43168.411087962966</v>
      </c>
      <c r="B13" s="9" t="s">
        <v>3</v>
      </c>
      <c r="C13" s="9" t="s">
        <v>2</v>
      </c>
      <c r="D13" s="10"/>
      <c r="E13" s="8" t="s">
        <v>636</v>
      </c>
      <c r="F13" s="8" t="s">
        <v>20</v>
      </c>
      <c r="G13" s="8" t="s">
        <v>0</v>
      </c>
      <c r="H13" s="14">
        <v>3510</v>
      </c>
      <c r="I13" s="8">
        <v>0.18</v>
      </c>
      <c r="J13" s="8">
        <v>43</v>
      </c>
      <c r="K13" s="270">
        <f>AVERAGE(H15:H18)</f>
        <v>4777.5</v>
      </c>
      <c r="M13" s="12" t="s">
        <v>30</v>
      </c>
      <c r="N13" s="12" t="s">
        <v>0</v>
      </c>
      <c r="O13" s="17">
        <f>K100</f>
        <v>4407.5</v>
      </c>
      <c r="S13" s="2"/>
    </row>
    <row r="14" spans="1:19" x14ac:dyDescent="0.25">
      <c r="A14" s="22">
        <v>43168.411226851851</v>
      </c>
      <c r="B14" s="9" t="s">
        <v>3</v>
      </c>
      <c r="C14" s="9" t="s">
        <v>2</v>
      </c>
      <c r="D14" s="10"/>
      <c r="E14" s="8" t="s">
        <v>636</v>
      </c>
      <c r="F14" s="8" t="s">
        <v>20</v>
      </c>
      <c r="G14" s="8" t="s">
        <v>0</v>
      </c>
      <c r="H14" s="14">
        <v>4550</v>
      </c>
      <c r="I14" s="8">
        <v>0.18</v>
      </c>
      <c r="J14" s="8">
        <v>43</v>
      </c>
      <c r="K14" s="271"/>
      <c r="M14" s="9" t="s">
        <v>29</v>
      </c>
      <c r="N14" s="9" t="s">
        <v>0</v>
      </c>
      <c r="O14" s="18">
        <f>K94</f>
        <v>4940</v>
      </c>
      <c r="S14" s="2"/>
    </row>
    <row r="15" spans="1:19" x14ac:dyDescent="0.25">
      <c r="A15" s="22">
        <v>43168.411365740743</v>
      </c>
      <c r="B15" s="9" t="s">
        <v>3</v>
      </c>
      <c r="C15" s="9" t="s">
        <v>2</v>
      </c>
      <c r="D15" s="10"/>
      <c r="E15" s="8" t="s">
        <v>636</v>
      </c>
      <c r="F15" s="8" t="s">
        <v>20</v>
      </c>
      <c r="G15" s="8" t="s">
        <v>0</v>
      </c>
      <c r="H15" s="8">
        <v>4620</v>
      </c>
      <c r="I15" s="8">
        <v>0.18</v>
      </c>
      <c r="J15" s="8">
        <v>43</v>
      </c>
      <c r="K15" s="271"/>
      <c r="M15" s="12" t="s">
        <v>29</v>
      </c>
      <c r="N15" s="12" t="s">
        <v>12</v>
      </c>
      <c r="O15" s="17">
        <f>K262</f>
        <v>4316</v>
      </c>
      <c r="S15" s="2"/>
    </row>
    <row r="16" spans="1:19" x14ac:dyDescent="0.25">
      <c r="A16" s="22">
        <v>43168.411770833336</v>
      </c>
      <c r="B16" s="9" t="s">
        <v>3</v>
      </c>
      <c r="C16" s="10"/>
      <c r="D16" s="9" t="s">
        <v>2</v>
      </c>
      <c r="E16" s="8" t="s">
        <v>637</v>
      </c>
      <c r="F16" s="8" t="s">
        <v>20</v>
      </c>
      <c r="G16" s="8" t="s">
        <v>0</v>
      </c>
      <c r="H16" s="8">
        <v>4830</v>
      </c>
      <c r="I16" s="8">
        <v>0.18</v>
      </c>
      <c r="J16" s="8">
        <v>43</v>
      </c>
      <c r="K16" s="271"/>
      <c r="M16" s="9" t="s">
        <v>28</v>
      </c>
      <c r="N16" s="9" t="s">
        <v>0</v>
      </c>
      <c r="O16" s="18">
        <f>K85</f>
        <v>4630</v>
      </c>
      <c r="S16" s="2"/>
    </row>
    <row r="17" spans="1:19" x14ac:dyDescent="0.25">
      <c r="A17" s="22">
        <v>43168.411909722221</v>
      </c>
      <c r="B17" s="9" t="s">
        <v>3</v>
      </c>
      <c r="C17" s="10"/>
      <c r="D17" s="9" t="s">
        <v>2</v>
      </c>
      <c r="E17" s="8" t="s">
        <v>637</v>
      </c>
      <c r="F17" s="8" t="s">
        <v>20</v>
      </c>
      <c r="G17" s="8" t="s">
        <v>0</v>
      </c>
      <c r="H17" s="8">
        <v>4840</v>
      </c>
      <c r="I17" s="8">
        <v>0.18</v>
      </c>
      <c r="J17" s="8">
        <v>43</v>
      </c>
      <c r="K17" s="271"/>
      <c r="M17" s="12" t="s">
        <v>28</v>
      </c>
      <c r="N17" s="12" t="s">
        <v>16</v>
      </c>
      <c r="O17" s="17">
        <f>K271</f>
        <v>4315</v>
      </c>
      <c r="S17" s="2"/>
    </row>
    <row r="18" spans="1:19" x14ac:dyDescent="0.25">
      <c r="A18" s="22">
        <v>43168.412048611113</v>
      </c>
      <c r="B18" s="9" t="s">
        <v>3</v>
      </c>
      <c r="C18" s="10"/>
      <c r="D18" s="9" t="s">
        <v>2</v>
      </c>
      <c r="E18" s="8" t="s">
        <v>637</v>
      </c>
      <c r="F18" s="8" t="s">
        <v>20</v>
      </c>
      <c r="G18" s="8" t="s">
        <v>0</v>
      </c>
      <c r="H18" s="8">
        <v>4820</v>
      </c>
      <c r="I18" s="8">
        <v>0.18</v>
      </c>
      <c r="J18" s="8">
        <v>43</v>
      </c>
      <c r="K18" s="272"/>
      <c r="M18" s="9" t="s">
        <v>27</v>
      </c>
      <c r="N18" s="9" t="s">
        <v>0</v>
      </c>
      <c r="O18" s="18">
        <f>K70</f>
        <v>4170</v>
      </c>
      <c r="S18" s="2"/>
    </row>
    <row r="19" spans="1:19" x14ac:dyDescent="0.25">
      <c r="A19" s="30">
        <v>43168.413483796299</v>
      </c>
      <c r="B19" s="28" t="s">
        <v>3</v>
      </c>
      <c r="C19" s="12" t="s">
        <v>2</v>
      </c>
      <c r="D19" s="10"/>
      <c r="E19" s="29" t="s">
        <v>636</v>
      </c>
      <c r="F19" s="29" t="s">
        <v>21</v>
      </c>
      <c r="G19" s="29" t="s">
        <v>0</v>
      </c>
      <c r="H19" s="29">
        <v>4380</v>
      </c>
      <c r="I19" s="29">
        <v>0.18</v>
      </c>
      <c r="J19" s="29">
        <v>43</v>
      </c>
      <c r="K19" s="273">
        <f>AVERAGE(H19:H24,H29:H30,H32)</f>
        <v>4141.1111111111113</v>
      </c>
      <c r="M19" s="12" t="s">
        <v>26</v>
      </c>
      <c r="N19" s="12" t="s">
        <v>0</v>
      </c>
      <c r="O19" s="17">
        <f>K64</f>
        <v>4575</v>
      </c>
      <c r="S19" s="2"/>
    </row>
    <row r="20" spans="1:19" x14ac:dyDescent="0.25">
      <c r="A20" s="30">
        <v>43168.413622685184</v>
      </c>
      <c r="B20" s="28" t="s">
        <v>3</v>
      </c>
      <c r="C20" s="12" t="s">
        <v>2</v>
      </c>
      <c r="D20" s="10"/>
      <c r="E20" s="29" t="s">
        <v>636</v>
      </c>
      <c r="F20" s="29" t="s">
        <v>21</v>
      </c>
      <c r="G20" s="29" t="s">
        <v>0</v>
      </c>
      <c r="H20" s="29">
        <v>4370</v>
      </c>
      <c r="I20" s="29">
        <v>0.18</v>
      </c>
      <c r="J20" s="29">
        <v>43</v>
      </c>
      <c r="K20" s="274"/>
      <c r="M20" s="9" t="s">
        <v>18</v>
      </c>
      <c r="N20" s="9" t="s">
        <v>0</v>
      </c>
      <c r="O20" s="18">
        <f>K127</f>
        <v>4770</v>
      </c>
      <c r="S20" s="2"/>
    </row>
    <row r="21" spans="1:19" x14ac:dyDescent="0.25">
      <c r="A21" s="30">
        <v>43168.413761574076</v>
      </c>
      <c r="B21" s="28" t="s">
        <v>3</v>
      </c>
      <c r="C21" s="12" t="s">
        <v>2</v>
      </c>
      <c r="D21" s="10"/>
      <c r="E21" s="29" t="s">
        <v>636</v>
      </c>
      <c r="F21" s="29" t="s">
        <v>21</v>
      </c>
      <c r="G21" s="29" t="s">
        <v>0</v>
      </c>
      <c r="H21" s="29">
        <v>4380</v>
      </c>
      <c r="I21" s="29">
        <v>0.18</v>
      </c>
      <c r="J21" s="29">
        <v>43</v>
      </c>
      <c r="K21" s="274"/>
      <c r="M21" s="12" t="s">
        <v>17</v>
      </c>
      <c r="N21" s="12" t="s">
        <v>0</v>
      </c>
      <c r="O21" s="17">
        <f>K136</f>
        <v>4570</v>
      </c>
      <c r="S21" s="2"/>
    </row>
    <row r="22" spans="1:19" x14ac:dyDescent="0.25">
      <c r="A22" s="23">
        <v>43168.417997685188</v>
      </c>
      <c r="B22" s="28" t="s">
        <v>3</v>
      </c>
      <c r="C22" s="12" t="s">
        <v>2</v>
      </c>
      <c r="D22" s="10"/>
      <c r="E22" s="29" t="s">
        <v>636</v>
      </c>
      <c r="F22" s="11" t="s">
        <v>21</v>
      </c>
      <c r="G22" s="11" t="s">
        <v>0</v>
      </c>
      <c r="H22" s="11">
        <v>4260</v>
      </c>
      <c r="I22" s="11">
        <v>0.18</v>
      </c>
      <c r="J22" s="11">
        <v>43</v>
      </c>
      <c r="K22" s="274"/>
      <c r="M22" s="9" t="s">
        <v>17</v>
      </c>
      <c r="N22" s="9" t="s">
        <v>16</v>
      </c>
      <c r="O22" s="18">
        <f>K319</f>
        <v>3620</v>
      </c>
      <c r="S22" s="2"/>
    </row>
    <row r="23" spans="1:19" x14ac:dyDescent="0.25">
      <c r="A23" s="23">
        <v>43168.418136574073</v>
      </c>
      <c r="B23" s="28" t="s">
        <v>3</v>
      </c>
      <c r="C23" s="12" t="s">
        <v>2</v>
      </c>
      <c r="D23" s="10"/>
      <c r="E23" s="29" t="s">
        <v>636</v>
      </c>
      <c r="F23" s="11" t="s">
        <v>21</v>
      </c>
      <c r="G23" s="11" t="s">
        <v>0</v>
      </c>
      <c r="H23" s="11">
        <v>3600</v>
      </c>
      <c r="I23" s="11">
        <v>0.18</v>
      </c>
      <c r="J23" s="11">
        <v>45</v>
      </c>
      <c r="K23" s="274"/>
      <c r="M23" s="12" t="s">
        <v>15</v>
      </c>
      <c r="N23" s="12" t="s">
        <v>0</v>
      </c>
      <c r="O23" s="17">
        <f>K142</f>
        <v>4772.5</v>
      </c>
      <c r="S23" s="2"/>
    </row>
    <row r="24" spans="1:19" x14ac:dyDescent="0.25">
      <c r="A24" s="23">
        <v>43168.418287037035</v>
      </c>
      <c r="B24" s="28" t="s">
        <v>3</v>
      </c>
      <c r="C24" s="12" t="s">
        <v>2</v>
      </c>
      <c r="D24" s="10"/>
      <c r="E24" s="29" t="s">
        <v>636</v>
      </c>
      <c r="F24" s="11" t="s">
        <v>21</v>
      </c>
      <c r="G24" s="11" t="s">
        <v>0</v>
      </c>
      <c r="H24" s="11">
        <v>4270</v>
      </c>
      <c r="I24" s="11">
        <v>0.18</v>
      </c>
      <c r="J24" s="11">
        <v>43</v>
      </c>
      <c r="K24" s="274"/>
      <c r="M24" s="9" t="s">
        <v>14</v>
      </c>
      <c r="N24" s="9" t="s">
        <v>0</v>
      </c>
      <c r="O24" s="18">
        <f>K148</f>
        <v>4880</v>
      </c>
      <c r="S24" s="2"/>
    </row>
    <row r="25" spans="1:19" x14ac:dyDescent="0.25">
      <c r="A25" s="30">
        <v>43168.414166666669</v>
      </c>
      <c r="B25" s="28" t="s">
        <v>3</v>
      </c>
      <c r="C25" s="10"/>
      <c r="D25" s="12" t="s">
        <v>2</v>
      </c>
      <c r="E25" s="29" t="s">
        <v>637</v>
      </c>
      <c r="F25" s="29" t="s">
        <v>21</v>
      </c>
      <c r="G25" s="29" t="s">
        <v>0</v>
      </c>
      <c r="H25" s="31">
        <v>440</v>
      </c>
      <c r="I25" s="29">
        <v>0.18</v>
      </c>
      <c r="J25" s="29">
        <v>45</v>
      </c>
      <c r="K25" s="274"/>
      <c r="M25" s="12" t="s">
        <v>13</v>
      </c>
      <c r="N25" s="12" t="s">
        <v>0</v>
      </c>
      <c r="O25" s="17">
        <f>K157</f>
        <v>4991.666666666667</v>
      </c>
      <c r="S25" s="2"/>
    </row>
    <row r="26" spans="1:19" x14ac:dyDescent="0.25">
      <c r="A26" s="30">
        <v>43168.414305555554</v>
      </c>
      <c r="B26" s="28" t="s">
        <v>3</v>
      </c>
      <c r="C26" s="10"/>
      <c r="D26" s="12" t="s">
        <v>2</v>
      </c>
      <c r="E26" s="29" t="s">
        <v>637</v>
      </c>
      <c r="F26" s="29" t="s">
        <v>21</v>
      </c>
      <c r="G26" s="29" t="s">
        <v>0</v>
      </c>
      <c r="H26" s="31">
        <v>410</v>
      </c>
      <c r="I26" s="29">
        <v>0.18</v>
      </c>
      <c r="J26" s="29">
        <v>45</v>
      </c>
      <c r="K26" s="274"/>
      <c r="M26" s="9" t="s">
        <v>13</v>
      </c>
      <c r="N26" s="9" t="s">
        <v>12</v>
      </c>
      <c r="O26" s="18">
        <f>K295</f>
        <v>4302.5</v>
      </c>
      <c r="S26" s="2"/>
    </row>
    <row r="27" spans="1:19" x14ac:dyDescent="0.25">
      <c r="A27" s="30">
        <v>43168.414456018516</v>
      </c>
      <c r="B27" s="28" t="s">
        <v>3</v>
      </c>
      <c r="C27" s="10"/>
      <c r="D27" s="12" t="s">
        <v>2</v>
      </c>
      <c r="E27" s="29" t="s">
        <v>637</v>
      </c>
      <c r="F27" s="29" t="s">
        <v>21</v>
      </c>
      <c r="G27" s="29" t="s">
        <v>0</v>
      </c>
      <c r="H27" s="31">
        <v>510</v>
      </c>
      <c r="I27" s="29">
        <v>0.18</v>
      </c>
      <c r="J27" s="29">
        <v>45</v>
      </c>
      <c r="K27" s="274"/>
      <c r="M27" s="12" t="s">
        <v>11</v>
      </c>
      <c r="N27" s="12" t="s">
        <v>0</v>
      </c>
      <c r="O27" s="17">
        <f>K169</f>
        <v>5270</v>
      </c>
      <c r="S27" s="2"/>
    </row>
    <row r="28" spans="1:19" x14ac:dyDescent="0.25">
      <c r="A28" s="30">
        <v>43168.414780092593</v>
      </c>
      <c r="B28" s="28" t="s">
        <v>3</v>
      </c>
      <c r="C28" s="10"/>
      <c r="D28" s="12" t="s">
        <v>2</v>
      </c>
      <c r="E28" s="29" t="s">
        <v>637</v>
      </c>
      <c r="F28" s="29" t="s">
        <v>21</v>
      </c>
      <c r="G28" s="29" t="s">
        <v>0</v>
      </c>
      <c r="H28" s="31">
        <v>3830</v>
      </c>
      <c r="I28" s="29">
        <v>0.18</v>
      </c>
      <c r="J28" s="29">
        <v>43</v>
      </c>
      <c r="K28" s="274"/>
      <c r="M28" s="9" t="s">
        <v>1</v>
      </c>
      <c r="N28" s="9" t="s">
        <v>0</v>
      </c>
      <c r="O28" s="18">
        <f>K244</f>
        <v>4455</v>
      </c>
      <c r="S28" s="2"/>
    </row>
    <row r="29" spans="1:19" x14ac:dyDescent="0.25">
      <c r="A29" s="30">
        <v>43168.414918981478</v>
      </c>
      <c r="B29" s="28" t="s">
        <v>3</v>
      </c>
      <c r="C29" s="10"/>
      <c r="D29" s="12" t="s">
        <v>2</v>
      </c>
      <c r="E29" s="29" t="s">
        <v>637</v>
      </c>
      <c r="F29" s="29" t="s">
        <v>21</v>
      </c>
      <c r="G29" s="29" t="s">
        <v>0</v>
      </c>
      <c r="H29" s="29">
        <v>3880</v>
      </c>
      <c r="I29" s="29">
        <v>0.18</v>
      </c>
      <c r="J29" s="29">
        <v>43</v>
      </c>
      <c r="K29" s="274"/>
      <c r="M29" s="12" t="s">
        <v>4</v>
      </c>
      <c r="N29" s="12" t="s">
        <v>0</v>
      </c>
      <c r="O29" s="17">
        <f>K235</f>
        <v>4760</v>
      </c>
      <c r="S29" s="2"/>
    </row>
    <row r="30" spans="1:19" x14ac:dyDescent="0.25">
      <c r="A30" s="30">
        <v>43168.415069444447</v>
      </c>
      <c r="B30" s="28" t="s">
        <v>3</v>
      </c>
      <c r="C30" s="10"/>
      <c r="D30" s="12" t="s">
        <v>2</v>
      </c>
      <c r="E30" s="29" t="s">
        <v>637</v>
      </c>
      <c r="F30" s="29" t="s">
        <v>21</v>
      </c>
      <c r="G30" s="29" t="s">
        <v>0</v>
      </c>
      <c r="H30" s="29">
        <v>3840</v>
      </c>
      <c r="I30" s="29">
        <v>0.18</v>
      </c>
      <c r="J30" s="29">
        <v>43</v>
      </c>
      <c r="K30" s="274"/>
      <c r="M30" s="9" t="s">
        <v>6</v>
      </c>
      <c r="N30" s="9" t="s">
        <v>0</v>
      </c>
      <c r="O30" s="18">
        <f>K226</f>
        <v>4914</v>
      </c>
      <c r="S30" s="2"/>
    </row>
    <row r="31" spans="1:19" x14ac:dyDescent="0.25">
      <c r="A31" s="23">
        <v>43168.419120370374</v>
      </c>
      <c r="B31" s="28" t="s">
        <v>3</v>
      </c>
      <c r="C31" s="10"/>
      <c r="D31" s="12" t="s">
        <v>2</v>
      </c>
      <c r="E31" s="29" t="s">
        <v>637</v>
      </c>
      <c r="F31" s="11" t="s">
        <v>21</v>
      </c>
      <c r="G31" s="11" t="s">
        <v>0</v>
      </c>
      <c r="H31" s="15">
        <v>4260</v>
      </c>
      <c r="I31" s="11">
        <v>0.18</v>
      </c>
      <c r="J31" s="11">
        <v>43</v>
      </c>
      <c r="K31" s="274"/>
      <c r="M31" s="12" t="s">
        <v>6</v>
      </c>
      <c r="N31" s="12" t="s">
        <v>5</v>
      </c>
      <c r="O31" s="17">
        <f>K307</f>
        <v>4157.272727272727</v>
      </c>
      <c r="S31" s="2"/>
    </row>
    <row r="32" spans="1:19" x14ac:dyDescent="0.25">
      <c r="A32" s="23">
        <v>43168.419259259259</v>
      </c>
      <c r="B32" s="28" t="s">
        <v>3</v>
      </c>
      <c r="C32" s="10"/>
      <c r="D32" s="12" t="s">
        <v>2</v>
      </c>
      <c r="E32" s="29" t="s">
        <v>637</v>
      </c>
      <c r="F32" s="11" t="s">
        <v>21</v>
      </c>
      <c r="G32" s="11" t="s">
        <v>0</v>
      </c>
      <c r="H32" s="11">
        <v>4290</v>
      </c>
      <c r="I32" s="11">
        <v>0.18</v>
      </c>
      <c r="J32" s="11">
        <v>45</v>
      </c>
      <c r="K32" s="274"/>
      <c r="M32" s="9" t="s">
        <v>7</v>
      </c>
      <c r="N32" s="9" t="s">
        <v>0</v>
      </c>
      <c r="O32" s="18">
        <f>K208</f>
        <v>4618</v>
      </c>
      <c r="S32" s="2"/>
    </row>
    <row r="33" spans="1:19" x14ac:dyDescent="0.25">
      <c r="A33" s="23">
        <v>43168.419398148151</v>
      </c>
      <c r="B33" s="28" t="s">
        <v>3</v>
      </c>
      <c r="C33" s="10"/>
      <c r="D33" s="12" t="s">
        <v>2</v>
      </c>
      <c r="E33" s="29" t="s">
        <v>637</v>
      </c>
      <c r="F33" s="11" t="s">
        <v>21</v>
      </c>
      <c r="G33" s="11" t="s">
        <v>0</v>
      </c>
      <c r="H33" s="15">
        <v>3810</v>
      </c>
      <c r="I33" s="11">
        <v>0.18</v>
      </c>
      <c r="J33" s="11">
        <v>45</v>
      </c>
      <c r="K33" s="275"/>
      <c r="M33" s="12" t="s">
        <v>7</v>
      </c>
      <c r="N33" s="12" t="s">
        <v>8</v>
      </c>
      <c r="O33" s="17">
        <f>K301</f>
        <v>4356.666666666667</v>
      </c>
      <c r="S33" s="2"/>
    </row>
    <row r="34" spans="1:19" x14ac:dyDescent="0.25">
      <c r="A34" s="22">
        <v>43168.421643518515</v>
      </c>
      <c r="B34" s="9" t="s">
        <v>3</v>
      </c>
      <c r="C34" s="9" t="s">
        <v>2</v>
      </c>
      <c r="D34" s="10"/>
      <c r="E34" s="8" t="s">
        <v>636</v>
      </c>
      <c r="F34" s="8" t="s">
        <v>22</v>
      </c>
      <c r="G34" s="8" t="s">
        <v>0</v>
      </c>
      <c r="H34" s="8">
        <v>4140</v>
      </c>
      <c r="I34" s="8">
        <v>0.18</v>
      </c>
      <c r="J34" s="8">
        <v>43</v>
      </c>
      <c r="K34" s="270">
        <f>AVERAGE(H34:H39)</f>
        <v>4150</v>
      </c>
      <c r="M34" s="9" t="s">
        <v>9</v>
      </c>
      <c r="N34" s="9" t="s">
        <v>0</v>
      </c>
      <c r="O34" s="18">
        <f>K190</f>
        <v>4033.3333333333335</v>
      </c>
      <c r="S34" s="2"/>
    </row>
    <row r="35" spans="1:19" x14ac:dyDescent="0.25">
      <c r="A35" s="22">
        <v>43168.421782407408</v>
      </c>
      <c r="B35" s="9" t="s">
        <v>3</v>
      </c>
      <c r="C35" s="9" t="s">
        <v>2</v>
      </c>
      <c r="D35" s="10"/>
      <c r="E35" s="8" t="s">
        <v>636</v>
      </c>
      <c r="F35" s="8" t="s">
        <v>22</v>
      </c>
      <c r="G35" s="8" t="s">
        <v>0</v>
      </c>
      <c r="H35" s="8">
        <v>4180</v>
      </c>
      <c r="I35" s="8">
        <v>0.18</v>
      </c>
      <c r="J35" s="8">
        <v>45</v>
      </c>
      <c r="K35" s="271"/>
      <c r="M35" s="12" t="s">
        <v>10</v>
      </c>
      <c r="N35" s="12" t="s">
        <v>0</v>
      </c>
      <c r="O35" s="17">
        <f>K184</f>
        <v>5275</v>
      </c>
      <c r="S35" s="2"/>
    </row>
    <row r="36" spans="1:19" x14ac:dyDescent="0.25">
      <c r="A36" s="22">
        <v>43168.4219212963</v>
      </c>
      <c r="B36" s="9" t="s">
        <v>3</v>
      </c>
      <c r="C36" s="9" t="s">
        <v>2</v>
      </c>
      <c r="D36" s="10"/>
      <c r="E36" s="8" t="s">
        <v>636</v>
      </c>
      <c r="F36" s="8" t="s">
        <v>22</v>
      </c>
      <c r="G36" s="8" t="s">
        <v>0</v>
      </c>
      <c r="H36" s="8">
        <v>4160</v>
      </c>
      <c r="I36" s="8">
        <v>0.18</v>
      </c>
      <c r="J36" s="8">
        <v>43</v>
      </c>
      <c r="K36" s="271"/>
    </row>
    <row r="37" spans="1:19" x14ac:dyDescent="0.25">
      <c r="A37" s="22">
        <v>43168.422291666669</v>
      </c>
      <c r="B37" s="9" t="s">
        <v>3</v>
      </c>
      <c r="C37" s="10"/>
      <c r="D37" s="9" t="s">
        <v>2</v>
      </c>
      <c r="E37" s="8" t="s">
        <v>637</v>
      </c>
      <c r="F37" s="8" t="s">
        <v>22</v>
      </c>
      <c r="G37" s="8" t="s">
        <v>0</v>
      </c>
      <c r="H37" s="8">
        <v>4130</v>
      </c>
      <c r="I37" s="8">
        <v>0.18</v>
      </c>
      <c r="J37" s="8">
        <v>43</v>
      </c>
      <c r="K37" s="271"/>
    </row>
    <row r="38" spans="1:19" x14ac:dyDescent="0.25">
      <c r="A38" s="22">
        <v>43168.422430555554</v>
      </c>
      <c r="B38" s="9" t="s">
        <v>3</v>
      </c>
      <c r="C38" s="10"/>
      <c r="D38" s="9" t="s">
        <v>2</v>
      </c>
      <c r="E38" s="8" t="s">
        <v>637</v>
      </c>
      <c r="F38" s="8" t="s">
        <v>22</v>
      </c>
      <c r="G38" s="8" t="s">
        <v>0</v>
      </c>
      <c r="H38" s="8">
        <v>4120</v>
      </c>
      <c r="I38" s="8">
        <v>0.18</v>
      </c>
      <c r="J38" s="8">
        <v>43</v>
      </c>
      <c r="K38" s="271"/>
    </row>
    <row r="39" spans="1:19" x14ac:dyDescent="0.25">
      <c r="A39" s="22">
        <v>43168.422569444447</v>
      </c>
      <c r="B39" s="9" t="s">
        <v>3</v>
      </c>
      <c r="C39" s="10"/>
      <c r="D39" s="9" t="s">
        <v>2</v>
      </c>
      <c r="E39" s="8" t="s">
        <v>637</v>
      </c>
      <c r="F39" s="8" t="s">
        <v>22</v>
      </c>
      <c r="G39" s="8" t="s">
        <v>0</v>
      </c>
      <c r="H39" s="8">
        <v>4170</v>
      </c>
      <c r="I39" s="8">
        <v>0.18</v>
      </c>
      <c r="J39" s="8">
        <v>43</v>
      </c>
      <c r="K39" s="272"/>
    </row>
    <row r="40" spans="1:19" x14ac:dyDescent="0.25">
      <c r="A40" s="23">
        <v>43168.423321759263</v>
      </c>
      <c r="B40" s="28" t="s">
        <v>3</v>
      </c>
      <c r="C40" s="12" t="s">
        <v>2</v>
      </c>
      <c r="D40" s="10"/>
      <c r="E40" s="29" t="s">
        <v>636</v>
      </c>
      <c r="F40" s="11" t="s">
        <v>23</v>
      </c>
      <c r="G40" s="11" t="s">
        <v>0</v>
      </c>
      <c r="H40" s="11">
        <v>3770</v>
      </c>
      <c r="I40" s="11">
        <v>0.18</v>
      </c>
      <c r="J40" s="11">
        <v>45</v>
      </c>
      <c r="K40" s="267">
        <f>AVERAGE(H40,H42,H46,H51,H55:H57)</f>
        <v>3824.2857142857142</v>
      </c>
    </row>
    <row r="41" spans="1:19" x14ac:dyDescent="0.25">
      <c r="A41" s="23">
        <v>43168.423460648148</v>
      </c>
      <c r="B41" s="28" t="s">
        <v>3</v>
      </c>
      <c r="C41" s="12" t="s">
        <v>2</v>
      </c>
      <c r="D41" s="10"/>
      <c r="E41" s="29" t="s">
        <v>636</v>
      </c>
      <c r="F41" s="11" t="s">
        <v>23</v>
      </c>
      <c r="G41" s="11" t="s">
        <v>0</v>
      </c>
      <c r="H41" s="15">
        <v>3600</v>
      </c>
      <c r="I41" s="11">
        <v>0.18</v>
      </c>
      <c r="J41" s="11">
        <v>45</v>
      </c>
      <c r="K41" s="268"/>
    </row>
    <row r="42" spans="1:19" x14ac:dyDescent="0.25">
      <c r="A42" s="23">
        <v>43168.42359953704</v>
      </c>
      <c r="B42" s="28" t="s">
        <v>3</v>
      </c>
      <c r="C42" s="12" t="s">
        <v>2</v>
      </c>
      <c r="D42" s="10"/>
      <c r="E42" s="29" t="s">
        <v>636</v>
      </c>
      <c r="F42" s="11" t="s">
        <v>23</v>
      </c>
      <c r="G42" s="11" t="s">
        <v>0</v>
      </c>
      <c r="H42" s="11">
        <v>4000</v>
      </c>
      <c r="I42" s="11">
        <v>0.18</v>
      </c>
      <c r="J42" s="11">
        <v>45</v>
      </c>
      <c r="K42" s="268"/>
    </row>
    <row r="43" spans="1:19" x14ac:dyDescent="0.25">
      <c r="A43" s="23">
        <v>43168.424560185187</v>
      </c>
      <c r="B43" s="28" t="s">
        <v>3</v>
      </c>
      <c r="C43" s="12" t="s">
        <v>2</v>
      </c>
      <c r="D43" s="10"/>
      <c r="E43" s="29" t="s">
        <v>636</v>
      </c>
      <c r="F43" s="11" t="s">
        <v>23</v>
      </c>
      <c r="G43" s="11" t="s">
        <v>0</v>
      </c>
      <c r="H43" s="15">
        <v>3550</v>
      </c>
      <c r="I43" s="11">
        <v>0.18</v>
      </c>
      <c r="J43" s="11">
        <v>43</v>
      </c>
      <c r="K43" s="268"/>
    </row>
    <row r="44" spans="1:19" x14ac:dyDescent="0.25">
      <c r="A44" s="23">
        <v>43168.424699074072</v>
      </c>
      <c r="B44" s="28" t="s">
        <v>3</v>
      </c>
      <c r="C44" s="12" t="s">
        <v>2</v>
      </c>
      <c r="D44" s="10"/>
      <c r="E44" s="29" t="s">
        <v>636</v>
      </c>
      <c r="F44" s="11" t="s">
        <v>23</v>
      </c>
      <c r="G44" s="11" t="s">
        <v>0</v>
      </c>
      <c r="H44" s="15">
        <v>360</v>
      </c>
      <c r="I44" s="11">
        <v>0.18</v>
      </c>
      <c r="J44" s="11">
        <v>45</v>
      </c>
      <c r="K44" s="268"/>
    </row>
    <row r="45" spans="1:19" x14ac:dyDescent="0.25">
      <c r="A45" s="23">
        <v>43168.424837962964</v>
      </c>
      <c r="B45" s="28" t="s">
        <v>3</v>
      </c>
      <c r="C45" s="12" t="s">
        <v>2</v>
      </c>
      <c r="D45" s="10"/>
      <c r="E45" s="29" t="s">
        <v>636</v>
      </c>
      <c r="F45" s="11" t="s">
        <v>23</v>
      </c>
      <c r="G45" s="11" t="s">
        <v>0</v>
      </c>
      <c r="H45" s="15">
        <v>3950</v>
      </c>
      <c r="I45" s="11">
        <v>0.18</v>
      </c>
      <c r="J45" s="11">
        <v>43</v>
      </c>
      <c r="K45" s="268"/>
    </row>
    <row r="46" spans="1:19" x14ac:dyDescent="0.25">
      <c r="A46" s="23">
        <v>43168.425324074073</v>
      </c>
      <c r="B46" s="28" t="s">
        <v>3</v>
      </c>
      <c r="C46" s="10"/>
      <c r="D46" s="12" t="s">
        <v>2</v>
      </c>
      <c r="E46" s="29" t="s">
        <v>637</v>
      </c>
      <c r="F46" s="11" t="s">
        <v>23</v>
      </c>
      <c r="G46" s="11" t="s">
        <v>0</v>
      </c>
      <c r="H46" s="11">
        <v>3800</v>
      </c>
      <c r="I46" s="11">
        <v>0.18</v>
      </c>
      <c r="J46" s="11">
        <v>43</v>
      </c>
      <c r="K46" s="268"/>
    </row>
    <row r="47" spans="1:19" x14ac:dyDescent="0.25">
      <c r="A47" s="23">
        <v>43168.425462962965</v>
      </c>
      <c r="B47" s="28" t="s">
        <v>3</v>
      </c>
      <c r="C47" s="10"/>
      <c r="D47" s="12" t="s">
        <v>2</v>
      </c>
      <c r="E47" s="29" t="s">
        <v>637</v>
      </c>
      <c r="F47" s="11" t="s">
        <v>23</v>
      </c>
      <c r="G47" s="11" t="s">
        <v>0</v>
      </c>
      <c r="H47" s="15">
        <v>3470</v>
      </c>
      <c r="I47" s="11">
        <v>0.18</v>
      </c>
      <c r="J47" s="11">
        <v>45</v>
      </c>
      <c r="K47" s="268"/>
    </row>
    <row r="48" spans="1:19" x14ac:dyDescent="0.25">
      <c r="A48" s="23">
        <v>43168.425613425927</v>
      </c>
      <c r="B48" s="28" t="s">
        <v>3</v>
      </c>
      <c r="C48" s="10"/>
      <c r="D48" s="12" t="s">
        <v>2</v>
      </c>
      <c r="E48" s="29" t="s">
        <v>637</v>
      </c>
      <c r="F48" s="11" t="s">
        <v>23</v>
      </c>
      <c r="G48" s="11" t="s">
        <v>0</v>
      </c>
      <c r="H48" s="11">
        <v>3930</v>
      </c>
      <c r="I48" s="11">
        <v>0.18</v>
      </c>
      <c r="J48" s="11">
        <v>45</v>
      </c>
      <c r="K48" s="268"/>
    </row>
    <row r="49" spans="1:11" x14ac:dyDescent="0.25">
      <c r="A49" s="23">
        <v>43168.426006944443</v>
      </c>
      <c r="B49" s="28" t="s">
        <v>3</v>
      </c>
      <c r="C49" s="10"/>
      <c r="D49" s="12" t="s">
        <v>2</v>
      </c>
      <c r="E49" s="29" t="s">
        <v>637</v>
      </c>
      <c r="F49" s="11" t="s">
        <v>23</v>
      </c>
      <c r="G49" s="11" t="s">
        <v>0</v>
      </c>
      <c r="H49" s="15">
        <v>3650</v>
      </c>
      <c r="I49" s="11">
        <v>0.18</v>
      </c>
      <c r="J49" s="11">
        <v>45</v>
      </c>
      <c r="K49" s="268"/>
    </row>
    <row r="50" spans="1:11" x14ac:dyDescent="0.25">
      <c r="A50" s="23">
        <v>43168.426157407404</v>
      </c>
      <c r="B50" s="28" t="s">
        <v>3</v>
      </c>
      <c r="C50" s="10"/>
      <c r="D50" s="12" t="s">
        <v>2</v>
      </c>
      <c r="E50" s="29" t="s">
        <v>637</v>
      </c>
      <c r="F50" s="11" t="s">
        <v>23</v>
      </c>
      <c r="G50" s="11" t="s">
        <v>0</v>
      </c>
      <c r="H50" s="15">
        <v>3310</v>
      </c>
      <c r="I50" s="11">
        <v>0.18</v>
      </c>
      <c r="J50" s="11">
        <v>43</v>
      </c>
      <c r="K50" s="268"/>
    </row>
    <row r="51" spans="1:11" x14ac:dyDescent="0.25">
      <c r="A51" s="23">
        <v>43168.426307870373</v>
      </c>
      <c r="B51" s="28" t="s">
        <v>3</v>
      </c>
      <c r="C51" s="10"/>
      <c r="D51" s="12" t="s">
        <v>2</v>
      </c>
      <c r="E51" s="29" t="s">
        <v>637</v>
      </c>
      <c r="F51" s="11" t="s">
        <v>23</v>
      </c>
      <c r="G51" s="11" t="s">
        <v>0</v>
      </c>
      <c r="H51" s="11">
        <v>3780</v>
      </c>
      <c r="I51" s="11">
        <v>0.18</v>
      </c>
      <c r="J51" s="11">
        <v>45</v>
      </c>
      <c r="K51" s="268"/>
    </row>
    <row r="52" spans="1:11" x14ac:dyDescent="0.25">
      <c r="A52" s="23">
        <v>43168.426759259259</v>
      </c>
      <c r="B52" s="28" t="s">
        <v>3</v>
      </c>
      <c r="C52" s="10"/>
      <c r="D52" s="12" t="s">
        <v>2</v>
      </c>
      <c r="E52" s="29" t="s">
        <v>637</v>
      </c>
      <c r="F52" s="11" t="s">
        <v>23</v>
      </c>
      <c r="G52" s="11" t="s">
        <v>0</v>
      </c>
      <c r="H52" s="15">
        <v>370</v>
      </c>
      <c r="I52" s="11">
        <v>0.18</v>
      </c>
      <c r="J52" s="11">
        <v>43</v>
      </c>
      <c r="K52" s="268"/>
    </row>
    <row r="53" spans="1:11" x14ac:dyDescent="0.25">
      <c r="A53" s="23">
        <v>43168.426898148151</v>
      </c>
      <c r="B53" s="28" t="s">
        <v>3</v>
      </c>
      <c r="C53" s="10"/>
      <c r="D53" s="12" t="s">
        <v>2</v>
      </c>
      <c r="E53" s="29" t="s">
        <v>637</v>
      </c>
      <c r="F53" s="11" t="s">
        <v>23</v>
      </c>
      <c r="G53" s="11" t="s">
        <v>0</v>
      </c>
      <c r="H53" s="15">
        <v>390</v>
      </c>
      <c r="I53" s="11">
        <v>0.18</v>
      </c>
      <c r="J53" s="11">
        <v>45</v>
      </c>
      <c r="K53" s="268"/>
    </row>
    <row r="54" spans="1:11" x14ac:dyDescent="0.25">
      <c r="A54" s="23">
        <v>43168.427048611113</v>
      </c>
      <c r="B54" s="28" t="s">
        <v>3</v>
      </c>
      <c r="C54" s="10"/>
      <c r="D54" s="12" t="s">
        <v>2</v>
      </c>
      <c r="E54" s="29" t="s">
        <v>637</v>
      </c>
      <c r="F54" s="11" t="s">
        <v>23</v>
      </c>
      <c r="G54" s="11" t="s">
        <v>0</v>
      </c>
      <c r="H54" s="15">
        <v>3360</v>
      </c>
      <c r="I54" s="11">
        <v>0.18</v>
      </c>
      <c r="J54" s="11">
        <v>43</v>
      </c>
      <c r="K54" s="268"/>
    </row>
    <row r="55" spans="1:11" x14ac:dyDescent="0.25">
      <c r="A55" s="23">
        <v>43168.428784722222</v>
      </c>
      <c r="B55" s="28" t="s">
        <v>3</v>
      </c>
      <c r="C55" s="10"/>
      <c r="D55" s="12" t="s">
        <v>2</v>
      </c>
      <c r="E55" s="29" t="s">
        <v>637</v>
      </c>
      <c r="F55" s="11" t="s">
        <v>23</v>
      </c>
      <c r="G55" s="11" t="s">
        <v>0</v>
      </c>
      <c r="H55" s="11">
        <v>3800</v>
      </c>
      <c r="I55" s="11">
        <v>0.18</v>
      </c>
      <c r="J55" s="11">
        <v>43</v>
      </c>
      <c r="K55" s="268"/>
    </row>
    <row r="56" spans="1:11" x14ac:dyDescent="0.25">
      <c r="A56" s="23">
        <v>43168.428923611114</v>
      </c>
      <c r="B56" s="28" t="s">
        <v>3</v>
      </c>
      <c r="C56" s="10"/>
      <c r="D56" s="12" t="s">
        <v>2</v>
      </c>
      <c r="E56" s="29" t="s">
        <v>637</v>
      </c>
      <c r="F56" s="11" t="s">
        <v>23</v>
      </c>
      <c r="G56" s="11" t="s">
        <v>0</v>
      </c>
      <c r="H56" s="11">
        <v>3800</v>
      </c>
      <c r="I56" s="11">
        <v>0.18</v>
      </c>
      <c r="J56" s="11">
        <v>43</v>
      </c>
      <c r="K56" s="268"/>
    </row>
    <row r="57" spans="1:11" x14ac:dyDescent="0.25">
      <c r="A57" s="23">
        <v>43168.429074074076</v>
      </c>
      <c r="B57" s="28" t="s">
        <v>3</v>
      </c>
      <c r="C57" s="10"/>
      <c r="D57" s="12" t="s">
        <v>2</v>
      </c>
      <c r="E57" s="29" t="s">
        <v>637</v>
      </c>
      <c r="F57" s="11" t="s">
        <v>23</v>
      </c>
      <c r="G57" s="11" t="s">
        <v>0</v>
      </c>
      <c r="H57" s="11">
        <v>3820</v>
      </c>
      <c r="I57" s="11">
        <v>0.18</v>
      </c>
      <c r="J57" s="11">
        <v>45</v>
      </c>
      <c r="K57" s="269"/>
    </row>
    <row r="58" spans="1:11" x14ac:dyDescent="0.25">
      <c r="A58" s="22">
        <v>43168.430011574077</v>
      </c>
      <c r="B58" s="9" t="s">
        <v>3</v>
      </c>
      <c r="C58" s="9" t="s">
        <v>2</v>
      </c>
      <c r="D58" s="10"/>
      <c r="E58" s="8" t="s">
        <v>636</v>
      </c>
      <c r="F58" s="8" t="s">
        <v>25</v>
      </c>
      <c r="G58" s="8" t="s">
        <v>0</v>
      </c>
      <c r="H58" s="8">
        <v>4280</v>
      </c>
      <c r="I58" s="8">
        <v>0.18</v>
      </c>
      <c r="J58" s="8">
        <v>43</v>
      </c>
      <c r="K58" s="270">
        <f>AVERAGE(H58:H63)</f>
        <v>4216.666666666667</v>
      </c>
    </row>
    <row r="59" spans="1:11" x14ac:dyDescent="0.25">
      <c r="A59" s="22">
        <v>43168.430150462962</v>
      </c>
      <c r="B59" s="9" t="s">
        <v>3</v>
      </c>
      <c r="C59" s="9" t="s">
        <v>2</v>
      </c>
      <c r="D59" s="10"/>
      <c r="E59" s="8" t="s">
        <v>636</v>
      </c>
      <c r="F59" s="8" t="s">
        <v>25</v>
      </c>
      <c r="G59" s="8" t="s">
        <v>0</v>
      </c>
      <c r="H59" s="8">
        <v>4340</v>
      </c>
      <c r="I59" s="8">
        <v>0.18</v>
      </c>
      <c r="J59" s="8">
        <v>43</v>
      </c>
      <c r="K59" s="271"/>
    </row>
    <row r="60" spans="1:11" x14ac:dyDescent="0.25">
      <c r="A60" s="22">
        <v>43168.430300925924</v>
      </c>
      <c r="B60" s="9" t="s">
        <v>3</v>
      </c>
      <c r="C60" s="9" t="s">
        <v>2</v>
      </c>
      <c r="D60" s="10"/>
      <c r="E60" s="8" t="s">
        <v>636</v>
      </c>
      <c r="F60" s="8" t="s">
        <v>25</v>
      </c>
      <c r="G60" s="8" t="s">
        <v>0</v>
      </c>
      <c r="H60" s="8">
        <v>4370</v>
      </c>
      <c r="I60" s="8">
        <v>0.18</v>
      </c>
      <c r="J60" s="8">
        <v>43</v>
      </c>
      <c r="K60" s="271"/>
    </row>
    <row r="61" spans="1:11" x14ac:dyDescent="0.25">
      <c r="A61" s="22">
        <v>43168.43068287037</v>
      </c>
      <c r="B61" s="9" t="s">
        <v>3</v>
      </c>
      <c r="C61" s="10"/>
      <c r="D61" s="9" t="s">
        <v>2</v>
      </c>
      <c r="E61" s="8" t="s">
        <v>637</v>
      </c>
      <c r="F61" s="8" t="s">
        <v>25</v>
      </c>
      <c r="G61" s="8" t="s">
        <v>0</v>
      </c>
      <c r="H61" s="8">
        <v>4120</v>
      </c>
      <c r="I61" s="8">
        <v>0.18</v>
      </c>
      <c r="J61" s="8">
        <v>43</v>
      </c>
      <c r="K61" s="271"/>
    </row>
    <row r="62" spans="1:11" x14ac:dyDescent="0.25">
      <c r="A62" s="22">
        <v>43168.430821759262</v>
      </c>
      <c r="B62" s="9" t="s">
        <v>3</v>
      </c>
      <c r="C62" s="10"/>
      <c r="D62" s="9" t="s">
        <v>2</v>
      </c>
      <c r="E62" s="8" t="s">
        <v>637</v>
      </c>
      <c r="F62" s="8" t="s">
        <v>25</v>
      </c>
      <c r="G62" s="8" t="s">
        <v>0</v>
      </c>
      <c r="H62" s="8">
        <v>4110</v>
      </c>
      <c r="I62" s="8">
        <v>0.18</v>
      </c>
      <c r="J62" s="8">
        <v>43</v>
      </c>
      <c r="K62" s="271"/>
    </row>
    <row r="63" spans="1:11" x14ac:dyDescent="0.25">
      <c r="A63" s="22">
        <v>43168.430960648147</v>
      </c>
      <c r="B63" s="9" t="s">
        <v>3</v>
      </c>
      <c r="C63" s="10"/>
      <c r="D63" s="9" t="s">
        <v>2</v>
      </c>
      <c r="E63" s="8" t="s">
        <v>637</v>
      </c>
      <c r="F63" s="8" t="s">
        <v>25</v>
      </c>
      <c r="G63" s="8" t="s">
        <v>0</v>
      </c>
      <c r="H63" s="8">
        <v>4080</v>
      </c>
      <c r="I63" s="8">
        <v>0.18</v>
      </c>
      <c r="J63" s="8">
        <v>43</v>
      </c>
      <c r="K63" s="272"/>
    </row>
    <row r="64" spans="1:11" x14ac:dyDescent="0.25">
      <c r="A64" s="23">
        <v>43168.431747685187</v>
      </c>
      <c r="B64" s="28" t="s">
        <v>3</v>
      </c>
      <c r="C64" s="12" t="s">
        <v>2</v>
      </c>
      <c r="D64" s="10"/>
      <c r="E64" s="29" t="s">
        <v>636</v>
      </c>
      <c r="F64" s="11" t="s">
        <v>26</v>
      </c>
      <c r="G64" s="11" t="s">
        <v>0</v>
      </c>
      <c r="H64" s="15">
        <v>4510</v>
      </c>
      <c r="I64" s="11">
        <v>0.18</v>
      </c>
      <c r="J64" s="11">
        <v>43</v>
      </c>
      <c r="K64" s="267">
        <f>AVERAGE(H65:H68)</f>
        <v>4575</v>
      </c>
    </row>
    <row r="65" spans="1:11" x14ac:dyDescent="0.25">
      <c r="A65" s="23">
        <v>43168.431886574072</v>
      </c>
      <c r="B65" s="28" t="s">
        <v>3</v>
      </c>
      <c r="C65" s="12" t="s">
        <v>2</v>
      </c>
      <c r="D65" s="10"/>
      <c r="E65" s="29" t="s">
        <v>636</v>
      </c>
      <c r="F65" s="11" t="s">
        <v>26</v>
      </c>
      <c r="G65" s="11" t="s">
        <v>0</v>
      </c>
      <c r="H65" s="11">
        <v>4580</v>
      </c>
      <c r="I65" s="11">
        <v>0.18</v>
      </c>
      <c r="J65" s="11">
        <v>43</v>
      </c>
      <c r="K65" s="268"/>
    </row>
    <row r="66" spans="1:11" x14ac:dyDescent="0.25">
      <c r="A66" s="23">
        <v>43168.432025462964</v>
      </c>
      <c r="B66" s="28" t="s">
        <v>3</v>
      </c>
      <c r="C66" s="12" t="s">
        <v>2</v>
      </c>
      <c r="D66" s="10"/>
      <c r="E66" s="29" t="s">
        <v>636</v>
      </c>
      <c r="F66" s="11" t="s">
        <v>26</v>
      </c>
      <c r="G66" s="11" t="s">
        <v>0</v>
      </c>
      <c r="H66" s="11">
        <v>4620</v>
      </c>
      <c r="I66" s="11">
        <v>0.18</v>
      </c>
      <c r="J66" s="11">
        <v>43</v>
      </c>
      <c r="K66" s="268"/>
    </row>
    <row r="67" spans="1:11" x14ac:dyDescent="0.25">
      <c r="A67" s="23">
        <v>43168.432488425926</v>
      </c>
      <c r="B67" s="28" t="s">
        <v>3</v>
      </c>
      <c r="C67" s="10"/>
      <c r="D67" s="12" t="s">
        <v>2</v>
      </c>
      <c r="E67" s="29" t="s">
        <v>637</v>
      </c>
      <c r="F67" s="11" t="s">
        <v>26</v>
      </c>
      <c r="G67" s="11" t="s">
        <v>0</v>
      </c>
      <c r="H67" s="11">
        <v>4540</v>
      </c>
      <c r="I67" s="11">
        <v>0.18</v>
      </c>
      <c r="J67" s="11">
        <v>43</v>
      </c>
      <c r="K67" s="268"/>
    </row>
    <row r="68" spans="1:11" x14ac:dyDescent="0.25">
      <c r="A68" s="23">
        <v>43168.432627314818</v>
      </c>
      <c r="B68" s="28" t="s">
        <v>3</v>
      </c>
      <c r="C68" s="10"/>
      <c r="D68" s="12" t="s">
        <v>2</v>
      </c>
      <c r="E68" s="29" t="s">
        <v>637</v>
      </c>
      <c r="F68" s="11" t="s">
        <v>26</v>
      </c>
      <c r="G68" s="11" t="s">
        <v>0</v>
      </c>
      <c r="H68" s="11">
        <v>4560</v>
      </c>
      <c r="I68" s="11">
        <v>0.18</v>
      </c>
      <c r="J68" s="11">
        <v>45</v>
      </c>
      <c r="K68" s="268"/>
    </row>
    <row r="69" spans="1:11" x14ac:dyDescent="0.25">
      <c r="A69" s="23">
        <v>43168.432766203703</v>
      </c>
      <c r="B69" s="28" t="s">
        <v>3</v>
      </c>
      <c r="C69" s="10"/>
      <c r="D69" s="12" t="s">
        <v>2</v>
      </c>
      <c r="E69" s="29" t="s">
        <v>637</v>
      </c>
      <c r="F69" s="11" t="s">
        <v>26</v>
      </c>
      <c r="G69" s="11" t="s">
        <v>0</v>
      </c>
      <c r="H69" s="15">
        <v>4590</v>
      </c>
      <c r="I69" s="11">
        <v>0.18</v>
      </c>
      <c r="J69" s="11">
        <v>43</v>
      </c>
      <c r="K69" s="269"/>
    </row>
    <row r="70" spans="1:11" x14ac:dyDescent="0.25">
      <c r="A70" s="22">
        <v>43168.433321759258</v>
      </c>
      <c r="B70" s="9" t="s">
        <v>3</v>
      </c>
      <c r="C70" s="9" t="s">
        <v>2</v>
      </c>
      <c r="D70" s="10"/>
      <c r="E70" s="8" t="s">
        <v>636</v>
      </c>
      <c r="F70" s="8" t="s">
        <v>27</v>
      </c>
      <c r="G70" s="8" t="s">
        <v>0</v>
      </c>
      <c r="H70" s="14">
        <v>4180</v>
      </c>
      <c r="I70" s="8">
        <v>0.18</v>
      </c>
      <c r="J70" s="8">
        <v>43</v>
      </c>
      <c r="K70" s="270">
        <f>AVERAGE(H72,H74:H75,H79,H82:H84)</f>
        <v>4170</v>
      </c>
    </row>
    <row r="71" spans="1:11" x14ac:dyDescent="0.25">
      <c r="A71" s="22">
        <v>43168.433472222219</v>
      </c>
      <c r="B71" s="9" t="s">
        <v>3</v>
      </c>
      <c r="C71" s="9" t="s">
        <v>2</v>
      </c>
      <c r="D71" s="10"/>
      <c r="E71" s="8" t="s">
        <v>636</v>
      </c>
      <c r="F71" s="8" t="s">
        <v>27</v>
      </c>
      <c r="G71" s="8" t="s">
        <v>0</v>
      </c>
      <c r="H71" s="14">
        <v>410</v>
      </c>
      <c r="I71" s="8">
        <v>0.18</v>
      </c>
      <c r="J71" s="8">
        <v>43</v>
      </c>
      <c r="K71" s="271"/>
    </row>
    <row r="72" spans="1:11" x14ac:dyDescent="0.25">
      <c r="A72" s="22">
        <v>43168.433611111112</v>
      </c>
      <c r="B72" s="9" t="s">
        <v>3</v>
      </c>
      <c r="C72" s="9" t="s">
        <v>2</v>
      </c>
      <c r="D72" s="10"/>
      <c r="E72" s="8" t="s">
        <v>636</v>
      </c>
      <c r="F72" s="8" t="s">
        <v>27</v>
      </c>
      <c r="G72" s="8" t="s">
        <v>0</v>
      </c>
      <c r="H72" s="8">
        <v>4270</v>
      </c>
      <c r="I72" s="8">
        <v>0.18</v>
      </c>
      <c r="J72" s="8">
        <v>43</v>
      </c>
      <c r="K72" s="271"/>
    </row>
    <row r="73" spans="1:11" x14ac:dyDescent="0.25">
      <c r="A73" s="22">
        <v>43168.434039351851</v>
      </c>
      <c r="B73" s="9" t="s">
        <v>3</v>
      </c>
      <c r="C73" s="9" t="s">
        <v>2</v>
      </c>
      <c r="D73" s="10"/>
      <c r="E73" s="8" t="s">
        <v>636</v>
      </c>
      <c r="F73" s="8" t="s">
        <v>27</v>
      </c>
      <c r="G73" s="8" t="s">
        <v>0</v>
      </c>
      <c r="H73" s="14">
        <v>2490</v>
      </c>
      <c r="I73" s="8">
        <v>0.18</v>
      </c>
      <c r="J73" s="8">
        <v>43</v>
      </c>
      <c r="K73" s="271"/>
    </row>
    <row r="74" spans="1:11" x14ac:dyDescent="0.25">
      <c r="A74" s="22">
        <v>43168.434189814812</v>
      </c>
      <c r="B74" s="9" t="s">
        <v>3</v>
      </c>
      <c r="C74" s="9" t="s">
        <v>2</v>
      </c>
      <c r="D74" s="10"/>
      <c r="E74" s="8" t="s">
        <v>636</v>
      </c>
      <c r="F74" s="8" t="s">
        <v>27</v>
      </c>
      <c r="G74" s="8" t="s">
        <v>0</v>
      </c>
      <c r="H74" s="8">
        <v>3760</v>
      </c>
      <c r="I74" s="8">
        <v>0.18</v>
      </c>
      <c r="J74" s="8">
        <v>45</v>
      </c>
      <c r="K74" s="271"/>
    </row>
    <row r="75" spans="1:11" x14ac:dyDescent="0.25">
      <c r="A75" s="22">
        <v>43168.434328703705</v>
      </c>
      <c r="B75" s="9" t="s">
        <v>3</v>
      </c>
      <c r="C75" s="9" t="s">
        <v>2</v>
      </c>
      <c r="D75" s="10"/>
      <c r="E75" s="8" t="s">
        <v>636</v>
      </c>
      <c r="F75" s="8" t="s">
        <v>27</v>
      </c>
      <c r="G75" s="8" t="s">
        <v>0</v>
      </c>
      <c r="H75" s="8">
        <v>3520</v>
      </c>
      <c r="I75" s="8">
        <v>0.18</v>
      </c>
      <c r="J75" s="8">
        <v>43</v>
      </c>
      <c r="K75" s="271"/>
    </row>
    <row r="76" spans="1:11" x14ac:dyDescent="0.25">
      <c r="A76" s="22">
        <v>43168.43472222222</v>
      </c>
      <c r="B76" s="9" t="s">
        <v>3</v>
      </c>
      <c r="C76" s="9" t="s">
        <v>2</v>
      </c>
      <c r="D76" s="10"/>
      <c r="E76" s="8" t="s">
        <v>636</v>
      </c>
      <c r="F76" s="8" t="s">
        <v>27</v>
      </c>
      <c r="G76" s="8" t="s">
        <v>0</v>
      </c>
      <c r="H76" s="14">
        <v>4390</v>
      </c>
      <c r="I76" s="8">
        <v>0.18</v>
      </c>
      <c r="J76" s="8">
        <v>43</v>
      </c>
      <c r="K76" s="271"/>
    </row>
    <row r="77" spans="1:11" x14ac:dyDescent="0.25">
      <c r="A77" s="22">
        <v>43168.434872685182</v>
      </c>
      <c r="B77" s="9" t="s">
        <v>3</v>
      </c>
      <c r="C77" s="9" t="s">
        <v>2</v>
      </c>
      <c r="D77" s="10"/>
      <c r="E77" s="8" t="s">
        <v>636</v>
      </c>
      <c r="F77" s="8" t="s">
        <v>27</v>
      </c>
      <c r="G77" s="8" t="s">
        <v>0</v>
      </c>
      <c r="H77" s="14">
        <v>670</v>
      </c>
      <c r="I77" s="8">
        <v>0.18</v>
      </c>
      <c r="J77" s="8">
        <v>43</v>
      </c>
      <c r="K77" s="271"/>
    </row>
    <row r="78" spans="1:11" x14ac:dyDescent="0.25">
      <c r="A78" s="22">
        <v>43168.435034722221</v>
      </c>
      <c r="B78" s="9" t="s">
        <v>3</v>
      </c>
      <c r="C78" s="9" t="s">
        <v>2</v>
      </c>
      <c r="D78" s="10"/>
      <c r="E78" s="8" t="s">
        <v>636</v>
      </c>
      <c r="F78" s="8" t="s">
        <v>27</v>
      </c>
      <c r="G78" s="8" t="s">
        <v>0</v>
      </c>
      <c r="H78" s="14">
        <v>800</v>
      </c>
      <c r="I78" s="8">
        <v>0.18</v>
      </c>
      <c r="J78" s="8">
        <v>43</v>
      </c>
      <c r="K78" s="271"/>
    </row>
    <row r="79" spans="1:11" x14ac:dyDescent="0.25">
      <c r="A79" s="22">
        <v>43168.435636574075</v>
      </c>
      <c r="B79" s="9" t="s">
        <v>3</v>
      </c>
      <c r="C79" s="9" t="s">
        <v>2</v>
      </c>
      <c r="D79" s="10"/>
      <c r="E79" s="8" t="s">
        <v>636</v>
      </c>
      <c r="F79" s="8" t="s">
        <v>27</v>
      </c>
      <c r="G79" s="8" t="s">
        <v>0</v>
      </c>
      <c r="H79" s="8">
        <v>4390</v>
      </c>
      <c r="I79" s="8">
        <v>0.18</v>
      </c>
      <c r="J79" s="8">
        <v>43</v>
      </c>
      <c r="K79" s="271"/>
    </row>
    <row r="80" spans="1:11" x14ac:dyDescent="0.25">
      <c r="A80" s="22">
        <v>43168.43577546296</v>
      </c>
      <c r="B80" s="9" t="s">
        <v>3</v>
      </c>
      <c r="C80" s="9" t="s">
        <v>2</v>
      </c>
      <c r="D80" s="10"/>
      <c r="E80" s="8" t="s">
        <v>636</v>
      </c>
      <c r="F80" s="8" t="s">
        <v>27</v>
      </c>
      <c r="G80" s="8" t="s">
        <v>0</v>
      </c>
      <c r="H80" s="14">
        <v>3270</v>
      </c>
      <c r="I80" s="8">
        <v>0.18</v>
      </c>
      <c r="J80" s="8">
        <v>43</v>
      </c>
      <c r="K80" s="271"/>
    </row>
    <row r="81" spans="1:11" x14ac:dyDescent="0.25">
      <c r="A81" s="22">
        <v>43168.435925925929</v>
      </c>
      <c r="B81" s="9" t="s">
        <v>3</v>
      </c>
      <c r="C81" s="9" t="s">
        <v>2</v>
      </c>
      <c r="D81" s="10"/>
      <c r="E81" s="8" t="s">
        <v>636</v>
      </c>
      <c r="F81" s="8" t="s">
        <v>27</v>
      </c>
      <c r="G81" s="8" t="s">
        <v>0</v>
      </c>
      <c r="H81" s="14">
        <v>4410</v>
      </c>
      <c r="I81" s="8">
        <v>0.18</v>
      </c>
      <c r="J81" s="8">
        <v>43</v>
      </c>
      <c r="K81" s="271"/>
    </row>
    <row r="82" spans="1:11" x14ac:dyDescent="0.25">
      <c r="A82" s="22">
        <v>43168.43650462963</v>
      </c>
      <c r="B82" s="9" t="s">
        <v>3</v>
      </c>
      <c r="C82" s="10"/>
      <c r="D82" s="9" t="s">
        <v>2</v>
      </c>
      <c r="E82" s="8" t="s">
        <v>637</v>
      </c>
      <c r="F82" s="8" t="s">
        <v>27</v>
      </c>
      <c r="G82" s="8" t="s">
        <v>0</v>
      </c>
      <c r="H82" s="8">
        <v>4380</v>
      </c>
      <c r="I82" s="8">
        <v>0.18</v>
      </c>
      <c r="J82" s="8">
        <v>45</v>
      </c>
      <c r="K82" s="271"/>
    </row>
    <row r="83" spans="1:11" x14ac:dyDescent="0.25">
      <c r="A83" s="22">
        <v>43168.436655092592</v>
      </c>
      <c r="B83" s="9" t="s">
        <v>3</v>
      </c>
      <c r="C83" s="10"/>
      <c r="D83" s="9" t="s">
        <v>2</v>
      </c>
      <c r="E83" s="8" t="s">
        <v>637</v>
      </c>
      <c r="F83" s="8" t="s">
        <v>27</v>
      </c>
      <c r="G83" s="8" t="s">
        <v>0</v>
      </c>
      <c r="H83" s="8">
        <v>4420</v>
      </c>
      <c r="I83" s="8">
        <v>0.18</v>
      </c>
      <c r="J83" s="8">
        <v>43</v>
      </c>
      <c r="K83" s="271"/>
    </row>
    <row r="84" spans="1:11" x14ac:dyDescent="0.25">
      <c r="A84" s="22">
        <v>43168.43681712963</v>
      </c>
      <c r="B84" s="9" t="s">
        <v>3</v>
      </c>
      <c r="C84" s="10"/>
      <c r="D84" s="9" t="s">
        <v>2</v>
      </c>
      <c r="E84" s="8" t="s">
        <v>637</v>
      </c>
      <c r="F84" s="8" t="s">
        <v>27</v>
      </c>
      <c r="G84" s="8" t="s">
        <v>0</v>
      </c>
      <c r="H84" s="8">
        <v>4450</v>
      </c>
      <c r="I84" s="8">
        <v>0.18</v>
      </c>
      <c r="J84" s="8">
        <v>45</v>
      </c>
      <c r="K84" s="272"/>
    </row>
    <row r="85" spans="1:11" x14ac:dyDescent="0.25">
      <c r="A85" s="23">
        <v>43168.43787037037</v>
      </c>
      <c r="B85" s="28" t="s">
        <v>3</v>
      </c>
      <c r="C85" s="12" t="s">
        <v>2</v>
      </c>
      <c r="D85" s="10"/>
      <c r="E85" s="29" t="s">
        <v>636</v>
      </c>
      <c r="F85" s="11" t="s">
        <v>28</v>
      </c>
      <c r="G85" s="11" t="s">
        <v>0</v>
      </c>
      <c r="H85" s="15">
        <v>4760</v>
      </c>
      <c r="I85" s="11">
        <v>0.18</v>
      </c>
      <c r="J85" s="11">
        <v>43</v>
      </c>
      <c r="K85" s="267">
        <f>AVERAGE(H86:H87,H89,H92)</f>
        <v>4630</v>
      </c>
    </row>
    <row r="86" spans="1:11" x14ac:dyDescent="0.25">
      <c r="A86" s="23">
        <v>43168.438009259262</v>
      </c>
      <c r="B86" s="28" t="s">
        <v>3</v>
      </c>
      <c r="C86" s="12" t="s">
        <v>2</v>
      </c>
      <c r="D86" s="10"/>
      <c r="E86" s="29" t="s">
        <v>636</v>
      </c>
      <c r="F86" s="11" t="s">
        <v>28</v>
      </c>
      <c r="G86" s="11" t="s">
        <v>0</v>
      </c>
      <c r="H86" s="11">
        <v>4720</v>
      </c>
      <c r="I86" s="11">
        <v>0.18</v>
      </c>
      <c r="J86" s="11">
        <v>43</v>
      </c>
      <c r="K86" s="268"/>
    </row>
    <row r="87" spans="1:11" x14ac:dyDescent="0.25">
      <c r="A87" s="23">
        <v>43168.438148148147</v>
      </c>
      <c r="B87" s="28" t="s">
        <v>3</v>
      </c>
      <c r="C87" s="12" t="s">
        <v>2</v>
      </c>
      <c r="D87" s="10"/>
      <c r="E87" s="29" t="s">
        <v>636</v>
      </c>
      <c r="F87" s="11" t="s">
        <v>28</v>
      </c>
      <c r="G87" s="11" t="s">
        <v>0</v>
      </c>
      <c r="H87" s="11">
        <v>4800</v>
      </c>
      <c r="I87" s="11">
        <v>0.18</v>
      </c>
      <c r="J87" s="11">
        <v>43</v>
      </c>
      <c r="K87" s="268"/>
    </row>
    <row r="88" spans="1:11" x14ac:dyDescent="0.25">
      <c r="A88" s="23">
        <v>43168.438611111109</v>
      </c>
      <c r="B88" s="28" t="s">
        <v>3</v>
      </c>
      <c r="C88" s="10"/>
      <c r="D88" s="12" t="s">
        <v>2</v>
      </c>
      <c r="E88" s="29" t="s">
        <v>637</v>
      </c>
      <c r="F88" s="11" t="s">
        <v>28</v>
      </c>
      <c r="G88" s="11" t="s">
        <v>0</v>
      </c>
      <c r="H88" s="15">
        <v>480</v>
      </c>
      <c r="I88" s="11">
        <v>0.18</v>
      </c>
      <c r="J88" s="11">
        <v>45</v>
      </c>
      <c r="K88" s="268"/>
    </row>
    <row r="89" spans="1:11" x14ac:dyDescent="0.25">
      <c r="A89" s="23">
        <v>43168.438750000001</v>
      </c>
      <c r="B89" s="28" t="s">
        <v>3</v>
      </c>
      <c r="C89" s="10"/>
      <c r="D89" s="12" t="s">
        <v>2</v>
      </c>
      <c r="E89" s="29" t="s">
        <v>637</v>
      </c>
      <c r="F89" s="11" t="s">
        <v>28</v>
      </c>
      <c r="G89" s="11" t="s">
        <v>0</v>
      </c>
      <c r="H89" s="11">
        <v>4650</v>
      </c>
      <c r="I89" s="11">
        <v>0.18</v>
      </c>
      <c r="J89" s="11">
        <v>45</v>
      </c>
      <c r="K89" s="268"/>
    </row>
    <row r="90" spans="1:11" x14ac:dyDescent="0.25">
      <c r="A90" s="23">
        <v>43168.438888888886</v>
      </c>
      <c r="B90" s="28" t="s">
        <v>3</v>
      </c>
      <c r="C90" s="10"/>
      <c r="D90" s="12" t="s">
        <v>2</v>
      </c>
      <c r="E90" s="29" t="s">
        <v>637</v>
      </c>
      <c r="F90" s="11" t="s">
        <v>28</v>
      </c>
      <c r="G90" s="11" t="s">
        <v>0</v>
      </c>
      <c r="H90" s="15">
        <v>460</v>
      </c>
      <c r="I90" s="11">
        <v>0.18</v>
      </c>
      <c r="J90" s="11">
        <v>45</v>
      </c>
      <c r="K90" s="268"/>
    </row>
    <row r="91" spans="1:11" x14ac:dyDescent="0.25">
      <c r="A91" s="23">
        <v>43168.439340277779</v>
      </c>
      <c r="B91" s="28" t="s">
        <v>3</v>
      </c>
      <c r="C91" s="10"/>
      <c r="D91" s="12" t="s">
        <v>2</v>
      </c>
      <c r="E91" s="29" t="s">
        <v>637</v>
      </c>
      <c r="F91" s="11" t="s">
        <v>28</v>
      </c>
      <c r="G91" s="11" t="s">
        <v>0</v>
      </c>
      <c r="H91" s="15">
        <v>400</v>
      </c>
      <c r="I91" s="11">
        <v>0.18</v>
      </c>
      <c r="J91" s="11">
        <v>45</v>
      </c>
      <c r="K91" s="268"/>
    </row>
    <row r="92" spans="1:11" x14ac:dyDescent="0.25">
      <c r="A92" s="23">
        <v>43168.439479166664</v>
      </c>
      <c r="B92" s="28" t="s">
        <v>3</v>
      </c>
      <c r="C92" s="10"/>
      <c r="D92" s="12" t="s">
        <v>2</v>
      </c>
      <c r="E92" s="29" t="s">
        <v>637</v>
      </c>
      <c r="F92" s="11" t="s">
        <v>28</v>
      </c>
      <c r="G92" s="11" t="s">
        <v>0</v>
      </c>
      <c r="H92" s="11">
        <v>4350</v>
      </c>
      <c r="I92" s="11">
        <v>0.18</v>
      </c>
      <c r="J92" s="11">
        <v>45</v>
      </c>
      <c r="K92" s="268"/>
    </row>
    <row r="93" spans="1:11" x14ac:dyDescent="0.25">
      <c r="A93" s="23">
        <v>43168.439618055556</v>
      </c>
      <c r="B93" s="28" t="s">
        <v>3</v>
      </c>
      <c r="C93" s="10"/>
      <c r="D93" s="12" t="s">
        <v>2</v>
      </c>
      <c r="E93" s="29" t="s">
        <v>637</v>
      </c>
      <c r="F93" s="11" t="s">
        <v>28</v>
      </c>
      <c r="G93" s="11" t="s">
        <v>0</v>
      </c>
      <c r="H93" s="15">
        <v>3440</v>
      </c>
      <c r="I93" s="11">
        <v>0.18</v>
      </c>
      <c r="J93" s="11">
        <v>45</v>
      </c>
      <c r="K93" s="269"/>
    </row>
    <row r="94" spans="1:11" x14ac:dyDescent="0.25">
      <c r="A94" s="22">
        <v>43168.440324074072</v>
      </c>
      <c r="B94" s="9" t="s">
        <v>3</v>
      </c>
      <c r="C94" s="9" t="s">
        <v>2</v>
      </c>
      <c r="D94" s="10"/>
      <c r="E94" s="8" t="s">
        <v>636</v>
      </c>
      <c r="F94" s="8" t="s">
        <v>29</v>
      </c>
      <c r="G94" s="8" t="s">
        <v>0</v>
      </c>
      <c r="H94" s="8">
        <v>4920</v>
      </c>
      <c r="I94" s="8">
        <v>0.18</v>
      </c>
      <c r="J94" s="8">
        <v>43</v>
      </c>
      <c r="K94" s="270">
        <f>AVERAGE(H94:H96)</f>
        <v>4940</v>
      </c>
    </row>
    <row r="95" spans="1:11" x14ac:dyDescent="0.25">
      <c r="A95" s="22">
        <v>43168.440462962964</v>
      </c>
      <c r="B95" s="9" t="s">
        <v>3</v>
      </c>
      <c r="C95" s="9" t="s">
        <v>2</v>
      </c>
      <c r="D95" s="10"/>
      <c r="E95" s="8" t="s">
        <v>636</v>
      </c>
      <c r="F95" s="8" t="s">
        <v>29</v>
      </c>
      <c r="G95" s="8" t="s">
        <v>0</v>
      </c>
      <c r="H95" s="8">
        <v>4940</v>
      </c>
      <c r="I95" s="8">
        <v>0.18</v>
      </c>
      <c r="J95" s="8">
        <v>43</v>
      </c>
      <c r="K95" s="271"/>
    </row>
    <row r="96" spans="1:11" x14ac:dyDescent="0.25">
      <c r="A96" s="22">
        <v>43168.440613425926</v>
      </c>
      <c r="B96" s="9" t="s">
        <v>3</v>
      </c>
      <c r="C96" s="9" t="s">
        <v>2</v>
      </c>
      <c r="D96" s="10"/>
      <c r="E96" s="8" t="s">
        <v>636</v>
      </c>
      <c r="F96" s="8" t="s">
        <v>29</v>
      </c>
      <c r="G96" s="8" t="s">
        <v>0</v>
      </c>
      <c r="H96" s="8">
        <v>4960</v>
      </c>
      <c r="I96" s="8">
        <v>0.18</v>
      </c>
      <c r="J96" s="8">
        <v>43</v>
      </c>
      <c r="K96" s="271"/>
    </row>
    <row r="97" spans="1:11" x14ac:dyDescent="0.25">
      <c r="A97" s="22">
        <v>43168.441030092596</v>
      </c>
      <c r="B97" s="9" t="s">
        <v>3</v>
      </c>
      <c r="C97" s="10"/>
      <c r="D97" s="9" t="s">
        <v>2</v>
      </c>
      <c r="E97" s="8" t="s">
        <v>637</v>
      </c>
      <c r="F97" s="8" t="s">
        <v>29</v>
      </c>
      <c r="G97" s="8" t="s">
        <v>0</v>
      </c>
      <c r="H97" s="14">
        <v>5120</v>
      </c>
      <c r="I97" s="8">
        <v>0.18</v>
      </c>
      <c r="J97" s="8">
        <v>43</v>
      </c>
      <c r="K97" s="271"/>
    </row>
    <row r="98" spans="1:11" x14ac:dyDescent="0.25">
      <c r="A98" s="22">
        <v>43168.441168981481</v>
      </c>
      <c r="B98" s="9" t="s">
        <v>3</v>
      </c>
      <c r="C98" s="10"/>
      <c r="D98" s="9" t="s">
        <v>2</v>
      </c>
      <c r="E98" s="8" t="s">
        <v>637</v>
      </c>
      <c r="F98" s="8" t="s">
        <v>29</v>
      </c>
      <c r="G98" s="8" t="s">
        <v>0</v>
      </c>
      <c r="H98" s="14">
        <v>5280</v>
      </c>
      <c r="I98" s="8">
        <v>0.18</v>
      </c>
      <c r="J98" s="8">
        <v>43</v>
      </c>
      <c r="K98" s="271"/>
    </row>
    <row r="99" spans="1:11" x14ac:dyDescent="0.25">
      <c r="A99" s="22">
        <v>43168.441307870373</v>
      </c>
      <c r="B99" s="9" t="s">
        <v>3</v>
      </c>
      <c r="C99" s="10"/>
      <c r="D99" s="9" t="s">
        <v>2</v>
      </c>
      <c r="E99" s="8" t="s">
        <v>637</v>
      </c>
      <c r="F99" s="8" t="s">
        <v>29</v>
      </c>
      <c r="G99" s="8" t="s">
        <v>0</v>
      </c>
      <c r="H99" s="14">
        <v>5270</v>
      </c>
      <c r="I99" s="8">
        <v>0.18</v>
      </c>
      <c r="J99" s="8">
        <v>43</v>
      </c>
      <c r="K99" s="272"/>
    </row>
    <row r="100" spans="1:11" x14ac:dyDescent="0.25">
      <c r="A100" s="23">
        <v>43168.442835648151</v>
      </c>
      <c r="B100" s="28" t="s">
        <v>3</v>
      </c>
      <c r="C100" s="12" t="s">
        <v>2</v>
      </c>
      <c r="D100" s="10"/>
      <c r="E100" s="29" t="s">
        <v>636</v>
      </c>
      <c r="F100" s="11" t="s">
        <v>30</v>
      </c>
      <c r="G100" s="11" t="s">
        <v>0</v>
      </c>
      <c r="H100" s="11">
        <v>4240</v>
      </c>
      <c r="I100" s="11">
        <v>0.18</v>
      </c>
      <c r="J100" s="11">
        <v>43</v>
      </c>
      <c r="K100" s="267">
        <f>AVERAGE(H100:H101,H103,H106)</f>
        <v>4407.5</v>
      </c>
    </row>
    <row r="101" spans="1:11" x14ac:dyDescent="0.25">
      <c r="A101" s="23">
        <v>43168.442974537036</v>
      </c>
      <c r="B101" s="28" t="s">
        <v>3</v>
      </c>
      <c r="C101" s="12" t="s">
        <v>2</v>
      </c>
      <c r="D101" s="10"/>
      <c r="E101" s="29" t="s">
        <v>636</v>
      </c>
      <c r="F101" s="11" t="s">
        <v>30</v>
      </c>
      <c r="G101" s="11" t="s">
        <v>0</v>
      </c>
      <c r="H101" s="11">
        <v>4280</v>
      </c>
      <c r="I101" s="11">
        <v>0.18</v>
      </c>
      <c r="J101" s="11">
        <v>43</v>
      </c>
      <c r="K101" s="268"/>
    </row>
    <row r="102" spans="1:11" x14ac:dyDescent="0.25">
      <c r="A102" s="23">
        <v>43168.443113425928</v>
      </c>
      <c r="B102" s="28" t="s">
        <v>3</v>
      </c>
      <c r="C102" s="12" t="s">
        <v>2</v>
      </c>
      <c r="D102" s="10"/>
      <c r="E102" s="29" t="s">
        <v>636</v>
      </c>
      <c r="F102" s="11" t="s">
        <v>30</v>
      </c>
      <c r="G102" s="11" t="s">
        <v>0</v>
      </c>
      <c r="H102" s="15">
        <v>3290</v>
      </c>
      <c r="I102" s="11">
        <v>0.18</v>
      </c>
      <c r="J102" s="11">
        <v>43</v>
      </c>
      <c r="K102" s="268"/>
    </row>
    <row r="103" spans="1:11" x14ac:dyDescent="0.25">
      <c r="A103" s="23">
        <v>43168.443576388891</v>
      </c>
      <c r="B103" s="28" t="s">
        <v>3</v>
      </c>
      <c r="C103" s="12" t="s">
        <v>2</v>
      </c>
      <c r="D103" s="10"/>
      <c r="E103" s="29" t="s">
        <v>636</v>
      </c>
      <c r="F103" s="11" t="s">
        <v>30</v>
      </c>
      <c r="G103" s="11" t="s">
        <v>0</v>
      </c>
      <c r="H103" s="11">
        <v>4670</v>
      </c>
      <c r="I103" s="11">
        <v>0.18</v>
      </c>
      <c r="J103" s="11">
        <v>43</v>
      </c>
      <c r="K103" s="268"/>
    </row>
    <row r="104" spans="1:11" x14ac:dyDescent="0.25">
      <c r="A104" s="23">
        <v>43168.443726851852</v>
      </c>
      <c r="B104" s="28" t="s">
        <v>3</v>
      </c>
      <c r="C104" s="12" t="s">
        <v>2</v>
      </c>
      <c r="D104" s="10"/>
      <c r="E104" s="29" t="s">
        <v>636</v>
      </c>
      <c r="F104" s="11" t="s">
        <v>30</v>
      </c>
      <c r="G104" s="11" t="s">
        <v>0</v>
      </c>
      <c r="H104" s="15">
        <v>4690</v>
      </c>
      <c r="I104" s="11">
        <v>0.18</v>
      </c>
      <c r="J104" s="11">
        <v>43</v>
      </c>
      <c r="K104" s="268"/>
    </row>
    <row r="105" spans="1:11" x14ac:dyDescent="0.25">
      <c r="A105" s="23">
        <v>43168.443865740737</v>
      </c>
      <c r="B105" s="28" t="s">
        <v>3</v>
      </c>
      <c r="C105" s="12" t="s">
        <v>2</v>
      </c>
      <c r="D105" s="10"/>
      <c r="E105" s="29" t="s">
        <v>636</v>
      </c>
      <c r="F105" s="11" t="s">
        <v>30</v>
      </c>
      <c r="G105" s="11" t="s">
        <v>0</v>
      </c>
      <c r="H105" s="15">
        <v>4680</v>
      </c>
      <c r="I105" s="11">
        <v>0.18</v>
      </c>
      <c r="J105" s="11">
        <v>43</v>
      </c>
      <c r="K105" s="268"/>
    </row>
    <row r="106" spans="1:11" x14ac:dyDescent="0.25">
      <c r="A106" s="23">
        <v>43168.444479166668</v>
      </c>
      <c r="B106" s="28" t="s">
        <v>3</v>
      </c>
      <c r="C106" s="10"/>
      <c r="D106" s="12" t="s">
        <v>2</v>
      </c>
      <c r="E106" s="29" t="s">
        <v>637</v>
      </c>
      <c r="F106" s="11" t="s">
        <v>30</v>
      </c>
      <c r="G106" s="11" t="s">
        <v>0</v>
      </c>
      <c r="H106" s="11">
        <v>4440</v>
      </c>
      <c r="I106" s="11">
        <v>0.18</v>
      </c>
      <c r="J106" s="11">
        <v>43</v>
      </c>
      <c r="K106" s="268"/>
    </row>
    <row r="107" spans="1:11" x14ac:dyDescent="0.25">
      <c r="A107" s="23">
        <v>43168.44462962963</v>
      </c>
      <c r="B107" s="28" t="s">
        <v>3</v>
      </c>
      <c r="C107" s="10"/>
      <c r="D107" s="12" t="s">
        <v>2</v>
      </c>
      <c r="E107" s="29" t="s">
        <v>637</v>
      </c>
      <c r="F107" s="11" t="s">
        <v>30</v>
      </c>
      <c r="G107" s="11" t="s">
        <v>0</v>
      </c>
      <c r="H107" s="15">
        <v>4540</v>
      </c>
      <c r="I107" s="11">
        <v>0.18</v>
      </c>
      <c r="J107" s="11">
        <v>43</v>
      </c>
      <c r="K107" s="268"/>
    </row>
    <row r="108" spans="1:11" x14ac:dyDescent="0.25">
      <c r="A108" s="23">
        <v>43168.444791666669</v>
      </c>
      <c r="B108" s="28" t="s">
        <v>3</v>
      </c>
      <c r="C108" s="10"/>
      <c r="D108" s="12" t="s">
        <v>2</v>
      </c>
      <c r="E108" s="29" t="s">
        <v>637</v>
      </c>
      <c r="F108" s="11" t="s">
        <v>30</v>
      </c>
      <c r="G108" s="11" t="s">
        <v>0</v>
      </c>
      <c r="H108" s="15">
        <v>4460</v>
      </c>
      <c r="I108" s="11">
        <v>0.18</v>
      </c>
      <c r="J108" s="11">
        <v>43</v>
      </c>
      <c r="K108" s="269"/>
    </row>
    <row r="109" spans="1:11" x14ac:dyDescent="0.25">
      <c r="A109" s="22">
        <v>43168.447002314817</v>
      </c>
      <c r="B109" s="9" t="s">
        <v>3</v>
      </c>
      <c r="C109" s="9" t="s">
        <v>2</v>
      </c>
      <c r="D109" s="10"/>
      <c r="E109" s="8" t="s">
        <v>636</v>
      </c>
      <c r="F109" s="8" t="s">
        <v>31</v>
      </c>
      <c r="G109" s="8" t="s">
        <v>0</v>
      </c>
      <c r="H109" s="14">
        <v>470</v>
      </c>
      <c r="I109" s="8">
        <v>0.18</v>
      </c>
      <c r="J109" s="8">
        <v>45</v>
      </c>
      <c r="K109" s="270">
        <f>AVERAGE(H110,H115,H123,H126)</f>
        <v>5042.5</v>
      </c>
    </row>
    <row r="110" spans="1:11" x14ac:dyDescent="0.25">
      <c r="A110" s="22">
        <v>43168.447141203702</v>
      </c>
      <c r="B110" s="9" t="s">
        <v>3</v>
      </c>
      <c r="C110" s="9" t="s">
        <v>2</v>
      </c>
      <c r="D110" s="10"/>
      <c r="E110" s="8" t="s">
        <v>636</v>
      </c>
      <c r="F110" s="8" t="s">
        <v>31</v>
      </c>
      <c r="G110" s="8" t="s">
        <v>0</v>
      </c>
      <c r="H110" s="8">
        <v>5620</v>
      </c>
      <c r="I110" s="8">
        <v>0.18</v>
      </c>
      <c r="J110" s="8">
        <v>45</v>
      </c>
      <c r="K110" s="271"/>
    </row>
    <row r="111" spans="1:11" x14ac:dyDescent="0.25">
      <c r="A111" s="22">
        <v>43168.447280092594</v>
      </c>
      <c r="B111" s="9" t="s">
        <v>3</v>
      </c>
      <c r="C111" s="9" t="s">
        <v>2</v>
      </c>
      <c r="D111" s="10"/>
      <c r="E111" s="8" t="s">
        <v>636</v>
      </c>
      <c r="F111" s="8" t="s">
        <v>31</v>
      </c>
      <c r="G111" s="8" t="s">
        <v>0</v>
      </c>
      <c r="H111" s="14">
        <v>5030</v>
      </c>
      <c r="I111" s="8">
        <v>0.18</v>
      </c>
      <c r="J111" s="8">
        <v>45</v>
      </c>
      <c r="K111" s="271"/>
    </row>
    <row r="112" spans="1:11" x14ac:dyDescent="0.25">
      <c r="A112" s="22">
        <v>43168.448553240742</v>
      </c>
      <c r="B112" s="9" t="s">
        <v>3</v>
      </c>
      <c r="C112" s="9" t="s">
        <v>2</v>
      </c>
      <c r="D112" s="10"/>
      <c r="E112" s="8" t="s">
        <v>636</v>
      </c>
      <c r="F112" s="8" t="s">
        <v>31</v>
      </c>
      <c r="G112" s="8" t="s">
        <v>0</v>
      </c>
      <c r="H112" s="14">
        <v>5280</v>
      </c>
      <c r="I112" s="8">
        <v>0.18</v>
      </c>
      <c r="J112" s="8">
        <v>45</v>
      </c>
      <c r="K112" s="271"/>
    </row>
    <row r="113" spans="1:11" x14ac:dyDescent="0.25">
      <c r="A113" s="22">
        <v>43168.448692129627</v>
      </c>
      <c r="B113" s="9" t="s">
        <v>3</v>
      </c>
      <c r="C113" s="9" t="s">
        <v>2</v>
      </c>
      <c r="D113" s="10"/>
      <c r="E113" s="8" t="s">
        <v>636</v>
      </c>
      <c r="F113" s="8" t="s">
        <v>31</v>
      </c>
      <c r="G113" s="8" t="s">
        <v>0</v>
      </c>
      <c r="H113" s="14">
        <v>5250</v>
      </c>
      <c r="I113" s="8">
        <v>0.18</v>
      </c>
      <c r="J113" s="8">
        <v>45</v>
      </c>
      <c r="K113" s="271"/>
    </row>
    <row r="114" spans="1:11" x14ac:dyDescent="0.25">
      <c r="A114" s="22">
        <v>43168.448831018519</v>
      </c>
      <c r="B114" s="9" t="s">
        <v>3</v>
      </c>
      <c r="C114" s="9" t="s">
        <v>2</v>
      </c>
      <c r="D114" s="10"/>
      <c r="E114" s="8" t="s">
        <v>636</v>
      </c>
      <c r="F114" s="8" t="s">
        <v>31</v>
      </c>
      <c r="G114" s="8" t="s">
        <v>0</v>
      </c>
      <c r="H114" s="14">
        <v>480</v>
      </c>
      <c r="I114" s="8">
        <v>0.18</v>
      </c>
      <c r="J114" s="8">
        <v>45</v>
      </c>
      <c r="K114" s="271"/>
    </row>
    <row r="115" spans="1:11" x14ac:dyDescent="0.25">
      <c r="A115" s="22">
        <v>43168.449907407405</v>
      </c>
      <c r="B115" s="9" t="s">
        <v>3</v>
      </c>
      <c r="C115" s="9" t="s">
        <v>2</v>
      </c>
      <c r="D115" s="10"/>
      <c r="E115" s="8" t="s">
        <v>636</v>
      </c>
      <c r="F115" s="8" t="s">
        <v>31</v>
      </c>
      <c r="G115" s="8" t="s">
        <v>0</v>
      </c>
      <c r="H115" s="8">
        <v>5120</v>
      </c>
      <c r="I115" s="8">
        <v>0.18</v>
      </c>
      <c r="J115" s="8">
        <v>45</v>
      </c>
      <c r="K115" s="271"/>
    </row>
    <row r="116" spans="1:11" x14ac:dyDescent="0.25">
      <c r="A116" s="22">
        <v>43168.450046296297</v>
      </c>
      <c r="B116" s="9" t="s">
        <v>3</v>
      </c>
      <c r="C116" s="9" t="s">
        <v>2</v>
      </c>
      <c r="D116" s="10"/>
      <c r="E116" s="8" t="s">
        <v>636</v>
      </c>
      <c r="F116" s="8" t="s">
        <v>31</v>
      </c>
      <c r="G116" s="8" t="s">
        <v>0</v>
      </c>
      <c r="H116" s="14">
        <v>510</v>
      </c>
      <c r="I116" s="8">
        <v>0.18</v>
      </c>
      <c r="J116" s="8">
        <v>45</v>
      </c>
      <c r="K116" s="271"/>
    </row>
    <row r="117" spans="1:11" x14ac:dyDescent="0.25">
      <c r="A117" s="22">
        <v>43168.450185185182</v>
      </c>
      <c r="B117" s="9" t="s">
        <v>3</v>
      </c>
      <c r="C117" s="9" t="s">
        <v>2</v>
      </c>
      <c r="D117" s="10"/>
      <c r="E117" s="8" t="s">
        <v>636</v>
      </c>
      <c r="F117" s="8" t="s">
        <v>31</v>
      </c>
      <c r="G117" s="8" t="s">
        <v>0</v>
      </c>
      <c r="H117" s="14">
        <v>520</v>
      </c>
      <c r="I117" s="8">
        <v>0.18</v>
      </c>
      <c r="J117" s="8">
        <v>45</v>
      </c>
      <c r="K117" s="271"/>
    </row>
    <row r="118" spans="1:11" x14ac:dyDescent="0.25">
      <c r="A118" s="22">
        <v>43168.450914351852</v>
      </c>
      <c r="B118" s="9" t="s">
        <v>3</v>
      </c>
      <c r="C118" s="10"/>
      <c r="D118" s="9" t="s">
        <v>2</v>
      </c>
      <c r="E118" s="8" t="s">
        <v>637</v>
      </c>
      <c r="F118" s="8" t="s">
        <v>31</v>
      </c>
      <c r="G118" s="8" t="s">
        <v>0</v>
      </c>
      <c r="H118" s="14">
        <v>2770</v>
      </c>
      <c r="I118" s="8">
        <v>0.18</v>
      </c>
      <c r="J118" s="8">
        <v>45</v>
      </c>
      <c r="K118" s="271"/>
    </row>
    <row r="119" spans="1:11" x14ac:dyDescent="0.25">
      <c r="A119" s="22">
        <v>43168.451064814813</v>
      </c>
      <c r="B119" s="9" t="s">
        <v>3</v>
      </c>
      <c r="C119" s="10"/>
      <c r="D119" s="9" t="s">
        <v>2</v>
      </c>
      <c r="E119" s="8" t="s">
        <v>637</v>
      </c>
      <c r="F119" s="8" t="s">
        <v>31</v>
      </c>
      <c r="G119" s="8" t="s">
        <v>0</v>
      </c>
      <c r="H119" s="14">
        <v>1530</v>
      </c>
      <c r="I119" s="8">
        <v>0.18</v>
      </c>
      <c r="J119" s="8">
        <v>45</v>
      </c>
      <c r="K119" s="271"/>
    </row>
    <row r="120" spans="1:11" x14ac:dyDescent="0.25">
      <c r="A120" s="22">
        <v>43168.451203703706</v>
      </c>
      <c r="B120" s="9" t="s">
        <v>3</v>
      </c>
      <c r="C120" s="10"/>
      <c r="D120" s="9" t="s">
        <v>2</v>
      </c>
      <c r="E120" s="8" t="s">
        <v>637</v>
      </c>
      <c r="F120" s="8" t="s">
        <v>31</v>
      </c>
      <c r="G120" s="8" t="s">
        <v>0</v>
      </c>
      <c r="H120" s="14">
        <v>2430</v>
      </c>
      <c r="I120" s="8">
        <v>0.18</v>
      </c>
      <c r="J120" s="8">
        <v>45</v>
      </c>
      <c r="K120" s="271"/>
    </row>
    <row r="121" spans="1:11" x14ac:dyDescent="0.25">
      <c r="A121" s="22">
        <v>43168.451840277776</v>
      </c>
      <c r="B121" s="9" t="s">
        <v>3</v>
      </c>
      <c r="C121" s="10"/>
      <c r="D121" s="9" t="s">
        <v>2</v>
      </c>
      <c r="E121" s="8" t="s">
        <v>637</v>
      </c>
      <c r="F121" s="8" t="s">
        <v>31</v>
      </c>
      <c r="G121" s="8" t="s">
        <v>0</v>
      </c>
      <c r="H121" s="14">
        <v>800</v>
      </c>
      <c r="I121" s="8">
        <v>0.18</v>
      </c>
      <c r="J121" s="8">
        <v>45</v>
      </c>
      <c r="K121" s="271"/>
    </row>
    <row r="122" spans="1:11" x14ac:dyDescent="0.25">
      <c r="A122" s="22">
        <v>43168.451990740738</v>
      </c>
      <c r="B122" s="9" t="s">
        <v>3</v>
      </c>
      <c r="C122" s="10"/>
      <c r="D122" s="9" t="s">
        <v>2</v>
      </c>
      <c r="E122" s="8" t="s">
        <v>637</v>
      </c>
      <c r="F122" s="8" t="s">
        <v>31</v>
      </c>
      <c r="G122" s="8" t="s">
        <v>0</v>
      </c>
      <c r="H122" s="14">
        <v>430</v>
      </c>
      <c r="I122" s="8">
        <v>0.18</v>
      </c>
      <c r="J122" s="8">
        <v>45</v>
      </c>
      <c r="K122" s="271"/>
    </row>
    <row r="123" spans="1:11" x14ac:dyDescent="0.25">
      <c r="A123" s="22">
        <v>43168.452141203707</v>
      </c>
      <c r="B123" s="9" t="s">
        <v>3</v>
      </c>
      <c r="C123" s="10"/>
      <c r="D123" s="9" t="s">
        <v>2</v>
      </c>
      <c r="E123" s="8" t="s">
        <v>637</v>
      </c>
      <c r="F123" s="8" t="s">
        <v>31</v>
      </c>
      <c r="G123" s="8" t="s">
        <v>0</v>
      </c>
      <c r="H123" s="8">
        <v>4670</v>
      </c>
      <c r="I123" s="8">
        <v>0.18</v>
      </c>
      <c r="J123" s="8">
        <v>45</v>
      </c>
      <c r="K123" s="271"/>
    </row>
    <row r="124" spans="1:11" x14ac:dyDescent="0.25">
      <c r="A124" s="22">
        <v>43168.453321759262</v>
      </c>
      <c r="B124" s="9" t="s">
        <v>3</v>
      </c>
      <c r="C124" s="10"/>
      <c r="D124" s="9" t="s">
        <v>2</v>
      </c>
      <c r="E124" s="8" t="s">
        <v>637</v>
      </c>
      <c r="F124" s="8" t="s">
        <v>31</v>
      </c>
      <c r="G124" s="8" t="s">
        <v>0</v>
      </c>
      <c r="H124" s="14">
        <v>4760</v>
      </c>
      <c r="I124" s="8">
        <v>0.18</v>
      </c>
      <c r="J124" s="8">
        <v>45</v>
      </c>
      <c r="K124" s="271"/>
    </row>
    <row r="125" spans="1:11" x14ac:dyDescent="0.25">
      <c r="A125" s="22">
        <v>43168.453460648147</v>
      </c>
      <c r="B125" s="9" t="s">
        <v>3</v>
      </c>
      <c r="C125" s="10"/>
      <c r="D125" s="9" t="s">
        <v>2</v>
      </c>
      <c r="E125" s="8" t="s">
        <v>637</v>
      </c>
      <c r="F125" s="8" t="s">
        <v>31</v>
      </c>
      <c r="G125" s="8" t="s">
        <v>0</v>
      </c>
      <c r="H125" s="14">
        <v>440</v>
      </c>
      <c r="I125" s="8">
        <v>0.18</v>
      </c>
      <c r="J125" s="8">
        <v>45</v>
      </c>
      <c r="K125" s="271"/>
    </row>
    <row r="126" spans="1:11" x14ac:dyDescent="0.25">
      <c r="A126" s="22">
        <v>43168.453599537039</v>
      </c>
      <c r="B126" s="9" t="s">
        <v>3</v>
      </c>
      <c r="C126" s="10"/>
      <c r="D126" s="9" t="s">
        <v>2</v>
      </c>
      <c r="E126" s="8" t="s">
        <v>637</v>
      </c>
      <c r="F126" s="8" t="s">
        <v>31</v>
      </c>
      <c r="G126" s="8" t="s">
        <v>0</v>
      </c>
      <c r="H126" s="8">
        <v>4760</v>
      </c>
      <c r="I126" s="8">
        <v>0.18</v>
      </c>
      <c r="J126" s="8">
        <v>45</v>
      </c>
      <c r="K126" s="272"/>
    </row>
    <row r="127" spans="1:11" x14ac:dyDescent="0.25">
      <c r="A127" s="23">
        <v>43168.454780092594</v>
      </c>
      <c r="B127" s="28" t="s">
        <v>3</v>
      </c>
      <c r="C127" s="12" t="s">
        <v>2</v>
      </c>
      <c r="D127" s="10"/>
      <c r="E127" s="29" t="s">
        <v>636</v>
      </c>
      <c r="F127" s="11" t="s">
        <v>18</v>
      </c>
      <c r="G127" s="11" t="s">
        <v>0</v>
      </c>
      <c r="H127" s="15">
        <v>4350</v>
      </c>
      <c r="I127" s="11">
        <v>0.18</v>
      </c>
      <c r="J127" s="11">
        <v>45</v>
      </c>
      <c r="K127" s="267">
        <f>AVERAGE(H133:H135)</f>
        <v>4770</v>
      </c>
    </row>
    <row r="128" spans="1:11" x14ac:dyDescent="0.25">
      <c r="A128" s="23">
        <v>43168.454918981479</v>
      </c>
      <c r="B128" s="28" t="s">
        <v>3</v>
      </c>
      <c r="C128" s="12" t="s">
        <v>2</v>
      </c>
      <c r="D128" s="10"/>
      <c r="E128" s="29" t="s">
        <v>636</v>
      </c>
      <c r="F128" s="11" t="s">
        <v>18</v>
      </c>
      <c r="G128" s="11" t="s">
        <v>0</v>
      </c>
      <c r="H128" s="15">
        <v>4390</v>
      </c>
      <c r="I128" s="11">
        <v>0.18</v>
      </c>
      <c r="J128" s="11">
        <v>45</v>
      </c>
      <c r="K128" s="268"/>
    </row>
    <row r="129" spans="1:11" x14ac:dyDescent="0.25">
      <c r="A129" s="23">
        <v>43168.455057870371</v>
      </c>
      <c r="B129" s="28" t="s">
        <v>3</v>
      </c>
      <c r="C129" s="12" t="s">
        <v>2</v>
      </c>
      <c r="D129" s="10"/>
      <c r="E129" s="29" t="s">
        <v>636</v>
      </c>
      <c r="F129" s="11" t="s">
        <v>18</v>
      </c>
      <c r="G129" s="11" t="s">
        <v>0</v>
      </c>
      <c r="H129" s="15">
        <v>4380</v>
      </c>
      <c r="I129" s="11">
        <v>0.18</v>
      </c>
      <c r="J129" s="11">
        <v>45</v>
      </c>
      <c r="K129" s="268"/>
    </row>
    <row r="130" spans="1:11" x14ac:dyDescent="0.25">
      <c r="A130" s="23">
        <v>43168.455555555556</v>
      </c>
      <c r="B130" s="28" t="s">
        <v>3</v>
      </c>
      <c r="C130" s="10"/>
      <c r="D130" s="12" t="s">
        <v>2</v>
      </c>
      <c r="E130" s="29" t="s">
        <v>637</v>
      </c>
      <c r="F130" s="11" t="s">
        <v>18</v>
      </c>
      <c r="G130" s="11" t="s">
        <v>0</v>
      </c>
      <c r="H130" s="15">
        <v>3530</v>
      </c>
      <c r="I130" s="11">
        <v>0.18</v>
      </c>
      <c r="J130" s="11">
        <v>45</v>
      </c>
      <c r="K130" s="268"/>
    </row>
    <row r="131" spans="1:11" x14ac:dyDescent="0.25">
      <c r="A131" s="23">
        <v>43168.455694444441</v>
      </c>
      <c r="B131" s="28" t="s">
        <v>3</v>
      </c>
      <c r="C131" s="10"/>
      <c r="D131" s="12" t="s">
        <v>2</v>
      </c>
      <c r="E131" s="29" t="s">
        <v>637</v>
      </c>
      <c r="F131" s="11" t="s">
        <v>18</v>
      </c>
      <c r="G131" s="11" t="s">
        <v>0</v>
      </c>
      <c r="H131" s="15">
        <v>2830</v>
      </c>
      <c r="I131" s="11">
        <v>0.18</v>
      </c>
      <c r="J131" s="11">
        <v>45</v>
      </c>
      <c r="K131" s="268"/>
    </row>
    <row r="132" spans="1:11" x14ac:dyDescent="0.25">
      <c r="A132" s="23">
        <v>43168.455833333333</v>
      </c>
      <c r="B132" s="28" t="s">
        <v>3</v>
      </c>
      <c r="C132" s="10"/>
      <c r="D132" s="12" t="s">
        <v>2</v>
      </c>
      <c r="E132" s="29" t="s">
        <v>637</v>
      </c>
      <c r="F132" s="11" t="s">
        <v>18</v>
      </c>
      <c r="G132" s="11" t="s">
        <v>0</v>
      </c>
      <c r="H132" s="15">
        <v>3490</v>
      </c>
      <c r="I132" s="11">
        <v>0.18</v>
      </c>
      <c r="J132" s="11">
        <v>45</v>
      </c>
      <c r="K132" s="268"/>
    </row>
    <row r="133" spans="1:11" x14ac:dyDescent="0.25">
      <c r="A133" s="23">
        <v>43168.456296296295</v>
      </c>
      <c r="B133" s="28" t="s">
        <v>3</v>
      </c>
      <c r="C133" s="10"/>
      <c r="D133" s="12" t="s">
        <v>2</v>
      </c>
      <c r="E133" s="29" t="s">
        <v>637</v>
      </c>
      <c r="F133" s="11" t="s">
        <v>18</v>
      </c>
      <c r="G133" s="11" t="s">
        <v>0</v>
      </c>
      <c r="H133" s="11">
        <v>4750</v>
      </c>
      <c r="I133" s="11">
        <v>0.18</v>
      </c>
      <c r="J133" s="11">
        <v>45</v>
      </c>
      <c r="K133" s="268"/>
    </row>
    <row r="134" spans="1:11" x14ac:dyDescent="0.25">
      <c r="A134" s="23">
        <v>43168.456435185188</v>
      </c>
      <c r="B134" s="28" t="s">
        <v>3</v>
      </c>
      <c r="C134" s="10"/>
      <c r="D134" s="12" t="s">
        <v>2</v>
      </c>
      <c r="E134" s="29" t="s">
        <v>637</v>
      </c>
      <c r="F134" s="11" t="s">
        <v>18</v>
      </c>
      <c r="G134" s="11" t="s">
        <v>0</v>
      </c>
      <c r="H134" s="11">
        <v>4780</v>
      </c>
      <c r="I134" s="11">
        <v>0.18</v>
      </c>
      <c r="J134" s="11">
        <v>45</v>
      </c>
      <c r="K134" s="268"/>
    </row>
    <row r="135" spans="1:11" x14ac:dyDescent="0.25">
      <c r="A135" s="23">
        <v>43168.456574074073</v>
      </c>
      <c r="B135" s="28" t="s">
        <v>3</v>
      </c>
      <c r="C135" s="10"/>
      <c r="D135" s="12" t="s">
        <v>2</v>
      </c>
      <c r="E135" s="29" t="s">
        <v>637</v>
      </c>
      <c r="F135" s="11" t="s">
        <v>18</v>
      </c>
      <c r="G135" s="11" t="s">
        <v>0</v>
      </c>
      <c r="H135" s="11">
        <v>4780</v>
      </c>
      <c r="I135" s="11">
        <v>0.18</v>
      </c>
      <c r="J135" s="11">
        <v>45</v>
      </c>
      <c r="K135" s="269"/>
    </row>
    <row r="136" spans="1:11" x14ac:dyDescent="0.25">
      <c r="A136" s="22">
        <v>43168.457314814812</v>
      </c>
      <c r="B136" s="9" t="s">
        <v>3</v>
      </c>
      <c r="C136" s="9" t="s">
        <v>2</v>
      </c>
      <c r="D136" s="10"/>
      <c r="E136" s="8" t="s">
        <v>636</v>
      </c>
      <c r="F136" s="8" t="s">
        <v>17</v>
      </c>
      <c r="G136" s="8" t="s">
        <v>0</v>
      </c>
      <c r="H136" s="8">
        <v>4250</v>
      </c>
      <c r="I136" s="8">
        <v>0.18</v>
      </c>
      <c r="J136" s="8">
        <v>45</v>
      </c>
      <c r="K136" s="270">
        <f>AVERAGE(H136,H138:H141)</f>
        <v>4570</v>
      </c>
    </row>
    <row r="137" spans="1:11" x14ac:dyDescent="0.25">
      <c r="A137" s="22">
        <v>43168.457465277781</v>
      </c>
      <c r="B137" s="9" t="s">
        <v>3</v>
      </c>
      <c r="C137" s="9" t="s">
        <v>2</v>
      </c>
      <c r="D137" s="10"/>
      <c r="E137" s="8" t="s">
        <v>636</v>
      </c>
      <c r="F137" s="8" t="s">
        <v>17</v>
      </c>
      <c r="G137" s="8" t="s">
        <v>0</v>
      </c>
      <c r="H137" s="14">
        <v>4280</v>
      </c>
      <c r="I137" s="8">
        <v>0.18</v>
      </c>
      <c r="J137" s="8">
        <v>45</v>
      </c>
      <c r="K137" s="271"/>
    </row>
    <row r="138" spans="1:11" x14ac:dyDescent="0.25">
      <c r="A138" s="22">
        <v>43168.457604166666</v>
      </c>
      <c r="B138" s="9" t="s">
        <v>3</v>
      </c>
      <c r="C138" s="9" t="s">
        <v>2</v>
      </c>
      <c r="D138" s="10"/>
      <c r="E138" s="8" t="s">
        <v>636</v>
      </c>
      <c r="F138" s="8" t="s">
        <v>17</v>
      </c>
      <c r="G138" s="8" t="s">
        <v>0</v>
      </c>
      <c r="H138" s="8">
        <v>4310</v>
      </c>
      <c r="I138" s="8">
        <v>0.18</v>
      </c>
      <c r="J138" s="8">
        <v>45</v>
      </c>
      <c r="K138" s="271"/>
    </row>
    <row r="139" spans="1:11" x14ac:dyDescent="0.25">
      <c r="A139" s="22">
        <v>43168.458472222221</v>
      </c>
      <c r="B139" s="9" t="s">
        <v>3</v>
      </c>
      <c r="C139" s="10"/>
      <c r="D139" s="9" t="s">
        <v>2</v>
      </c>
      <c r="E139" s="8" t="s">
        <v>637</v>
      </c>
      <c r="F139" s="8" t="s">
        <v>17</v>
      </c>
      <c r="G139" s="8" t="s">
        <v>0</v>
      </c>
      <c r="H139" s="8">
        <v>4810</v>
      </c>
      <c r="I139" s="8">
        <v>0.18</v>
      </c>
      <c r="J139" s="8">
        <v>45</v>
      </c>
      <c r="K139" s="271"/>
    </row>
    <row r="140" spans="1:11" x14ac:dyDescent="0.25">
      <c r="A140" s="22">
        <v>43168.458611111113</v>
      </c>
      <c r="B140" s="9" t="s">
        <v>3</v>
      </c>
      <c r="C140" s="10"/>
      <c r="D140" s="9" t="s">
        <v>2</v>
      </c>
      <c r="E140" s="8" t="s">
        <v>637</v>
      </c>
      <c r="F140" s="8" t="s">
        <v>17</v>
      </c>
      <c r="G140" s="8" t="s">
        <v>0</v>
      </c>
      <c r="H140" s="8">
        <v>4770</v>
      </c>
      <c r="I140" s="8">
        <v>0.18</v>
      </c>
      <c r="J140" s="8">
        <v>45</v>
      </c>
      <c r="K140" s="271"/>
    </row>
    <row r="141" spans="1:11" x14ac:dyDescent="0.25">
      <c r="A141" s="22">
        <v>43168.458749999998</v>
      </c>
      <c r="B141" s="9" t="s">
        <v>3</v>
      </c>
      <c r="C141" s="10"/>
      <c r="D141" s="9" t="s">
        <v>2</v>
      </c>
      <c r="E141" s="8" t="s">
        <v>637</v>
      </c>
      <c r="F141" s="8" t="s">
        <v>17</v>
      </c>
      <c r="G141" s="8" t="s">
        <v>0</v>
      </c>
      <c r="H141" s="8">
        <v>4710</v>
      </c>
      <c r="I141" s="8">
        <v>0.18</v>
      </c>
      <c r="J141" s="8">
        <v>45</v>
      </c>
      <c r="K141" s="272"/>
    </row>
    <row r="142" spans="1:11" x14ac:dyDescent="0.25">
      <c r="A142" s="23">
        <v>43168.459305555552</v>
      </c>
      <c r="B142" s="28" t="s">
        <v>3</v>
      </c>
      <c r="C142" s="12" t="s">
        <v>2</v>
      </c>
      <c r="D142" s="10"/>
      <c r="E142" s="29" t="s">
        <v>636</v>
      </c>
      <c r="F142" s="11" t="s">
        <v>15</v>
      </c>
      <c r="G142" s="11" t="s">
        <v>0</v>
      </c>
      <c r="H142" s="11">
        <v>4940</v>
      </c>
      <c r="I142" s="11">
        <v>0.18</v>
      </c>
      <c r="J142" s="11">
        <v>45</v>
      </c>
      <c r="K142" s="267">
        <f>AVERAGE(H142:H143,H145,H147)</f>
        <v>4772.5</v>
      </c>
    </row>
    <row r="143" spans="1:11" x14ac:dyDescent="0.25">
      <c r="A143" s="23">
        <v>43168.459456018521</v>
      </c>
      <c r="B143" s="28" t="s">
        <v>3</v>
      </c>
      <c r="C143" s="12" t="s">
        <v>2</v>
      </c>
      <c r="D143" s="10"/>
      <c r="E143" s="29" t="s">
        <v>636</v>
      </c>
      <c r="F143" s="11" t="s">
        <v>15</v>
      </c>
      <c r="G143" s="11" t="s">
        <v>0</v>
      </c>
      <c r="H143" s="11">
        <v>4900</v>
      </c>
      <c r="I143" s="11">
        <v>0.18</v>
      </c>
      <c r="J143" s="11">
        <v>45</v>
      </c>
      <c r="K143" s="268"/>
    </row>
    <row r="144" spans="1:11" x14ac:dyDescent="0.25">
      <c r="A144" s="23">
        <v>43168.459606481483</v>
      </c>
      <c r="B144" s="28" t="s">
        <v>3</v>
      </c>
      <c r="C144" s="12" t="s">
        <v>2</v>
      </c>
      <c r="D144" s="10"/>
      <c r="E144" s="29" t="s">
        <v>636</v>
      </c>
      <c r="F144" s="11" t="s">
        <v>15</v>
      </c>
      <c r="G144" s="11" t="s">
        <v>0</v>
      </c>
      <c r="H144" s="15">
        <v>4640</v>
      </c>
      <c r="I144" s="11">
        <v>0.18</v>
      </c>
      <c r="J144" s="11">
        <v>45</v>
      </c>
      <c r="K144" s="268"/>
    </row>
    <row r="145" spans="1:11" x14ac:dyDescent="0.25">
      <c r="A145" s="23">
        <v>43168.460115740738</v>
      </c>
      <c r="B145" s="28" t="s">
        <v>3</v>
      </c>
      <c r="C145" s="10"/>
      <c r="D145" s="12" t="s">
        <v>2</v>
      </c>
      <c r="E145" s="29" t="s">
        <v>637</v>
      </c>
      <c r="F145" s="11" t="s">
        <v>15</v>
      </c>
      <c r="G145" s="11" t="s">
        <v>0</v>
      </c>
      <c r="H145" s="11">
        <v>4600</v>
      </c>
      <c r="I145" s="11">
        <v>0.18</v>
      </c>
      <c r="J145" s="11">
        <v>45</v>
      </c>
      <c r="K145" s="268"/>
    </row>
    <row r="146" spans="1:11" x14ac:dyDescent="0.25">
      <c r="A146" s="23">
        <v>43168.46025462963</v>
      </c>
      <c r="B146" s="28" t="s">
        <v>3</v>
      </c>
      <c r="C146" s="10"/>
      <c r="D146" s="12" t="s">
        <v>2</v>
      </c>
      <c r="E146" s="29" t="s">
        <v>637</v>
      </c>
      <c r="F146" s="11" t="s">
        <v>15</v>
      </c>
      <c r="G146" s="11" t="s">
        <v>0</v>
      </c>
      <c r="H146" s="15">
        <v>4250</v>
      </c>
      <c r="I146" s="11">
        <v>0.18</v>
      </c>
      <c r="J146" s="11">
        <v>45</v>
      </c>
      <c r="K146" s="268"/>
    </row>
    <row r="147" spans="1:11" x14ac:dyDescent="0.25">
      <c r="A147" s="23">
        <v>43168.460393518515</v>
      </c>
      <c r="B147" s="28" t="s">
        <v>3</v>
      </c>
      <c r="C147" s="10"/>
      <c r="D147" s="12" t="s">
        <v>2</v>
      </c>
      <c r="E147" s="29" t="s">
        <v>637</v>
      </c>
      <c r="F147" s="11" t="s">
        <v>15</v>
      </c>
      <c r="G147" s="11" t="s">
        <v>0</v>
      </c>
      <c r="H147" s="11">
        <v>4650</v>
      </c>
      <c r="I147" s="11">
        <v>0.18</v>
      </c>
      <c r="J147" s="11">
        <v>45</v>
      </c>
      <c r="K147" s="269"/>
    </row>
    <row r="148" spans="1:11" x14ac:dyDescent="0.25">
      <c r="A148" s="22">
        <v>43168.462476851855</v>
      </c>
      <c r="B148" s="9" t="s">
        <v>3</v>
      </c>
      <c r="C148" s="9" t="s">
        <v>2</v>
      </c>
      <c r="D148" s="10"/>
      <c r="E148" s="8" t="s">
        <v>636</v>
      </c>
      <c r="F148" s="8" t="s">
        <v>14</v>
      </c>
      <c r="G148" s="8" t="s">
        <v>0</v>
      </c>
      <c r="H148" s="8">
        <v>4590</v>
      </c>
      <c r="I148" s="8">
        <v>0.18</v>
      </c>
      <c r="J148" s="8">
        <v>45</v>
      </c>
      <c r="K148" s="270">
        <f>AVERAGE(H148:H150,H152:H153)</f>
        <v>4880</v>
      </c>
    </row>
    <row r="149" spans="1:11" x14ac:dyDescent="0.25">
      <c r="A149" s="22">
        <v>43168.46261574074</v>
      </c>
      <c r="B149" s="9" t="s">
        <v>3</v>
      </c>
      <c r="C149" s="9" t="s">
        <v>2</v>
      </c>
      <c r="D149" s="10"/>
      <c r="E149" s="8" t="s">
        <v>636</v>
      </c>
      <c r="F149" s="8" t="s">
        <v>14</v>
      </c>
      <c r="G149" s="8" t="s">
        <v>0</v>
      </c>
      <c r="H149" s="8">
        <v>4660</v>
      </c>
      <c r="I149" s="8">
        <v>0.18</v>
      </c>
      <c r="J149" s="8">
        <v>45</v>
      </c>
      <c r="K149" s="271"/>
    </row>
    <row r="150" spans="1:11" x14ac:dyDescent="0.25">
      <c r="A150" s="22">
        <v>43168.462754629632</v>
      </c>
      <c r="B150" s="9" t="s">
        <v>3</v>
      </c>
      <c r="C150" s="9" t="s">
        <v>2</v>
      </c>
      <c r="D150" s="10"/>
      <c r="E150" s="8" t="s">
        <v>636</v>
      </c>
      <c r="F150" s="8" t="s">
        <v>14</v>
      </c>
      <c r="G150" s="8" t="s">
        <v>0</v>
      </c>
      <c r="H150" s="8">
        <v>4630</v>
      </c>
      <c r="I150" s="8">
        <v>0.18</v>
      </c>
      <c r="J150" s="8">
        <v>45</v>
      </c>
      <c r="K150" s="271"/>
    </row>
    <row r="151" spans="1:11" x14ac:dyDescent="0.25">
      <c r="A151" s="22">
        <v>43168.463275462964</v>
      </c>
      <c r="B151" s="9" t="s">
        <v>3</v>
      </c>
      <c r="C151" s="10"/>
      <c r="D151" s="9" t="s">
        <v>2</v>
      </c>
      <c r="E151" s="8" t="s">
        <v>637</v>
      </c>
      <c r="F151" s="8" t="s">
        <v>14</v>
      </c>
      <c r="G151" s="8" t="s">
        <v>0</v>
      </c>
      <c r="H151" s="14">
        <v>420</v>
      </c>
      <c r="I151" s="8">
        <v>0.18</v>
      </c>
      <c r="J151" s="8">
        <v>45</v>
      </c>
      <c r="K151" s="271"/>
    </row>
    <row r="152" spans="1:11" x14ac:dyDescent="0.25">
      <c r="A152" s="22">
        <v>43168.463425925926</v>
      </c>
      <c r="B152" s="9" t="s">
        <v>3</v>
      </c>
      <c r="C152" s="10"/>
      <c r="D152" s="9" t="s">
        <v>2</v>
      </c>
      <c r="E152" s="8" t="s">
        <v>637</v>
      </c>
      <c r="F152" s="8" t="s">
        <v>14</v>
      </c>
      <c r="G152" s="8" t="s">
        <v>0</v>
      </c>
      <c r="H152" s="8">
        <v>5240</v>
      </c>
      <c r="I152" s="8">
        <v>0.18</v>
      </c>
      <c r="J152" s="8">
        <v>45</v>
      </c>
      <c r="K152" s="271"/>
    </row>
    <row r="153" spans="1:11" x14ac:dyDescent="0.25">
      <c r="A153" s="22">
        <v>43168.463564814818</v>
      </c>
      <c r="B153" s="9" t="s">
        <v>3</v>
      </c>
      <c r="C153" s="10"/>
      <c r="D153" s="9" t="s">
        <v>2</v>
      </c>
      <c r="E153" s="8" t="s">
        <v>637</v>
      </c>
      <c r="F153" s="8" t="s">
        <v>14</v>
      </c>
      <c r="G153" s="8" t="s">
        <v>0</v>
      </c>
      <c r="H153" s="8">
        <v>5280</v>
      </c>
      <c r="I153" s="8">
        <v>0.18</v>
      </c>
      <c r="J153" s="8">
        <v>45</v>
      </c>
      <c r="K153" s="271"/>
    </row>
    <row r="154" spans="1:11" x14ac:dyDescent="0.25">
      <c r="A154" s="22">
        <v>43168.463912037034</v>
      </c>
      <c r="B154" s="9" t="s">
        <v>3</v>
      </c>
      <c r="C154" s="10"/>
      <c r="D154" s="9" t="s">
        <v>2</v>
      </c>
      <c r="E154" s="8" t="s">
        <v>637</v>
      </c>
      <c r="F154" s="8" t="s">
        <v>14</v>
      </c>
      <c r="G154" s="8" t="s">
        <v>0</v>
      </c>
      <c r="H154" s="14">
        <v>4870</v>
      </c>
      <c r="I154" s="8">
        <v>0.18</v>
      </c>
      <c r="J154" s="8">
        <v>45</v>
      </c>
      <c r="K154" s="271"/>
    </row>
    <row r="155" spans="1:11" x14ac:dyDescent="0.25">
      <c r="A155" s="22">
        <v>43168.464062500003</v>
      </c>
      <c r="B155" s="9" t="s">
        <v>3</v>
      </c>
      <c r="C155" s="10"/>
      <c r="D155" s="9" t="s">
        <v>2</v>
      </c>
      <c r="E155" s="8" t="s">
        <v>637</v>
      </c>
      <c r="F155" s="8" t="s">
        <v>14</v>
      </c>
      <c r="G155" s="8" t="s">
        <v>0</v>
      </c>
      <c r="H155" s="14">
        <v>4810</v>
      </c>
      <c r="I155" s="8">
        <v>0.18</v>
      </c>
      <c r="J155" s="8">
        <v>45</v>
      </c>
      <c r="K155" s="271"/>
    </row>
    <row r="156" spans="1:11" x14ac:dyDescent="0.25">
      <c r="A156" s="22">
        <v>43168.464201388888</v>
      </c>
      <c r="B156" s="9" t="s">
        <v>3</v>
      </c>
      <c r="C156" s="10"/>
      <c r="D156" s="9" t="s">
        <v>2</v>
      </c>
      <c r="E156" s="8" t="s">
        <v>637</v>
      </c>
      <c r="F156" s="8" t="s">
        <v>14</v>
      </c>
      <c r="G156" s="8" t="s">
        <v>0</v>
      </c>
      <c r="H156" s="14">
        <v>4790</v>
      </c>
      <c r="I156" s="8">
        <v>0.18</v>
      </c>
      <c r="J156" s="8">
        <v>45</v>
      </c>
      <c r="K156" s="272"/>
    </row>
    <row r="157" spans="1:11" x14ac:dyDescent="0.25">
      <c r="A157" s="23">
        <v>43168.464907407404</v>
      </c>
      <c r="B157" s="28" t="s">
        <v>3</v>
      </c>
      <c r="C157" s="12" t="s">
        <v>2</v>
      </c>
      <c r="D157" s="10"/>
      <c r="E157" s="29" t="s">
        <v>636</v>
      </c>
      <c r="F157" s="11" t="s">
        <v>13</v>
      </c>
      <c r="G157" s="11" t="s">
        <v>0</v>
      </c>
      <c r="H157" s="11">
        <v>5190</v>
      </c>
      <c r="I157" s="11">
        <v>0.18</v>
      </c>
      <c r="J157" s="11">
        <v>45</v>
      </c>
      <c r="K157" s="267">
        <f>AVERAGE(H157:H159,H166:H168)</f>
        <v>4991.666666666667</v>
      </c>
    </row>
    <row r="158" spans="1:11" x14ac:dyDescent="0.25">
      <c r="A158" s="23">
        <v>43168.465046296296</v>
      </c>
      <c r="B158" s="28" t="s">
        <v>3</v>
      </c>
      <c r="C158" s="12" t="s">
        <v>2</v>
      </c>
      <c r="D158" s="10"/>
      <c r="E158" s="29" t="s">
        <v>636</v>
      </c>
      <c r="F158" s="11" t="s">
        <v>13</v>
      </c>
      <c r="G158" s="11" t="s">
        <v>0</v>
      </c>
      <c r="H158" s="11">
        <v>5170</v>
      </c>
      <c r="I158" s="11">
        <v>0.18</v>
      </c>
      <c r="J158" s="11">
        <v>45</v>
      </c>
      <c r="K158" s="268"/>
    </row>
    <row r="159" spans="1:11" x14ac:dyDescent="0.25">
      <c r="A159" s="23">
        <v>43168.465185185189</v>
      </c>
      <c r="B159" s="28" t="s">
        <v>3</v>
      </c>
      <c r="C159" s="12" t="s">
        <v>2</v>
      </c>
      <c r="D159" s="10"/>
      <c r="E159" s="29" t="s">
        <v>636</v>
      </c>
      <c r="F159" s="11" t="s">
        <v>13</v>
      </c>
      <c r="G159" s="11" t="s">
        <v>0</v>
      </c>
      <c r="H159" s="11">
        <v>5220</v>
      </c>
      <c r="I159" s="11">
        <v>0.18</v>
      </c>
      <c r="J159" s="11">
        <v>45</v>
      </c>
      <c r="K159" s="268"/>
    </row>
    <row r="160" spans="1:11" x14ac:dyDescent="0.25">
      <c r="A160" s="23">
        <v>43168.465752314813</v>
      </c>
      <c r="B160" s="28" t="s">
        <v>3</v>
      </c>
      <c r="C160" s="10"/>
      <c r="D160" s="12" t="s">
        <v>2</v>
      </c>
      <c r="E160" s="29" t="s">
        <v>637</v>
      </c>
      <c r="F160" s="11" t="s">
        <v>13</v>
      </c>
      <c r="G160" s="11" t="s">
        <v>0</v>
      </c>
      <c r="H160" s="15">
        <v>4050</v>
      </c>
      <c r="I160" s="11">
        <v>0.18</v>
      </c>
      <c r="J160" s="11">
        <v>45</v>
      </c>
      <c r="K160" s="268"/>
    </row>
    <row r="161" spans="1:11" x14ac:dyDescent="0.25">
      <c r="A161" s="23">
        <v>43168.465914351851</v>
      </c>
      <c r="B161" s="28" t="s">
        <v>3</v>
      </c>
      <c r="C161" s="10"/>
      <c r="D161" s="12" t="s">
        <v>2</v>
      </c>
      <c r="E161" s="29" t="s">
        <v>637</v>
      </c>
      <c r="F161" s="11" t="s">
        <v>13</v>
      </c>
      <c r="G161" s="11" t="s">
        <v>0</v>
      </c>
      <c r="H161" s="15">
        <v>3950</v>
      </c>
      <c r="I161" s="11">
        <v>0.18</v>
      </c>
      <c r="J161" s="11">
        <v>45</v>
      </c>
      <c r="K161" s="268"/>
    </row>
    <row r="162" spans="1:11" x14ac:dyDescent="0.25">
      <c r="A162" s="23">
        <v>43168.466053240743</v>
      </c>
      <c r="B162" s="28" t="s">
        <v>3</v>
      </c>
      <c r="C162" s="10"/>
      <c r="D162" s="12" t="s">
        <v>2</v>
      </c>
      <c r="E162" s="29" t="s">
        <v>637</v>
      </c>
      <c r="F162" s="11" t="s">
        <v>13</v>
      </c>
      <c r="G162" s="11" t="s">
        <v>0</v>
      </c>
      <c r="H162" s="15">
        <v>4020</v>
      </c>
      <c r="I162" s="11">
        <v>0.18</v>
      </c>
      <c r="J162" s="11">
        <v>45</v>
      </c>
      <c r="K162" s="268"/>
    </row>
    <row r="163" spans="1:11" x14ac:dyDescent="0.25">
      <c r="A163" s="23">
        <v>43168.466412037036</v>
      </c>
      <c r="B163" s="28" t="s">
        <v>3</v>
      </c>
      <c r="C163" s="10"/>
      <c r="D163" s="12" t="s">
        <v>2</v>
      </c>
      <c r="E163" s="29" t="s">
        <v>637</v>
      </c>
      <c r="F163" s="11" t="s">
        <v>13</v>
      </c>
      <c r="G163" s="11" t="s">
        <v>0</v>
      </c>
      <c r="H163" s="15">
        <v>340</v>
      </c>
      <c r="I163" s="11">
        <v>0.18</v>
      </c>
      <c r="J163" s="11">
        <v>45</v>
      </c>
      <c r="K163" s="268"/>
    </row>
    <row r="164" spans="1:11" x14ac:dyDescent="0.25">
      <c r="A164" s="23">
        <v>43168.466574074075</v>
      </c>
      <c r="B164" s="28" t="s">
        <v>3</v>
      </c>
      <c r="C164" s="10"/>
      <c r="D164" s="12" t="s">
        <v>2</v>
      </c>
      <c r="E164" s="29" t="s">
        <v>637</v>
      </c>
      <c r="F164" s="11" t="s">
        <v>13</v>
      </c>
      <c r="G164" s="11" t="s">
        <v>0</v>
      </c>
      <c r="H164" s="15">
        <v>370</v>
      </c>
      <c r="I164" s="11">
        <v>0.18</v>
      </c>
      <c r="J164" s="11">
        <v>45</v>
      </c>
      <c r="K164" s="268"/>
    </row>
    <row r="165" spans="1:11" x14ac:dyDescent="0.25">
      <c r="A165" s="23">
        <v>43168.46671296296</v>
      </c>
      <c r="B165" s="28" t="s">
        <v>3</v>
      </c>
      <c r="C165" s="10"/>
      <c r="D165" s="12" t="s">
        <v>2</v>
      </c>
      <c r="E165" s="29" t="s">
        <v>637</v>
      </c>
      <c r="F165" s="11" t="s">
        <v>13</v>
      </c>
      <c r="G165" s="11" t="s">
        <v>0</v>
      </c>
      <c r="H165" s="15">
        <v>2510</v>
      </c>
      <c r="I165" s="11">
        <v>0.18</v>
      </c>
      <c r="J165" s="11">
        <v>45</v>
      </c>
      <c r="K165" s="268"/>
    </row>
    <row r="166" spans="1:11" x14ac:dyDescent="0.25">
      <c r="A166" s="23">
        <v>43168.467094907406</v>
      </c>
      <c r="B166" s="28" t="s">
        <v>3</v>
      </c>
      <c r="C166" s="10"/>
      <c r="D166" s="12" t="s">
        <v>2</v>
      </c>
      <c r="E166" s="29" t="s">
        <v>637</v>
      </c>
      <c r="F166" s="11" t="s">
        <v>13</v>
      </c>
      <c r="G166" s="11" t="s">
        <v>0</v>
      </c>
      <c r="H166" s="11">
        <v>4780</v>
      </c>
      <c r="I166" s="11">
        <v>0.18</v>
      </c>
      <c r="J166" s="11">
        <v>45</v>
      </c>
      <c r="K166" s="268"/>
    </row>
    <row r="167" spans="1:11" x14ac:dyDescent="0.25">
      <c r="A167" s="23">
        <v>43168.467233796298</v>
      </c>
      <c r="B167" s="28" t="s">
        <v>3</v>
      </c>
      <c r="C167" s="10"/>
      <c r="D167" s="12" t="s">
        <v>2</v>
      </c>
      <c r="E167" s="29" t="s">
        <v>637</v>
      </c>
      <c r="F167" s="11" t="s">
        <v>13</v>
      </c>
      <c r="G167" s="11" t="s">
        <v>0</v>
      </c>
      <c r="H167" s="11">
        <v>4790</v>
      </c>
      <c r="I167" s="11">
        <v>0.18</v>
      </c>
      <c r="J167" s="11">
        <v>45</v>
      </c>
      <c r="K167" s="268"/>
    </row>
    <row r="168" spans="1:11" x14ac:dyDescent="0.25">
      <c r="A168" s="23">
        <v>43168.467372685183</v>
      </c>
      <c r="B168" s="28" t="s">
        <v>3</v>
      </c>
      <c r="C168" s="10"/>
      <c r="D168" s="12" t="s">
        <v>2</v>
      </c>
      <c r="E168" s="29" t="s">
        <v>637</v>
      </c>
      <c r="F168" s="11" t="s">
        <v>13</v>
      </c>
      <c r="G168" s="11" t="s">
        <v>0</v>
      </c>
      <c r="H168" s="11">
        <v>4800</v>
      </c>
      <c r="I168" s="11">
        <v>0.18</v>
      </c>
      <c r="J168" s="11">
        <v>45</v>
      </c>
      <c r="K168" s="269"/>
    </row>
    <row r="169" spans="1:11" x14ac:dyDescent="0.25">
      <c r="A169" s="22">
        <v>43168.46802083333</v>
      </c>
      <c r="B169" s="9" t="s">
        <v>3</v>
      </c>
      <c r="C169" s="9" t="s">
        <v>2</v>
      </c>
      <c r="D169" s="10"/>
      <c r="E169" s="8" t="s">
        <v>636</v>
      </c>
      <c r="F169" s="8" t="s">
        <v>11</v>
      </c>
      <c r="G169" s="8" t="s">
        <v>0</v>
      </c>
      <c r="H169" s="14">
        <v>5330</v>
      </c>
      <c r="I169" s="8">
        <v>0.18</v>
      </c>
      <c r="J169" s="8">
        <v>45</v>
      </c>
      <c r="K169" s="270">
        <f>AVERAGE(H170:H171,H182:H183)</f>
        <v>5270</v>
      </c>
    </row>
    <row r="170" spans="1:11" x14ac:dyDescent="0.25">
      <c r="A170" s="22">
        <v>43168.468159722222</v>
      </c>
      <c r="B170" s="9" t="s">
        <v>3</v>
      </c>
      <c r="C170" s="9" t="s">
        <v>2</v>
      </c>
      <c r="D170" s="10"/>
      <c r="E170" s="8" t="s">
        <v>636</v>
      </c>
      <c r="F170" s="8" t="s">
        <v>11</v>
      </c>
      <c r="G170" s="8" t="s">
        <v>0</v>
      </c>
      <c r="H170" s="8">
        <v>5460</v>
      </c>
      <c r="I170" s="8">
        <v>0.18</v>
      </c>
      <c r="J170" s="8">
        <v>45</v>
      </c>
      <c r="K170" s="271"/>
    </row>
    <row r="171" spans="1:11" x14ac:dyDescent="0.25">
      <c r="A171" s="22">
        <v>43168.468310185184</v>
      </c>
      <c r="B171" s="9" t="s">
        <v>3</v>
      </c>
      <c r="C171" s="9" t="s">
        <v>2</v>
      </c>
      <c r="D171" s="10"/>
      <c r="E171" s="8" t="s">
        <v>636</v>
      </c>
      <c r="F171" s="8" t="s">
        <v>11</v>
      </c>
      <c r="G171" s="8" t="s">
        <v>0</v>
      </c>
      <c r="H171" s="8">
        <v>5470</v>
      </c>
      <c r="I171" s="8">
        <v>0.18</v>
      </c>
      <c r="J171" s="8">
        <v>45</v>
      </c>
      <c r="K171" s="271"/>
    </row>
    <row r="172" spans="1:11" x14ac:dyDescent="0.25">
      <c r="A172" s="22">
        <v>43168.469189814816</v>
      </c>
      <c r="B172" s="9" t="s">
        <v>3</v>
      </c>
      <c r="C172" s="10"/>
      <c r="D172" s="9" t="s">
        <v>2</v>
      </c>
      <c r="E172" s="8" t="s">
        <v>637</v>
      </c>
      <c r="F172" s="8" t="s">
        <v>11</v>
      </c>
      <c r="G172" s="8" t="s">
        <v>0</v>
      </c>
      <c r="H172" s="14">
        <v>390</v>
      </c>
      <c r="I172" s="8">
        <v>0.18</v>
      </c>
      <c r="J172" s="8">
        <v>45</v>
      </c>
      <c r="K172" s="271"/>
    </row>
    <row r="173" spans="1:11" x14ac:dyDescent="0.25">
      <c r="A173" s="22">
        <v>43168.469328703701</v>
      </c>
      <c r="B173" s="9" t="s">
        <v>3</v>
      </c>
      <c r="C173" s="10"/>
      <c r="D173" s="9" t="s">
        <v>2</v>
      </c>
      <c r="E173" s="8" t="s">
        <v>637</v>
      </c>
      <c r="F173" s="8" t="s">
        <v>11</v>
      </c>
      <c r="G173" s="8" t="s">
        <v>0</v>
      </c>
      <c r="H173" s="14">
        <v>3330</v>
      </c>
      <c r="I173" s="8">
        <v>0.18</v>
      </c>
      <c r="J173" s="8">
        <v>45</v>
      </c>
      <c r="K173" s="271"/>
    </row>
    <row r="174" spans="1:11" x14ac:dyDescent="0.25">
      <c r="A174" s="22">
        <v>43168.46947916667</v>
      </c>
      <c r="B174" s="9" t="s">
        <v>3</v>
      </c>
      <c r="C174" s="10"/>
      <c r="D174" s="9" t="s">
        <v>2</v>
      </c>
      <c r="E174" s="8" t="s">
        <v>637</v>
      </c>
      <c r="F174" s="8" t="s">
        <v>11</v>
      </c>
      <c r="G174" s="8" t="s">
        <v>0</v>
      </c>
      <c r="H174" s="14">
        <v>3010</v>
      </c>
      <c r="I174" s="8">
        <v>0.18</v>
      </c>
      <c r="J174" s="8">
        <v>45</v>
      </c>
      <c r="K174" s="271"/>
    </row>
    <row r="175" spans="1:11" x14ac:dyDescent="0.25">
      <c r="A175" s="22">
        <v>43168.470590277779</v>
      </c>
      <c r="B175" s="9" t="s">
        <v>3</v>
      </c>
      <c r="C175" s="10"/>
      <c r="D175" s="9" t="s">
        <v>2</v>
      </c>
      <c r="E175" s="8" t="s">
        <v>637</v>
      </c>
      <c r="F175" s="8" t="s">
        <v>11</v>
      </c>
      <c r="G175" s="8" t="s">
        <v>0</v>
      </c>
      <c r="H175" s="14">
        <v>2070</v>
      </c>
      <c r="I175" s="8">
        <v>0.18</v>
      </c>
      <c r="J175" s="8">
        <v>45</v>
      </c>
      <c r="K175" s="271"/>
    </row>
    <row r="176" spans="1:11" x14ac:dyDescent="0.25">
      <c r="A176" s="22">
        <v>43168.470729166664</v>
      </c>
      <c r="B176" s="9" t="s">
        <v>3</v>
      </c>
      <c r="C176" s="10"/>
      <c r="D176" s="9" t="s">
        <v>2</v>
      </c>
      <c r="E176" s="8" t="s">
        <v>637</v>
      </c>
      <c r="F176" s="8" t="s">
        <v>11</v>
      </c>
      <c r="G176" s="8" t="s">
        <v>0</v>
      </c>
      <c r="H176" s="14">
        <v>2430</v>
      </c>
      <c r="I176" s="8">
        <v>0.18</v>
      </c>
      <c r="J176" s="8">
        <v>45</v>
      </c>
      <c r="K176" s="271"/>
    </row>
    <row r="177" spans="1:11" x14ac:dyDescent="0.25">
      <c r="A177" s="22">
        <v>43168.470868055556</v>
      </c>
      <c r="B177" s="9" t="s">
        <v>3</v>
      </c>
      <c r="C177" s="10"/>
      <c r="D177" s="9" t="s">
        <v>2</v>
      </c>
      <c r="E177" s="8" t="s">
        <v>637</v>
      </c>
      <c r="F177" s="8" t="s">
        <v>11</v>
      </c>
      <c r="G177" s="8" t="s">
        <v>0</v>
      </c>
      <c r="H177" s="14">
        <v>3310</v>
      </c>
      <c r="I177" s="8">
        <v>0.18</v>
      </c>
      <c r="J177" s="8">
        <v>45</v>
      </c>
      <c r="K177" s="271"/>
    </row>
    <row r="178" spans="1:11" x14ac:dyDescent="0.25">
      <c r="A178" s="22">
        <v>43168.47148148148</v>
      </c>
      <c r="B178" s="9" t="s">
        <v>3</v>
      </c>
      <c r="C178" s="10"/>
      <c r="D178" s="9" t="s">
        <v>2</v>
      </c>
      <c r="E178" s="8" t="s">
        <v>637</v>
      </c>
      <c r="F178" s="8" t="s">
        <v>11</v>
      </c>
      <c r="G178" s="8" t="s">
        <v>0</v>
      </c>
      <c r="H178" s="14">
        <v>450</v>
      </c>
      <c r="I178" s="8">
        <v>0.18</v>
      </c>
      <c r="J178" s="8">
        <v>45</v>
      </c>
      <c r="K178" s="271"/>
    </row>
    <row r="179" spans="1:11" x14ac:dyDescent="0.25">
      <c r="A179" s="22">
        <v>43168.471620370372</v>
      </c>
      <c r="B179" s="9" t="s">
        <v>3</v>
      </c>
      <c r="C179" s="10"/>
      <c r="D179" s="9" t="s">
        <v>2</v>
      </c>
      <c r="E179" s="8" t="s">
        <v>637</v>
      </c>
      <c r="F179" s="8" t="s">
        <v>11</v>
      </c>
      <c r="G179" s="8" t="s">
        <v>0</v>
      </c>
      <c r="H179" s="14">
        <v>3690</v>
      </c>
      <c r="I179" s="8">
        <v>0.18</v>
      </c>
      <c r="J179" s="8">
        <v>45</v>
      </c>
      <c r="K179" s="271"/>
    </row>
    <row r="180" spans="1:11" x14ac:dyDescent="0.25">
      <c r="A180" s="22">
        <v>43168.471759259257</v>
      </c>
      <c r="B180" s="9" t="s">
        <v>3</v>
      </c>
      <c r="C180" s="10"/>
      <c r="D180" s="9" t="s">
        <v>2</v>
      </c>
      <c r="E180" s="8" t="s">
        <v>637</v>
      </c>
      <c r="F180" s="8" t="s">
        <v>11</v>
      </c>
      <c r="G180" s="8" t="s">
        <v>0</v>
      </c>
      <c r="H180" s="14">
        <v>3500</v>
      </c>
      <c r="I180" s="8">
        <v>0.18</v>
      </c>
      <c r="J180" s="8">
        <v>45</v>
      </c>
      <c r="K180" s="271"/>
    </row>
    <row r="181" spans="1:11" x14ac:dyDescent="0.25">
      <c r="A181" s="22">
        <v>43168.472210648149</v>
      </c>
      <c r="B181" s="9" t="s">
        <v>3</v>
      </c>
      <c r="C181" s="10"/>
      <c r="D181" s="9" t="s">
        <v>2</v>
      </c>
      <c r="E181" s="8" t="s">
        <v>637</v>
      </c>
      <c r="F181" s="8" t="s">
        <v>11</v>
      </c>
      <c r="G181" s="8" t="s">
        <v>0</v>
      </c>
      <c r="H181" s="14">
        <v>5030</v>
      </c>
      <c r="I181" s="8">
        <v>0.18</v>
      </c>
      <c r="J181" s="8">
        <v>45</v>
      </c>
      <c r="K181" s="271"/>
    </row>
    <row r="182" spans="1:11" x14ac:dyDescent="0.25">
      <c r="A182" s="22">
        <v>43168.472361111111</v>
      </c>
      <c r="B182" s="9" t="s">
        <v>3</v>
      </c>
      <c r="C182" s="10"/>
      <c r="D182" s="9" t="s">
        <v>2</v>
      </c>
      <c r="E182" s="8" t="s">
        <v>637</v>
      </c>
      <c r="F182" s="8" t="s">
        <v>11</v>
      </c>
      <c r="G182" s="8" t="s">
        <v>0</v>
      </c>
      <c r="H182" s="8">
        <v>5080</v>
      </c>
      <c r="I182" s="8">
        <v>0.18</v>
      </c>
      <c r="J182" s="8">
        <v>45</v>
      </c>
      <c r="K182" s="271"/>
    </row>
    <row r="183" spans="1:11" x14ac:dyDescent="0.25">
      <c r="A183" s="22">
        <v>43168.472500000003</v>
      </c>
      <c r="B183" s="9" t="s">
        <v>3</v>
      </c>
      <c r="C183" s="10"/>
      <c r="D183" s="9" t="s">
        <v>2</v>
      </c>
      <c r="E183" s="8" t="s">
        <v>637</v>
      </c>
      <c r="F183" s="8" t="s">
        <v>11</v>
      </c>
      <c r="G183" s="8" t="s">
        <v>0</v>
      </c>
      <c r="H183" s="8">
        <v>5070</v>
      </c>
      <c r="I183" s="8">
        <v>0.18</v>
      </c>
      <c r="J183" s="8">
        <v>45</v>
      </c>
      <c r="K183" s="272"/>
    </row>
    <row r="184" spans="1:11" x14ac:dyDescent="0.25">
      <c r="A184" s="23">
        <v>43168.473310185182</v>
      </c>
      <c r="B184" s="28" t="s">
        <v>3</v>
      </c>
      <c r="C184" s="12" t="s">
        <v>2</v>
      </c>
      <c r="D184" s="10"/>
      <c r="E184" s="29" t="s">
        <v>636</v>
      </c>
      <c r="F184" s="11" t="s">
        <v>10</v>
      </c>
      <c r="G184" s="11" t="s">
        <v>0</v>
      </c>
      <c r="H184" s="11">
        <v>5480</v>
      </c>
      <c r="I184" s="11">
        <v>0.18</v>
      </c>
      <c r="J184" s="11">
        <v>45</v>
      </c>
      <c r="K184" s="267">
        <f>AVERAGE(H184:H189)</f>
        <v>5275</v>
      </c>
    </row>
    <row r="185" spans="1:11" x14ac:dyDescent="0.25">
      <c r="A185" s="23">
        <v>43168.473449074074</v>
      </c>
      <c r="B185" s="28" t="s">
        <v>3</v>
      </c>
      <c r="C185" s="12" t="s">
        <v>2</v>
      </c>
      <c r="D185" s="10"/>
      <c r="E185" s="29" t="s">
        <v>636</v>
      </c>
      <c r="F185" s="11" t="s">
        <v>10</v>
      </c>
      <c r="G185" s="11" t="s">
        <v>0</v>
      </c>
      <c r="H185" s="11">
        <v>5620</v>
      </c>
      <c r="I185" s="11">
        <v>0.18</v>
      </c>
      <c r="J185" s="11">
        <v>45</v>
      </c>
      <c r="K185" s="268"/>
    </row>
    <row r="186" spans="1:11" x14ac:dyDescent="0.25">
      <c r="A186" s="23">
        <v>43168.473587962966</v>
      </c>
      <c r="B186" s="28" t="s">
        <v>3</v>
      </c>
      <c r="C186" s="12" t="s">
        <v>2</v>
      </c>
      <c r="D186" s="10"/>
      <c r="E186" s="29" t="s">
        <v>636</v>
      </c>
      <c r="F186" s="11" t="s">
        <v>10</v>
      </c>
      <c r="G186" s="11" t="s">
        <v>0</v>
      </c>
      <c r="H186" s="11">
        <v>5620</v>
      </c>
      <c r="I186" s="11">
        <v>0.18</v>
      </c>
      <c r="J186" s="11">
        <v>45</v>
      </c>
      <c r="K186" s="268"/>
    </row>
    <row r="187" spans="1:11" x14ac:dyDescent="0.25">
      <c r="A187" s="23">
        <v>43168.47451388889</v>
      </c>
      <c r="B187" s="28" t="s">
        <v>3</v>
      </c>
      <c r="C187" s="10"/>
      <c r="D187" s="12" t="s">
        <v>2</v>
      </c>
      <c r="E187" s="29" t="s">
        <v>637</v>
      </c>
      <c r="F187" s="11" t="s">
        <v>10</v>
      </c>
      <c r="G187" s="11" t="s">
        <v>0</v>
      </c>
      <c r="H187" s="11">
        <v>4930</v>
      </c>
      <c r="I187" s="11">
        <v>0.18</v>
      </c>
      <c r="J187" s="11">
        <v>45</v>
      </c>
      <c r="K187" s="268"/>
    </row>
    <row r="188" spans="1:11" x14ac:dyDescent="0.25">
      <c r="A188" s="23">
        <v>43168.474664351852</v>
      </c>
      <c r="B188" s="28" t="s">
        <v>3</v>
      </c>
      <c r="C188" s="10"/>
      <c r="D188" s="12" t="s">
        <v>2</v>
      </c>
      <c r="E188" s="29" t="s">
        <v>637</v>
      </c>
      <c r="F188" s="11" t="s">
        <v>10</v>
      </c>
      <c r="G188" s="11" t="s">
        <v>0</v>
      </c>
      <c r="H188" s="11">
        <v>4980</v>
      </c>
      <c r="I188" s="11">
        <v>0.18</v>
      </c>
      <c r="J188" s="11">
        <v>45</v>
      </c>
      <c r="K188" s="268"/>
    </row>
    <row r="189" spans="1:11" x14ac:dyDescent="0.25">
      <c r="A189" s="23">
        <v>43168.474803240744</v>
      </c>
      <c r="B189" s="28" t="s">
        <v>3</v>
      </c>
      <c r="C189" s="10"/>
      <c r="D189" s="12" t="s">
        <v>2</v>
      </c>
      <c r="E189" s="29" t="s">
        <v>637</v>
      </c>
      <c r="F189" s="11" t="s">
        <v>10</v>
      </c>
      <c r="G189" s="11" t="s">
        <v>0</v>
      </c>
      <c r="H189" s="11">
        <v>5020</v>
      </c>
      <c r="I189" s="11">
        <v>0.18</v>
      </c>
      <c r="J189" s="11">
        <v>45</v>
      </c>
      <c r="K189" s="269"/>
    </row>
    <row r="190" spans="1:11" x14ac:dyDescent="0.25">
      <c r="A190" s="22">
        <v>43168.476076388892</v>
      </c>
      <c r="B190" s="9" t="s">
        <v>3</v>
      </c>
      <c r="C190" s="9" t="s">
        <v>2</v>
      </c>
      <c r="D190" s="10"/>
      <c r="E190" s="8" t="s">
        <v>636</v>
      </c>
      <c r="F190" s="8" t="s">
        <v>9</v>
      </c>
      <c r="G190" s="8" t="s">
        <v>0</v>
      </c>
      <c r="H190" s="8">
        <v>4170</v>
      </c>
      <c r="I190" s="8">
        <v>0.18</v>
      </c>
      <c r="J190" s="8">
        <v>45</v>
      </c>
      <c r="K190" s="270">
        <f>AVERAGE(H190:H192,H197,H202:H203,H205:H207)</f>
        <v>4033.3333333333335</v>
      </c>
    </row>
    <row r="191" spans="1:11" x14ac:dyDescent="0.25">
      <c r="A191" s="22">
        <v>43168.476215277777</v>
      </c>
      <c r="B191" s="9" t="s">
        <v>3</v>
      </c>
      <c r="C191" s="9" t="s">
        <v>2</v>
      </c>
      <c r="D191" s="10"/>
      <c r="E191" s="8" t="s">
        <v>636</v>
      </c>
      <c r="F191" s="8" t="s">
        <v>9</v>
      </c>
      <c r="G191" s="8" t="s">
        <v>0</v>
      </c>
      <c r="H191" s="8">
        <v>4230</v>
      </c>
      <c r="I191" s="8">
        <v>0.18</v>
      </c>
      <c r="J191" s="8">
        <v>45</v>
      </c>
      <c r="K191" s="271"/>
    </row>
    <row r="192" spans="1:11" x14ac:dyDescent="0.25">
      <c r="A192" s="22">
        <v>43168.476365740738</v>
      </c>
      <c r="B192" s="9" t="s">
        <v>3</v>
      </c>
      <c r="C192" s="9" t="s">
        <v>2</v>
      </c>
      <c r="D192" s="10"/>
      <c r="E192" s="8" t="s">
        <v>636</v>
      </c>
      <c r="F192" s="8" t="s">
        <v>9</v>
      </c>
      <c r="G192" s="8" t="s">
        <v>0</v>
      </c>
      <c r="H192" s="8">
        <v>4280</v>
      </c>
      <c r="I192" s="8">
        <v>0.18</v>
      </c>
      <c r="J192" s="8">
        <v>45</v>
      </c>
      <c r="K192" s="271"/>
    </row>
    <row r="193" spans="1:11" x14ac:dyDescent="0.25">
      <c r="A193" s="22">
        <v>43168.477303240739</v>
      </c>
      <c r="B193" s="9" t="s">
        <v>3</v>
      </c>
      <c r="C193" s="9" t="s">
        <v>2</v>
      </c>
      <c r="D193" s="10"/>
      <c r="E193" s="8" t="s">
        <v>636</v>
      </c>
      <c r="F193" s="8" t="s">
        <v>9</v>
      </c>
      <c r="G193" s="8" t="s">
        <v>0</v>
      </c>
      <c r="H193" s="14">
        <v>4250</v>
      </c>
      <c r="I193" s="8">
        <v>0.18</v>
      </c>
      <c r="J193" s="8">
        <v>45</v>
      </c>
      <c r="K193" s="271"/>
    </row>
    <row r="194" spans="1:11" x14ac:dyDescent="0.25">
      <c r="A194" s="22">
        <v>43168.477442129632</v>
      </c>
      <c r="B194" s="9" t="s">
        <v>3</v>
      </c>
      <c r="C194" s="9" t="s">
        <v>2</v>
      </c>
      <c r="D194" s="10"/>
      <c r="E194" s="8" t="s">
        <v>636</v>
      </c>
      <c r="F194" s="8" t="s">
        <v>9</v>
      </c>
      <c r="G194" s="8" t="s">
        <v>0</v>
      </c>
      <c r="H194" s="14">
        <v>3860</v>
      </c>
      <c r="I194" s="8">
        <v>0.18</v>
      </c>
      <c r="J194" s="8">
        <v>45</v>
      </c>
      <c r="K194" s="271"/>
    </row>
    <row r="195" spans="1:11" x14ac:dyDescent="0.25">
      <c r="A195" s="22">
        <v>43168.477581018517</v>
      </c>
      <c r="B195" s="9" t="s">
        <v>3</v>
      </c>
      <c r="C195" s="9" t="s">
        <v>2</v>
      </c>
      <c r="D195" s="10"/>
      <c r="E195" s="8" t="s">
        <v>636</v>
      </c>
      <c r="F195" s="8" t="s">
        <v>9</v>
      </c>
      <c r="G195" s="8" t="s">
        <v>0</v>
      </c>
      <c r="H195" s="14">
        <v>2570</v>
      </c>
      <c r="I195" s="8">
        <v>0.18</v>
      </c>
      <c r="J195" s="8">
        <v>45</v>
      </c>
      <c r="K195" s="271"/>
    </row>
    <row r="196" spans="1:11" x14ac:dyDescent="0.25">
      <c r="A196" s="22">
        <v>43168.478078703702</v>
      </c>
      <c r="B196" s="9" t="s">
        <v>3</v>
      </c>
      <c r="C196" s="9" t="s">
        <v>2</v>
      </c>
      <c r="D196" s="10"/>
      <c r="E196" s="8" t="s">
        <v>636</v>
      </c>
      <c r="F196" s="8" t="s">
        <v>9</v>
      </c>
      <c r="G196" s="8" t="s">
        <v>0</v>
      </c>
      <c r="H196" s="14">
        <v>2780</v>
      </c>
      <c r="I196" s="8">
        <v>0.18</v>
      </c>
      <c r="J196" s="8">
        <v>45</v>
      </c>
      <c r="K196" s="271"/>
    </row>
    <row r="197" spans="1:11" x14ac:dyDescent="0.25">
      <c r="A197" s="22">
        <v>43168.478217592594</v>
      </c>
      <c r="B197" s="9" t="s">
        <v>3</v>
      </c>
      <c r="C197" s="9" t="s">
        <v>2</v>
      </c>
      <c r="D197" s="10"/>
      <c r="E197" s="8" t="s">
        <v>636</v>
      </c>
      <c r="F197" s="8" t="s">
        <v>9</v>
      </c>
      <c r="G197" s="8" t="s">
        <v>0</v>
      </c>
      <c r="H197" s="8">
        <v>3840</v>
      </c>
      <c r="I197" s="8">
        <v>0.18</v>
      </c>
      <c r="J197" s="8">
        <v>45</v>
      </c>
      <c r="K197" s="271"/>
    </row>
    <row r="198" spans="1:11" x14ac:dyDescent="0.25">
      <c r="A198" s="22">
        <v>43168.478368055556</v>
      </c>
      <c r="B198" s="9" t="s">
        <v>3</v>
      </c>
      <c r="C198" s="9" t="s">
        <v>2</v>
      </c>
      <c r="D198" s="10"/>
      <c r="E198" s="8" t="s">
        <v>636</v>
      </c>
      <c r="F198" s="8" t="s">
        <v>9</v>
      </c>
      <c r="G198" s="8" t="s">
        <v>0</v>
      </c>
      <c r="H198" s="14">
        <v>3850</v>
      </c>
      <c r="I198" s="8">
        <v>0.18</v>
      </c>
      <c r="J198" s="8">
        <v>45</v>
      </c>
      <c r="K198" s="271"/>
    </row>
    <row r="199" spans="1:11" x14ac:dyDescent="0.25">
      <c r="A199" s="22">
        <v>43168.479178240741</v>
      </c>
      <c r="B199" s="9" t="s">
        <v>3</v>
      </c>
      <c r="C199" s="10"/>
      <c r="D199" s="9" t="s">
        <v>2</v>
      </c>
      <c r="E199" s="8" t="s">
        <v>637</v>
      </c>
      <c r="F199" s="8" t="s">
        <v>9</v>
      </c>
      <c r="G199" s="8" t="s">
        <v>0</v>
      </c>
      <c r="H199" s="14">
        <v>4320</v>
      </c>
      <c r="I199" s="8">
        <v>0.18</v>
      </c>
      <c r="J199" s="8">
        <v>45</v>
      </c>
      <c r="K199" s="271"/>
    </row>
    <row r="200" spans="1:11" x14ac:dyDescent="0.25">
      <c r="A200" s="22">
        <v>43168.479328703703</v>
      </c>
      <c r="B200" s="9" t="s">
        <v>3</v>
      </c>
      <c r="C200" s="10"/>
      <c r="D200" s="9" t="s">
        <v>2</v>
      </c>
      <c r="E200" s="8" t="s">
        <v>637</v>
      </c>
      <c r="F200" s="8" t="s">
        <v>9</v>
      </c>
      <c r="G200" s="8" t="s">
        <v>0</v>
      </c>
      <c r="H200" s="14">
        <v>4330</v>
      </c>
      <c r="I200" s="8">
        <v>0.18</v>
      </c>
      <c r="J200" s="8">
        <v>45</v>
      </c>
      <c r="K200" s="271"/>
    </row>
    <row r="201" spans="1:11" x14ac:dyDescent="0.25">
      <c r="A201" s="22">
        <v>43168.479467592595</v>
      </c>
      <c r="B201" s="9" t="s">
        <v>3</v>
      </c>
      <c r="C201" s="10"/>
      <c r="D201" s="9" t="s">
        <v>2</v>
      </c>
      <c r="E201" s="8" t="s">
        <v>637</v>
      </c>
      <c r="F201" s="8" t="s">
        <v>9</v>
      </c>
      <c r="G201" s="8" t="s">
        <v>0</v>
      </c>
      <c r="H201" s="14">
        <v>350</v>
      </c>
      <c r="I201" s="8">
        <v>0.18</v>
      </c>
      <c r="J201" s="8">
        <v>45</v>
      </c>
      <c r="K201" s="271"/>
    </row>
    <row r="202" spans="1:11" x14ac:dyDescent="0.25">
      <c r="A202" s="22">
        <v>43168.480682870373</v>
      </c>
      <c r="B202" s="9" t="s">
        <v>3</v>
      </c>
      <c r="C202" s="10"/>
      <c r="D202" s="9" t="s">
        <v>2</v>
      </c>
      <c r="E202" s="8" t="s">
        <v>637</v>
      </c>
      <c r="F202" s="8" t="s">
        <v>9</v>
      </c>
      <c r="G202" s="8" t="s">
        <v>0</v>
      </c>
      <c r="H202" s="8">
        <v>3380</v>
      </c>
      <c r="I202" s="8">
        <v>0.18</v>
      </c>
      <c r="J202" s="8">
        <v>45</v>
      </c>
      <c r="K202" s="271"/>
    </row>
    <row r="203" spans="1:11" x14ac:dyDescent="0.25">
      <c r="A203" s="22">
        <v>43168.480833333335</v>
      </c>
      <c r="B203" s="9" t="s">
        <v>3</v>
      </c>
      <c r="C203" s="10"/>
      <c r="D203" s="9" t="s">
        <v>2</v>
      </c>
      <c r="E203" s="8" t="s">
        <v>637</v>
      </c>
      <c r="F203" s="8" t="s">
        <v>9</v>
      </c>
      <c r="G203" s="8" t="s">
        <v>0</v>
      </c>
      <c r="H203" s="8">
        <v>3760</v>
      </c>
      <c r="I203" s="8">
        <v>0.18</v>
      </c>
      <c r="J203" s="8">
        <v>45</v>
      </c>
      <c r="K203" s="271"/>
    </row>
    <row r="204" spans="1:11" x14ac:dyDescent="0.25">
      <c r="A204" s="22">
        <v>43168.480995370373</v>
      </c>
      <c r="B204" s="9" t="s">
        <v>3</v>
      </c>
      <c r="C204" s="10"/>
      <c r="D204" s="9" t="s">
        <v>2</v>
      </c>
      <c r="E204" s="8" t="s">
        <v>637</v>
      </c>
      <c r="F204" s="8" t="s">
        <v>9</v>
      </c>
      <c r="G204" s="8" t="s">
        <v>0</v>
      </c>
      <c r="H204" s="14">
        <v>2750</v>
      </c>
      <c r="I204" s="8">
        <v>0.18</v>
      </c>
      <c r="J204" s="8">
        <v>45</v>
      </c>
      <c r="K204" s="271"/>
    </row>
    <row r="205" spans="1:11" x14ac:dyDescent="0.25">
      <c r="A205" s="22">
        <v>43168.481342592589</v>
      </c>
      <c r="B205" s="9" t="s">
        <v>3</v>
      </c>
      <c r="C205" s="10"/>
      <c r="D205" s="9" t="s">
        <v>2</v>
      </c>
      <c r="E205" s="8" t="s">
        <v>637</v>
      </c>
      <c r="F205" s="8" t="s">
        <v>9</v>
      </c>
      <c r="G205" s="8" t="s">
        <v>0</v>
      </c>
      <c r="H205" s="8">
        <v>4210</v>
      </c>
      <c r="I205" s="8">
        <v>0.18</v>
      </c>
      <c r="J205" s="8">
        <v>45</v>
      </c>
      <c r="K205" s="271"/>
    </row>
    <row r="206" spans="1:11" x14ac:dyDescent="0.25">
      <c r="A206" s="22">
        <v>43168.481481481482</v>
      </c>
      <c r="B206" s="9" t="s">
        <v>3</v>
      </c>
      <c r="C206" s="10"/>
      <c r="D206" s="9" t="s">
        <v>2</v>
      </c>
      <c r="E206" s="8" t="s">
        <v>637</v>
      </c>
      <c r="F206" s="8" t="s">
        <v>9</v>
      </c>
      <c r="G206" s="8" t="s">
        <v>0</v>
      </c>
      <c r="H206" s="8">
        <v>4230</v>
      </c>
      <c r="I206" s="8">
        <v>0.18</v>
      </c>
      <c r="J206" s="8">
        <v>45</v>
      </c>
      <c r="K206" s="271"/>
    </row>
    <row r="207" spans="1:11" x14ac:dyDescent="0.25">
      <c r="A207" s="22">
        <v>43168.481620370374</v>
      </c>
      <c r="B207" s="9" t="s">
        <v>3</v>
      </c>
      <c r="C207" s="10"/>
      <c r="D207" s="9" t="s">
        <v>2</v>
      </c>
      <c r="E207" s="8" t="s">
        <v>637</v>
      </c>
      <c r="F207" s="8" t="s">
        <v>9</v>
      </c>
      <c r="G207" s="8" t="s">
        <v>0</v>
      </c>
      <c r="H207" s="8">
        <v>4200</v>
      </c>
      <c r="I207" s="8">
        <v>0.18</v>
      </c>
      <c r="J207" s="8">
        <v>45</v>
      </c>
      <c r="K207" s="272"/>
    </row>
    <row r="208" spans="1:11" x14ac:dyDescent="0.25">
      <c r="A208" s="23">
        <v>43168.482152777775</v>
      </c>
      <c r="B208" s="28" t="s">
        <v>3</v>
      </c>
      <c r="C208" s="12" t="s">
        <v>2</v>
      </c>
      <c r="D208" s="10"/>
      <c r="E208" s="29" t="s">
        <v>636</v>
      </c>
      <c r="F208" s="11" t="s">
        <v>7</v>
      </c>
      <c r="G208" s="11" t="s">
        <v>0</v>
      </c>
      <c r="H208" s="11">
        <v>4880</v>
      </c>
      <c r="I208" s="11">
        <v>0.18</v>
      </c>
      <c r="J208" s="11">
        <v>45</v>
      </c>
      <c r="K208" s="267">
        <f>AVERAGE(H208,H210:H213,H221:H225)</f>
        <v>4618</v>
      </c>
    </row>
    <row r="209" spans="1:11" x14ac:dyDescent="0.25">
      <c r="A209" s="23">
        <v>43168.482303240744</v>
      </c>
      <c r="B209" s="28" t="s">
        <v>3</v>
      </c>
      <c r="C209" s="12" t="s">
        <v>2</v>
      </c>
      <c r="D209" s="10"/>
      <c r="E209" s="29" t="s">
        <v>636</v>
      </c>
      <c r="F209" s="11" t="s">
        <v>7</v>
      </c>
      <c r="G209" s="11" t="s">
        <v>0</v>
      </c>
      <c r="H209" s="15">
        <v>390</v>
      </c>
      <c r="I209" s="11">
        <v>0.18</v>
      </c>
      <c r="J209" s="11">
        <v>45</v>
      </c>
      <c r="K209" s="268"/>
    </row>
    <row r="210" spans="1:11" x14ac:dyDescent="0.25">
      <c r="A210" s="23">
        <v>43168.482442129629</v>
      </c>
      <c r="B210" s="28" t="s">
        <v>3</v>
      </c>
      <c r="C210" s="12" t="s">
        <v>2</v>
      </c>
      <c r="D210" s="10"/>
      <c r="E210" s="29" t="s">
        <v>636</v>
      </c>
      <c r="F210" s="11" t="s">
        <v>7</v>
      </c>
      <c r="G210" s="11" t="s">
        <v>0</v>
      </c>
      <c r="H210" s="11">
        <v>4960</v>
      </c>
      <c r="I210" s="11">
        <v>0.18</v>
      </c>
      <c r="J210" s="11">
        <v>45</v>
      </c>
      <c r="K210" s="268"/>
    </row>
    <row r="211" spans="1:11" x14ac:dyDescent="0.25">
      <c r="A211" s="23">
        <v>43168.482847222222</v>
      </c>
      <c r="B211" s="28" t="s">
        <v>3</v>
      </c>
      <c r="C211" s="12" t="s">
        <v>2</v>
      </c>
      <c r="D211" s="10"/>
      <c r="E211" s="29" t="s">
        <v>636</v>
      </c>
      <c r="F211" s="11" t="s">
        <v>7</v>
      </c>
      <c r="G211" s="11" t="s">
        <v>0</v>
      </c>
      <c r="H211" s="11">
        <v>4590</v>
      </c>
      <c r="I211" s="11">
        <v>0.18</v>
      </c>
      <c r="J211" s="11">
        <v>45</v>
      </c>
      <c r="K211" s="268"/>
    </row>
    <row r="212" spans="1:11" x14ac:dyDescent="0.25">
      <c r="A212" s="23">
        <v>43168.482986111114</v>
      </c>
      <c r="B212" s="28" t="s">
        <v>3</v>
      </c>
      <c r="C212" s="12" t="s">
        <v>2</v>
      </c>
      <c r="D212" s="10"/>
      <c r="E212" s="29" t="s">
        <v>636</v>
      </c>
      <c r="F212" s="11" t="s">
        <v>7</v>
      </c>
      <c r="G212" s="11" t="s">
        <v>0</v>
      </c>
      <c r="H212" s="11">
        <v>4580</v>
      </c>
      <c r="I212" s="11">
        <v>0.18</v>
      </c>
      <c r="J212" s="11">
        <v>45</v>
      </c>
      <c r="K212" s="268"/>
    </row>
    <row r="213" spans="1:11" x14ac:dyDescent="0.25">
      <c r="A213" s="23">
        <v>43168.483124999999</v>
      </c>
      <c r="B213" s="28" t="s">
        <v>3</v>
      </c>
      <c r="C213" s="12" t="s">
        <v>2</v>
      </c>
      <c r="D213" s="10"/>
      <c r="E213" s="29" t="s">
        <v>636</v>
      </c>
      <c r="F213" s="11" t="s">
        <v>7</v>
      </c>
      <c r="G213" s="11" t="s">
        <v>0</v>
      </c>
      <c r="H213" s="11">
        <v>4570</v>
      </c>
      <c r="I213" s="11">
        <v>0.18</v>
      </c>
      <c r="J213" s="11">
        <v>45</v>
      </c>
      <c r="K213" s="268"/>
    </row>
    <row r="214" spans="1:11" x14ac:dyDescent="0.25">
      <c r="A214" s="23">
        <v>43168.483599537038</v>
      </c>
      <c r="B214" s="28" t="s">
        <v>3</v>
      </c>
      <c r="C214" s="10"/>
      <c r="D214" s="12" t="s">
        <v>2</v>
      </c>
      <c r="E214" s="29" t="s">
        <v>637</v>
      </c>
      <c r="F214" s="11" t="s">
        <v>7</v>
      </c>
      <c r="G214" s="11" t="s">
        <v>0</v>
      </c>
      <c r="H214" s="15">
        <v>510</v>
      </c>
      <c r="I214" s="11">
        <v>0.18</v>
      </c>
      <c r="J214" s="11">
        <v>45</v>
      </c>
      <c r="K214" s="268"/>
    </row>
    <row r="215" spans="1:11" x14ac:dyDescent="0.25">
      <c r="A215" s="23">
        <v>43168.483749999999</v>
      </c>
      <c r="B215" s="28" t="s">
        <v>3</v>
      </c>
      <c r="C215" s="10"/>
      <c r="D215" s="12" t="s">
        <v>2</v>
      </c>
      <c r="E215" s="29" t="s">
        <v>637</v>
      </c>
      <c r="F215" s="11" t="s">
        <v>7</v>
      </c>
      <c r="G215" s="11" t="s">
        <v>0</v>
      </c>
      <c r="H215" s="15">
        <v>510</v>
      </c>
      <c r="I215" s="11">
        <v>0.18</v>
      </c>
      <c r="J215" s="11">
        <v>45</v>
      </c>
      <c r="K215" s="268"/>
    </row>
    <row r="216" spans="1:11" x14ac:dyDescent="0.25">
      <c r="A216" s="23">
        <v>43168.483888888892</v>
      </c>
      <c r="B216" s="28" t="s">
        <v>3</v>
      </c>
      <c r="C216" s="10"/>
      <c r="D216" s="12" t="s">
        <v>2</v>
      </c>
      <c r="E216" s="29" t="s">
        <v>637</v>
      </c>
      <c r="F216" s="11" t="s">
        <v>7</v>
      </c>
      <c r="G216" s="11" t="s">
        <v>0</v>
      </c>
      <c r="H216" s="15">
        <v>470</v>
      </c>
      <c r="I216" s="11">
        <v>0.18</v>
      </c>
      <c r="J216" s="11">
        <v>45</v>
      </c>
      <c r="K216" s="268"/>
    </row>
    <row r="217" spans="1:11" x14ac:dyDescent="0.25">
      <c r="A217" s="23">
        <v>43168.484259259261</v>
      </c>
      <c r="B217" s="28" t="s">
        <v>3</v>
      </c>
      <c r="C217" s="10"/>
      <c r="D217" s="12" t="s">
        <v>2</v>
      </c>
      <c r="E217" s="29" t="s">
        <v>637</v>
      </c>
      <c r="F217" s="11" t="s">
        <v>7</v>
      </c>
      <c r="G217" s="11" t="s">
        <v>0</v>
      </c>
      <c r="H217" s="15">
        <v>490</v>
      </c>
      <c r="I217" s="11">
        <v>0.18</v>
      </c>
      <c r="J217" s="11">
        <v>45</v>
      </c>
      <c r="K217" s="268"/>
    </row>
    <row r="218" spans="1:11" x14ac:dyDescent="0.25">
      <c r="A218" s="23">
        <v>43168.484398148146</v>
      </c>
      <c r="B218" s="28" t="s">
        <v>3</v>
      </c>
      <c r="C218" s="10"/>
      <c r="D218" s="12" t="s">
        <v>2</v>
      </c>
      <c r="E218" s="29" t="s">
        <v>637</v>
      </c>
      <c r="F218" s="11" t="s">
        <v>7</v>
      </c>
      <c r="G218" s="11" t="s">
        <v>0</v>
      </c>
      <c r="H218" s="15">
        <v>510</v>
      </c>
      <c r="I218" s="11">
        <v>0.18</v>
      </c>
      <c r="J218" s="11">
        <v>45</v>
      </c>
      <c r="K218" s="268"/>
    </row>
    <row r="219" spans="1:11" x14ac:dyDescent="0.25">
      <c r="A219" s="23">
        <v>43168.484537037039</v>
      </c>
      <c r="B219" s="28" t="s">
        <v>3</v>
      </c>
      <c r="C219" s="10"/>
      <c r="D219" s="12" t="s">
        <v>2</v>
      </c>
      <c r="E219" s="29" t="s">
        <v>637</v>
      </c>
      <c r="F219" s="11" t="s">
        <v>7</v>
      </c>
      <c r="G219" s="11" t="s">
        <v>0</v>
      </c>
      <c r="H219" s="15">
        <v>470</v>
      </c>
      <c r="I219" s="11">
        <v>0.18</v>
      </c>
      <c r="J219" s="11">
        <v>45</v>
      </c>
      <c r="K219" s="268"/>
    </row>
    <row r="220" spans="1:11" x14ac:dyDescent="0.25">
      <c r="A220" s="23">
        <v>43168.484953703701</v>
      </c>
      <c r="B220" s="28" t="s">
        <v>3</v>
      </c>
      <c r="C220" s="10"/>
      <c r="D220" s="12" t="s">
        <v>2</v>
      </c>
      <c r="E220" s="29" t="s">
        <v>637</v>
      </c>
      <c r="F220" s="11" t="s">
        <v>7</v>
      </c>
      <c r="G220" s="11" t="s">
        <v>0</v>
      </c>
      <c r="H220" s="15">
        <v>2890</v>
      </c>
      <c r="I220" s="11">
        <v>0.18</v>
      </c>
      <c r="J220" s="11">
        <v>45</v>
      </c>
      <c r="K220" s="268"/>
    </row>
    <row r="221" spans="1:11" x14ac:dyDescent="0.25">
      <c r="A221" s="23">
        <v>43168.485092592593</v>
      </c>
      <c r="B221" s="28" t="s">
        <v>3</v>
      </c>
      <c r="C221" s="10"/>
      <c r="D221" s="12" t="s">
        <v>2</v>
      </c>
      <c r="E221" s="29" t="s">
        <v>637</v>
      </c>
      <c r="F221" s="11" t="s">
        <v>7</v>
      </c>
      <c r="G221" s="11" t="s">
        <v>0</v>
      </c>
      <c r="H221" s="11">
        <v>4430</v>
      </c>
      <c r="I221" s="11">
        <v>0.18</v>
      </c>
      <c r="J221" s="11">
        <v>45</v>
      </c>
      <c r="K221" s="268"/>
    </row>
    <row r="222" spans="1:11" x14ac:dyDescent="0.25">
      <c r="A222" s="23">
        <v>43168.485231481478</v>
      </c>
      <c r="B222" s="28" t="s">
        <v>3</v>
      </c>
      <c r="C222" s="10"/>
      <c r="D222" s="12" t="s">
        <v>2</v>
      </c>
      <c r="E222" s="29" t="s">
        <v>637</v>
      </c>
      <c r="F222" s="11" t="s">
        <v>7</v>
      </c>
      <c r="G222" s="11" t="s">
        <v>0</v>
      </c>
      <c r="H222" s="11">
        <v>4500</v>
      </c>
      <c r="I222" s="11">
        <v>0.18</v>
      </c>
      <c r="J222" s="11">
        <v>45</v>
      </c>
      <c r="K222" s="268"/>
    </row>
    <row r="223" spans="1:11" x14ac:dyDescent="0.25">
      <c r="A223" s="23">
        <v>43168.485486111109</v>
      </c>
      <c r="B223" s="28" t="s">
        <v>3</v>
      </c>
      <c r="C223" s="10"/>
      <c r="D223" s="12" t="s">
        <v>2</v>
      </c>
      <c r="E223" s="29" t="s">
        <v>637</v>
      </c>
      <c r="F223" s="11" t="s">
        <v>7</v>
      </c>
      <c r="G223" s="11" t="s">
        <v>0</v>
      </c>
      <c r="H223" s="11">
        <v>4530</v>
      </c>
      <c r="I223" s="11">
        <v>0.18</v>
      </c>
      <c r="J223" s="11">
        <v>45</v>
      </c>
      <c r="K223" s="268"/>
    </row>
    <row r="224" spans="1:11" x14ac:dyDescent="0.25">
      <c r="A224" s="23">
        <v>43168.485625000001</v>
      </c>
      <c r="B224" s="28" t="s">
        <v>3</v>
      </c>
      <c r="C224" s="10"/>
      <c r="D224" s="12" t="s">
        <v>2</v>
      </c>
      <c r="E224" s="29" t="s">
        <v>637</v>
      </c>
      <c r="F224" s="11" t="s">
        <v>7</v>
      </c>
      <c r="G224" s="11" t="s">
        <v>0</v>
      </c>
      <c r="H224" s="11">
        <v>4560</v>
      </c>
      <c r="I224" s="11">
        <v>0.18</v>
      </c>
      <c r="J224" s="11">
        <v>45</v>
      </c>
      <c r="K224" s="268"/>
    </row>
    <row r="225" spans="1:11" x14ac:dyDescent="0.25">
      <c r="A225" s="23">
        <v>43168.485763888886</v>
      </c>
      <c r="B225" s="28" t="s">
        <v>3</v>
      </c>
      <c r="C225" s="10"/>
      <c r="D225" s="12" t="s">
        <v>2</v>
      </c>
      <c r="E225" s="29" t="s">
        <v>637</v>
      </c>
      <c r="F225" s="11" t="s">
        <v>7</v>
      </c>
      <c r="G225" s="11" t="s">
        <v>0</v>
      </c>
      <c r="H225" s="11">
        <v>4580</v>
      </c>
      <c r="I225" s="11">
        <v>0.18</v>
      </c>
      <c r="J225" s="11">
        <v>45</v>
      </c>
      <c r="K225" s="269"/>
    </row>
    <row r="226" spans="1:11" x14ac:dyDescent="0.25">
      <c r="A226" s="22">
        <v>43168.486493055556</v>
      </c>
      <c r="B226" s="9" t="s">
        <v>3</v>
      </c>
      <c r="C226" s="9" t="s">
        <v>2</v>
      </c>
      <c r="D226" s="10"/>
      <c r="E226" s="8" t="s">
        <v>636</v>
      </c>
      <c r="F226" s="8" t="s">
        <v>6</v>
      </c>
      <c r="G226" s="8" t="s">
        <v>0</v>
      </c>
      <c r="H226" s="8">
        <v>5100</v>
      </c>
      <c r="I226" s="8">
        <v>0.18</v>
      </c>
      <c r="J226" s="8">
        <v>45</v>
      </c>
      <c r="K226" s="270">
        <f>AVERAGE(H226:H228,H233:H234)</f>
        <v>4914</v>
      </c>
    </row>
    <row r="227" spans="1:11" x14ac:dyDescent="0.25">
      <c r="A227" s="22">
        <v>43168.486655092594</v>
      </c>
      <c r="B227" s="9" t="s">
        <v>3</v>
      </c>
      <c r="C227" s="9" t="s">
        <v>2</v>
      </c>
      <c r="D227" s="10"/>
      <c r="E227" s="8" t="s">
        <v>636</v>
      </c>
      <c r="F227" s="8" t="s">
        <v>6</v>
      </c>
      <c r="G227" s="8" t="s">
        <v>0</v>
      </c>
      <c r="H227" s="8">
        <v>5040</v>
      </c>
      <c r="I227" s="8">
        <v>0.18</v>
      </c>
      <c r="J227" s="8">
        <v>45</v>
      </c>
      <c r="K227" s="271"/>
    </row>
    <row r="228" spans="1:11" x14ac:dyDescent="0.25">
      <c r="A228" s="22">
        <v>43168.486793981479</v>
      </c>
      <c r="B228" s="9" t="s">
        <v>3</v>
      </c>
      <c r="C228" s="9" t="s">
        <v>2</v>
      </c>
      <c r="D228" s="10"/>
      <c r="E228" s="8" t="s">
        <v>636</v>
      </c>
      <c r="F228" s="8" t="s">
        <v>6</v>
      </c>
      <c r="G228" s="8" t="s">
        <v>0</v>
      </c>
      <c r="H228" s="8">
        <v>5160</v>
      </c>
      <c r="I228" s="8">
        <v>0.18</v>
      </c>
      <c r="J228" s="8">
        <v>45</v>
      </c>
      <c r="K228" s="271"/>
    </row>
    <row r="229" spans="1:11" x14ac:dyDescent="0.25">
      <c r="A229" s="22">
        <v>43168.487187500003</v>
      </c>
      <c r="B229" s="9" t="s">
        <v>3</v>
      </c>
      <c r="C229" s="10"/>
      <c r="D229" s="9" t="s">
        <v>2</v>
      </c>
      <c r="E229" s="8" t="s">
        <v>637</v>
      </c>
      <c r="F229" s="8" t="s">
        <v>6</v>
      </c>
      <c r="G229" s="8" t="s">
        <v>0</v>
      </c>
      <c r="H229" s="14">
        <v>450</v>
      </c>
      <c r="I229" s="8">
        <v>0.18</v>
      </c>
      <c r="J229" s="8">
        <v>45</v>
      </c>
      <c r="K229" s="271"/>
    </row>
    <row r="230" spans="1:11" x14ac:dyDescent="0.25">
      <c r="A230" s="22">
        <v>43168.487326388888</v>
      </c>
      <c r="B230" s="9" t="s">
        <v>3</v>
      </c>
      <c r="C230" s="10"/>
      <c r="D230" s="9" t="s">
        <v>2</v>
      </c>
      <c r="E230" s="8" t="s">
        <v>637</v>
      </c>
      <c r="F230" s="8" t="s">
        <v>6</v>
      </c>
      <c r="G230" s="8" t="s">
        <v>0</v>
      </c>
      <c r="H230" s="14">
        <v>3400</v>
      </c>
      <c r="I230" s="8">
        <v>0.18</v>
      </c>
      <c r="J230" s="8">
        <v>45</v>
      </c>
      <c r="K230" s="271"/>
    </row>
    <row r="231" spans="1:11" x14ac:dyDescent="0.25">
      <c r="A231" s="22">
        <v>43168.487476851849</v>
      </c>
      <c r="B231" s="9" t="s">
        <v>3</v>
      </c>
      <c r="C231" s="10"/>
      <c r="D231" s="9" t="s">
        <v>2</v>
      </c>
      <c r="E231" s="8" t="s">
        <v>637</v>
      </c>
      <c r="F231" s="8" t="s">
        <v>6</v>
      </c>
      <c r="G231" s="8" t="s">
        <v>0</v>
      </c>
      <c r="H231" s="14">
        <v>4690</v>
      </c>
      <c r="I231" s="8">
        <v>0.18</v>
      </c>
      <c r="J231" s="8">
        <v>45</v>
      </c>
      <c r="K231" s="271"/>
    </row>
    <row r="232" spans="1:11" x14ac:dyDescent="0.25">
      <c r="A232" s="22">
        <v>43168.487951388888</v>
      </c>
      <c r="B232" s="9" t="s">
        <v>3</v>
      </c>
      <c r="C232" s="10"/>
      <c r="D232" s="9" t="s">
        <v>2</v>
      </c>
      <c r="E232" s="8" t="s">
        <v>637</v>
      </c>
      <c r="F232" s="8" t="s">
        <v>6</v>
      </c>
      <c r="G232" s="8" t="s">
        <v>0</v>
      </c>
      <c r="H232" s="14">
        <v>3150</v>
      </c>
      <c r="I232" s="8">
        <v>0.18</v>
      </c>
      <c r="J232" s="8">
        <v>45</v>
      </c>
      <c r="K232" s="271"/>
    </row>
    <row r="233" spans="1:11" x14ac:dyDescent="0.25">
      <c r="A233" s="22">
        <v>43168.48809027778</v>
      </c>
      <c r="B233" s="9" t="s">
        <v>3</v>
      </c>
      <c r="C233" s="10"/>
      <c r="D233" s="9" t="s">
        <v>2</v>
      </c>
      <c r="E233" s="8" t="s">
        <v>637</v>
      </c>
      <c r="F233" s="8" t="s">
        <v>6</v>
      </c>
      <c r="G233" s="8" t="s">
        <v>0</v>
      </c>
      <c r="H233" s="8">
        <v>4660</v>
      </c>
      <c r="I233" s="8">
        <v>0.18</v>
      </c>
      <c r="J233" s="8">
        <v>45</v>
      </c>
      <c r="K233" s="271"/>
    </row>
    <row r="234" spans="1:11" x14ac:dyDescent="0.25">
      <c r="A234" s="22">
        <v>43168.488229166665</v>
      </c>
      <c r="B234" s="9" t="s">
        <v>3</v>
      </c>
      <c r="C234" s="10"/>
      <c r="D234" s="9" t="s">
        <v>2</v>
      </c>
      <c r="E234" s="8" t="s">
        <v>637</v>
      </c>
      <c r="F234" s="8" t="s">
        <v>6</v>
      </c>
      <c r="G234" s="8" t="s">
        <v>0</v>
      </c>
      <c r="H234" s="8">
        <v>4610</v>
      </c>
      <c r="I234" s="8">
        <v>0.18</v>
      </c>
      <c r="J234" s="8">
        <v>45</v>
      </c>
      <c r="K234" s="272"/>
    </row>
    <row r="235" spans="1:11" x14ac:dyDescent="0.25">
      <c r="A235" s="23">
        <v>43168.488877314812</v>
      </c>
      <c r="B235" s="28" t="s">
        <v>3</v>
      </c>
      <c r="C235" s="12" t="s">
        <v>2</v>
      </c>
      <c r="D235" s="10"/>
      <c r="E235" s="29" t="s">
        <v>636</v>
      </c>
      <c r="F235" s="11" t="s">
        <v>4</v>
      </c>
      <c r="G235" s="11" t="s">
        <v>0</v>
      </c>
      <c r="H235" s="15">
        <v>4650</v>
      </c>
      <c r="I235" s="11">
        <v>0.18</v>
      </c>
      <c r="J235" s="11">
        <v>45</v>
      </c>
      <c r="K235" s="267">
        <f>AVERAGE(H238:H241)</f>
        <v>4760</v>
      </c>
    </row>
    <row r="236" spans="1:11" x14ac:dyDescent="0.25">
      <c r="A236" s="23">
        <v>43168.489027777781</v>
      </c>
      <c r="B236" s="28" t="s">
        <v>3</v>
      </c>
      <c r="C236" s="12" t="s">
        <v>2</v>
      </c>
      <c r="D236" s="10"/>
      <c r="E236" s="29" t="s">
        <v>636</v>
      </c>
      <c r="F236" s="11" t="s">
        <v>4</v>
      </c>
      <c r="G236" s="11" t="s">
        <v>0</v>
      </c>
      <c r="H236" s="15">
        <v>3670</v>
      </c>
      <c r="I236" s="11">
        <v>0.18</v>
      </c>
      <c r="J236" s="11">
        <v>45</v>
      </c>
      <c r="K236" s="268"/>
    </row>
    <row r="237" spans="1:11" x14ac:dyDescent="0.25">
      <c r="A237" s="23">
        <v>43168.489178240743</v>
      </c>
      <c r="B237" s="28" t="s">
        <v>3</v>
      </c>
      <c r="C237" s="12" t="s">
        <v>2</v>
      </c>
      <c r="D237" s="10"/>
      <c r="E237" s="29" t="s">
        <v>636</v>
      </c>
      <c r="F237" s="11" t="s">
        <v>4</v>
      </c>
      <c r="G237" s="11" t="s">
        <v>0</v>
      </c>
      <c r="H237" s="15">
        <v>4680</v>
      </c>
      <c r="I237" s="11">
        <v>0.18</v>
      </c>
      <c r="J237" s="11">
        <v>45</v>
      </c>
      <c r="K237" s="268"/>
    </row>
    <row r="238" spans="1:11" x14ac:dyDescent="0.25">
      <c r="A238" s="23">
        <v>43168.489618055559</v>
      </c>
      <c r="B238" s="28" t="s">
        <v>3</v>
      </c>
      <c r="C238" s="12" t="s">
        <v>2</v>
      </c>
      <c r="D238" s="10"/>
      <c r="E238" s="29" t="s">
        <v>636</v>
      </c>
      <c r="F238" s="11" t="s">
        <v>4</v>
      </c>
      <c r="G238" s="11" t="s">
        <v>0</v>
      </c>
      <c r="H238" s="11">
        <v>4780</v>
      </c>
      <c r="I238" s="11">
        <v>0.18</v>
      </c>
      <c r="J238" s="11">
        <v>45</v>
      </c>
      <c r="K238" s="268"/>
    </row>
    <row r="239" spans="1:11" x14ac:dyDescent="0.25">
      <c r="A239" s="23">
        <v>43168.489756944444</v>
      </c>
      <c r="B239" s="28" t="s">
        <v>3</v>
      </c>
      <c r="C239" s="12" t="s">
        <v>2</v>
      </c>
      <c r="D239" s="10"/>
      <c r="E239" s="29" t="s">
        <v>636</v>
      </c>
      <c r="F239" s="11" t="s">
        <v>4</v>
      </c>
      <c r="G239" s="11" t="s">
        <v>0</v>
      </c>
      <c r="H239" s="11">
        <v>4790</v>
      </c>
      <c r="I239" s="11">
        <v>0.18</v>
      </c>
      <c r="J239" s="11">
        <v>45</v>
      </c>
      <c r="K239" s="268"/>
    </row>
    <row r="240" spans="1:11" x14ac:dyDescent="0.25">
      <c r="A240" s="23">
        <v>43168.489895833336</v>
      </c>
      <c r="B240" s="28" t="s">
        <v>3</v>
      </c>
      <c r="C240" s="12" t="s">
        <v>2</v>
      </c>
      <c r="D240" s="10"/>
      <c r="E240" s="29" t="s">
        <v>636</v>
      </c>
      <c r="F240" s="11" t="s">
        <v>4</v>
      </c>
      <c r="G240" s="11" t="s">
        <v>0</v>
      </c>
      <c r="H240" s="11">
        <v>4760</v>
      </c>
      <c r="I240" s="11">
        <v>0.18</v>
      </c>
      <c r="J240" s="11">
        <v>45</v>
      </c>
      <c r="K240" s="268"/>
    </row>
    <row r="241" spans="1:11" x14ac:dyDescent="0.25">
      <c r="A241" s="23">
        <v>43168.490405092591</v>
      </c>
      <c r="B241" s="28" t="s">
        <v>3</v>
      </c>
      <c r="C241" s="10"/>
      <c r="D241" s="12" t="s">
        <v>2</v>
      </c>
      <c r="E241" s="29" t="s">
        <v>637</v>
      </c>
      <c r="F241" s="11" t="s">
        <v>4</v>
      </c>
      <c r="G241" s="11" t="s">
        <v>0</v>
      </c>
      <c r="H241" s="11">
        <v>4710</v>
      </c>
      <c r="I241" s="11">
        <v>0.18</v>
      </c>
      <c r="J241" s="11">
        <v>45</v>
      </c>
      <c r="K241" s="268"/>
    </row>
    <row r="242" spans="1:11" x14ac:dyDescent="0.25">
      <c r="A242" s="23">
        <v>43168.490543981483</v>
      </c>
      <c r="B242" s="28" t="s">
        <v>3</v>
      </c>
      <c r="C242" s="10"/>
      <c r="D242" s="12" t="s">
        <v>2</v>
      </c>
      <c r="E242" s="29" t="s">
        <v>637</v>
      </c>
      <c r="F242" s="11" t="s">
        <v>4</v>
      </c>
      <c r="G242" s="11" t="s">
        <v>0</v>
      </c>
      <c r="H242" s="15">
        <v>4770</v>
      </c>
      <c r="I242" s="11">
        <v>0.18</v>
      </c>
      <c r="J242" s="11">
        <v>45</v>
      </c>
      <c r="K242" s="268"/>
    </row>
    <row r="243" spans="1:11" x14ac:dyDescent="0.25">
      <c r="A243" s="23">
        <v>43168.490682870368</v>
      </c>
      <c r="B243" s="28" t="s">
        <v>3</v>
      </c>
      <c r="C243" s="10"/>
      <c r="D243" s="12" t="s">
        <v>2</v>
      </c>
      <c r="E243" s="29" t="s">
        <v>637</v>
      </c>
      <c r="F243" s="11" t="s">
        <v>4</v>
      </c>
      <c r="G243" s="11" t="s">
        <v>0</v>
      </c>
      <c r="H243" s="15">
        <v>4760</v>
      </c>
      <c r="I243" s="11">
        <v>0.18</v>
      </c>
      <c r="J243" s="11">
        <v>45</v>
      </c>
      <c r="K243" s="269"/>
    </row>
    <row r="244" spans="1:11" x14ac:dyDescent="0.25">
      <c r="A244" s="22">
        <v>43168.499907407408</v>
      </c>
      <c r="B244" s="9" t="s">
        <v>3</v>
      </c>
      <c r="C244" s="9" t="s">
        <v>2</v>
      </c>
      <c r="D244" s="10"/>
      <c r="E244" s="8" t="s">
        <v>636</v>
      </c>
      <c r="F244" s="8" t="s">
        <v>1</v>
      </c>
      <c r="G244" s="8" t="s">
        <v>0</v>
      </c>
      <c r="H244" s="8">
        <v>4290</v>
      </c>
      <c r="I244" s="8">
        <v>0.18</v>
      </c>
      <c r="J244" s="8">
        <v>45</v>
      </c>
      <c r="K244" s="270">
        <f>AVERAGE(H244:H249)</f>
        <v>4455</v>
      </c>
    </row>
    <row r="245" spans="1:11" x14ac:dyDescent="0.25">
      <c r="A245" s="22">
        <v>43168.5000462963</v>
      </c>
      <c r="B245" s="9" t="s">
        <v>3</v>
      </c>
      <c r="C245" s="9" t="s">
        <v>2</v>
      </c>
      <c r="D245" s="10"/>
      <c r="E245" s="8" t="s">
        <v>636</v>
      </c>
      <c r="F245" s="8" t="s">
        <v>1</v>
      </c>
      <c r="G245" s="8" t="s">
        <v>0</v>
      </c>
      <c r="H245" s="8">
        <v>4320</v>
      </c>
      <c r="I245" s="8">
        <v>0.18</v>
      </c>
      <c r="J245" s="8">
        <v>45</v>
      </c>
      <c r="K245" s="271"/>
    </row>
    <row r="246" spans="1:11" x14ac:dyDescent="0.25">
      <c r="A246" s="22">
        <v>43168.500185185185</v>
      </c>
      <c r="B246" s="9" t="s">
        <v>3</v>
      </c>
      <c r="C246" s="9" t="s">
        <v>2</v>
      </c>
      <c r="D246" s="10"/>
      <c r="E246" s="8" t="s">
        <v>636</v>
      </c>
      <c r="F246" s="8" t="s">
        <v>1</v>
      </c>
      <c r="G246" s="8" t="s">
        <v>0</v>
      </c>
      <c r="H246" s="8">
        <v>4330</v>
      </c>
      <c r="I246" s="8">
        <v>0.18</v>
      </c>
      <c r="J246" s="8">
        <v>45</v>
      </c>
      <c r="K246" s="271"/>
    </row>
    <row r="247" spans="1:11" x14ac:dyDescent="0.25">
      <c r="A247" s="22">
        <v>43168.500671296293</v>
      </c>
      <c r="B247" s="9" t="s">
        <v>3</v>
      </c>
      <c r="C247" s="10"/>
      <c r="D247" s="9" t="s">
        <v>2</v>
      </c>
      <c r="E247" s="8" t="s">
        <v>637</v>
      </c>
      <c r="F247" s="8" t="s">
        <v>1</v>
      </c>
      <c r="G247" s="8" t="s">
        <v>0</v>
      </c>
      <c r="H247" s="8">
        <v>4590</v>
      </c>
      <c r="I247" s="8">
        <v>0.18</v>
      </c>
      <c r="J247" s="8">
        <v>45</v>
      </c>
      <c r="K247" s="271"/>
    </row>
    <row r="248" spans="1:11" x14ac:dyDescent="0.25">
      <c r="A248" s="22">
        <v>43168.500810185185</v>
      </c>
      <c r="B248" s="9" t="s">
        <v>3</v>
      </c>
      <c r="C248" s="10"/>
      <c r="D248" s="9" t="s">
        <v>2</v>
      </c>
      <c r="E248" s="8" t="s">
        <v>637</v>
      </c>
      <c r="F248" s="8" t="s">
        <v>1</v>
      </c>
      <c r="G248" s="8" t="s">
        <v>0</v>
      </c>
      <c r="H248" s="8">
        <v>4580</v>
      </c>
      <c r="I248" s="8">
        <v>0.18</v>
      </c>
      <c r="J248" s="8">
        <v>45</v>
      </c>
      <c r="K248" s="271"/>
    </row>
    <row r="249" spans="1:11" x14ac:dyDescent="0.25">
      <c r="A249" s="22">
        <v>43168.500960648147</v>
      </c>
      <c r="B249" s="9" t="s">
        <v>3</v>
      </c>
      <c r="C249" s="10"/>
      <c r="D249" s="9" t="s">
        <v>2</v>
      </c>
      <c r="E249" s="8" t="s">
        <v>637</v>
      </c>
      <c r="F249" s="8" t="s">
        <v>1</v>
      </c>
      <c r="G249" s="8" t="s">
        <v>0</v>
      </c>
      <c r="H249" s="8">
        <v>4620</v>
      </c>
      <c r="I249" s="8">
        <v>0.18</v>
      </c>
      <c r="J249" s="8">
        <v>45</v>
      </c>
      <c r="K249" s="272"/>
    </row>
    <row r="250" spans="1:11" x14ac:dyDescent="0.25">
      <c r="A250" s="23">
        <v>43168.575335648151</v>
      </c>
      <c r="B250" s="28" t="s">
        <v>3</v>
      </c>
      <c r="C250" s="12" t="s">
        <v>2</v>
      </c>
      <c r="D250" s="10"/>
      <c r="E250" s="29" t="s">
        <v>636</v>
      </c>
      <c r="F250" s="11" t="s">
        <v>20</v>
      </c>
      <c r="G250" s="11" t="s">
        <v>8</v>
      </c>
      <c r="H250" s="15">
        <v>4070</v>
      </c>
      <c r="I250" s="11">
        <v>0.18</v>
      </c>
      <c r="J250" s="11">
        <v>43</v>
      </c>
      <c r="K250" s="267">
        <f>AVERAGE(H253:H255,H259:H260)</f>
        <v>4066</v>
      </c>
    </row>
    <row r="251" spans="1:11" x14ac:dyDescent="0.25">
      <c r="A251" s="23">
        <v>43168.575474537036</v>
      </c>
      <c r="B251" s="28" t="s">
        <v>3</v>
      </c>
      <c r="C251" s="12" t="s">
        <v>2</v>
      </c>
      <c r="D251" s="10"/>
      <c r="E251" s="29" t="s">
        <v>636</v>
      </c>
      <c r="F251" s="11" t="s">
        <v>20</v>
      </c>
      <c r="G251" s="11" t="s">
        <v>8</v>
      </c>
      <c r="H251" s="15">
        <v>4100</v>
      </c>
      <c r="I251" s="11">
        <v>0.18</v>
      </c>
      <c r="J251" s="11">
        <v>43</v>
      </c>
      <c r="K251" s="268"/>
    </row>
    <row r="252" spans="1:11" x14ac:dyDescent="0.25">
      <c r="A252" s="23">
        <v>43168.575613425928</v>
      </c>
      <c r="B252" s="28" t="s">
        <v>3</v>
      </c>
      <c r="C252" s="12" t="s">
        <v>2</v>
      </c>
      <c r="D252" s="10"/>
      <c r="E252" s="29" t="s">
        <v>636</v>
      </c>
      <c r="F252" s="11" t="s">
        <v>20</v>
      </c>
      <c r="G252" s="11" t="s">
        <v>8</v>
      </c>
      <c r="H252" s="15">
        <v>4130</v>
      </c>
      <c r="I252" s="11">
        <v>0.18</v>
      </c>
      <c r="J252" s="11">
        <v>45</v>
      </c>
      <c r="K252" s="268"/>
    </row>
    <row r="253" spans="1:11" x14ac:dyDescent="0.25">
      <c r="A253" s="23">
        <v>43168.576157407406</v>
      </c>
      <c r="B253" s="28" t="s">
        <v>3</v>
      </c>
      <c r="C253" s="10"/>
      <c r="D253" s="12" t="s">
        <v>2</v>
      </c>
      <c r="E253" s="29" t="s">
        <v>637</v>
      </c>
      <c r="F253" s="11" t="s">
        <v>20</v>
      </c>
      <c r="G253" s="11" t="s">
        <v>8</v>
      </c>
      <c r="H253" s="11">
        <v>3890</v>
      </c>
      <c r="I253" s="11">
        <v>0.18</v>
      </c>
      <c r="J253" s="11">
        <v>45</v>
      </c>
      <c r="K253" s="268"/>
    </row>
    <row r="254" spans="1:11" x14ac:dyDescent="0.25">
      <c r="A254" s="23">
        <v>43168.576296296298</v>
      </c>
      <c r="B254" s="28" t="s">
        <v>3</v>
      </c>
      <c r="C254" s="10"/>
      <c r="D254" s="12" t="s">
        <v>2</v>
      </c>
      <c r="E254" s="29" t="s">
        <v>637</v>
      </c>
      <c r="F254" s="11" t="s">
        <v>20</v>
      </c>
      <c r="G254" s="11" t="s">
        <v>8</v>
      </c>
      <c r="H254" s="11">
        <v>3930</v>
      </c>
      <c r="I254" s="11">
        <v>0.18</v>
      </c>
      <c r="J254" s="11">
        <v>43</v>
      </c>
      <c r="K254" s="268"/>
    </row>
    <row r="255" spans="1:11" x14ac:dyDescent="0.25">
      <c r="A255" s="23">
        <v>43168.576435185183</v>
      </c>
      <c r="B255" s="28" t="s">
        <v>3</v>
      </c>
      <c r="C255" s="10"/>
      <c r="D255" s="12" t="s">
        <v>2</v>
      </c>
      <c r="E255" s="29" t="s">
        <v>637</v>
      </c>
      <c r="F255" s="11" t="s">
        <v>20</v>
      </c>
      <c r="G255" s="11" t="s">
        <v>8</v>
      </c>
      <c r="H255" s="11">
        <v>3960</v>
      </c>
      <c r="I255" s="11">
        <v>0.18</v>
      </c>
      <c r="J255" s="11">
        <v>43</v>
      </c>
      <c r="K255" s="268"/>
    </row>
    <row r="256" spans="1:11" x14ac:dyDescent="0.25">
      <c r="A256" s="23">
        <v>43168.576793981483</v>
      </c>
      <c r="B256" s="28" t="s">
        <v>3</v>
      </c>
      <c r="C256" s="10"/>
      <c r="D256" s="12" t="s">
        <v>2</v>
      </c>
      <c r="E256" s="29" t="s">
        <v>637</v>
      </c>
      <c r="F256" s="11" t="s">
        <v>20</v>
      </c>
      <c r="G256" s="11" t="s">
        <v>8</v>
      </c>
      <c r="H256" s="15">
        <v>4530</v>
      </c>
      <c r="I256" s="11">
        <v>0.18</v>
      </c>
      <c r="J256" s="11">
        <v>45</v>
      </c>
      <c r="K256" s="268"/>
    </row>
    <row r="257" spans="1:11" x14ac:dyDescent="0.25">
      <c r="A257" s="23">
        <v>43168.576932870368</v>
      </c>
      <c r="B257" s="28" t="s">
        <v>3</v>
      </c>
      <c r="C257" s="10"/>
      <c r="D257" s="12" t="s">
        <v>2</v>
      </c>
      <c r="E257" s="29" t="s">
        <v>637</v>
      </c>
      <c r="F257" s="11" t="s">
        <v>20</v>
      </c>
      <c r="G257" s="11" t="s">
        <v>8</v>
      </c>
      <c r="H257" s="15">
        <v>4600</v>
      </c>
      <c r="I257" s="11">
        <v>0.18</v>
      </c>
      <c r="J257" s="11">
        <v>45</v>
      </c>
      <c r="K257" s="268"/>
    </row>
    <row r="258" spans="1:11" x14ac:dyDescent="0.25">
      <c r="A258" s="23">
        <v>43168.57708333333</v>
      </c>
      <c r="B258" s="28" t="s">
        <v>3</v>
      </c>
      <c r="C258" s="10"/>
      <c r="D258" s="12" t="s">
        <v>2</v>
      </c>
      <c r="E258" s="29" t="s">
        <v>637</v>
      </c>
      <c r="F258" s="11" t="s">
        <v>20</v>
      </c>
      <c r="G258" s="11" t="s">
        <v>8</v>
      </c>
      <c r="H258" s="15">
        <v>4610</v>
      </c>
      <c r="I258" s="11">
        <v>0.18</v>
      </c>
      <c r="J258" s="11">
        <v>45</v>
      </c>
      <c r="K258" s="268"/>
    </row>
    <row r="259" spans="1:11" x14ac:dyDescent="0.25">
      <c r="A259" s="23">
        <v>43168.577511574076</v>
      </c>
      <c r="B259" s="28" t="s">
        <v>3</v>
      </c>
      <c r="C259" s="10"/>
      <c r="D259" s="12" t="s">
        <v>2</v>
      </c>
      <c r="E259" s="29" t="s">
        <v>637</v>
      </c>
      <c r="F259" s="11" t="s">
        <v>20</v>
      </c>
      <c r="G259" s="11" t="s">
        <v>8</v>
      </c>
      <c r="H259" s="11">
        <v>4220</v>
      </c>
      <c r="I259" s="11">
        <v>0.18</v>
      </c>
      <c r="J259" s="11">
        <v>45</v>
      </c>
      <c r="K259" s="268"/>
    </row>
    <row r="260" spans="1:11" x14ac:dyDescent="0.25">
      <c r="A260" s="23">
        <v>43168.577673611115</v>
      </c>
      <c r="B260" s="28" t="s">
        <v>3</v>
      </c>
      <c r="C260" s="10"/>
      <c r="D260" s="12" t="s">
        <v>2</v>
      </c>
      <c r="E260" s="29" t="s">
        <v>637</v>
      </c>
      <c r="F260" s="11" t="s">
        <v>20</v>
      </c>
      <c r="G260" s="11" t="s">
        <v>8</v>
      </c>
      <c r="H260" s="11">
        <v>4330</v>
      </c>
      <c r="I260" s="11">
        <v>0.18</v>
      </c>
      <c r="J260" s="11">
        <v>45</v>
      </c>
      <c r="K260" s="268"/>
    </row>
    <row r="261" spans="1:11" x14ac:dyDescent="0.25">
      <c r="A261" s="23">
        <v>43168.577824074076</v>
      </c>
      <c r="B261" s="28" t="s">
        <v>3</v>
      </c>
      <c r="C261" s="10"/>
      <c r="D261" s="12" t="s">
        <v>2</v>
      </c>
      <c r="E261" s="29" t="s">
        <v>637</v>
      </c>
      <c r="F261" s="11" t="s">
        <v>20</v>
      </c>
      <c r="G261" s="11" t="s">
        <v>8</v>
      </c>
      <c r="H261" s="15">
        <v>4400</v>
      </c>
      <c r="I261" s="11">
        <v>0.18</v>
      </c>
      <c r="J261" s="11">
        <v>45</v>
      </c>
      <c r="K261" s="269"/>
    </row>
    <row r="262" spans="1:11" x14ac:dyDescent="0.25">
      <c r="A262" s="22">
        <v>43168.578587962962</v>
      </c>
      <c r="B262" s="9" t="s">
        <v>3</v>
      </c>
      <c r="C262" s="9" t="s">
        <v>2</v>
      </c>
      <c r="D262" s="10"/>
      <c r="E262" s="8" t="s">
        <v>636</v>
      </c>
      <c r="F262" s="8" t="s">
        <v>29</v>
      </c>
      <c r="G262" s="8" t="s">
        <v>12</v>
      </c>
      <c r="H262" s="8">
        <v>4130</v>
      </c>
      <c r="I262" s="8">
        <v>0.18</v>
      </c>
      <c r="J262" s="8">
        <v>45</v>
      </c>
      <c r="K262" s="270">
        <f>AVERAGE(H262,H264,H267,H270,H269)</f>
        <v>4316</v>
      </c>
    </row>
    <row r="263" spans="1:11" x14ac:dyDescent="0.25">
      <c r="A263" s="22">
        <v>43168.578738425924</v>
      </c>
      <c r="B263" s="9" t="s">
        <v>3</v>
      </c>
      <c r="C263" s="9" t="s">
        <v>2</v>
      </c>
      <c r="D263" s="10"/>
      <c r="E263" s="8" t="s">
        <v>636</v>
      </c>
      <c r="F263" s="8" t="s">
        <v>29</v>
      </c>
      <c r="G263" s="8" t="s">
        <v>12</v>
      </c>
      <c r="H263" s="14">
        <v>400</v>
      </c>
      <c r="I263" s="8">
        <v>0.18</v>
      </c>
      <c r="J263" s="8">
        <v>45</v>
      </c>
      <c r="K263" s="271"/>
    </row>
    <row r="264" spans="1:11" x14ac:dyDescent="0.25">
      <c r="A264" s="22">
        <v>43168.578877314816</v>
      </c>
      <c r="B264" s="9" t="s">
        <v>3</v>
      </c>
      <c r="C264" s="9" t="s">
        <v>2</v>
      </c>
      <c r="D264" s="10"/>
      <c r="E264" s="8" t="s">
        <v>636</v>
      </c>
      <c r="F264" s="8" t="s">
        <v>29</v>
      </c>
      <c r="G264" s="8" t="s">
        <v>12</v>
      </c>
      <c r="H264" s="8">
        <v>4130</v>
      </c>
      <c r="I264" s="8">
        <v>0.18</v>
      </c>
      <c r="J264" s="8">
        <v>45</v>
      </c>
      <c r="K264" s="271"/>
    </row>
    <row r="265" spans="1:11" x14ac:dyDescent="0.25">
      <c r="A265" s="22">
        <v>43168.57912037037</v>
      </c>
      <c r="B265" s="9" t="s">
        <v>3</v>
      </c>
      <c r="C265" s="9" t="s">
        <v>2</v>
      </c>
      <c r="D265" s="10"/>
      <c r="E265" s="8" t="s">
        <v>636</v>
      </c>
      <c r="F265" s="8" t="s">
        <v>29</v>
      </c>
      <c r="G265" s="8" t="s">
        <v>12</v>
      </c>
      <c r="H265" s="14">
        <v>3950</v>
      </c>
      <c r="I265" s="8">
        <v>0.18</v>
      </c>
      <c r="J265" s="8">
        <v>45</v>
      </c>
      <c r="K265" s="271"/>
    </row>
    <row r="266" spans="1:11" x14ac:dyDescent="0.25">
      <c r="A266" s="22">
        <v>43168.579270833332</v>
      </c>
      <c r="B266" s="9" t="s">
        <v>3</v>
      </c>
      <c r="C266" s="9" t="s">
        <v>2</v>
      </c>
      <c r="D266" s="10"/>
      <c r="E266" s="8" t="s">
        <v>636</v>
      </c>
      <c r="F266" s="8" t="s">
        <v>29</v>
      </c>
      <c r="G266" s="8" t="s">
        <v>12</v>
      </c>
      <c r="H266" s="14">
        <v>350</v>
      </c>
      <c r="I266" s="8">
        <v>0.18</v>
      </c>
      <c r="J266" s="8">
        <v>45</v>
      </c>
      <c r="K266" s="271"/>
    </row>
    <row r="267" spans="1:11" x14ac:dyDescent="0.25">
      <c r="A267" s="22">
        <v>43168.579421296294</v>
      </c>
      <c r="B267" s="9" t="s">
        <v>3</v>
      </c>
      <c r="C267" s="9" t="s">
        <v>2</v>
      </c>
      <c r="D267" s="10"/>
      <c r="E267" s="8" t="s">
        <v>636</v>
      </c>
      <c r="F267" s="8" t="s">
        <v>29</v>
      </c>
      <c r="G267" s="8" t="s">
        <v>12</v>
      </c>
      <c r="H267" s="8">
        <v>4130</v>
      </c>
      <c r="I267" s="8">
        <v>0.18</v>
      </c>
      <c r="J267" s="8">
        <v>45</v>
      </c>
      <c r="K267" s="271"/>
    </row>
    <row r="268" spans="1:11" x14ac:dyDescent="0.25">
      <c r="A268" s="22">
        <v>43168.579837962963</v>
      </c>
      <c r="B268" s="9" t="s">
        <v>3</v>
      </c>
      <c r="C268" s="10"/>
      <c r="D268" s="9" t="s">
        <v>2</v>
      </c>
      <c r="E268" s="8" t="s">
        <v>637</v>
      </c>
      <c r="F268" s="8" t="s">
        <v>29</v>
      </c>
      <c r="G268" s="8" t="s">
        <v>12</v>
      </c>
      <c r="H268" s="14">
        <v>4380</v>
      </c>
      <c r="I268" s="8">
        <v>0.18</v>
      </c>
      <c r="J268" s="8">
        <v>45</v>
      </c>
      <c r="K268" s="271"/>
    </row>
    <row r="269" spans="1:11" x14ac:dyDescent="0.25">
      <c r="A269" s="22">
        <v>43168.579988425925</v>
      </c>
      <c r="B269" s="9" t="s">
        <v>3</v>
      </c>
      <c r="C269" s="10"/>
      <c r="D269" s="9" t="s">
        <v>2</v>
      </c>
      <c r="E269" s="8" t="s">
        <v>637</v>
      </c>
      <c r="F269" s="8" t="s">
        <v>29</v>
      </c>
      <c r="G269" s="8" t="s">
        <v>12</v>
      </c>
      <c r="H269" s="8">
        <v>4560</v>
      </c>
      <c r="I269" s="8">
        <v>0.18</v>
      </c>
      <c r="J269" s="8">
        <v>45</v>
      </c>
      <c r="K269" s="271"/>
    </row>
    <row r="270" spans="1:11" x14ac:dyDescent="0.25">
      <c r="A270" s="22">
        <v>43168.580127314817</v>
      </c>
      <c r="B270" s="9" t="s">
        <v>3</v>
      </c>
      <c r="C270" s="10"/>
      <c r="D270" s="9" t="s">
        <v>2</v>
      </c>
      <c r="E270" s="8" t="s">
        <v>637</v>
      </c>
      <c r="F270" s="8" t="s">
        <v>29</v>
      </c>
      <c r="G270" s="8" t="s">
        <v>12</v>
      </c>
      <c r="H270" s="8">
        <v>4630</v>
      </c>
      <c r="I270" s="8">
        <v>0.18</v>
      </c>
      <c r="J270" s="8">
        <v>45</v>
      </c>
      <c r="K270" s="272"/>
    </row>
    <row r="271" spans="1:11" x14ac:dyDescent="0.25">
      <c r="A271" s="23">
        <v>43168.583923611113</v>
      </c>
      <c r="B271" s="28" t="s">
        <v>3</v>
      </c>
      <c r="C271" s="12" t="s">
        <v>2</v>
      </c>
      <c r="D271" s="10"/>
      <c r="E271" s="29" t="s">
        <v>636</v>
      </c>
      <c r="F271" s="11" t="s">
        <v>28</v>
      </c>
      <c r="G271" s="11" t="s">
        <v>16</v>
      </c>
      <c r="H271" s="11">
        <v>4280</v>
      </c>
      <c r="I271" s="11">
        <v>0.18</v>
      </c>
      <c r="J271" s="11">
        <v>45</v>
      </c>
      <c r="K271" s="267">
        <f>AVERAGE(H271:H273,H277)</f>
        <v>4315</v>
      </c>
    </row>
    <row r="272" spans="1:11" x14ac:dyDescent="0.25">
      <c r="A272" s="23">
        <v>43168.584062499998</v>
      </c>
      <c r="B272" s="28" t="s">
        <v>3</v>
      </c>
      <c r="C272" s="12" t="s">
        <v>2</v>
      </c>
      <c r="D272" s="10"/>
      <c r="E272" s="29" t="s">
        <v>636</v>
      </c>
      <c r="F272" s="11" t="s">
        <v>28</v>
      </c>
      <c r="G272" s="11" t="s">
        <v>16</v>
      </c>
      <c r="H272" s="11">
        <v>4330</v>
      </c>
      <c r="I272" s="11">
        <v>0.18</v>
      </c>
      <c r="J272" s="11">
        <v>45</v>
      </c>
      <c r="K272" s="268"/>
    </row>
    <row r="273" spans="1:11" x14ac:dyDescent="0.25">
      <c r="A273" s="23">
        <v>43168.584201388891</v>
      </c>
      <c r="B273" s="28" t="s">
        <v>3</v>
      </c>
      <c r="C273" s="12" t="s">
        <v>2</v>
      </c>
      <c r="D273" s="10"/>
      <c r="E273" s="29" t="s">
        <v>636</v>
      </c>
      <c r="F273" s="11" t="s">
        <v>28</v>
      </c>
      <c r="G273" s="11" t="s">
        <v>16</v>
      </c>
      <c r="H273" s="11">
        <v>4350</v>
      </c>
      <c r="I273" s="11">
        <v>0.18</v>
      </c>
      <c r="J273" s="11">
        <v>45</v>
      </c>
      <c r="K273" s="268"/>
    </row>
    <row r="274" spans="1:11" x14ac:dyDescent="0.25">
      <c r="A274" s="23">
        <v>43168.58520833333</v>
      </c>
      <c r="B274" s="28" t="s">
        <v>3</v>
      </c>
      <c r="C274" s="10"/>
      <c r="D274" s="12" t="s">
        <v>2</v>
      </c>
      <c r="E274" s="29" t="s">
        <v>637</v>
      </c>
      <c r="F274" s="11" t="s">
        <v>28</v>
      </c>
      <c r="G274" s="11" t="s">
        <v>16</v>
      </c>
      <c r="H274" s="15">
        <v>3980</v>
      </c>
      <c r="I274" s="11">
        <v>0.18</v>
      </c>
      <c r="J274" s="11">
        <v>45</v>
      </c>
      <c r="K274" s="268"/>
    </row>
    <row r="275" spans="1:11" x14ac:dyDescent="0.25">
      <c r="A275" s="23">
        <v>43168.585347222222</v>
      </c>
      <c r="B275" s="28" t="s">
        <v>3</v>
      </c>
      <c r="C275" s="10"/>
      <c r="D275" s="12" t="s">
        <v>2</v>
      </c>
      <c r="E275" s="29" t="s">
        <v>637</v>
      </c>
      <c r="F275" s="11" t="s">
        <v>28</v>
      </c>
      <c r="G275" s="11" t="s">
        <v>16</v>
      </c>
      <c r="H275" s="15">
        <v>3970</v>
      </c>
      <c r="I275" s="11">
        <v>0.18</v>
      </c>
      <c r="J275" s="11">
        <v>45</v>
      </c>
      <c r="K275" s="268"/>
    </row>
    <row r="276" spans="1:11" x14ac:dyDescent="0.25">
      <c r="A276" s="23">
        <v>43168.585497685184</v>
      </c>
      <c r="B276" s="28" t="s">
        <v>3</v>
      </c>
      <c r="C276" s="10"/>
      <c r="D276" s="12" t="s">
        <v>2</v>
      </c>
      <c r="E276" s="29" t="s">
        <v>637</v>
      </c>
      <c r="F276" s="11" t="s">
        <v>28</v>
      </c>
      <c r="G276" s="11" t="s">
        <v>16</v>
      </c>
      <c r="H276" s="15">
        <v>3990</v>
      </c>
      <c r="I276" s="11">
        <v>0.18</v>
      </c>
      <c r="J276" s="11">
        <v>45</v>
      </c>
      <c r="K276" s="268"/>
    </row>
    <row r="277" spans="1:11" x14ac:dyDescent="0.25">
      <c r="A277" s="23">
        <v>43168.586875000001</v>
      </c>
      <c r="B277" s="28" t="s">
        <v>3</v>
      </c>
      <c r="C277" s="10"/>
      <c r="D277" s="12" t="s">
        <v>2</v>
      </c>
      <c r="E277" s="29" t="s">
        <v>637</v>
      </c>
      <c r="F277" s="11" t="s">
        <v>28</v>
      </c>
      <c r="G277" s="11" t="s">
        <v>16</v>
      </c>
      <c r="H277" s="11">
        <v>4300</v>
      </c>
      <c r="I277" s="11">
        <v>0.18</v>
      </c>
      <c r="J277" s="11">
        <v>45</v>
      </c>
      <c r="K277" s="268"/>
    </row>
    <row r="278" spans="1:11" x14ac:dyDescent="0.25">
      <c r="A278" s="23">
        <v>43168.587013888886</v>
      </c>
      <c r="B278" s="28" t="s">
        <v>3</v>
      </c>
      <c r="C278" s="10"/>
      <c r="D278" s="12" t="s">
        <v>2</v>
      </c>
      <c r="E278" s="29" t="s">
        <v>637</v>
      </c>
      <c r="F278" s="11" t="s">
        <v>28</v>
      </c>
      <c r="G278" s="11" t="s">
        <v>16</v>
      </c>
      <c r="H278" s="15">
        <v>4290</v>
      </c>
      <c r="I278" s="11">
        <v>0.18</v>
      </c>
      <c r="J278" s="11">
        <v>45</v>
      </c>
      <c r="K278" s="268"/>
    </row>
    <row r="279" spans="1:11" x14ac:dyDescent="0.25">
      <c r="A279" s="23">
        <v>43168.587175925924</v>
      </c>
      <c r="B279" s="28" t="s">
        <v>3</v>
      </c>
      <c r="C279" s="10"/>
      <c r="D279" s="12" t="s">
        <v>2</v>
      </c>
      <c r="E279" s="29" t="s">
        <v>637</v>
      </c>
      <c r="F279" s="11" t="s">
        <v>28</v>
      </c>
      <c r="G279" s="11" t="s">
        <v>16</v>
      </c>
      <c r="H279" s="15">
        <v>4290</v>
      </c>
      <c r="I279" s="11">
        <v>0.18</v>
      </c>
      <c r="J279" s="11">
        <v>45</v>
      </c>
      <c r="K279" s="269"/>
    </row>
    <row r="280" spans="1:11" x14ac:dyDescent="0.25">
      <c r="A280" s="22">
        <v>43168.588773148149</v>
      </c>
      <c r="B280" s="9" t="s">
        <v>3</v>
      </c>
      <c r="C280" s="9" t="s">
        <v>2</v>
      </c>
      <c r="D280" s="10"/>
      <c r="E280" s="8" t="s">
        <v>636</v>
      </c>
      <c r="F280" s="8" t="s">
        <v>23</v>
      </c>
      <c r="G280" s="8" t="s">
        <v>5</v>
      </c>
      <c r="H280" s="14">
        <v>2480</v>
      </c>
      <c r="I280" s="8">
        <v>0.18</v>
      </c>
      <c r="J280" s="8">
        <v>45</v>
      </c>
      <c r="K280" s="270">
        <f>AVERAGE(H282,H284:H285,H291:H294)</f>
        <v>3822.8571428571427</v>
      </c>
    </row>
    <row r="281" spans="1:11" x14ac:dyDescent="0.25">
      <c r="A281" s="22">
        <v>43168.588912037034</v>
      </c>
      <c r="B281" s="9" t="s">
        <v>3</v>
      </c>
      <c r="C281" s="9" t="s">
        <v>2</v>
      </c>
      <c r="D281" s="10"/>
      <c r="E281" s="8" t="s">
        <v>636</v>
      </c>
      <c r="F281" s="8" t="s">
        <v>23</v>
      </c>
      <c r="G281" s="8" t="s">
        <v>5</v>
      </c>
      <c r="H281" s="14">
        <v>2760</v>
      </c>
      <c r="I281" s="8">
        <v>0.18</v>
      </c>
      <c r="J281" s="8">
        <v>45</v>
      </c>
      <c r="K281" s="271"/>
    </row>
    <row r="282" spans="1:11" x14ac:dyDescent="0.25">
      <c r="A282" s="22">
        <v>43168.589050925926</v>
      </c>
      <c r="B282" s="9" t="s">
        <v>3</v>
      </c>
      <c r="C282" s="9" t="s">
        <v>2</v>
      </c>
      <c r="D282" s="10"/>
      <c r="E282" s="8" t="s">
        <v>636</v>
      </c>
      <c r="F282" s="8" t="s">
        <v>23</v>
      </c>
      <c r="G282" s="8" t="s">
        <v>5</v>
      </c>
      <c r="H282" s="8">
        <v>3020</v>
      </c>
      <c r="I282" s="8">
        <v>0.18</v>
      </c>
      <c r="J282" s="8">
        <v>45</v>
      </c>
      <c r="K282" s="271"/>
    </row>
    <row r="283" spans="1:11" x14ac:dyDescent="0.25">
      <c r="A283" s="22">
        <v>43168.58965277778</v>
      </c>
      <c r="B283" s="9" t="s">
        <v>3</v>
      </c>
      <c r="C283" s="9" t="s">
        <v>2</v>
      </c>
      <c r="D283" s="10"/>
      <c r="E283" s="8" t="s">
        <v>636</v>
      </c>
      <c r="F283" s="8" t="s">
        <v>23</v>
      </c>
      <c r="G283" s="8" t="s">
        <v>5</v>
      </c>
      <c r="H283" s="14">
        <v>2850</v>
      </c>
      <c r="I283" s="8">
        <v>0.18</v>
      </c>
      <c r="J283" s="8">
        <v>45</v>
      </c>
      <c r="K283" s="271"/>
    </row>
    <row r="284" spans="1:11" x14ac:dyDescent="0.25">
      <c r="A284" s="22">
        <v>43168.589791666665</v>
      </c>
      <c r="B284" s="9" t="s">
        <v>3</v>
      </c>
      <c r="C284" s="9" t="s">
        <v>2</v>
      </c>
      <c r="D284" s="10"/>
      <c r="E284" s="8" t="s">
        <v>636</v>
      </c>
      <c r="F284" s="8" t="s">
        <v>23</v>
      </c>
      <c r="G284" s="8" t="s">
        <v>5</v>
      </c>
      <c r="H284" s="8">
        <v>3980</v>
      </c>
      <c r="I284" s="8">
        <v>0.18</v>
      </c>
      <c r="J284" s="8">
        <v>45</v>
      </c>
      <c r="K284" s="271"/>
    </row>
    <row r="285" spans="1:11" x14ac:dyDescent="0.25">
      <c r="A285" s="22">
        <v>43168.589930555558</v>
      </c>
      <c r="B285" s="9" t="s">
        <v>3</v>
      </c>
      <c r="C285" s="9" t="s">
        <v>2</v>
      </c>
      <c r="D285" s="10"/>
      <c r="E285" s="8" t="s">
        <v>636</v>
      </c>
      <c r="F285" s="8" t="s">
        <v>23</v>
      </c>
      <c r="G285" s="8" t="s">
        <v>5</v>
      </c>
      <c r="H285" s="8">
        <v>3850</v>
      </c>
      <c r="I285" s="8">
        <v>0.18</v>
      </c>
      <c r="J285" s="8">
        <v>45</v>
      </c>
      <c r="K285" s="271"/>
    </row>
    <row r="286" spans="1:11" x14ac:dyDescent="0.25">
      <c r="A286" s="22">
        <v>43168.590416666666</v>
      </c>
      <c r="B286" s="9" t="s">
        <v>3</v>
      </c>
      <c r="C286" s="9" t="s">
        <v>2</v>
      </c>
      <c r="D286" s="10"/>
      <c r="E286" s="8" t="s">
        <v>636</v>
      </c>
      <c r="F286" s="8" t="s">
        <v>23</v>
      </c>
      <c r="G286" s="8" t="s">
        <v>5</v>
      </c>
      <c r="H286" s="14">
        <v>3640</v>
      </c>
      <c r="I286" s="8">
        <v>0.18</v>
      </c>
      <c r="J286" s="8">
        <v>45</v>
      </c>
      <c r="K286" s="271"/>
    </row>
    <row r="287" spans="1:11" x14ac:dyDescent="0.25">
      <c r="A287" s="22">
        <v>43168.590555555558</v>
      </c>
      <c r="B287" s="9" t="s">
        <v>3</v>
      </c>
      <c r="C287" s="9" t="s">
        <v>2</v>
      </c>
      <c r="D287" s="10"/>
      <c r="E287" s="8" t="s">
        <v>636</v>
      </c>
      <c r="F287" s="8" t="s">
        <v>23</v>
      </c>
      <c r="G287" s="8" t="s">
        <v>5</v>
      </c>
      <c r="H287" s="14">
        <v>3620</v>
      </c>
      <c r="I287" s="8">
        <v>0.18</v>
      </c>
      <c r="J287" s="8">
        <v>45</v>
      </c>
      <c r="K287" s="271"/>
    </row>
    <row r="288" spans="1:11" x14ac:dyDescent="0.25">
      <c r="A288" s="22">
        <v>43168.590694444443</v>
      </c>
      <c r="B288" s="9" t="s">
        <v>3</v>
      </c>
      <c r="C288" s="9" t="s">
        <v>2</v>
      </c>
      <c r="D288" s="10"/>
      <c r="E288" s="8" t="s">
        <v>636</v>
      </c>
      <c r="F288" s="8" t="s">
        <v>23</v>
      </c>
      <c r="G288" s="8" t="s">
        <v>5</v>
      </c>
      <c r="H288" s="14">
        <v>3690</v>
      </c>
      <c r="I288" s="8">
        <v>0.18</v>
      </c>
      <c r="J288" s="8">
        <v>45</v>
      </c>
      <c r="K288" s="271"/>
    </row>
    <row r="289" spans="1:11" x14ac:dyDescent="0.25">
      <c r="A289" s="22">
        <v>43168.591458333336</v>
      </c>
      <c r="B289" s="9" t="s">
        <v>3</v>
      </c>
      <c r="C289" s="10"/>
      <c r="D289" s="9" t="s">
        <v>2</v>
      </c>
      <c r="E289" s="8" t="s">
        <v>637</v>
      </c>
      <c r="F289" s="8" t="s">
        <v>23</v>
      </c>
      <c r="G289" s="8" t="s">
        <v>5</v>
      </c>
      <c r="H289" s="14">
        <v>1900</v>
      </c>
      <c r="I289" s="8">
        <v>0.18</v>
      </c>
      <c r="J289" s="8">
        <v>45</v>
      </c>
      <c r="K289" s="271"/>
    </row>
    <row r="290" spans="1:11" x14ac:dyDescent="0.25">
      <c r="A290" s="22">
        <v>43168.591597222221</v>
      </c>
      <c r="B290" s="9" t="s">
        <v>3</v>
      </c>
      <c r="C290" s="10"/>
      <c r="D290" s="9" t="s">
        <v>2</v>
      </c>
      <c r="E290" s="8" t="s">
        <v>637</v>
      </c>
      <c r="F290" s="8" t="s">
        <v>23</v>
      </c>
      <c r="G290" s="8" t="s">
        <v>5</v>
      </c>
      <c r="H290" s="14">
        <v>2190</v>
      </c>
      <c r="I290" s="8">
        <v>0.18</v>
      </c>
      <c r="J290" s="8">
        <v>45</v>
      </c>
      <c r="K290" s="271"/>
    </row>
    <row r="291" spans="1:11" x14ac:dyDescent="0.25">
      <c r="A291" s="22">
        <v>43168.591736111113</v>
      </c>
      <c r="B291" s="9" t="s">
        <v>3</v>
      </c>
      <c r="C291" s="10"/>
      <c r="D291" s="9" t="s">
        <v>2</v>
      </c>
      <c r="E291" s="8" t="s">
        <v>637</v>
      </c>
      <c r="F291" s="8" t="s">
        <v>23</v>
      </c>
      <c r="G291" s="8" t="s">
        <v>5</v>
      </c>
      <c r="H291" s="8">
        <v>3330</v>
      </c>
      <c r="I291" s="8">
        <v>0.18</v>
      </c>
      <c r="J291" s="8">
        <v>45</v>
      </c>
      <c r="K291" s="271"/>
    </row>
    <row r="292" spans="1:11" x14ac:dyDescent="0.25">
      <c r="A292" s="22">
        <v>43168.592152777775</v>
      </c>
      <c r="B292" s="9" t="s">
        <v>3</v>
      </c>
      <c r="C292" s="10"/>
      <c r="D292" s="9" t="s">
        <v>2</v>
      </c>
      <c r="E292" s="8" t="s">
        <v>637</v>
      </c>
      <c r="F292" s="8" t="s">
        <v>23</v>
      </c>
      <c r="G292" s="8" t="s">
        <v>5</v>
      </c>
      <c r="H292" s="8">
        <v>4230</v>
      </c>
      <c r="I292" s="8">
        <v>0.18</v>
      </c>
      <c r="J292" s="8">
        <v>45</v>
      </c>
      <c r="K292" s="271"/>
    </row>
    <row r="293" spans="1:11" x14ac:dyDescent="0.25">
      <c r="A293" s="22">
        <v>43168.592291666668</v>
      </c>
      <c r="B293" s="9" t="s">
        <v>3</v>
      </c>
      <c r="C293" s="10"/>
      <c r="D293" s="9" t="s">
        <v>2</v>
      </c>
      <c r="E293" s="8" t="s">
        <v>637</v>
      </c>
      <c r="F293" s="8" t="s">
        <v>23</v>
      </c>
      <c r="G293" s="8" t="s">
        <v>5</v>
      </c>
      <c r="H293" s="8">
        <v>4180</v>
      </c>
      <c r="I293" s="8">
        <v>0.18</v>
      </c>
      <c r="J293" s="8">
        <v>45</v>
      </c>
      <c r="K293" s="271"/>
    </row>
    <row r="294" spans="1:11" x14ac:dyDescent="0.25">
      <c r="A294" s="22">
        <v>43168.592430555553</v>
      </c>
      <c r="B294" s="9" t="s">
        <v>3</v>
      </c>
      <c r="C294" s="10"/>
      <c r="D294" s="9" t="s">
        <v>2</v>
      </c>
      <c r="E294" s="8" t="s">
        <v>637</v>
      </c>
      <c r="F294" s="8" t="s">
        <v>23</v>
      </c>
      <c r="G294" s="8" t="s">
        <v>5</v>
      </c>
      <c r="H294" s="8">
        <v>4170</v>
      </c>
      <c r="I294" s="8">
        <v>0.18</v>
      </c>
      <c r="J294" s="8">
        <v>45</v>
      </c>
      <c r="K294" s="272"/>
    </row>
    <row r="295" spans="1:11" x14ac:dyDescent="0.25">
      <c r="A295" s="23">
        <v>43168.593865740739</v>
      </c>
      <c r="B295" s="28" t="s">
        <v>3</v>
      </c>
      <c r="C295" s="12" t="s">
        <v>2</v>
      </c>
      <c r="D295" s="10"/>
      <c r="E295" s="29" t="s">
        <v>636</v>
      </c>
      <c r="F295" s="11" t="s">
        <v>13</v>
      </c>
      <c r="G295" s="11" t="s">
        <v>12</v>
      </c>
      <c r="H295" s="11">
        <v>4230</v>
      </c>
      <c r="I295" s="11">
        <v>0.18</v>
      </c>
      <c r="J295" s="11">
        <v>43</v>
      </c>
      <c r="K295" s="267">
        <f>AVERAGE(H295:H297,H300)</f>
        <v>4302.5</v>
      </c>
    </row>
    <row r="296" spans="1:11" x14ac:dyDescent="0.25">
      <c r="A296" s="23">
        <v>43168.5940162037</v>
      </c>
      <c r="B296" s="28" t="s">
        <v>3</v>
      </c>
      <c r="C296" s="12" t="s">
        <v>2</v>
      </c>
      <c r="D296" s="10"/>
      <c r="E296" s="29" t="s">
        <v>636</v>
      </c>
      <c r="F296" s="11" t="s">
        <v>13</v>
      </c>
      <c r="G296" s="11" t="s">
        <v>12</v>
      </c>
      <c r="H296" s="11">
        <v>4180</v>
      </c>
      <c r="I296" s="11">
        <v>0.18</v>
      </c>
      <c r="J296" s="11">
        <v>45</v>
      </c>
      <c r="K296" s="268"/>
    </row>
    <row r="297" spans="1:11" x14ac:dyDescent="0.25">
      <c r="A297" s="23">
        <v>43168.594155092593</v>
      </c>
      <c r="B297" s="28" t="s">
        <v>3</v>
      </c>
      <c r="C297" s="12" t="s">
        <v>2</v>
      </c>
      <c r="D297" s="10"/>
      <c r="E297" s="29" t="s">
        <v>636</v>
      </c>
      <c r="F297" s="11" t="s">
        <v>13</v>
      </c>
      <c r="G297" s="11" t="s">
        <v>12</v>
      </c>
      <c r="H297" s="11">
        <v>4170</v>
      </c>
      <c r="I297" s="11">
        <v>0.18</v>
      </c>
      <c r="J297" s="11">
        <v>45</v>
      </c>
      <c r="K297" s="268"/>
    </row>
    <row r="298" spans="1:11" x14ac:dyDescent="0.25">
      <c r="A298" s="23">
        <v>43168.594837962963</v>
      </c>
      <c r="B298" s="28" t="s">
        <v>3</v>
      </c>
      <c r="C298" s="10"/>
      <c r="D298" s="12" t="s">
        <v>2</v>
      </c>
      <c r="E298" s="29" t="s">
        <v>637</v>
      </c>
      <c r="F298" s="11" t="s">
        <v>13</v>
      </c>
      <c r="G298" s="11" t="s">
        <v>12</v>
      </c>
      <c r="H298" s="15">
        <v>4650</v>
      </c>
      <c r="I298" s="11">
        <v>0.18</v>
      </c>
      <c r="J298" s="11">
        <v>45</v>
      </c>
      <c r="K298" s="268"/>
    </row>
    <row r="299" spans="1:11" x14ac:dyDescent="0.25">
      <c r="A299" s="23">
        <v>43168.594976851855</v>
      </c>
      <c r="B299" s="28" t="s">
        <v>3</v>
      </c>
      <c r="C299" s="10"/>
      <c r="D299" s="12" t="s">
        <v>2</v>
      </c>
      <c r="E299" s="29" t="s">
        <v>637</v>
      </c>
      <c r="F299" s="11" t="s">
        <v>13</v>
      </c>
      <c r="G299" s="11" t="s">
        <v>12</v>
      </c>
      <c r="H299" s="15">
        <v>4310</v>
      </c>
      <c r="I299" s="11">
        <v>0.18</v>
      </c>
      <c r="J299" s="11">
        <v>45</v>
      </c>
      <c r="K299" s="268"/>
    </row>
    <row r="300" spans="1:11" x14ac:dyDescent="0.25">
      <c r="A300" s="23">
        <v>43168.59511574074</v>
      </c>
      <c r="B300" s="28" t="s">
        <v>3</v>
      </c>
      <c r="C300" s="10"/>
      <c r="D300" s="12" t="s">
        <v>2</v>
      </c>
      <c r="E300" s="29" t="s">
        <v>637</v>
      </c>
      <c r="F300" s="11" t="s">
        <v>13</v>
      </c>
      <c r="G300" s="11" t="s">
        <v>12</v>
      </c>
      <c r="H300" s="11">
        <v>4630</v>
      </c>
      <c r="I300" s="11">
        <v>0.18</v>
      </c>
      <c r="J300" s="11">
        <v>45</v>
      </c>
      <c r="K300" s="269"/>
    </row>
    <row r="301" spans="1:11" x14ac:dyDescent="0.25">
      <c r="A301" s="22">
        <v>43168.596562500003</v>
      </c>
      <c r="B301" s="9" t="s">
        <v>3</v>
      </c>
      <c r="C301" s="9" t="s">
        <v>2</v>
      </c>
      <c r="D301" s="10"/>
      <c r="E301" s="8" t="s">
        <v>636</v>
      </c>
      <c r="F301" s="8" t="s">
        <v>7</v>
      </c>
      <c r="G301" s="8" t="s">
        <v>8</v>
      </c>
      <c r="H301" s="8">
        <v>4240</v>
      </c>
      <c r="I301" s="8">
        <v>0.18</v>
      </c>
      <c r="J301" s="8">
        <v>45</v>
      </c>
      <c r="K301" s="270">
        <f>AVERAGE(H301:H306)</f>
        <v>4356.666666666667</v>
      </c>
    </row>
    <row r="302" spans="1:11" x14ac:dyDescent="0.25">
      <c r="A302" s="22">
        <v>43168.596701388888</v>
      </c>
      <c r="B302" s="9" t="s">
        <v>3</v>
      </c>
      <c r="C302" s="9" t="s">
        <v>2</v>
      </c>
      <c r="D302" s="10"/>
      <c r="E302" s="8" t="s">
        <v>636</v>
      </c>
      <c r="F302" s="8" t="s">
        <v>7</v>
      </c>
      <c r="G302" s="8" t="s">
        <v>8</v>
      </c>
      <c r="H302" s="8">
        <v>4280</v>
      </c>
      <c r="I302" s="8">
        <v>0.18</v>
      </c>
      <c r="J302" s="8">
        <v>45</v>
      </c>
      <c r="K302" s="271"/>
    </row>
    <row r="303" spans="1:11" x14ac:dyDescent="0.25">
      <c r="A303" s="22">
        <v>43168.59684027778</v>
      </c>
      <c r="B303" s="9" t="s">
        <v>3</v>
      </c>
      <c r="C303" s="9" t="s">
        <v>2</v>
      </c>
      <c r="D303" s="10"/>
      <c r="E303" s="8" t="s">
        <v>636</v>
      </c>
      <c r="F303" s="8" t="s">
        <v>7</v>
      </c>
      <c r="G303" s="8" t="s">
        <v>8</v>
      </c>
      <c r="H303" s="8">
        <v>4290</v>
      </c>
      <c r="I303" s="8">
        <v>0.18</v>
      </c>
      <c r="J303" s="8">
        <v>45</v>
      </c>
      <c r="K303" s="271"/>
    </row>
    <row r="304" spans="1:11" x14ac:dyDescent="0.25">
      <c r="A304" s="22">
        <v>43168.597997685189</v>
      </c>
      <c r="B304" s="9" t="s">
        <v>3</v>
      </c>
      <c r="C304" s="10"/>
      <c r="D304" s="9" t="s">
        <v>2</v>
      </c>
      <c r="E304" s="8" t="s">
        <v>637</v>
      </c>
      <c r="F304" s="8" t="s">
        <v>7</v>
      </c>
      <c r="G304" s="8" t="s">
        <v>8</v>
      </c>
      <c r="H304" s="8">
        <v>4450</v>
      </c>
      <c r="I304" s="8">
        <v>0.18</v>
      </c>
      <c r="J304" s="8">
        <v>45</v>
      </c>
      <c r="K304" s="271"/>
    </row>
    <row r="305" spans="1:11" x14ac:dyDescent="0.25">
      <c r="A305" s="22">
        <v>43168.59814814815</v>
      </c>
      <c r="B305" s="9" t="s">
        <v>3</v>
      </c>
      <c r="C305" s="10"/>
      <c r="D305" s="9" t="s">
        <v>2</v>
      </c>
      <c r="E305" s="8" t="s">
        <v>637</v>
      </c>
      <c r="F305" s="8" t="s">
        <v>7</v>
      </c>
      <c r="G305" s="8" t="s">
        <v>8</v>
      </c>
      <c r="H305" s="8">
        <v>4460</v>
      </c>
      <c r="I305" s="8">
        <v>0.18</v>
      </c>
      <c r="J305" s="8">
        <v>45</v>
      </c>
      <c r="K305" s="271"/>
    </row>
    <row r="306" spans="1:11" x14ac:dyDescent="0.25">
      <c r="A306" s="22">
        <v>43168.598287037035</v>
      </c>
      <c r="B306" s="9" t="s">
        <v>3</v>
      </c>
      <c r="C306" s="10"/>
      <c r="D306" s="9" t="s">
        <v>2</v>
      </c>
      <c r="E306" s="8" t="s">
        <v>637</v>
      </c>
      <c r="F306" s="8" t="s">
        <v>7</v>
      </c>
      <c r="G306" s="8" t="s">
        <v>8</v>
      </c>
      <c r="H306" s="8">
        <v>4420</v>
      </c>
      <c r="I306" s="8">
        <v>0.18</v>
      </c>
      <c r="J306" s="8">
        <v>45</v>
      </c>
      <c r="K306" s="272"/>
    </row>
    <row r="307" spans="1:11" x14ac:dyDescent="0.25">
      <c r="A307" s="23">
        <v>43168.599502314813</v>
      </c>
      <c r="B307" s="28" t="s">
        <v>3</v>
      </c>
      <c r="C307" s="12" t="s">
        <v>2</v>
      </c>
      <c r="D307" s="10"/>
      <c r="E307" s="29" t="s">
        <v>636</v>
      </c>
      <c r="F307" s="11" t="s">
        <v>6</v>
      </c>
      <c r="G307" s="11" t="s">
        <v>5</v>
      </c>
      <c r="H307" s="15">
        <v>1900</v>
      </c>
      <c r="I307" s="11">
        <v>0.18</v>
      </c>
      <c r="J307" s="11">
        <v>45</v>
      </c>
      <c r="K307" s="267">
        <f>AVERAGE(H308:H318)</f>
        <v>4157.272727272727</v>
      </c>
    </row>
    <row r="308" spans="1:11" x14ac:dyDescent="0.25">
      <c r="A308" s="23">
        <v>43168.599641203706</v>
      </c>
      <c r="B308" s="28" t="s">
        <v>3</v>
      </c>
      <c r="C308" s="12" t="s">
        <v>2</v>
      </c>
      <c r="D308" s="10"/>
      <c r="E308" s="29" t="s">
        <v>636</v>
      </c>
      <c r="F308" s="11" t="s">
        <v>6</v>
      </c>
      <c r="G308" s="11" t="s">
        <v>5</v>
      </c>
      <c r="H308" s="11">
        <v>2190</v>
      </c>
      <c r="I308" s="11">
        <v>0.18</v>
      </c>
      <c r="J308" s="11">
        <v>45</v>
      </c>
      <c r="K308" s="268"/>
    </row>
    <row r="309" spans="1:11" x14ac:dyDescent="0.25">
      <c r="A309" s="23">
        <v>43168.599780092591</v>
      </c>
      <c r="B309" s="28" t="s">
        <v>3</v>
      </c>
      <c r="C309" s="12" t="s">
        <v>2</v>
      </c>
      <c r="D309" s="10"/>
      <c r="E309" s="29" t="s">
        <v>636</v>
      </c>
      <c r="F309" s="11" t="s">
        <v>6</v>
      </c>
      <c r="G309" s="11" t="s">
        <v>5</v>
      </c>
      <c r="H309" s="11">
        <v>3330</v>
      </c>
      <c r="I309" s="11">
        <v>0.18</v>
      </c>
      <c r="J309" s="11">
        <v>45</v>
      </c>
      <c r="K309" s="268"/>
    </row>
    <row r="310" spans="1:11" x14ac:dyDescent="0.25">
      <c r="A310" s="23">
        <v>43168.60015046296</v>
      </c>
      <c r="B310" s="28" t="s">
        <v>3</v>
      </c>
      <c r="C310" s="12" t="s">
        <v>2</v>
      </c>
      <c r="D310" s="10"/>
      <c r="E310" s="29" t="s">
        <v>636</v>
      </c>
      <c r="F310" s="11" t="s">
        <v>6</v>
      </c>
      <c r="G310" s="11" t="s">
        <v>5</v>
      </c>
      <c r="H310" s="11">
        <v>4230</v>
      </c>
      <c r="I310" s="11">
        <v>0.18</v>
      </c>
      <c r="J310" s="11">
        <v>45</v>
      </c>
      <c r="K310" s="268"/>
    </row>
    <row r="311" spans="1:11" x14ac:dyDescent="0.25">
      <c r="A311" s="23">
        <v>43168.600300925929</v>
      </c>
      <c r="B311" s="28" t="s">
        <v>3</v>
      </c>
      <c r="C311" s="12" t="s">
        <v>2</v>
      </c>
      <c r="D311" s="10"/>
      <c r="E311" s="29" t="s">
        <v>636</v>
      </c>
      <c r="F311" s="11" t="s">
        <v>6</v>
      </c>
      <c r="G311" s="11" t="s">
        <v>5</v>
      </c>
      <c r="H311" s="11">
        <v>4180</v>
      </c>
      <c r="I311" s="11">
        <v>0.18</v>
      </c>
      <c r="J311" s="11">
        <v>45</v>
      </c>
      <c r="K311" s="268"/>
    </row>
    <row r="312" spans="1:11" x14ac:dyDescent="0.25">
      <c r="A312" s="23">
        <v>43168.600451388891</v>
      </c>
      <c r="B312" s="28" t="s">
        <v>3</v>
      </c>
      <c r="C312" s="12" t="s">
        <v>2</v>
      </c>
      <c r="D312" s="10"/>
      <c r="E312" s="29" t="s">
        <v>636</v>
      </c>
      <c r="F312" s="11" t="s">
        <v>6</v>
      </c>
      <c r="G312" s="11" t="s">
        <v>5</v>
      </c>
      <c r="H312" s="11">
        <v>4170</v>
      </c>
      <c r="I312" s="11">
        <v>0.18</v>
      </c>
      <c r="J312" s="11">
        <v>45</v>
      </c>
      <c r="K312" s="268"/>
    </row>
    <row r="313" spans="1:11" x14ac:dyDescent="0.25">
      <c r="A313" s="23">
        <v>43168.600937499999</v>
      </c>
      <c r="B313" s="28" t="s">
        <v>3</v>
      </c>
      <c r="C313" s="12" t="s">
        <v>2</v>
      </c>
      <c r="D313" s="10"/>
      <c r="E313" s="29" t="s">
        <v>636</v>
      </c>
      <c r="F313" s="11" t="s">
        <v>6</v>
      </c>
      <c r="G313" s="11" t="s">
        <v>5</v>
      </c>
      <c r="H313" s="11">
        <v>4570</v>
      </c>
      <c r="I313" s="11">
        <v>0.18</v>
      </c>
      <c r="J313" s="11">
        <v>45</v>
      </c>
      <c r="K313" s="268"/>
    </row>
    <row r="314" spans="1:11" x14ac:dyDescent="0.25">
      <c r="A314" s="23">
        <v>43168.601076388892</v>
      </c>
      <c r="B314" s="28" t="s">
        <v>3</v>
      </c>
      <c r="C314" s="12" t="s">
        <v>2</v>
      </c>
      <c r="D314" s="10"/>
      <c r="E314" s="29" t="s">
        <v>636</v>
      </c>
      <c r="F314" s="11" t="s">
        <v>6</v>
      </c>
      <c r="G314" s="11" t="s">
        <v>5</v>
      </c>
      <c r="H314" s="11">
        <v>4610</v>
      </c>
      <c r="I314" s="11">
        <v>0.18</v>
      </c>
      <c r="J314" s="11">
        <v>45</v>
      </c>
      <c r="K314" s="268"/>
    </row>
    <row r="315" spans="1:11" x14ac:dyDescent="0.25">
      <c r="A315" s="23">
        <v>43168.601215277777</v>
      </c>
      <c r="B315" s="28" t="s">
        <v>3</v>
      </c>
      <c r="C315" s="12" t="s">
        <v>2</v>
      </c>
      <c r="D315" s="10"/>
      <c r="E315" s="29" t="s">
        <v>636</v>
      </c>
      <c r="F315" s="11" t="s">
        <v>6</v>
      </c>
      <c r="G315" s="11" t="s">
        <v>5</v>
      </c>
      <c r="H315" s="11">
        <v>4600</v>
      </c>
      <c r="I315" s="11">
        <v>0.18</v>
      </c>
      <c r="J315" s="11">
        <v>45</v>
      </c>
      <c r="K315" s="268"/>
    </row>
    <row r="316" spans="1:11" x14ac:dyDescent="0.25">
      <c r="A316" s="23">
        <v>43168.601527777777</v>
      </c>
      <c r="B316" s="28" t="s">
        <v>3</v>
      </c>
      <c r="C316" s="10"/>
      <c r="D316" s="12" t="s">
        <v>2</v>
      </c>
      <c r="E316" s="29" t="s">
        <v>637</v>
      </c>
      <c r="F316" s="11" t="s">
        <v>6</v>
      </c>
      <c r="G316" s="11" t="s">
        <v>5</v>
      </c>
      <c r="H316" s="11">
        <v>4630</v>
      </c>
      <c r="I316" s="11">
        <v>0.18</v>
      </c>
      <c r="J316" s="11">
        <v>46</v>
      </c>
      <c r="K316" s="268"/>
    </row>
    <row r="317" spans="1:11" x14ac:dyDescent="0.25">
      <c r="A317" s="23">
        <v>43168.601666666669</v>
      </c>
      <c r="B317" s="28" t="s">
        <v>3</v>
      </c>
      <c r="C317" s="10"/>
      <c r="D317" s="12" t="s">
        <v>2</v>
      </c>
      <c r="E317" s="29" t="s">
        <v>637</v>
      </c>
      <c r="F317" s="11" t="s">
        <v>6</v>
      </c>
      <c r="G317" s="11" t="s">
        <v>5</v>
      </c>
      <c r="H317" s="11">
        <v>4610</v>
      </c>
      <c r="I317" s="11">
        <v>0.18</v>
      </c>
      <c r="J317" s="11">
        <v>45</v>
      </c>
      <c r="K317" s="268"/>
    </row>
    <row r="318" spans="1:11" x14ac:dyDescent="0.25">
      <c r="A318" s="23">
        <v>43168.601805555554</v>
      </c>
      <c r="B318" s="28" t="s">
        <v>3</v>
      </c>
      <c r="C318" s="10"/>
      <c r="D318" s="12" t="s">
        <v>2</v>
      </c>
      <c r="E318" s="29" t="s">
        <v>637</v>
      </c>
      <c r="F318" s="11" t="s">
        <v>6</v>
      </c>
      <c r="G318" s="11" t="s">
        <v>5</v>
      </c>
      <c r="H318" s="11">
        <v>4610</v>
      </c>
      <c r="I318" s="11">
        <v>0.18</v>
      </c>
      <c r="J318" s="11">
        <v>45</v>
      </c>
      <c r="K318" s="269"/>
    </row>
    <row r="319" spans="1:11" x14ac:dyDescent="0.25">
      <c r="A319" s="22">
        <v>43168.602777777778</v>
      </c>
      <c r="B319" s="9" t="s">
        <v>3</v>
      </c>
      <c r="C319" s="9" t="s">
        <v>2</v>
      </c>
      <c r="D319" s="10"/>
      <c r="E319" s="8" t="s">
        <v>636</v>
      </c>
      <c r="F319" s="8" t="s">
        <v>10</v>
      </c>
      <c r="G319" s="8" t="s">
        <v>16</v>
      </c>
      <c r="H319" s="14">
        <v>1900</v>
      </c>
      <c r="I319" s="8">
        <v>0.18</v>
      </c>
      <c r="J319" s="8">
        <v>46</v>
      </c>
      <c r="K319" s="270">
        <f>AVERAGE(H320:H324)</f>
        <v>3620</v>
      </c>
    </row>
    <row r="320" spans="1:11" x14ac:dyDescent="0.25">
      <c r="A320" s="22">
        <v>43168.602916666663</v>
      </c>
      <c r="B320" s="9" t="s">
        <v>3</v>
      </c>
      <c r="C320" s="9" t="s">
        <v>2</v>
      </c>
      <c r="D320" s="10"/>
      <c r="E320" s="8" t="s">
        <v>636</v>
      </c>
      <c r="F320" s="8" t="s">
        <v>10</v>
      </c>
      <c r="G320" s="8" t="s">
        <v>16</v>
      </c>
      <c r="H320" s="8">
        <v>2190</v>
      </c>
      <c r="I320" s="8">
        <v>0.18</v>
      </c>
      <c r="J320" s="8">
        <v>45</v>
      </c>
      <c r="K320" s="271"/>
    </row>
    <row r="321" spans="1:12" x14ac:dyDescent="0.25">
      <c r="A321" s="22">
        <v>43168.603055555555</v>
      </c>
      <c r="B321" s="9" t="s">
        <v>3</v>
      </c>
      <c r="C321" s="9" t="s">
        <v>2</v>
      </c>
      <c r="D321" s="10"/>
      <c r="E321" s="8" t="s">
        <v>636</v>
      </c>
      <c r="F321" s="8" t="s">
        <v>10</v>
      </c>
      <c r="G321" s="8" t="s">
        <v>16</v>
      </c>
      <c r="H321" s="8">
        <v>3330</v>
      </c>
      <c r="I321" s="8">
        <v>0.18</v>
      </c>
      <c r="J321" s="8">
        <v>45</v>
      </c>
      <c r="K321" s="271"/>
    </row>
    <row r="322" spans="1:12" x14ac:dyDescent="0.25">
      <c r="A322" s="22">
        <v>43168.603425925925</v>
      </c>
      <c r="B322" s="9" t="s">
        <v>3</v>
      </c>
      <c r="C322" s="10"/>
      <c r="D322" s="9" t="s">
        <v>2</v>
      </c>
      <c r="E322" s="8" t="s">
        <v>637</v>
      </c>
      <c r="F322" s="8" t="s">
        <v>10</v>
      </c>
      <c r="G322" s="8" t="s">
        <v>16</v>
      </c>
      <c r="H322" s="8">
        <v>4230</v>
      </c>
      <c r="I322" s="8">
        <v>0.18</v>
      </c>
      <c r="J322" s="8">
        <v>45</v>
      </c>
      <c r="K322" s="271"/>
    </row>
    <row r="323" spans="1:12" x14ac:dyDescent="0.25">
      <c r="A323" s="22">
        <v>43168.603576388887</v>
      </c>
      <c r="B323" s="9" t="s">
        <v>3</v>
      </c>
      <c r="C323" s="10"/>
      <c r="D323" s="9" t="s">
        <v>2</v>
      </c>
      <c r="E323" s="8" t="s">
        <v>637</v>
      </c>
      <c r="F323" s="8" t="s">
        <v>10</v>
      </c>
      <c r="G323" s="8" t="s">
        <v>16</v>
      </c>
      <c r="H323" s="8">
        <v>4180</v>
      </c>
      <c r="I323" s="8">
        <v>0.18</v>
      </c>
      <c r="J323" s="8">
        <v>45</v>
      </c>
      <c r="K323" s="271"/>
    </row>
    <row r="324" spans="1:12" x14ac:dyDescent="0.25">
      <c r="A324" s="22">
        <v>43168.603715277779</v>
      </c>
      <c r="B324" s="9" t="s">
        <v>3</v>
      </c>
      <c r="C324" s="10"/>
      <c r="D324" s="9" t="s">
        <v>2</v>
      </c>
      <c r="E324" s="8" t="s">
        <v>637</v>
      </c>
      <c r="F324" s="8" t="s">
        <v>10</v>
      </c>
      <c r="G324" s="8" t="s">
        <v>16</v>
      </c>
      <c r="H324" s="8">
        <v>4170</v>
      </c>
      <c r="I324" s="8">
        <v>0.18</v>
      </c>
      <c r="J324" s="8">
        <v>45</v>
      </c>
      <c r="K324" s="272"/>
    </row>
    <row r="325" spans="1:12" x14ac:dyDescent="0.25">
      <c r="L325" s="5"/>
    </row>
    <row r="326" spans="1:12" x14ac:dyDescent="0.25">
      <c r="L326" s="5"/>
    </row>
    <row r="327" spans="1:12" x14ac:dyDescent="0.25">
      <c r="L327" s="5"/>
    </row>
    <row r="328" spans="1:12" x14ac:dyDescent="0.25">
      <c r="L328" s="5"/>
    </row>
    <row r="329" spans="1:12" x14ac:dyDescent="0.25">
      <c r="L329" s="5"/>
    </row>
    <row r="330" spans="1:12" x14ac:dyDescent="0.25">
      <c r="L330" s="5"/>
    </row>
    <row r="331" spans="1:12" x14ac:dyDescent="0.25">
      <c r="L331" s="5"/>
    </row>
    <row r="332" spans="1:12" x14ac:dyDescent="0.25">
      <c r="L332" s="5"/>
    </row>
    <row r="333" spans="1:12" x14ac:dyDescent="0.25">
      <c r="L333" s="5"/>
    </row>
    <row r="334" spans="1:12" x14ac:dyDescent="0.25">
      <c r="L334" s="5"/>
    </row>
    <row r="335" spans="1:12" x14ac:dyDescent="0.25">
      <c r="L335" s="5"/>
    </row>
    <row r="336" spans="1:12" x14ac:dyDescent="0.25">
      <c r="L336" s="5"/>
    </row>
    <row r="337" spans="12:12" x14ac:dyDescent="0.25">
      <c r="L337" s="5"/>
    </row>
    <row r="338" spans="12:12" x14ac:dyDescent="0.25">
      <c r="L338" s="5"/>
    </row>
    <row r="339" spans="12:12" x14ac:dyDescent="0.25">
      <c r="L339" s="5"/>
    </row>
    <row r="340" spans="12:12" x14ac:dyDescent="0.25">
      <c r="L340" s="5"/>
    </row>
    <row r="341" spans="12:12" x14ac:dyDescent="0.25">
      <c r="L341" s="5"/>
    </row>
    <row r="342" spans="12:12" x14ac:dyDescent="0.25">
      <c r="L342" s="5"/>
    </row>
    <row r="343" spans="12:12" x14ac:dyDescent="0.25">
      <c r="L343" s="5"/>
    </row>
    <row r="344" spans="12:12" x14ac:dyDescent="0.25">
      <c r="L344" s="5"/>
    </row>
    <row r="345" spans="12:12" x14ac:dyDescent="0.25">
      <c r="L345" s="5"/>
    </row>
    <row r="346" spans="12:12" x14ac:dyDescent="0.25">
      <c r="L346" s="5"/>
    </row>
    <row r="347" spans="12:12" x14ac:dyDescent="0.25">
      <c r="L347" s="5"/>
    </row>
    <row r="348" spans="12:12" x14ac:dyDescent="0.25">
      <c r="L348" s="5"/>
    </row>
    <row r="349" spans="12:12" x14ac:dyDescent="0.25">
      <c r="L349" s="5"/>
    </row>
    <row r="350" spans="12:12" x14ac:dyDescent="0.25">
      <c r="L350" s="5"/>
    </row>
    <row r="351" spans="12:12" x14ac:dyDescent="0.25">
      <c r="L351" s="5"/>
    </row>
    <row r="352" spans="12:12" x14ac:dyDescent="0.25">
      <c r="L352" s="5"/>
    </row>
    <row r="353" spans="12:12" x14ac:dyDescent="0.25">
      <c r="L353" s="5"/>
    </row>
    <row r="354" spans="12:12" x14ac:dyDescent="0.25">
      <c r="L354" s="5"/>
    </row>
    <row r="355" spans="12:12" x14ac:dyDescent="0.25">
      <c r="L355" s="5"/>
    </row>
    <row r="356" spans="12:12" x14ac:dyDescent="0.25">
      <c r="L356" s="5"/>
    </row>
    <row r="357" spans="12:12" x14ac:dyDescent="0.25">
      <c r="L357" s="5"/>
    </row>
    <row r="358" spans="12:12" x14ac:dyDescent="0.25">
      <c r="L358" s="5"/>
    </row>
    <row r="359" spans="12:12" x14ac:dyDescent="0.25">
      <c r="L359" s="5"/>
    </row>
    <row r="360" spans="12:12" x14ac:dyDescent="0.25">
      <c r="L360" s="5"/>
    </row>
    <row r="361" spans="12:12" x14ac:dyDescent="0.25">
      <c r="L361" s="5"/>
    </row>
    <row r="362" spans="12:12" x14ac:dyDescent="0.25">
      <c r="L362" s="5"/>
    </row>
    <row r="363" spans="12:12" x14ac:dyDescent="0.25">
      <c r="L363" s="5"/>
    </row>
    <row r="364" spans="12:12" x14ac:dyDescent="0.25">
      <c r="L364" s="5"/>
    </row>
    <row r="365" spans="12:12" x14ac:dyDescent="0.25">
      <c r="L365" s="5"/>
    </row>
    <row r="366" spans="12:12" x14ac:dyDescent="0.25">
      <c r="L366" s="5"/>
    </row>
    <row r="367" spans="12:12" x14ac:dyDescent="0.25">
      <c r="L367" s="5"/>
    </row>
    <row r="368" spans="12:12" x14ac:dyDescent="0.25">
      <c r="L368" s="5"/>
    </row>
    <row r="369" spans="12:12" x14ac:dyDescent="0.25">
      <c r="L369" s="5"/>
    </row>
    <row r="370" spans="12:12" x14ac:dyDescent="0.25">
      <c r="L370" s="5"/>
    </row>
    <row r="371" spans="12:12" x14ac:dyDescent="0.25">
      <c r="L371" s="5"/>
    </row>
    <row r="372" spans="12:12" x14ac:dyDescent="0.25">
      <c r="L372" s="5"/>
    </row>
    <row r="373" spans="12:12" x14ac:dyDescent="0.25">
      <c r="L373" s="5"/>
    </row>
    <row r="374" spans="12:12" x14ac:dyDescent="0.25">
      <c r="L374" s="5"/>
    </row>
    <row r="375" spans="12:12" x14ac:dyDescent="0.25">
      <c r="L375" s="5"/>
    </row>
    <row r="376" spans="12:12" x14ac:dyDescent="0.25">
      <c r="L376" s="5"/>
    </row>
    <row r="377" spans="12:12" x14ac:dyDescent="0.25">
      <c r="L377" s="5"/>
    </row>
    <row r="378" spans="12:12" x14ac:dyDescent="0.25">
      <c r="L378" s="5"/>
    </row>
    <row r="379" spans="12:12" x14ac:dyDescent="0.25">
      <c r="L379" s="5"/>
    </row>
    <row r="380" spans="12:12" x14ac:dyDescent="0.25">
      <c r="L380" s="5"/>
    </row>
    <row r="381" spans="12:12" x14ac:dyDescent="0.25">
      <c r="L381" s="5"/>
    </row>
    <row r="382" spans="12:12" x14ac:dyDescent="0.25">
      <c r="L382" s="5"/>
    </row>
    <row r="383" spans="12:12" x14ac:dyDescent="0.25">
      <c r="L383" s="5"/>
    </row>
    <row r="384" spans="12:12" x14ac:dyDescent="0.25">
      <c r="L384" s="5"/>
    </row>
    <row r="385" spans="12:12" x14ac:dyDescent="0.25">
      <c r="L385" s="5"/>
    </row>
    <row r="386" spans="12:12" x14ac:dyDescent="0.25">
      <c r="L386" s="5"/>
    </row>
    <row r="387" spans="12:12" x14ac:dyDescent="0.25">
      <c r="L387" s="5"/>
    </row>
    <row r="388" spans="12:12" x14ac:dyDescent="0.25">
      <c r="L388" s="5"/>
    </row>
    <row r="389" spans="12:12" x14ac:dyDescent="0.25">
      <c r="L389" s="5"/>
    </row>
    <row r="390" spans="12:12" x14ac:dyDescent="0.25">
      <c r="L390" s="5"/>
    </row>
    <row r="391" spans="12:12" x14ac:dyDescent="0.25">
      <c r="L391" s="5"/>
    </row>
    <row r="392" spans="12:12" x14ac:dyDescent="0.25">
      <c r="L392" s="5"/>
    </row>
    <row r="393" spans="12:12" x14ac:dyDescent="0.25">
      <c r="L393" s="5"/>
    </row>
    <row r="394" spans="12:12" x14ac:dyDescent="0.25">
      <c r="L394" s="5"/>
    </row>
    <row r="395" spans="12:12" x14ac:dyDescent="0.25">
      <c r="L395" s="5"/>
    </row>
    <row r="396" spans="12:12" x14ac:dyDescent="0.25">
      <c r="L396" s="5"/>
    </row>
    <row r="397" spans="12:12" x14ac:dyDescent="0.25">
      <c r="L397" s="5"/>
    </row>
    <row r="398" spans="12:12" x14ac:dyDescent="0.25">
      <c r="L398" s="5"/>
    </row>
    <row r="399" spans="12:12" x14ac:dyDescent="0.25">
      <c r="L399" s="5"/>
    </row>
    <row r="400" spans="12:12" x14ac:dyDescent="0.25">
      <c r="L400" s="5"/>
    </row>
    <row r="401" spans="12:12" x14ac:dyDescent="0.25">
      <c r="L401" s="5"/>
    </row>
    <row r="402" spans="12:12" x14ac:dyDescent="0.25">
      <c r="L402" s="5"/>
    </row>
    <row r="403" spans="12:12" x14ac:dyDescent="0.25">
      <c r="L403" s="5"/>
    </row>
    <row r="404" spans="12:12" x14ac:dyDescent="0.25">
      <c r="L404" s="5"/>
    </row>
    <row r="405" spans="12:12" x14ac:dyDescent="0.25">
      <c r="L405" s="5"/>
    </row>
    <row r="406" spans="12:12" x14ac:dyDescent="0.25">
      <c r="L406" s="5"/>
    </row>
    <row r="407" spans="12:12" x14ac:dyDescent="0.25">
      <c r="L407" s="5"/>
    </row>
    <row r="408" spans="12:12" x14ac:dyDescent="0.25">
      <c r="L408" s="5"/>
    </row>
    <row r="409" spans="12:12" x14ac:dyDescent="0.25">
      <c r="L409" s="5"/>
    </row>
    <row r="410" spans="12:12" x14ac:dyDescent="0.25">
      <c r="L410" s="5"/>
    </row>
    <row r="411" spans="12:12" x14ac:dyDescent="0.25">
      <c r="L411" s="5"/>
    </row>
    <row r="412" spans="12:12" x14ac:dyDescent="0.25">
      <c r="L412" s="5"/>
    </row>
    <row r="413" spans="12:12" x14ac:dyDescent="0.25">
      <c r="L413" s="5"/>
    </row>
    <row r="414" spans="12:12" x14ac:dyDescent="0.25">
      <c r="L414" s="5"/>
    </row>
    <row r="415" spans="12:12" x14ac:dyDescent="0.25">
      <c r="L415" s="5"/>
    </row>
    <row r="416" spans="12:12" x14ac:dyDescent="0.25">
      <c r="L416" s="5"/>
    </row>
    <row r="417" spans="12:12" x14ac:dyDescent="0.25">
      <c r="L417" s="5"/>
    </row>
    <row r="418" spans="12:12" x14ac:dyDescent="0.25">
      <c r="L418" s="5"/>
    </row>
    <row r="419" spans="12:12" x14ac:dyDescent="0.25">
      <c r="L419" s="5"/>
    </row>
    <row r="420" spans="12:12" x14ac:dyDescent="0.25">
      <c r="L420" s="5"/>
    </row>
    <row r="421" spans="12:12" x14ac:dyDescent="0.25">
      <c r="L421" s="5"/>
    </row>
    <row r="422" spans="12:12" x14ac:dyDescent="0.25">
      <c r="L422" s="5"/>
    </row>
    <row r="423" spans="12:12" x14ac:dyDescent="0.25">
      <c r="L423" s="5"/>
    </row>
    <row r="424" spans="12:12" x14ac:dyDescent="0.25">
      <c r="L424" s="5"/>
    </row>
    <row r="425" spans="12:12" x14ac:dyDescent="0.25">
      <c r="L425" s="5"/>
    </row>
    <row r="426" spans="12:12" x14ac:dyDescent="0.25">
      <c r="L426" s="5"/>
    </row>
    <row r="427" spans="12:12" x14ac:dyDescent="0.25">
      <c r="L427" s="5"/>
    </row>
    <row r="428" spans="12:12" x14ac:dyDescent="0.25">
      <c r="L428" s="5"/>
    </row>
    <row r="429" spans="12:12" x14ac:dyDescent="0.25">
      <c r="L429" s="5"/>
    </row>
    <row r="430" spans="12:12" x14ac:dyDescent="0.25">
      <c r="L430" s="5"/>
    </row>
    <row r="431" spans="12:12" x14ac:dyDescent="0.25">
      <c r="L431" s="5"/>
    </row>
    <row r="432" spans="12:12" x14ac:dyDescent="0.25">
      <c r="L432" s="5"/>
    </row>
    <row r="433" spans="12:12" x14ac:dyDescent="0.25">
      <c r="L433" s="5"/>
    </row>
    <row r="434" spans="12:12" x14ac:dyDescent="0.25">
      <c r="L434" s="5"/>
    </row>
    <row r="435" spans="12:12" x14ac:dyDescent="0.25">
      <c r="L435" s="5"/>
    </row>
    <row r="436" spans="12:12" x14ac:dyDescent="0.25">
      <c r="L436" s="5"/>
    </row>
    <row r="437" spans="12:12" x14ac:dyDescent="0.25">
      <c r="L437" s="5"/>
    </row>
    <row r="438" spans="12:12" x14ac:dyDescent="0.25">
      <c r="L438" s="5"/>
    </row>
    <row r="439" spans="12:12" x14ac:dyDescent="0.25">
      <c r="L439" s="5"/>
    </row>
    <row r="440" spans="12:12" x14ac:dyDescent="0.25">
      <c r="L440" s="5"/>
    </row>
    <row r="441" spans="12:12" x14ac:dyDescent="0.25">
      <c r="L441" s="5"/>
    </row>
    <row r="442" spans="12:12" x14ac:dyDescent="0.25">
      <c r="L442" s="5"/>
    </row>
    <row r="443" spans="12:12" x14ac:dyDescent="0.25">
      <c r="L443" s="5"/>
    </row>
    <row r="444" spans="12:12" x14ac:dyDescent="0.25">
      <c r="L444" s="5"/>
    </row>
    <row r="445" spans="12:12" x14ac:dyDescent="0.25">
      <c r="L445" s="5"/>
    </row>
    <row r="446" spans="12:12" x14ac:dyDescent="0.25">
      <c r="L446" s="5"/>
    </row>
    <row r="447" spans="12:12" x14ac:dyDescent="0.25">
      <c r="L447" s="5"/>
    </row>
    <row r="448" spans="12:12" x14ac:dyDescent="0.25">
      <c r="L448" s="5"/>
    </row>
    <row r="449" spans="12:12" x14ac:dyDescent="0.25">
      <c r="L449" s="5"/>
    </row>
    <row r="450" spans="12:12" x14ac:dyDescent="0.25">
      <c r="L450" s="5"/>
    </row>
    <row r="451" spans="12:12" x14ac:dyDescent="0.25">
      <c r="L451" s="5"/>
    </row>
    <row r="452" spans="12:12" x14ac:dyDescent="0.25">
      <c r="L452" s="5"/>
    </row>
    <row r="453" spans="12:12" x14ac:dyDescent="0.25">
      <c r="L453" s="5"/>
    </row>
    <row r="454" spans="12:12" x14ac:dyDescent="0.25">
      <c r="L454" s="5"/>
    </row>
    <row r="455" spans="12:12" x14ac:dyDescent="0.25">
      <c r="L455" s="5"/>
    </row>
    <row r="456" spans="12:12" x14ac:dyDescent="0.25">
      <c r="L456" s="5"/>
    </row>
    <row r="457" spans="12:12" x14ac:dyDescent="0.25">
      <c r="L457" s="5"/>
    </row>
    <row r="458" spans="12:12" x14ac:dyDescent="0.25">
      <c r="L458" s="5"/>
    </row>
    <row r="459" spans="12:12" x14ac:dyDescent="0.25">
      <c r="L459" s="5"/>
    </row>
    <row r="460" spans="12:12" x14ac:dyDescent="0.25">
      <c r="L460" s="5"/>
    </row>
    <row r="461" spans="12:12" x14ac:dyDescent="0.25">
      <c r="L461" s="5"/>
    </row>
    <row r="462" spans="12:12" x14ac:dyDescent="0.25">
      <c r="L462" s="5"/>
    </row>
    <row r="463" spans="12:12" x14ac:dyDescent="0.25">
      <c r="L463" s="5"/>
    </row>
    <row r="464" spans="12:12" x14ac:dyDescent="0.25">
      <c r="L464" s="5"/>
    </row>
    <row r="465" spans="12:12" x14ac:dyDescent="0.25">
      <c r="L465" s="5"/>
    </row>
    <row r="466" spans="12:12" x14ac:dyDescent="0.25">
      <c r="L466" s="5"/>
    </row>
    <row r="467" spans="12:12" x14ac:dyDescent="0.25">
      <c r="L467" s="5"/>
    </row>
    <row r="468" spans="12:12" x14ac:dyDescent="0.25">
      <c r="L468" s="5"/>
    </row>
    <row r="469" spans="12:12" x14ac:dyDescent="0.25">
      <c r="L469" s="5"/>
    </row>
    <row r="470" spans="12:12" x14ac:dyDescent="0.25">
      <c r="L470" s="5"/>
    </row>
    <row r="471" spans="12:12" x14ac:dyDescent="0.25">
      <c r="L471" s="5"/>
    </row>
    <row r="472" spans="12:12" x14ac:dyDescent="0.25">
      <c r="L472" s="5"/>
    </row>
    <row r="473" spans="12:12" x14ac:dyDescent="0.25">
      <c r="L473" s="5"/>
    </row>
    <row r="474" spans="12:12" x14ac:dyDescent="0.25">
      <c r="L474" s="5"/>
    </row>
  </sheetData>
  <autoFilter ref="F1:F474"/>
  <mergeCells count="43"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109:K126"/>
    <mergeCell ref="K4:K12"/>
    <mergeCell ref="K13:K18"/>
    <mergeCell ref="K19:K33"/>
    <mergeCell ref="K34:K39"/>
    <mergeCell ref="K40:K57"/>
    <mergeCell ref="K58:K63"/>
    <mergeCell ref="K64:K69"/>
    <mergeCell ref="K85:K93"/>
    <mergeCell ref="K94:K99"/>
    <mergeCell ref="K100:K108"/>
    <mergeCell ref="K70:K84"/>
    <mergeCell ref="K244:K249"/>
    <mergeCell ref="K127:K135"/>
    <mergeCell ref="K136:K141"/>
    <mergeCell ref="K142:K147"/>
    <mergeCell ref="K148:K156"/>
    <mergeCell ref="K157:K168"/>
    <mergeCell ref="K169:K183"/>
    <mergeCell ref="K184:K189"/>
    <mergeCell ref="K190:K207"/>
    <mergeCell ref="K208:K225"/>
    <mergeCell ref="K226:K234"/>
    <mergeCell ref="K235:K243"/>
    <mergeCell ref="K307:K318"/>
    <mergeCell ref="K319:K324"/>
    <mergeCell ref="K250:K261"/>
    <mergeCell ref="K262:K270"/>
    <mergeCell ref="K271:K279"/>
    <mergeCell ref="K280:K294"/>
    <mergeCell ref="K295:K300"/>
    <mergeCell ref="K301:K306"/>
  </mergeCells>
  <pageMargins left="0.7" right="0.7" top="0.75" bottom="0.75" header="0.3" footer="0.3"/>
  <pageSetup scale="59" fitToHeight="0" orientation="portrait" r:id="rId1"/>
  <ignoredErrors>
    <ignoredError sqref="K13" formulaRange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4"/>
  <sheetViews>
    <sheetView showGridLines="0" zoomScaleNormal="100" workbookViewId="0">
      <selection activeCell="G8" sqref="G8"/>
    </sheetView>
  </sheetViews>
  <sheetFormatPr defaultRowHeight="15" x14ac:dyDescent="0.25"/>
  <cols>
    <col min="1" max="1" width="19.5703125" bestFit="1" customWidth="1"/>
    <col min="2" max="2" width="15.28515625" bestFit="1" customWidth="1"/>
    <col min="3" max="3" width="8" bestFit="1" customWidth="1"/>
    <col min="6" max="6" width="9.7109375" bestFit="1" customWidth="1"/>
    <col min="8" max="8" width="9.140625" bestFit="1" customWidth="1"/>
    <col min="10" max="11" width="5" bestFit="1" customWidth="1"/>
    <col min="12" max="12" width="3.7109375" bestFit="1" customWidth="1"/>
    <col min="13" max="13" width="5.28515625" bestFit="1" customWidth="1"/>
    <col min="14" max="14" width="6.7109375" bestFit="1" customWidth="1"/>
    <col min="15" max="15" width="7.85546875" bestFit="1" customWidth="1"/>
  </cols>
  <sheetData>
    <row r="1" spans="1:11" s="95" customFormat="1" x14ac:dyDescent="0.25">
      <c r="A1" s="132" t="s">
        <v>278</v>
      </c>
      <c r="B1" s="327" t="s">
        <v>956</v>
      </c>
      <c r="C1" s="327"/>
      <c r="D1" s="327"/>
      <c r="E1" s="327"/>
      <c r="F1" s="327"/>
    </row>
    <row r="2" spans="1:11" s="95" customFormat="1" x14ac:dyDescent="0.25">
      <c r="A2" s="132" t="s">
        <v>276</v>
      </c>
      <c r="B2" s="98" t="s">
        <v>275</v>
      </c>
    </row>
    <row r="3" spans="1:11" s="95" customFormat="1" x14ac:dyDescent="0.25">
      <c r="A3" s="132" t="s">
        <v>274</v>
      </c>
      <c r="B3" s="98" t="s">
        <v>273</v>
      </c>
    </row>
    <row r="4" spans="1:11" s="95" customFormat="1" x14ac:dyDescent="0.25">
      <c r="A4" s="132" t="s">
        <v>272</v>
      </c>
      <c r="B4" s="98"/>
    </row>
    <row r="5" spans="1:11" s="95" customFormat="1" x14ac:dyDescent="0.25">
      <c r="A5" s="132"/>
      <c r="B5" s="98"/>
    </row>
    <row r="6" spans="1:11" s="95" customFormat="1" x14ac:dyDescent="0.25">
      <c r="A6" s="132" t="s">
        <v>271</v>
      </c>
      <c r="B6" s="142">
        <v>43230</v>
      </c>
    </row>
    <row r="7" spans="1:11" s="95" customFormat="1" x14ac:dyDescent="0.25">
      <c r="A7" s="132" t="s">
        <v>270</v>
      </c>
      <c r="B7" s="4" t="s">
        <v>269</v>
      </c>
      <c r="C7" s="4"/>
      <c r="D7" s="4"/>
      <c r="E7" s="4"/>
      <c r="F7" s="4"/>
      <c r="G7" s="4"/>
      <c r="H7" s="4"/>
      <c r="I7" s="4"/>
      <c r="J7" s="4"/>
      <c r="K7" s="98"/>
    </row>
    <row r="8" spans="1:11" s="95" customFormat="1" x14ac:dyDescent="0.25">
      <c r="A8" s="132" t="s">
        <v>268</v>
      </c>
      <c r="B8" s="4" t="s">
        <v>267</v>
      </c>
      <c r="C8" s="4"/>
      <c r="D8" s="4"/>
      <c r="E8" s="4"/>
      <c r="F8" s="4"/>
      <c r="G8" s="4"/>
      <c r="H8" s="4"/>
      <c r="I8" s="4"/>
      <c r="J8" s="4"/>
      <c r="K8" s="98"/>
    </row>
    <row r="9" spans="1:11" s="95" customFormat="1" x14ac:dyDescent="0.25">
      <c r="A9" s="132" t="s">
        <v>266</v>
      </c>
      <c r="B9" s="4" t="s">
        <v>265</v>
      </c>
      <c r="C9" s="4"/>
      <c r="D9" s="4"/>
      <c r="E9" s="4"/>
      <c r="F9" s="4"/>
      <c r="G9" s="4"/>
      <c r="H9" s="4"/>
      <c r="I9" s="4"/>
      <c r="J9" s="4"/>
      <c r="K9" s="98"/>
    </row>
    <row r="10" spans="1:11" s="95" customFormat="1" x14ac:dyDescent="0.25">
      <c r="A10" s="132" t="s">
        <v>264</v>
      </c>
      <c r="B10" s="4" t="s">
        <v>263</v>
      </c>
      <c r="C10" s="4"/>
      <c r="D10" s="4"/>
      <c r="E10" s="4"/>
      <c r="F10" s="4"/>
      <c r="G10" s="4"/>
      <c r="H10" s="4"/>
      <c r="I10" s="4"/>
      <c r="J10" s="4"/>
      <c r="K10" s="98"/>
    </row>
    <row r="11" spans="1:11" s="95" customFormat="1" x14ac:dyDescent="0.25">
      <c r="A11" s="132" t="s">
        <v>262</v>
      </c>
      <c r="B11" s="4">
        <v>3123</v>
      </c>
      <c r="C11" s="4"/>
      <c r="D11" s="4"/>
      <c r="E11" s="4"/>
      <c r="F11" s="4"/>
      <c r="G11" s="4"/>
      <c r="H11" s="4"/>
      <c r="I11" s="4"/>
      <c r="J11" s="4"/>
      <c r="K11" s="98"/>
    </row>
    <row r="12" spans="1:11" s="95" customFormat="1" x14ac:dyDescent="0.25">
      <c r="A12" s="132" t="s">
        <v>261</v>
      </c>
      <c r="B12" s="4">
        <v>1111</v>
      </c>
      <c r="C12" s="4"/>
      <c r="D12" s="4"/>
      <c r="E12" s="4"/>
      <c r="F12" s="4"/>
      <c r="G12" s="4"/>
      <c r="H12" s="4"/>
      <c r="I12" s="4"/>
      <c r="J12" s="4"/>
      <c r="K12" s="98"/>
    </row>
    <row r="13" spans="1:11" s="95" customFormat="1" x14ac:dyDescent="0.25">
      <c r="A13" s="132" t="s">
        <v>260</v>
      </c>
      <c r="B13" s="4" t="s">
        <v>259</v>
      </c>
      <c r="C13" s="4"/>
      <c r="D13" s="4"/>
      <c r="E13" s="4"/>
      <c r="F13" s="4"/>
      <c r="G13" s="4"/>
      <c r="H13" s="4"/>
      <c r="I13" s="4"/>
      <c r="J13" s="4"/>
      <c r="K13" s="98"/>
    </row>
    <row r="14" spans="1:11" s="95" customFormat="1" x14ac:dyDescent="0.25">
      <c r="A14" s="132" t="s">
        <v>258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  <c r="K14" s="98"/>
    </row>
    <row r="15" spans="1:11" s="95" customFormat="1" x14ac:dyDescent="0.25">
      <c r="A15" s="132" t="s">
        <v>257</v>
      </c>
      <c r="B15" s="4">
        <v>12000</v>
      </c>
      <c r="C15" s="4">
        <v>24000</v>
      </c>
      <c r="D15" s="4">
        <v>36000</v>
      </c>
      <c r="E15" s="4">
        <v>50000</v>
      </c>
      <c r="F15" s="4" t="s">
        <v>230</v>
      </c>
      <c r="G15" s="4"/>
      <c r="H15" s="4"/>
      <c r="I15" s="4"/>
      <c r="J15" s="4"/>
      <c r="K15" s="98"/>
    </row>
    <row r="16" spans="1:11" s="95" customFormat="1" x14ac:dyDescent="0.25">
      <c r="A16" s="132" t="s">
        <v>256</v>
      </c>
      <c r="B16" s="4">
        <v>0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/>
      <c r="K16" s="98"/>
    </row>
    <row r="17" spans="1:15" s="95" customFormat="1" x14ac:dyDescent="0.25">
      <c r="A17" s="132" t="s">
        <v>255</v>
      </c>
      <c r="B17" s="4">
        <v>0</v>
      </c>
      <c r="C17" s="4">
        <v>12</v>
      </c>
      <c r="D17" s="4">
        <v>12</v>
      </c>
      <c r="E17" s="4">
        <v>24</v>
      </c>
      <c r="F17" s="4">
        <v>36</v>
      </c>
      <c r="G17" s="4">
        <v>48</v>
      </c>
      <c r="H17" s="4">
        <v>60</v>
      </c>
      <c r="I17" s="4">
        <v>72</v>
      </c>
      <c r="J17" s="4" t="s">
        <v>254</v>
      </c>
      <c r="K17" s="98"/>
    </row>
    <row r="18" spans="1:15" s="95" customFormat="1" x14ac:dyDescent="0.25">
      <c r="A18" s="132" t="s">
        <v>253</v>
      </c>
      <c r="B18" s="4" t="s">
        <v>252</v>
      </c>
      <c r="C18" s="4" t="s">
        <v>251</v>
      </c>
      <c r="D18" s="4" t="s">
        <v>250</v>
      </c>
      <c r="E18" s="4" t="s">
        <v>250</v>
      </c>
      <c r="F18" s="4" t="s">
        <v>250</v>
      </c>
      <c r="G18" s="4" t="s">
        <v>250</v>
      </c>
      <c r="H18" s="4" t="s">
        <v>250</v>
      </c>
      <c r="I18" s="4" t="s">
        <v>250</v>
      </c>
      <c r="J18" s="4"/>
      <c r="K18" s="98"/>
    </row>
    <row r="19" spans="1:15" s="95" customFormat="1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98"/>
    </row>
    <row r="20" spans="1:15" s="95" customFormat="1" x14ac:dyDescent="0.25">
      <c r="A20" s="1" t="s">
        <v>249</v>
      </c>
      <c r="B20" s="4" t="s">
        <v>247</v>
      </c>
      <c r="C20" s="4"/>
      <c r="D20" s="4"/>
      <c r="E20" s="4"/>
      <c r="F20" s="4"/>
      <c r="G20" s="4"/>
      <c r="H20" s="4"/>
      <c r="I20" s="4"/>
      <c r="J20" s="4"/>
      <c r="K20" s="98"/>
    </row>
    <row r="21" spans="1:15" s="95" customFormat="1" x14ac:dyDescent="0.25">
      <c r="A21" s="1" t="s">
        <v>248</v>
      </c>
      <c r="B21" s="4" t="s">
        <v>247</v>
      </c>
      <c r="C21" s="4"/>
      <c r="D21" s="4"/>
      <c r="E21" s="4"/>
      <c r="F21" s="4"/>
      <c r="G21" s="4"/>
      <c r="H21" s="4"/>
      <c r="I21" s="4"/>
      <c r="J21" s="4"/>
      <c r="K21" s="98"/>
    </row>
    <row r="22" spans="1:15" s="95" customFormat="1" x14ac:dyDescent="0.25">
      <c r="B22" s="98"/>
    </row>
    <row r="23" spans="1:15" s="95" customFormat="1" x14ac:dyDescent="0.25">
      <c r="A23" s="105" t="s">
        <v>246</v>
      </c>
      <c r="B23" s="105" t="s">
        <v>245</v>
      </c>
      <c r="C23" s="105" t="s">
        <v>244</v>
      </c>
      <c r="D23" s="105" t="s">
        <v>243</v>
      </c>
      <c r="E23" s="105" t="s">
        <v>242</v>
      </c>
      <c r="F23" s="105" t="s">
        <v>241</v>
      </c>
      <c r="G23" s="105" t="s">
        <v>240</v>
      </c>
      <c r="H23" s="105" t="s">
        <v>239</v>
      </c>
      <c r="I23" s="105" t="s">
        <v>238</v>
      </c>
      <c r="J23" s="105" t="s">
        <v>237</v>
      </c>
      <c r="K23" s="105" t="s">
        <v>236</v>
      </c>
      <c r="L23" s="105" t="s">
        <v>235</v>
      </c>
      <c r="M23" s="105" t="s">
        <v>234</v>
      </c>
      <c r="N23" s="105" t="s">
        <v>233</v>
      </c>
      <c r="O23" s="105" t="s">
        <v>232</v>
      </c>
    </row>
    <row r="24" spans="1:15" s="95" customFormat="1" x14ac:dyDescent="0.25">
      <c r="A24" s="118" t="s">
        <v>109</v>
      </c>
      <c r="B24" s="118" t="s">
        <v>231</v>
      </c>
      <c r="C24" s="118" t="s">
        <v>230</v>
      </c>
      <c r="D24" s="118" t="s">
        <v>229</v>
      </c>
      <c r="E24" s="118" t="s">
        <v>229</v>
      </c>
      <c r="F24" s="118" t="s">
        <v>229</v>
      </c>
      <c r="G24" s="118" t="s">
        <v>229</v>
      </c>
      <c r="H24" s="118" t="s">
        <v>229</v>
      </c>
      <c r="I24" s="118" t="s">
        <v>229</v>
      </c>
      <c r="J24" s="118" t="s">
        <v>229</v>
      </c>
      <c r="K24" s="118" t="s">
        <v>229</v>
      </c>
      <c r="L24" s="118" t="s">
        <v>228</v>
      </c>
      <c r="M24" s="118" t="s">
        <v>228</v>
      </c>
      <c r="N24" s="118"/>
      <c r="O24" s="118"/>
    </row>
    <row r="25" spans="1:15" x14ac:dyDescent="0.25">
      <c r="A25" s="100">
        <v>2037</v>
      </c>
      <c r="B25" s="29">
        <v>1</v>
      </c>
      <c r="C25" s="100">
        <v>34762</v>
      </c>
      <c r="D25" s="100">
        <v>8.42</v>
      </c>
      <c r="E25" s="100">
        <v>7.89</v>
      </c>
      <c r="F25" s="100">
        <v>7.59</v>
      </c>
      <c r="G25" s="100">
        <v>6.63</v>
      </c>
      <c r="H25" s="100">
        <v>5.78</v>
      </c>
      <c r="I25" s="100">
        <v>4.97</v>
      </c>
      <c r="J25" s="100">
        <v>4.2300000000000004</v>
      </c>
      <c r="K25" s="100">
        <v>3.61</v>
      </c>
      <c r="L25" s="100">
        <v>59</v>
      </c>
      <c r="M25" s="100">
        <v>60</v>
      </c>
      <c r="N25" s="100">
        <v>1</v>
      </c>
      <c r="O25" s="99">
        <v>0.37180555555555556</v>
      </c>
    </row>
    <row r="26" spans="1:15" x14ac:dyDescent="0.25">
      <c r="A26" s="100">
        <v>2037</v>
      </c>
      <c r="B26" s="29">
        <v>2</v>
      </c>
      <c r="C26" s="100">
        <v>12180</v>
      </c>
      <c r="D26" s="100">
        <v>2.75</v>
      </c>
      <c r="E26" s="100">
        <v>2.5499999999999998</v>
      </c>
      <c r="F26" s="100">
        <v>2.5</v>
      </c>
      <c r="G26" s="100">
        <v>2.16</v>
      </c>
      <c r="H26" s="100">
        <v>1.91</v>
      </c>
      <c r="I26" s="100">
        <v>1.68</v>
      </c>
      <c r="J26" s="100">
        <v>1.47</v>
      </c>
      <c r="K26" s="100">
        <v>1.29</v>
      </c>
      <c r="L26" s="100">
        <v>59</v>
      </c>
      <c r="M26" s="100">
        <v>60</v>
      </c>
      <c r="N26" s="100">
        <v>1</v>
      </c>
      <c r="O26" s="99">
        <v>0.37190972222222224</v>
      </c>
    </row>
    <row r="27" spans="1:15" x14ac:dyDescent="0.25">
      <c r="A27" s="100">
        <v>2037</v>
      </c>
      <c r="B27" s="29">
        <v>3</v>
      </c>
      <c r="C27" s="100">
        <v>23808</v>
      </c>
      <c r="D27" s="100">
        <v>5.6</v>
      </c>
      <c r="E27" s="100">
        <v>5.14</v>
      </c>
      <c r="F27" s="100">
        <v>5.08</v>
      </c>
      <c r="G27" s="100">
        <v>4.37</v>
      </c>
      <c r="H27" s="100">
        <v>3.85</v>
      </c>
      <c r="I27" s="100">
        <v>3.36</v>
      </c>
      <c r="J27" s="100">
        <v>2.9</v>
      </c>
      <c r="K27" s="100">
        <v>2.5099999999999998</v>
      </c>
      <c r="L27" s="100">
        <v>59</v>
      </c>
      <c r="M27" s="100">
        <v>60</v>
      </c>
      <c r="N27" s="100">
        <v>1</v>
      </c>
      <c r="O27" s="99">
        <v>0.37200231481481483</v>
      </c>
    </row>
    <row r="28" spans="1:15" x14ac:dyDescent="0.25">
      <c r="A28" s="100">
        <v>2037</v>
      </c>
      <c r="B28" s="29">
        <v>4</v>
      </c>
      <c r="C28" s="100">
        <v>36117</v>
      </c>
      <c r="D28" s="100">
        <v>8.48</v>
      </c>
      <c r="E28" s="100">
        <v>7.91</v>
      </c>
      <c r="F28" s="100">
        <v>7.63</v>
      </c>
      <c r="G28" s="100">
        <v>6.66</v>
      </c>
      <c r="H28" s="100">
        <v>5.81</v>
      </c>
      <c r="I28" s="100">
        <v>5.05</v>
      </c>
      <c r="J28" s="100">
        <v>4.34</v>
      </c>
      <c r="K28" s="100">
        <v>3.7</v>
      </c>
      <c r="L28" s="100">
        <v>59</v>
      </c>
      <c r="M28" s="100">
        <v>60</v>
      </c>
      <c r="N28" s="100">
        <v>1</v>
      </c>
      <c r="O28" s="99">
        <v>0.37214120370370374</v>
      </c>
    </row>
    <row r="29" spans="1:15" x14ac:dyDescent="0.25">
      <c r="A29" s="96" t="s">
        <v>1042</v>
      </c>
      <c r="B29" s="98"/>
      <c r="C29" s="95" t="s">
        <v>57</v>
      </c>
      <c r="D29" s="97">
        <v>0.37262731481481487</v>
      </c>
      <c r="E29" s="96" t="s">
        <v>227</v>
      </c>
      <c r="F29" s="95"/>
      <c r="G29" s="95"/>
      <c r="H29" s="95"/>
      <c r="I29" s="95"/>
      <c r="J29" s="95"/>
      <c r="K29" s="95"/>
      <c r="L29" s="95"/>
      <c r="M29" s="95"/>
    </row>
    <row r="30" spans="1:15" x14ac:dyDescent="0.25">
      <c r="A30" s="100">
        <v>2054</v>
      </c>
      <c r="B30" s="29">
        <v>1</v>
      </c>
      <c r="C30" s="100">
        <v>35211</v>
      </c>
      <c r="D30" s="100">
        <v>15.79</v>
      </c>
      <c r="E30" s="100">
        <v>11.97</v>
      </c>
      <c r="F30" s="100">
        <v>12.65</v>
      </c>
      <c r="G30" s="100">
        <v>9.9700000000000006</v>
      </c>
      <c r="H30" s="100">
        <v>8</v>
      </c>
      <c r="I30" s="100">
        <v>6.38</v>
      </c>
      <c r="J30" s="100">
        <v>5.0199999999999996</v>
      </c>
      <c r="K30" s="100">
        <v>3.99</v>
      </c>
      <c r="L30" s="100">
        <v>59</v>
      </c>
      <c r="M30" s="100">
        <v>60</v>
      </c>
      <c r="N30" s="100">
        <v>2</v>
      </c>
      <c r="O30" s="99">
        <v>0.37392361111111111</v>
      </c>
    </row>
    <row r="31" spans="1:15" x14ac:dyDescent="0.25">
      <c r="A31" s="100">
        <v>2054</v>
      </c>
      <c r="B31" s="29">
        <v>2</v>
      </c>
      <c r="C31" s="100">
        <v>11958</v>
      </c>
      <c r="D31" s="100">
        <v>5.97</v>
      </c>
      <c r="E31" s="100">
        <v>3.53</v>
      </c>
      <c r="F31" s="100">
        <v>4.7</v>
      </c>
      <c r="G31" s="100">
        <v>3.66</v>
      </c>
      <c r="H31" s="100">
        <v>2.9</v>
      </c>
      <c r="I31" s="100">
        <v>2.35</v>
      </c>
      <c r="J31" s="100">
        <v>1.89</v>
      </c>
      <c r="K31" s="100">
        <v>1.53</v>
      </c>
      <c r="L31" s="100">
        <v>59</v>
      </c>
      <c r="M31" s="100">
        <v>60</v>
      </c>
      <c r="N31" s="100">
        <v>2</v>
      </c>
      <c r="O31" s="99">
        <v>0.37402777777777779</v>
      </c>
    </row>
    <row r="32" spans="1:15" x14ac:dyDescent="0.25">
      <c r="A32" s="100">
        <v>2054</v>
      </c>
      <c r="B32" s="29">
        <v>3</v>
      </c>
      <c r="C32" s="100">
        <v>23543</v>
      </c>
      <c r="D32" s="100">
        <v>11.03</v>
      </c>
      <c r="E32" s="100">
        <v>7.83</v>
      </c>
      <c r="F32" s="100">
        <v>8.84</v>
      </c>
      <c r="G32" s="100">
        <v>6.81</v>
      </c>
      <c r="H32" s="100">
        <v>5.51</v>
      </c>
      <c r="I32" s="100">
        <v>4.46</v>
      </c>
      <c r="J32" s="100">
        <v>3.57</v>
      </c>
      <c r="K32" s="100">
        <v>2.9</v>
      </c>
      <c r="L32" s="100">
        <v>59</v>
      </c>
      <c r="M32" s="100">
        <v>60</v>
      </c>
      <c r="N32" s="100">
        <v>2</v>
      </c>
      <c r="O32" s="99">
        <v>0.37413194444444442</v>
      </c>
    </row>
    <row r="33" spans="1:15" x14ac:dyDescent="0.25">
      <c r="A33" s="100">
        <v>2054</v>
      </c>
      <c r="B33" s="29">
        <v>4</v>
      </c>
      <c r="C33" s="100">
        <v>35591</v>
      </c>
      <c r="D33" s="100">
        <v>15.51</v>
      </c>
      <c r="E33" s="100">
        <v>11.97</v>
      </c>
      <c r="F33" s="100">
        <v>12.48</v>
      </c>
      <c r="G33" s="100">
        <v>9.81</v>
      </c>
      <c r="H33" s="100">
        <v>7.89</v>
      </c>
      <c r="I33" s="100">
        <v>6.36</v>
      </c>
      <c r="J33" s="100">
        <v>5.0599999999999996</v>
      </c>
      <c r="K33" s="100">
        <v>4.08</v>
      </c>
      <c r="L33" s="100">
        <v>59</v>
      </c>
      <c r="M33" s="100">
        <v>60</v>
      </c>
      <c r="N33" s="100">
        <v>2</v>
      </c>
      <c r="O33" s="99">
        <v>0.37425925925925929</v>
      </c>
    </row>
    <row r="34" spans="1:15" x14ac:dyDescent="0.25">
      <c r="A34" s="96" t="s">
        <v>1043</v>
      </c>
      <c r="B34" s="98"/>
      <c r="C34" s="95" t="s">
        <v>57</v>
      </c>
      <c r="D34" s="97">
        <v>0.3747800925925926</v>
      </c>
      <c r="E34" s="96" t="s">
        <v>226</v>
      </c>
      <c r="F34" s="95"/>
      <c r="G34" s="95"/>
      <c r="H34" s="95"/>
      <c r="I34" s="95"/>
      <c r="J34" s="95"/>
      <c r="K34" s="95"/>
      <c r="L34" s="95"/>
      <c r="M34" s="95"/>
    </row>
    <row r="35" spans="1:15" x14ac:dyDescent="0.25">
      <c r="A35" s="100">
        <v>2057</v>
      </c>
      <c r="B35" s="29">
        <v>1</v>
      </c>
      <c r="C35" s="100">
        <v>35279</v>
      </c>
      <c r="D35" s="100">
        <v>14.6</v>
      </c>
      <c r="E35" s="100">
        <v>11.75</v>
      </c>
      <c r="F35" s="100">
        <v>12.83</v>
      </c>
      <c r="G35" s="100">
        <v>10.029999999999999</v>
      </c>
      <c r="H35" s="100">
        <v>7.92</v>
      </c>
      <c r="I35" s="100">
        <v>6.22</v>
      </c>
      <c r="J35" s="100">
        <v>4.96</v>
      </c>
      <c r="K35" s="100">
        <v>4.0199999999999996</v>
      </c>
      <c r="L35" s="100">
        <v>59</v>
      </c>
      <c r="M35" s="100">
        <v>60</v>
      </c>
      <c r="N35" s="100">
        <v>3</v>
      </c>
      <c r="O35" s="99">
        <v>0.37526620370370373</v>
      </c>
    </row>
    <row r="36" spans="1:15" x14ac:dyDescent="0.25">
      <c r="A36" s="100">
        <v>2057</v>
      </c>
      <c r="B36" s="29">
        <v>2</v>
      </c>
      <c r="C36" s="100">
        <v>11968</v>
      </c>
      <c r="D36" s="100">
        <v>5.09</v>
      </c>
      <c r="E36" s="100">
        <v>4.07</v>
      </c>
      <c r="F36" s="100">
        <v>4.43</v>
      </c>
      <c r="G36" s="100">
        <v>3.44</v>
      </c>
      <c r="H36" s="100">
        <v>2.69</v>
      </c>
      <c r="I36" s="100">
        <v>2.15</v>
      </c>
      <c r="J36" s="100">
        <v>1.74</v>
      </c>
      <c r="K36" s="100">
        <v>1.43</v>
      </c>
      <c r="L36" s="100">
        <v>59</v>
      </c>
      <c r="M36" s="100">
        <v>60</v>
      </c>
      <c r="N36" s="100">
        <v>3</v>
      </c>
      <c r="O36" s="99">
        <v>0.37538194444444445</v>
      </c>
    </row>
    <row r="37" spans="1:15" x14ac:dyDescent="0.25">
      <c r="A37" s="100">
        <v>2057</v>
      </c>
      <c r="B37" s="29">
        <v>3</v>
      </c>
      <c r="C37" s="100">
        <v>23516</v>
      </c>
      <c r="D37" s="100">
        <v>10.029999999999999</v>
      </c>
      <c r="E37" s="100">
        <v>7.99</v>
      </c>
      <c r="F37" s="100">
        <v>8.83</v>
      </c>
      <c r="G37" s="100">
        <v>6.83</v>
      </c>
      <c r="H37" s="100">
        <v>5.41</v>
      </c>
      <c r="I37" s="100">
        <v>4.29</v>
      </c>
      <c r="J37" s="100">
        <v>3.44</v>
      </c>
      <c r="K37" s="100">
        <v>2.81</v>
      </c>
      <c r="L37" s="100">
        <v>59</v>
      </c>
      <c r="M37" s="100">
        <v>60</v>
      </c>
      <c r="N37" s="100">
        <v>3</v>
      </c>
      <c r="O37" s="99">
        <v>0.37547453703703698</v>
      </c>
    </row>
    <row r="38" spans="1:15" x14ac:dyDescent="0.25">
      <c r="A38" s="100">
        <v>2057</v>
      </c>
      <c r="B38" s="29">
        <v>4</v>
      </c>
      <c r="C38" s="100">
        <v>35696</v>
      </c>
      <c r="D38" s="100">
        <v>14.55</v>
      </c>
      <c r="E38" s="100">
        <v>11.73</v>
      </c>
      <c r="F38" s="100">
        <v>13.02</v>
      </c>
      <c r="G38" s="100">
        <v>10.130000000000001</v>
      </c>
      <c r="H38" s="100">
        <v>7.96</v>
      </c>
      <c r="I38" s="100">
        <v>6.29</v>
      </c>
      <c r="J38" s="100">
        <v>5.0199999999999996</v>
      </c>
      <c r="K38" s="100">
        <v>4.07</v>
      </c>
      <c r="L38" s="100">
        <v>59</v>
      </c>
      <c r="M38" s="100">
        <v>60</v>
      </c>
      <c r="N38" s="100">
        <v>3</v>
      </c>
      <c r="O38" s="99">
        <v>0.37560185185185185</v>
      </c>
    </row>
    <row r="39" spans="1:15" x14ac:dyDescent="0.25">
      <c r="A39" s="96" t="s">
        <v>1044</v>
      </c>
      <c r="B39" s="98"/>
      <c r="C39" s="95" t="s">
        <v>57</v>
      </c>
      <c r="D39" s="97">
        <v>0.37604166666666666</v>
      </c>
      <c r="E39" s="96" t="s">
        <v>224</v>
      </c>
      <c r="F39" s="95"/>
      <c r="G39" s="95"/>
      <c r="H39" s="95"/>
      <c r="I39" s="95"/>
      <c r="J39" s="95"/>
      <c r="K39" s="95"/>
      <c r="L39" s="95"/>
      <c r="M39" s="95"/>
    </row>
    <row r="40" spans="1:15" x14ac:dyDescent="0.25">
      <c r="A40" s="100">
        <v>2074</v>
      </c>
      <c r="B40" s="29">
        <v>1</v>
      </c>
      <c r="C40" s="100">
        <v>35452</v>
      </c>
      <c r="D40" s="100">
        <v>9.0299999999999994</v>
      </c>
      <c r="E40" s="100">
        <v>8.4</v>
      </c>
      <c r="F40" s="100">
        <v>8.23</v>
      </c>
      <c r="G40" s="100">
        <v>7.22</v>
      </c>
      <c r="H40" s="100">
        <v>6.34</v>
      </c>
      <c r="I40" s="100">
        <v>5.53</v>
      </c>
      <c r="J40" s="100">
        <v>4.67</v>
      </c>
      <c r="K40" s="100">
        <v>3.95</v>
      </c>
      <c r="L40" s="100">
        <v>59</v>
      </c>
      <c r="M40" s="100">
        <v>60</v>
      </c>
      <c r="N40" s="100">
        <v>4</v>
      </c>
      <c r="O40" s="99">
        <v>0.37768518518518518</v>
      </c>
    </row>
    <row r="41" spans="1:15" x14ac:dyDescent="0.25">
      <c r="A41" s="100">
        <v>2074</v>
      </c>
      <c r="B41" s="29">
        <v>2</v>
      </c>
      <c r="C41" s="100">
        <v>12094</v>
      </c>
      <c r="D41" s="100">
        <v>2.82</v>
      </c>
      <c r="E41" s="100">
        <v>2.61</v>
      </c>
      <c r="F41" s="100">
        <v>2.6</v>
      </c>
      <c r="G41" s="100">
        <v>2.2799999999999998</v>
      </c>
      <c r="H41" s="100">
        <v>2.0299999999999998</v>
      </c>
      <c r="I41" s="100">
        <v>1.82</v>
      </c>
      <c r="J41" s="100">
        <v>1.6</v>
      </c>
      <c r="K41" s="100">
        <v>1.41</v>
      </c>
      <c r="L41" s="100">
        <v>59</v>
      </c>
      <c r="M41" s="100">
        <v>60</v>
      </c>
      <c r="N41" s="100">
        <v>4</v>
      </c>
      <c r="O41" s="99">
        <v>0.37778935185185186</v>
      </c>
    </row>
    <row r="42" spans="1:15" x14ac:dyDescent="0.25">
      <c r="A42" s="100">
        <v>2074</v>
      </c>
      <c r="B42" s="29">
        <v>3</v>
      </c>
      <c r="C42" s="100">
        <v>23627</v>
      </c>
      <c r="D42" s="100">
        <v>5.82</v>
      </c>
      <c r="E42" s="100">
        <v>5.35</v>
      </c>
      <c r="F42" s="100">
        <v>5.28</v>
      </c>
      <c r="G42" s="100">
        <v>4.62</v>
      </c>
      <c r="H42" s="100">
        <v>4.13</v>
      </c>
      <c r="I42" s="100">
        <v>3.63</v>
      </c>
      <c r="J42" s="100">
        <v>3.16</v>
      </c>
      <c r="K42" s="100">
        <v>2.75</v>
      </c>
      <c r="L42" s="100">
        <v>59</v>
      </c>
      <c r="M42" s="100">
        <v>60</v>
      </c>
      <c r="N42" s="100">
        <v>4</v>
      </c>
      <c r="O42" s="99">
        <v>0.3778819444444444</v>
      </c>
    </row>
    <row r="43" spans="1:15" x14ac:dyDescent="0.25">
      <c r="A43" s="100">
        <v>2074</v>
      </c>
      <c r="B43" s="29">
        <v>4</v>
      </c>
      <c r="C43" s="100">
        <v>35764</v>
      </c>
      <c r="D43" s="100">
        <v>8.77</v>
      </c>
      <c r="E43" s="100">
        <v>8.1199999999999992</v>
      </c>
      <c r="F43" s="100">
        <v>8</v>
      </c>
      <c r="G43" s="100">
        <v>6.99</v>
      </c>
      <c r="H43" s="100">
        <v>6.19</v>
      </c>
      <c r="I43" s="100">
        <v>5.44</v>
      </c>
      <c r="J43" s="100">
        <v>4.6500000000000004</v>
      </c>
      <c r="K43" s="100">
        <v>3.98</v>
      </c>
      <c r="L43" s="100">
        <v>59</v>
      </c>
      <c r="M43" s="100">
        <v>60</v>
      </c>
      <c r="N43" s="100">
        <v>4</v>
      </c>
      <c r="O43" s="99">
        <v>0.37800925925925927</v>
      </c>
    </row>
    <row r="44" spans="1:15" x14ac:dyDescent="0.25">
      <c r="A44" s="96" t="s">
        <v>1045</v>
      </c>
      <c r="B44" s="98"/>
      <c r="C44" s="95" t="s">
        <v>57</v>
      </c>
      <c r="D44" s="97">
        <v>0.37853009259259257</v>
      </c>
      <c r="E44" s="96" t="s">
        <v>222</v>
      </c>
      <c r="F44" s="95"/>
      <c r="G44" s="95"/>
      <c r="H44" s="95"/>
      <c r="I44" s="95"/>
      <c r="J44" s="95"/>
      <c r="K44" s="95"/>
      <c r="L44" s="95"/>
      <c r="M44" s="95"/>
    </row>
    <row r="45" spans="1:15" x14ac:dyDescent="0.25">
      <c r="A45" s="100">
        <v>2092</v>
      </c>
      <c r="B45" s="29">
        <v>1</v>
      </c>
      <c r="C45" s="100">
        <v>35055</v>
      </c>
      <c r="D45" s="100">
        <v>17.55</v>
      </c>
      <c r="E45" s="100">
        <v>12.52</v>
      </c>
      <c r="F45" s="100">
        <v>14.29</v>
      </c>
      <c r="G45" s="100">
        <v>11.32</v>
      </c>
      <c r="H45" s="100">
        <v>8.94</v>
      </c>
      <c r="I45" s="100">
        <v>7.06</v>
      </c>
      <c r="J45" s="100">
        <v>5.55</v>
      </c>
      <c r="K45" s="100">
        <v>4.32</v>
      </c>
      <c r="L45" s="100">
        <v>59</v>
      </c>
      <c r="M45" s="100">
        <v>60</v>
      </c>
      <c r="N45" s="100">
        <v>5</v>
      </c>
      <c r="O45" s="99">
        <v>0.37915509259259261</v>
      </c>
    </row>
    <row r="46" spans="1:15" x14ac:dyDescent="0.25">
      <c r="A46" s="100">
        <v>2092</v>
      </c>
      <c r="B46" s="29">
        <v>2</v>
      </c>
      <c r="C46" s="100">
        <v>11860</v>
      </c>
      <c r="D46" s="100">
        <v>6.51</v>
      </c>
      <c r="E46" s="100">
        <v>3.41</v>
      </c>
      <c r="F46" s="100">
        <v>5.19</v>
      </c>
      <c r="G46" s="100">
        <v>4.13</v>
      </c>
      <c r="H46" s="100">
        <v>3.22</v>
      </c>
      <c r="I46" s="100">
        <v>2.56</v>
      </c>
      <c r="J46" s="100">
        <v>2.06</v>
      </c>
      <c r="K46" s="100">
        <v>1.64</v>
      </c>
      <c r="L46" s="100">
        <v>59</v>
      </c>
      <c r="M46" s="100">
        <v>60</v>
      </c>
      <c r="N46" s="100">
        <v>5</v>
      </c>
      <c r="O46" s="99">
        <v>0.37934027777777773</v>
      </c>
    </row>
    <row r="47" spans="1:15" x14ac:dyDescent="0.25">
      <c r="A47" s="100">
        <v>2092</v>
      </c>
      <c r="B47" s="29">
        <v>3</v>
      </c>
      <c r="C47" s="100">
        <v>23460</v>
      </c>
      <c r="D47" s="100">
        <v>12.09</v>
      </c>
      <c r="E47" s="100">
        <v>7.91</v>
      </c>
      <c r="F47" s="100">
        <v>9.85</v>
      </c>
      <c r="G47" s="100">
        <v>7.68</v>
      </c>
      <c r="H47" s="100">
        <v>6.11</v>
      </c>
      <c r="I47" s="100">
        <v>4.8499999999999996</v>
      </c>
      <c r="J47" s="100">
        <v>3.88</v>
      </c>
      <c r="K47" s="100">
        <v>3.08</v>
      </c>
      <c r="L47" s="100">
        <v>59</v>
      </c>
      <c r="M47" s="100">
        <v>60</v>
      </c>
      <c r="N47" s="100">
        <v>5</v>
      </c>
      <c r="O47" s="99">
        <v>0.37943287037037038</v>
      </c>
    </row>
    <row r="48" spans="1:15" x14ac:dyDescent="0.25">
      <c r="A48" s="100">
        <v>2092</v>
      </c>
      <c r="B48" s="29">
        <v>4</v>
      </c>
      <c r="C48" s="100">
        <v>35432</v>
      </c>
      <c r="D48" s="100">
        <v>17.16</v>
      </c>
      <c r="E48" s="100">
        <v>12.41</v>
      </c>
      <c r="F48" s="100">
        <v>14.03</v>
      </c>
      <c r="G48" s="100">
        <v>11.11</v>
      </c>
      <c r="H48" s="100">
        <v>8.7799999999999994</v>
      </c>
      <c r="I48" s="100">
        <v>7.01</v>
      </c>
      <c r="J48" s="100">
        <v>5.57</v>
      </c>
      <c r="K48" s="100">
        <v>4.4000000000000004</v>
      </c>
      <c r="L48" s="100">
        <v>59</v>
      </c>
      <c r="M48" s="100">
        <v>60</v>
      </c>
      <c r="N48" s="100">
        <v>5</v>
      </c>
      <c r="O48" s="99">
        <v>0.37956018518518514</v>
      </c>
    </row>
    <row r="49" spans="1:15" x14ac:dyDescent="0.25">
      <c r="A49" s="96" t="s">
        <v>1046</v>
      </c>
      <c r="B49" s="98"/>
      <c r="C49" s="95" t="s">
        <v>57</v>
      </c>
      <c r="D49" s="97">
        <v>0.3800694444444444</v>
      </c>
      <c r="E49" s="96" t="s">
        <v>205</v>
      </c>
      <c r="F49" s="95"/>
      <c r="G49" s="95"/>
      <c r="H49" s="95"/>
      <c r="I49" s="95"/>
      <c r="J49" s="95"/>
      <c r="K49" s="95"/>
      <c r="L49" s="95"/>
      <c r="M49" s="95"/>
    </row>
    <row r="50" spans="1:15" x14ac:dyDescent="0.25">
      <c r="A50" s="100">
        <v>2094</v>
      </c>
      <c r="B50" s="29">
        <v>1</v>
      </c>
      <c r="C50" s="100">
        <v>35166</v>
      </c>
      <c r="D50" s="100">
        <v>21.82</v>
      </c>
      <c r="E50" s="100">
        <v>17.16</v>
      </c>
      <c r="F50" s="100">
        <v>9.4700000000000006</v>
      </c>
      <c r="G50" s="100">
        <v>7.76</v>
      </c>
      <c r="H50" s="100">
        <v>6.43</v>
      </c>
      <c r="I50" s="100">
        <v>5.27</v>
      </c>
      <c r="J50" s="100">
        <v>4.34</v>
      </c>
      <c r="K50" s="100">
        <v>3.64</v>
      </c>
      <c r="L50" s="100">
        <v>59</v>
      </c>
      <c r="M50" s="100">
        <v>60</v>
      </c>
      <c r="N50" s="100">
        <v>6</v>
      </c>
      <c r="O50" s="99">
        <v>0.38055555555555554</v>
      </c>
    </row>
    <row r="51" spans="1:15" x14ac:dyDescent="0.25">
      <c r="A51" s="100">
        <v>2094</v>
      </c>
      <c r="B51" s="29">
        <v>2</v>
      </c>
      <c r="C51" s="100">
        <v>11775</v>
      </c>
      <c r="D51" s="100">
        <v>8.85</v>
      </c>
      <c r="E51" s="100">
        <v>6.8</v>
      </c>
      <c r="F51" s="100">
        <v>2.42</v>
      </c>
      <c r="G51" s="100">
        <v>2.09</v>
      </c>
      <c r="H51" s="100">
        <v>1.82</v>
      </c>
      <c r="I51" s="100">
        <v>1.55</v>
      </c>
      <c r="J51" s="100">
        <v>1.34</v>
      </c>
      <c r="K51" s="100">
        <v>1.17</v>
      </c>
      <c r="L51" s="100">
        <v>59</v>
      </c>
      <c r="M51" s="100">
        <v>60</v>
      </c>
      <c r="N51" s="100">
        <v>6</v>
      </c>
      <c r="O51" s="99">
        <v>0.38065972222222227</v>
      </c>
    </row>
    <row r="52" spans="1:15" x14ac:dyDescent="0.25">
      <c r="A52" s="100">
        <v>2094</v>
      </c>
      <c r="B52" s="29">
        <v>3</v>
      </c>
      <c r="C52" s="100">
        <v>23380</v>
      </c>
      <c r="D52" s="100">
        <v>15.9</v>
      </c>
      <c r="E52" s="100">
        <v>12.3</v>
      </c>
      <c r="F52" s="100">
        <v>5.78</v>
      </c>
      <c r="G52" s="100">
        <v>4.74</v>
      </c>
      <c r="H52" s="100">
        <v>4.0599999999999996</v>
      </c>
      <c r="I52" s="100">
        <v>3.4</v>
      </c>
      <c r="J52" s="100">
        <v>2.86</v>
      </c>
      <c r="K52" s="100">
        <v>2.42</v>
      </c>
      <c r="L52" s="100">
        <v>59</v>
      </c>
      <c r="M52" s="100">
        <v>60</v>
      </c>
      <c r="N52" s="100">
        <v>6</v>
      </c>
      <c r="O52" s="99">
        <v>0.38075231481481481</v>
      </c>
    </row>
    <row r="53" spans="1:15" x14ac:dyDescent="0.25">
      <c r="A53" s="100">
        <v>2094</v>
      </c>
      <c r="B53" s="29">
        <v>4</v>
      </c>
      <c r="C53" s="100">
        <v>35313</v>
      </c>
      <c r="D53" s="100">
        <v>21.17</v>
      </c>
      <c r="E53" s="100">
        <v>16.670000000000002</v>
      </c>
      <c r="F53" s="100">
        <v>9.58</v>
      </c>
      <c r="G53" s="100">
        <v>7.84</v>
      </c>
      <c r="H53" s="100">
        <v>6.47</v>
      </c>
      <c r="I53" s="100">
        <v>5.31</v>
      </c>
      <c r="J53" s="100">
        <v>4.38</v>
      </c>
      <c r="K53" s="100">
        <v>3.64</v>
      </c>
      <c r="L53" s="100">
        <v>59</v>
      </c>
      <c r="M53" s="100">
        <v>60</v>
      </c>
      <c r="N53" s="100">
        <v>6</v>
      </c>
      <c r="O53" s="99">
        <v>0.38087962962962968</v>
      </c>
    </row>
    <row r="54" spans="1:15" x14ac:dyDescent="0.25">
      <c r="A54" s="96" t="s">
        <v>1047</v>
      </c>
      <c r="B54" s="98"/>
      <c r="C54" s="95" t="s">
        <v>57</v>
      </c>
      <c r="D54" s="97">
        <v>0.38150462962962961</v>
      </c>
      <c r="E54" s="96" t="s">
        <v>204</v>
      </c>
      <c r="F54" s="95"/>
      <c r="G54" s="95"/>
      <c r="H54" s="95"/>
      <c r="I54" s="95"/>
      <c r="J54" s="95"/>
      <c r="K54" s="95"/>
      <c r="L54" s="95"/>
      <c r="M54" s="95"/>
    </row>
    <row r="55" spans="1:15" x14ac:dyDescent="0.25">
      <c r="A55" s="100">
        <v>2112</v>
      </c>
      <c r="B55" s="29">
        <v>1</v>
      </c>
      <c r="C55" s="100">
        <v>35421</v>
      </c>
      <c r="D55" s="100">
        <v>9.35</v>
      </c>
      <c r="E55" s="100">
        <v>8.42</v>
      </c>
      <c r="F55" s="100">
        <v>8.68</v>
      </c>
      <c r="G55" s="100">
        <v>7.8</v>
      </c>
      <c r="H55" s="100">
        <v>7.01</v>
      </c>
      <c r="I55" s="100">
        <v>6.25</v>
      </c>
      <c r="J55" s="100">
        <v>5.56</v>
      </c>
      <c r="K55" s="100">
        <v>5.1100000000000003</v>
      </c>
      <c r="L55" s="100">
        <v>59</v>
      </c>
      <c r="M55" s="100">
        <v>60</v>
      </c>
      <c r="N55" s="100">
        <v>7</v>
      </c>
      <c r="O55" s="99">
        <v>0.3820601851851852</v>
      </c>
    </row>
    <row r="56" spans="1:15" x14ac:dyDescent="0.25">
      <c r="A56" s="100">
        <v>2112</v>
      </c>
      <c r="B56" s="29">
        <v>2</v>
      </c>
      <c r="C56" s="100">
        <v>11980</v>
      </c>
      <c r="D56" s="100">
        <v>2.91</v>
      </c>
      <c r="E56" s="100">
        <v>2.6</v>
      </c>
      <c r="F56" s="100">
        <v>2.71</v>
      </c>
      <c r="G56" s="100">
        <v>2.48</v>
      </c>
      <c r="H56" s="100">
        <v>2.29</v>
      </c>
      <c r="I56" s="100">
        <v>2.1</v>
      </c>
      <c r="J56" s="100">
        <v>1.93</v>
      </c>
      <c r="K56" s="100">
        <v>1.84</v>
      </c>
      <c r="L56" s="100">
        <v>59</v>
      </c>
      <c r="M56" s="100">
        <v>60</v>
      </c>
      <c r="N56" s="100">
        <v>7</v>
      </c>
      <c r="O56" s="99">
        <v>0.38216435185185182</v>
      </c>
    </row>
    <row r="57" spans="1:15" x14ac:dyDescent="0.25">
      <c r="A57" s="100">
        <v>2112</v>
      </c>
      <c r="B57" s="29">
        <v>3</v>
      </c>
      <c r="C57" s="100">
        <v>23650</v>
      </c>
      <c r="D57" s="100">
        <v>6.03</v>
      </c>
      <c r="E57" s="100">
        <v>5.36</v>
      </c>
      <c r="F57" s="100">
        <v>5.66</v>
      </c>
      <c r="G57" s="100">
        <v>5.08</v>
      </c>
      <c r="H57" s="100">
        <v>4.6900000000000004</v>
      </c>
      <c r="I57" s="100">
        <v>4.2699999999999996</v>
      </c>
      <c r="J57" s="100">
        <v>3.89</v>
      </c>
      <c r="K57" s="100">
        <v>3.65</v>
      </c>
      <c r="L57" s="100">
        <v>59</v>
      </c>
      <c r="M57" s="100">
        <v>60</v>
      </c>
      <c r="N57" s="100">
        <v>7</v>
      </c>
      <c r="O57" s="99">
        <v>0.38225694444444441</v>
      </c>
    </row>
    <row r="58" spans="1:15" x14ac:dyDescent="0.25">
      <c r="A58" s="100">
        <v>2112</v>
      </c>
      <c r="B58" s="29">
        <v>4</v>
      </c>
      <c r="C58" s="100">
        <v>35811</v>
      </c>
      <c r="D58" s="100">
        <v>9.14</v>
      </c>
      <c r="E58" s="100">
        <v>8.17</v>
      </c>
      <c r="F58" s="100">
        <v>8.5</v>
      </c>
      <c r="G58" s="100">
        <v>7.67</v>
      </c>
      <c r="H58" s="100">
        <v>6.97</v>
      </c>
      <c r="I58" s="100">
        <v>6.31</v>
      </c>
      <c r="J58" s="100">
        <v>5.72</v>
      </c>
      <c r="K58" s="100">
        <v>5.35</v>
      </c>
      <c r="L58" s="100">
        <v>59</v>
      </c>
      <c r="M58" s="100">
        <v>60</v>
      </c>
      <c r="N58" s="100">
        <v>7</v>
      </c>
      <c r="O58" s="99">
        <v>0.38238425925925923</v>
      </c>
    </row>
    <row r="59" spans="1:15" x14ac:dyDescent="0.25">
      <c r="A59" s="96" t="s">
        <v>1048</v>
      </c>
      <c r="B59" s="98"/>
      <c r="C59" s="95" t="s">
        <v>57</v>
      </c>
      <c r="D59" s="97">
        <v>0.38280092592592596</v>
      </c>
      <c r="E59" s="96" t="s">
        <v>219</v>
      </c>
      <c r="F59" s="95"/>
      <c r="G59" s="95"/>
      <c r="H59" s="95"/>
      <c r="I59" s="95"/>
      <c r="J59" s="95"/>
      <c r="K59" s="95"/>
      <c r="L59" s="95"/>
      <c r="M59" s="95"/>
    </row>
    <row r="60" spans="1:15" x14ac:dyDescent="0.25">
      <c r="A60" s="100">
        <v>2130</v>
      </c>
      <c r="B60" s="29">
        <v>1</v>
      </c>
      <c r="C60" s="100">
        <v>35369</v>
      </c>
      <c r="D60" s="100">
        <v>12.68</v>
      </c>
      <c r="E60" s="100">
        <v>11.79</v>
      </c>
      <c r="F60" s="100">
        <v>10.48</v>
      </c>
      <c r="G60" s="100">
        <v>8.52</v>
      </c>
      <c r="H60" s="100">
        <v>6.99</v>
      </c>
      <c r="I60" s="100">
        <v>5.65</v>
      </c>
      <c r="J60" s="100">
        <v>4.51</v>
      </c>
      <c r="K60" s="100">
        <v>3.6</v>
      </c>
      <c r="L60" s="100">
        <v>59</v>
      </c>
      <c r="M60" s="100">
        <v>61</v>
      </c>
      <c r="N60" s="100">
        <v>8</v>
      </c>
      <c r="O60" s="99">
        <v>0.38347222222222221</v>
      </c>
    </row>
    <row r="61" spans="1:15" x14ac:dyDescent="0.25">
      <c r="A61" s="100">
        <v>2130</v>
      </c>
      <c r="B61" s="29">
        <v>2</v>
      </c>
      <c r="C61" s="100">
        <v>11905</v>
      </c>
      <c r="D61" s="100">
        <v>4.22</v>
      </c>
      <c r="E61" s="100">
        <v>3.86</v>
      </c>
      <c r="F61" s="100">
        <v>3.53</v>
      </c>
      <c r="G61" s="100">
        <v>2.82</v>
      </c>
      <c r="H61" s="100">
        <v>2.33</v>
      </c>
      <c r="I61" s="100">
        <v>1.9</v>
      </c>
      <c r="J61" s="100">
        <v>1.54</v>
      </c>
      <c r="K61" s="100">
        <v>1.26</v>
      </c>
      <c r="L61" s="100">
        <v>59</v>
      </c>
      <c r="M61" s="100">
        <v>61</v>
      </c>
      <c r="N61" s="100">
        <v>8</v>
      </c>
      <c r="O61" s="99">
        <v>0.38357638888888884</v>
      </c>
    </row>
    <row r="62" spans="1:15" x14ac:dyDescent="0.25">
      <c r="A62" s="100">
        <v>2130</v>
      </c>
      <c r="B62" s="29">
        <v>3</v>
      </c>
      <c r="C62" s="100">
        <v>23588</v>
      </c>
      <c r="D62" s="100">
        <v>8.59</v>
      </c>
      <c r="E62" s="100">
        <v>7.88</v>
      </c>
      <c r="F62" s="100">
        <v>7.13</v>
      </c>
      <c r="G62" s="100">
        <v>5.71</v>
      </c>
      <c r="H62" s="100">
        <v>4.71</v>
      </c>
      <c r="I62" s="100">
        <v>3.85</v>
      </c>
      <c r="J62" s="100">
        <v>3.12</v>
      </c>
      <c r="K62" s="100">
        <v>2.5299999999999998</v>
      </c>
      <c r="L62" s="100">
        <v>59</v>
      </c>
      <c r="M62" s="100">
        <v>61</v>
      </c>
      <c r="N62" s="100">
        <v>8</v>
      </c>
      <c r="O62" s="99">
        <v>0.38366898148148149</v>
      </c>
    </row>
    <row r="63" spans="1:15" x14ac:dyDescent="0.25">
      <c r="A63" s="100">
        <v>2130</v>
      </c>
      <c r="B63" s="29">
        <v>4</v>
      </c>
      <c r="C63" s="100">
        <v>35566</v>
      </c>
      <c r="D63" s="100">
        <v>12.55</v>
      </c>
      <c r="E63" s="100">
        <v>11.64</v>
      </c>
      <c r="F63" s="100">
        <v>10.44</v>
      </c>
      <c r="G63" s="100">
        <v>8.43</v>
      </c>
      <c r="H63" s="100">
        <v>6.9</v>
      </c>
      <c r="I63" s="100">
        <v>5.64</v>
      </c>
      <c r="J63" s="100">
        <v>4.5599999999999996</v>
      </c>
      <c r="K63" s="100">
        <v>3.65</v>
      </c>
      <c r="L63" s="100">
        <v>59</v>
      </c>
      <c r="M63" s="100">
        <v>61</v>
      </c>
      <c r="N63" s="100">
        <v>8</v>
      </c>
      <c r="O63" s="99">
        <v>0.38379629629629625</v>
      </c>
    </row>
    <row r="64" spans="1:15" x14ac:dyDescent="0.25">
      <c r="A64" s="96" t="s">
        <v>1049</v>
      </c>
      <c r="B64" s="98"/>
      <c r="C64" s="95" t="s">
        <v>57</v>
      </c>
      <c r="D64" s="97">
        <v>0.38429398148148147</v>
      </c>
      <c r="E64" s="96" t="s">
        <v>218</v>
      </c>
      <c r="F64" s="95"/>
      <c r="G64" s="95"/>
      <c r="H64" s="95"/>
      <c r="I64" s="95"/>
      <c r="J64" s="95"/>
      <c r="K64" s="95"/>
      <c r="L64" s="95"/>
      <c r="M64" s="95"/>
    </row>
    <row r="65" spans="1:15" x14ac:dyDescent="0.25">
      <c r="A65" s="100">
        <v>2132</v>
      </c>
      <c r="B65" s="29">
        <v>1</v>
      </c>
      <c r="C65" s="100">
        <v>35402</v>
      </c>
      <c r="D65" s="100">
        <v>12.68</v>
      </c>
      <c r="E65" s="100">
        <v>10.41</v>
      </c>
      <c r="F65" s="100">
        <v>11.54</v>
      </c>
      <c r="G65" s="100">
        <v>9.11</v>
      </c>
      <c r="H65" s="100">
        <v>7.4</v>
      </c>
      <c r="I65" s="100">
        <v>5.96</v>
      </c>
      <c r="J65" s="100">
        <v>4.8</v>
      </c>
      <c r="K65" s="100">
        <v>3.85</v>
      </c>
      <c r="L65" s="100">
        <v>59</v>
      </c>
      <c r="M65" s="100">
        <v>60</v>
      </c>
      <c r="N65" s="100">
        <v>9</v>
      </c>
      <c r="O65" s="99">
        <v>0.38480324074074074</v>
      </c>
    </row>
    <row r="66" spans="1:15" x14ac:dyDescent="0.25">
      <c r="A66" s="100">
        <v>2132</v>
      </c>
      <c r="B66" s="29">
        <v>2</v>
      </c>
      <c r="C66" s="100">
        <v>11983</v>
      </c>
      <c r="D66" s="100">
        <v>4.32</v>
      </c>
      <c r="E66" s="100">
        <v>3.52</v>
      </c>
      <c r="F66" s="100">
        <v>3.9</v>
      </c>
      <c r="G66" s="100">
        <v>3.11</v>
      </c>
      <c r="H66" s="100">
        <v>2.5</v>
      </c>
      <c r="I66" s="100">
        <v>2.06</v>
      </c>
      <c r="J66" s="100">
        <v>1.67</v>
      </c>
      <c r="K66" s="100">
        <v>1.38</v>
      </c>
      <c r="L66" s="100">
        <v>59</v>
      </c>
      <c r="M66" s="100">
        <v>60</v>
      </c>
      <c r="N66" s="100">
        <v>9</v>
      </c>
      <c r="O66" s="99">
        <v>0.38490740740740742</v>
      </c>
    </row>
    <row r="67" spans="1:15" x14ac:dyDescent="0.25">
      <c r="A67" s="100">
        <v>2132</v>
      </c>
      <c r="B67" s="29">
        <v>3</v>
      </c>
      <c r="C67" s="100">
        <v>23619</v>
      </c>
      <c r="D67" s="100">
        <v>8.7100000000000009</v>
      </c>
      <c r="E67" s="100">
        <v>7.07</v>
      </c>
      <c r="F67" s="100">
        <v>7.93</v>
      </c>
      <c r="G67" s="100">
        <v>6.22</v>
      </c>
      <c r="H67" s="100">
        <v>5.09</v>
      </c>
      <c r="I67" s="100">
        <v>4.13</v>
      </c>
      <c r="J67" s="100">
        <v>3.32</v>
      </c>
      <c r="K67" s="100">
        <v>2.67</v>
      </c>
      <c r="L67" s="100">
        <v>59</v>
      </c>
      <c r="M67" s="100">
        <v>60</v>
      </c>
      <c r="N67" s="100">
        <v>9</v>
      </c>
      <c r="O67" s="99">
        <v>0.38500000000000001</v>
      </c>
    </row>
    <row r="68" spans="1:15" x14ac:dyDescent="0.25">
      <c r="A68" s="100">
        <v>2132</v>
      </c>
      <c r="B68" s="29">
        <v>4</v>
      </c>
      <c r="C68" s="100">
        <v>35721</v>
      </c>
      <c r="D68" s="100">
        <v>12.79</v>
      </c>
      <c r="E68" s="100">
        <v>10.47</v>
      </c>
      <c r="F68" s="100">
        <v>11.7</v>
      </c>
      <c r="G68" s="100">
        <v>9.2100000000000009</v>
      </c>
      <c r="H68" s="100">
        <v>7.47</v>
      </c>
      <c r="I68" s="100">
        <v>6.03</v>
      </c>
      <c r="J68" s="100">
        <v>4.8499999999999996</v>
      </c>
      <c r="K68" s="100">
        <v>3.88</v>
      </c>
      <c r="L68" s="100">
        <v>59</v>
      </c>
      <c r="M68" s="100">
        <v>60</v>
      </c>
      <c r="N68" s="100">
        <v>9</v>
      </c>
      <c r="O68" s="99">
        <v>0.38512731481481483</v>
      </c>
    </row>
    <row r="69" spans="1:15" x14ac:dyDescent="0.25">
      <c r="A69" s="96" t="s">
        <v>1050</v>
      </c>
      <c r="B69" s="98"/>
      <c r="C69" s="95" t="s">
        <v>57</v>
      </c>
      <c r="D69" s="97">
        <v>0.38557870370370373</v>
      </c>
      <c r="E69" s="96" t="s">
        <v>216</v>
      </c>
      <c r="F69" s="95"/>
      <c r="G69" s="95"/>
      <c r="H69" s="95"/>
      <c r="I69" s="95"/>
      <c r="J69" s="95"/>
      <c r="K69" s="95"/>
      <c r="L69" s="95"/>
      <c r="M69" s="95"/>
    </row>
    <row r="70" spans="1:15" x14ac:dyDescent="0.25">
      <c r="A70" s="100">
        <v>2150</v>
      </c>
      <c r="B70" s="29">
        <v>1</v>
      </c>
      <c r="C70" s="100">
        <v>35640</v>
      </c>
      <c r="D70" s="100">
        <v>8.5500000000000007</v>
      </c>
      <c r="E70" s="100">
        <v>7.83</v>
      </c>
      <c r="F70" s="100">
        <v>7.79</v>
      </c>
      <c r="G70" s="100">
        <v>6.87</v>
      </c>
      <c r="H70" s="100">
        <v>6.05</v>
      </c>
      <c r="I70" s="100">
        <v>5.16</v>
      </c>
      <c r="J70" s="100">
        <v>4.32</v>
      </c>
      <c r="K70" s="100">
        <v>3.57</v>
      </c>
      <c r="L70" s="100">
        <v>59</v>
      </c>
      <c r="M70" s="100">
        <v>61</v>
      </c>
      <c r="N70" s="100">
        <v>10</v>
      </c>
      <c r="O70" s="99">
        <v>0.38624999999999998</v>
      </c>
    </row>
    <row r="71" spans="1:15" x14ac:dyDescent="0.25">
      <c r="A71" s="100">
        <v>2150</v>
      </c>
      <c r="B71" s="29">
        <v>2</v>
      </c>
      <c r="C71" s="100">
        <v>12039</v>
      </c>
      <c r="D71" s="100">
        <v>2.67</v>
      </c>
      <c r="E71" s="100">
        <v>2.41</v>
      </c>
      <c r="F71" s="100">
        <v>2.4500000000000002</v>
      </c>
      <c r="G71" s="100">
        <v>2.16</v>
      </c>
      <c r="H71" s="100">
        <v>1.92</v>
      </c>
      <c r="I71" s="100">
        <v>1.68</v>
      </c>
      <c r="J71" s="100">
        <v>1.46</v>
      </c>
      <c r="K71" s="100">
        <v>1.27</v>
      </c>
      <c r="L71" s="100">
        <v>59</v>
      </c>
      <c r="M71" s="100">
        <v>61</v>
      </c>
      <c r="N71" s="100">
        <v>10</v>
      </c>
      <c r="O71" s="99">
        <v>0.38634259259259257</v>
      </c>
    </row>
    <row r="72" spans="1:15" x14ac:dyDescent="0.25">
      <c r="A72" s="100">
        <v>2150</v>
      </c>
      <c r="B72" s="29">
        <v>3</v>
      </c>
      <c r="C72" s="100">
        <v>23669</v>
      </c>
      <c r="D72" s="100">
        <v>5.49</v>
      </c>
      <c r="E72" s="100">
        <v>4.95</v>
      </c>
      <c r="F72" s="100">
        <v>5.0199999999999996</v>
      </c>
      <c r="G72" s="100">
        <v>4.38</v>
      </c>
      <c r="H72" s="100">
        <v>3.93</v>
      </c>
      <c r="I72" s="100">
        <v>3.4</v>
      </c>
      <c r="J72" s="100">
        <v>2.91</v>
      </c>
      <c r="K72" s="100">
        <v>2.4900000000000002</v>
      </c>
      <c r="L72" s="100">
        <v>59</v>
      </c>
      <c r="M72" s="100">
        <v>61</v>
      </c>
      <c r="N72" s="100">
        <v>10</v>
      </c>
      <c r="O72" s="99">
        <v>0.38643518518518521</v>
      </c>
    </row>
    <row r="73" spans="1:15" x14ac:dyDescent="0.25">
      <c r="A73" s="100">
        <v>2150</v>
      </c>
      <c r="B73" s="29">
        <v>4</v>
      </c>
      <c r="C73" s="100">
        <v>35815</v>
      </c>
      <c r="D73" s="100">
        <v>8.31</v>
      </c>
      <c r="E73" s="100">
        <v>7.58</v>
      </c>
      <c r="F73" s="100">
        <v>7.59</v>
      </c>
      <c r="G73" s="100">
        <v>6.7</v>
      </c>
      <c r="H73" s="100">
        <v>5.9</v>
      </c>
      <c r="I73" s="100">
        <v>5.1100000000000003</v>
      </c>
      <c r="J73" s="100">
        <v>4.32</v>
      </c>
      <c r="K73" s="100">
        <v>3.65</v>
      </c>
      <c r="L73" s="100">
        <v>59</v>
      </c>
      <c r="M73" s="100">
        <v>61</v>
      </c>
      <c r="N73" s="100">
        <v>10</v>
      </c>
      <c r="O73" s="99">
        <v>0.38656249999999998</v>
      </c>
    </row>
    <row r="74" spans="1:15" x14ac:dyDescent="0.25">
      <c r="A74" s="96" t="s">
        <v>1051</v>
      </c>
      <c r="B74" s="98"/>
      <c r="C74" s="95" t="s">
        <v>57</v>
      </c>
      <c r="D74" s="97">
        <v>0.38707175925925924</v>
      </c>
      <c r="E74" s="96" t="s">
        <v>214</v>
      </c>
      <c r="F74" s="95"/>
      <c r="G74" s="95"/>
      <c r="H74" s="95"/>
      <c r="I74" s="95"/>
      <c r="J74" s="95"/>
      <c r="K74" s="95"/>
      <c r="L74" s="95"/>
      <c r="M74" s="95"/>
    </row>
    <row r="75" spans="1:15" x14ac:dyDescent="0.25">
      <c r="A75" s="100">
        <v>2168</v>
      </c>
      <c r="B75" s="29">
        <v>1</v>
      </c>
      <c r="C75" s="100">
        <v>35244</v>
      </c>
      <c r="D75" s="100">
        <v>13.53</v>
      </c>
      <c r="E75" s="100">
        <v>11.69</v>
      </c>
      <c r="F75" s="100">
        <v>11.03</v>
      </c>
      <c r="G75" s="100">
        <v>8.73</v>
      </c>
      <c r="H75" s="100">
        <v>7.06</v>
      </c>
      <c r="I75" s="100">
        <v>5.67</v>
      </c>
      <c r="J75" s="100">
        <v>4.55</v>
      </c>
      <c r="K75" s="100">
        <v>3.7</v>
      </c>
      <c r="L75" s="100">
        <v>59</v>
      </c>
      <c r="M75" s="100">
        <v>61</v>
      </c>
      <c r="N75" s="100">
        <v>11</v>
      </c>
      <c r="O75" s="99">
        <v>0.38781249999999995</v>
      </c>
    </row>
    <row r="76" spans="1:15" x14ac:dyDescent="0.25">
      <c r="A76" s="100">
        <v>2168</v>
      </c>
      <c r="B76" s="29">
        <v>2</v>
      </c>
      <c r="C76" s="100">
        <v>12002</v>
      </c>
      <c r="D76" s="100">
        <v>4.59</v>
      </c>
      <c r="E76" s="100">
        <v>3.95</v>
      </c>
      <c r="F76" s="100">
        <v>3.74</v>
      </c>
      <c r="G76" s="100">
        <v>2.93</v>
      </c>
      <c r="H76" s="100">
        <v>2.37</v>
      </c>
      <c r="I76" s="100">
        <v>1.96</v>
      </c>
      <c r="J76" s="100">
        <v>1.61</v>
      </c>
      <c r="K76" s="100">
        <v>1.34</v>
      </c>
      <c r="L76" s="100">
        <v>59</v>
      </c>
      <c r="M76" s="100">
        <v>61</v>
      </c>
      <c r="N76" s="100">
        <v>11</v>
      </c>
      <c r="O76" s="99">
        <v>0.38791666666666669</v>
      </c>
    </row>
    <row r="77" spans="1:15" x14ac:dyDescent="0.25">
      <c r="A77" s="100">
        <v>2168</v>
      </c>
      <c r="B77" s="29">
        <v>3</v>
      </c>
      <c r="C77" s="100">
        <v>23563</v>
      </c>
      <c r="D77" s="100">
        <v>9.08</v>
      </c>
      <c r="E77" s="100">
        <v>7.89</v>
      </c>
      <c r="F77" s="100">
        <v>7.37</v>
      </c>
      <c r="G77" s="100">
        <v>5.81</v>
      </c>
      <c r="H77" s="100">
        <v>4.72</v>
      </c>
      <c r="I77" s="100">
        <v>3.86</v>
      </c>
      <c r="J77" s="100">
        <v>3.15</v>
      </c>
      <c r="K77" s="100">
        <v>2.6</v>
      </c>
      <c r="L77" s="100">
        <v>59</v>
      </c>
      <c r="M77" s="100">
        <v>61</v>
      </c>
      <c r="N77" s="100">
        <v>11</v>
      </c>
      <c r="O77" s="99">
        <v>0.38800925925925928</v>
      </c>
    </row>
    <row r="78" spans="1:15" x14ac:dyDescent="0.25">
      <c r="A78" s="100">
        <v>2168</v>
      </c>
      <c r="B78" s="29">
        <v>4</v>
      </c>
      <c r="C78" s="100">
        <v>35614</v>
      </c>
      <c r="D78" s="100">
        <v>13.24</v>
      </c>
      <c r="E78" s="100">
        <v>11.67</v>
      </c>
      <c r="F78" s="100">
        <v>10.79</v>
      </c>
      <c r="G78" s="100">
        <v>8.59</v>
      </c>
      <c r="H78" s="100">
        <v>6.93</v>
      </c>
      <c r="I78" s="100">
        <v>5.66</v>
      </c>
      <c r="J78" s="100">
        <v>4.59</v>
      </c>
      <c r="K78" s="100">
        <v>3.78</v>
      </c>
      <c r="L78" s="100">
        <v>59</v>
      </c>
      <c r="M78" s="100">
        <v>61</v>
      </c>
      <c r="N78" s="100">
        <v>11</v>
      </c>
      <c r="O78" s="99">
        <v>0.38813657407407409</v>
      </c>
    </row>
    <row r="79" spans="1:15" x14ac:dyDescent="0.25">
      <c r="A79" s="96" t="s">
        <v>1052</v>
      </c>
      <c r="B79" s="98"/>
      <c r="C79" s="95" t="s">
        <v>57</v>
      </c>
      <c r="D79" s="97">
        <v>0.38878472222222221</v>
      </c>
      <c r="E79" s="96" t="s">
        <v>203</v>
      </c>
      <c r="F79" s="95"/>
      <c r="G79" s="95"/>
      <c r="H79" s="95"/>
      <c r="I79" s="95"/>
      <c r="J79" s="95"/>
      <c r="K79" s="95"/>
      <c r="L79" s="95"/>
      <c r="M79" s="95"/>
    </row>
    <row r="80" spans="1:15" x14ac:dyDescent="0.25">
      <c r="A80" s="100">
        <v>2170</v>
      </c>
      <c r="B80" s="29">
        <v>1</v>
      </c>
      <c r="C80" s="100">
        <v>35226</v>
      </c>
      <c r="D80" s="100">
        <v>13</v>
      </c>
      <c r="E80" s="100">
        <v>10.48</v>
      </c>
      <c r="F80" s="100">
        <v>11.51</v>
      </c>
      <c r="G80" s="100">
        <v>8.98</v>
      </c>
      <c r="H80" s="100">
        <v>7.22</v>
      </c>
      <c r="I80" s="100">
        <v>5.78</v>
      </c>
      <c r="J80" s="100">
        <v>4.6399999999999997</v>
      </c>
      <c r="K80" s="100">
        <v>3.81</v>
      </c>
      <c r="L80" s="100">
        <v>59</v>
      </c>
      <c r="M80" s="100">
        <v>61</v>
      </c>
      <c r="N80" s="100">
        <v>12</v>
      </c>
      <c r="O80" s="99">
        <v>0.38920138888888883</v>
      </c>
    </row>
    <row r="81" spans="1:15" x14ac:dyDescent="0.25">
      <c r="A81" s="100">
        <v>2170</v>
      </c>
      <c r="B81" s="29">
        <v>2</v>
      </c>
      <c r="C81" s="100">
        <v>12070</v>
      </c>
      <c r="D81" s="100">
        <v>4.47</v>
      </c>
      <c r="E81" s="100">
        <v>3.58</v>
      </c>
      <c r="F81" s="100">
        <v>4</v>
      </c>
      <c r="G81" s="100">
        <v>3.13</v>
      </c>
      <c r="H81" s="100">
        <v>2.5299999999999998</v>
      </c>
      <c r="I81" s="100">
        <v>2.0099999999999998</v>
      </c>
      <c r="J81" s="100">
        <v>1.65</v>
      </c>
      <c r="K81" s="100">
        <v>1.38</v>
      </c>
      <c r="L81" s="100">
        <v>59</v>
      </c>
      <c r="M81" s="100">
        <v>61</v>
      </c>
      <c r="N81" s="100">
        <v>12</v>
      </c>
      <c r="O81" s="99">
        <v>0.38929398148148148</v>
      </c>
    </row>
    <row r="82" spans="1:15" x14ac:dyDescent="0.25">
      <c r="A82" s="100">
        <v>2170</v>
      </c>
      <c r="B82" s="29">
        <v>3</v>
      </c>
      <c r="C82" s="100">
        <v>23624</v>
      </c>
      <c r="D82" s="100">
        <v>8.8800000000000008</v>
      </c>
      <c r="E82" s="100">
        <v>7.09</v>
      </c>
      <c r="F82" s="100">
        <v>7.96</v>
      </c>
      <c r="G82" s="100">
        <v>6.21</v>
      </c>
      <c r="H82" s="100">
        <v>5.01</v>
      </c>
      <c r="I82" s="100">
        <v>3.99</v>
      </c>
      <c r="J82" s="100">
        <v>3.24</v>
      </c>
      <c r="K82" s="100">
        <v>2.68</v>
      </c>
      <c r="L82" s="100">
        <v>59</v>
      </c>
      <c r="M82" s="100">
        <v>61</v>
      </c>
      <c r="N82" s="100">
        <v>12</v>
      </c>
      <c r="O82" s="99">
        <v>0.38938657407407407</v>
      </c>
    </row>
    <row r="83" spans="1:15" x14ac:dyDescent="0.25">
      <c r="A83" s="100">
        <v>2170</v>
      </c>
      <c r="B83" s="29">
        <v>4</v>
      </c>
      <c r="C83" s="100">
        <v>35537</v>
      </c>
      <c r="D83" s="100">
        <v>12.94</v>
      </c>
      <c r="E83" s="100">
        <v>10.42</v>
      </c>
      <c r="F83" s="100">
        <v>11.72</v>
      </c>
      <c r="G83" s="100">
        <v>9.15</v>
      </c>
      <c r="H83" s="100">
        <v>7.32</v>
      </c>
      <c r="I83" s="100">
        <v>5.86</v>
      </c>
      <c r="J83" s="100">
        <v>4.7300000000000004</v>
      </c>
      <c r="K83" s="100">
        <v>3.87</v>
      </c>
      <c r="L83" s="100">
        <v>59</v>
      </c>
      <c r="M83" s="100">
        <v>61</v>
      </c>
      <c r="N83" s="100">
        <v>12</v>
      </c>
      <c r="O83" s="99">
        <v>0.38951388888888888</v>
      </c>
    </row>
    <row r="84" spans="1:15" x14ac:dyDescent="0.25">
      <c r="A84" s="96" t="s">
        <v>1053</v>
      </c>
      <c r="B84" s="98"/>
      <c r="C84" s="95" t="s">
        <v>57</v>
      </c>
      <c r="D84" s="97">
        <v>0.3901041666666667</v>
      </c>
      <c r="E84" s="96" t="s">
        <v>202</v>
      </c>
      <c r="F84" s="95"/>
      <c r="G84" s="95"/>
      <c r="H84" s="95"/>
      <c r="I84" s="95"/>
      <c r="J84" s="95"/>
      <c r="K84" s="95"/>
      <c r="L84" s="95"/>
      <c r="M84" s="95"/>
    </row>
    <row r="85" spans="1:15" x14ac:dyDescent="0.25">
      <c r="A85" s="100">
        <v>2188</v>
      </c>
      <c r="B85" s="29">
        <v>1</v>
      </c>
      <c r="C85" s="100">
        <v>35570</v>
      </c>
      <c r="D85" s="100">
        <v>8.44</v>
      </c>
      <c r="E85" s="100">
        <v>7.67</v>
      </c>
      <c r="F85" s="100">
        <v>7.62</v>
      </c>
      <c r="G85" s="100">
        <v>6.75</v>
      </c>
      <c r="H85" s="100">
        <v>5.89</v>
      </c>
      <c r="I85" s="100">
        <v>5.04</v>
      </c>
      <c r="J85" s="100">
        <v>4.24</v>
      </c>
      <c r="K85" s="100">
        <v>3.51</v>
      </c>
      <c r="L85" s="100">
        <v>59</v>
      </c>
      <c r="M85" s="100">
        <v>60</v>
      </c>
      <c r="N85" s="100">
        <v>13</v>
      </c>
      <c r="O85" s="99">
        <v>0.39064814814814813</v>
      </c>
    </row>
    <row r="86" spans="1:15" x14ac:dyDescent="0.25">
      <c r="A86" s="100">
        <v>2188</v>
      </c>
      <c r="B86" s="29">
        <v>2</v>
      </c>
      <c r="C86" s="100">
        <v>12109</v>
      </c>
      <c r="D86" s="100">
        <v>2.64</v>
      </c>
      <c r="E86" s="100">
        <v>2.38</v>
      </c>
      <c r="F86" s="100">
        <v>2.39</v>
      </c>
      <c r="G86" s="100">
        <v>2.14</v>
      </c>
      <c r="H86" s="100">
        <v>1.89</v>
      </c>
      <c r="I86" s="100">
        <v>1.65</v>
      </c>
      <c r="J86" s="100">
        <v>1.43</v>
      </c>
      <c r="K86" s="100">
        <v>1.24</v>
      </c>
      <c r="L86" s="100">
        <v>59</v>
      </c>
      <c r="M86" s="100">
        <v>60</v>
      </c>
      <c r="N86" s="100">
        <v>13</v>
      </c>
      <c r="O86" s="99">
        <v>0.39075231481481482</v>
      </c>
    </row>
    <row r="87" spans="1:15" x14ac:dyDescent="0.25">
      <c r="A87" s="100">
        <v>2188</v>
      </c>
      <c r="B87" s="29">
        <v>3</v>
      </c>
      <c r="C87" s="100">
        <v>23712</v>
      </c>
      <c r="D87" s="100">
        <v>5.43</v>
      </c>
      <c r="E87" s="100">
        <v>4.8899999999999997</v>
      </c>
      <c r="F87" s="100">
        <v>4.96</v>
      </c>
      <c r="G87" s="100">
        <v>4.33</v>
      </c>
      <c r="H87" s="100">
        <v>3.88</v>
      </c>
      <c r="I87" s="100">
        <v>3.35</v>
      </c>
      <c r="J87" s="100">
        <v>2.87</v>
      </c>
      <c r="K87" s="100">
        <v>2.44</v>
      </c>
      <c r="L87" s="100">
        <v>59</v>
      </c>
      <c r="M87" s="100">
        <v>60</v>
      </c>
      <c r="N87" s="100">
        <v>13</v>
      </c>
      <c r="O87" s="99">
        <v>0.3908449074074074</v>
      </c>
    </row>
    <row r="88" spans="1:15" x14ac:dyDescent="0.25">
      <c r="A88" s="100">
        <v>2188</v>
      </c>
      <c r="B88" s="29">
        <v>4</v>
      </c>
      <c r="C88" s="100">
        <v>35827</v>
      </c>
      <c r="D88" s="100">
        <v>8.27</v>
      </c>
      <c r="E88" s="100">
        <v>7.49</v>
      </c>
      <c r="F88" s="100">
        <v>7.51</v>
      </c>
      <c r="G88" s="100">
        <v>6.61</v>
      </c>
      <c r="H88" s="100">
        <v>5.79</v>
      </c>
      <c r="I88" s="100">
        <v>5.01</v>
      </c>
      <c r="J88" s="100">
        <v>4.26</v>
      </c>
      <c r="K88" s="100">
        <v>3.57</v>
      </c>
      <c r="L88" s="100">
        <v>59</v>
      </c>
      <c r="M88" s="100">
        <v>60</v>
      </c>
      <c r="N88" s="100">
        <v>13</v>
      </c>
      <c r="O88" s="99">
        <v>0.39096064814814818</v>
      </c>
    </row>
    <row r="89" spans="1:15" x14ac:dyDescent="0.25">
      <c r="A89" s="96" t="s">
        <v>1054</v>
      </c>
      <c r="B89" s="98"/>
      <c r="C89" s="95" t="s">
        <v>57</v>
      </c>
      <c r="D89" s="97">
        <v>0.39141203703703703</v>
      </c>
      <c r="E89" s="96" t="s">
        <v>211</v>
      </c>
      <c r="F89" s="95"/>
      <c r="G89" s="95"/>
      <c r="H89" s="95"/>
      <c r="I89" s="95"/>
      <c r="J89" s="95"/>
      <c r="K89" s="95"/>
      <c r="L89" s="95"/>
      <c r="M89" s="95"/>
    </row>
    <row r="90" spans="1:15" x14ac:dyDescent="0.25">
      <c r="A90" s="100">
        <v>2205</v>
      </c>
      <c r="B90" s="29">
        <v>1</v>
      </c>
      <c r="C90" s="100">
        <v>35299</v>
      </c>
      <c r="D90" s="100">
        <v>12.94</v>
      </c>
      <c r="E90" s="100">
        <v>11.73</v>
      </c>
      <c r="F90" s="100">
        <v>10.65</v>
      </c>
      <c r="G90" s="100">
        <v>8.4600000000000009</v>
      </c>
      <c r="H90" s="100">
        <v>6.86</v>
      </c>
      <c r="I90" s="100">
        <v>5.63</v>
      </c>
      <c r="J90" s="100">
        <v>4.5599999999999996</v>
      </c>
      <c r="K90" s="100">
        <v>3.67</v>
      </c>
      <c r="L90" s="100">
        <v>59</v>
      </c>
      <c r="M90" s="100">
        <v>61</v>
      </c>
      <c r="N90" s="100">
        <v>14</v>
      </c>
      <c r="O90" s="99">
        <v>0.39206018518518521</v>
      </c>
    </row>
    <row r="91" spans="1:15" x14ac:dyDescent="0.25">
      <c r="A91" s="100">
        <v>2205</v>
      </c>
      <c r="B91" s="29">
        <v>2</v>
      </c>
      <c r="C91" s="100">
        <v>12055</v>
      </c>
      <c r="D91" s="100">
        <v>4.32</v>
      </c>
      <c r="E91" s="100">
        <v>3.9</v>
      </c>
      <c r="F91" s="100">
        <v>3.56</v>
      </c>
      <c r="G91" s="100">
        <v>2.82</v>
      </c>
      <c r="H91" s="100">
        <v>2.31</v>
      </c>
      <c r="I91" s="100">
        <v>1.93</v>
      </c>
      <c r="J91" s="100">
        <v>1.6</v>
      </c>
      <c r="K91" s="100">
        <v>1.32</v>
      </c>
      <c r="L91" s="100">
        <v>59</v>
      </c>
      <c r="M91" s="100">
        <v>61</v>
      </c>
      <c r="N91" s="100">
        <v>14</v>
      </c>
      <c r="O91" s="99">
        <v>0.39215277777777779</v>
      </c>
    </row>
    <row r="92" spans="1:15" x14ac:dyDescent="0.25">
      <c r="A92" s="100">
        <v>2205</v>
      </c>
      <c r="B92" s="29">
        <v>3</v>
      </c>
      <c r="C92" s="100">
        <v>23518</v>
      </c>
      <c r="D92" s="100">
        <v>8.7100000000000009</v>
      </c>
      <c r="E92" s="100">
        <v>7.78</v>
      </c>
      <c r="F92" s="100">
        <v>7.14</v>
      </c>
      <c r="G92" s="100">
        <v>5.65</v>
      </c>
      <c r="H92" s="100">
        <v>4.62</v>
      </c>
      <c r="I92" s="100">
        <v>3.83</v>
      </c>
      <c r="J92" s="100">
        <v>3.15</v>
      </c>
      <c r="K92" s="100">
        <v>2.58</v>
      </c>
      <c r="L92" s="100">
        <v>59</v>
      </c>
      <c r="M92" s="100">
        <v>61</v>
      </c>
      <c r="N92" s="100">
        <v>14</v>
      </c>
      <c r="O92" s="99">
        <v>0.39224537037037038</v>
      </c>
    </row>
    <row r="93" spans="1:15" x14ac:dyDescent="0.25">
      <c r="A93" s="100">
        <v>2205</v>
      </c>
      <c r="B93" s="29">
        <v>4</v>
      </c>
      <c r="C93" s="100">
        <v>35614</v>
      </c>
      <c r="D93" s="100">
        <v>12.83</v>
      </c>
      <c r="E93" s="100">
        <v>11.59</v>
      </c>
      <c r="F93" s="100">
        <v>10.52</v>
      </c>
      <c r="G93" s="100">
        <v>8.4</v>
      </c>
      <c r="H93" s="100">
        <v>6.83</v>
      </c>
      <c r="I93" s="100">
        <v>5.63</v>
      </c>
      <c r="J93" s="100">
        <v>4.62</v>
      </c>
      <c r="K93" s="100">
        <v>3.74</v>
      </c>
      <c r="L93" s="100">
        <v>59</v>
      </c>
      <c r="M93" s="100">
        <v>61</v>
      </c>
      <c r="N93" s="100">
        <v>14</v>
      </c>
      <c r="O93" s="99">
        <v>0.3923726851851852</v>
      </c>
    </row>
    <row r="94" spans="1:15" x14ac:dyDescent="0.25">
      <c r="A94" s="96" t="s">
        <v>416</v>
      </c>
      <c r="B94" s="98"/>
      <c r="C94" s="95" t="s">
        <v>57</v>
      </c>
      <c r="D94" s="97">
        <v>0.39310185185185187</v>
      </c>
      <c r="E94" s="96" t="s">
        <v>210</v>
      </c>
      <c r="F94" s="95"/>
      <c r="G94" s="95"/>
      <c r="H94" s="95"/>
      <c r="I94" s="95"/>
      <c r="J94" s="95"/>
      <c r="K94" s="95"/>
      <c r="L94" s="95"/>
      <c r="M94" s="95"/>
    </row>
    <row r="95" spans="1:15" x14ac:dyDescent="0.25">
      <c r="A95" s="100">
        <v>2208</v>
      </c>
      <c r="B95" s="29">
        <v>1</v>
      </c>
      <c r="C95" s="100">
        <v>35374</v>
      </c>
      <c r="D95" s="100">
        <v>12.52</v>
      </c>
      <c r="E95" s="100">
        <v>10.28</v>
      </c>
      <c r="F95" s="100">
        <v>11.62</v>
      </c>
      <c r="G95" s="100">
        <v>9.15</v>
      </c>
      <c r="H95" s="100">
        <v>7.32</v>
      </c>
      <c r="I95" s="100">
        <v>5.89</v>
      </c>
      <c r="J95" s="100">
        <v>4.8</v>
      </c>
      <c r="K95" s="100">
        <v>3.9</v>
      </c>
      <c r="L95" s="100">
        <v>59</v>
      </c>
      <c r="M95" s="100">
        <v>61</v>
      </c>
      <c r="N95" s="100">
        <v>15</v>
      </c>
      <c r="O95" s="99">
        <v>0.39354166666666668</v>
      </c>
    </row>
    <row r="96" spans="1:15" x14ac:dyDescent="0.25">
      <c r="A96" s="100">
        <v>2208</v>
      </c>
      <c r="B96" s="29">
        <v>2</v>
      </c>
      <c r="C96" s="100">
        <v>12094</v>
      </c>
      <c r="D96" s="100">
        <v>4.21</v>
      </c>
      <c r="E96" s="100">
        <v>3.46</v>
      </c>
      <c r="F96" s="100">
        <v>3.89</v>
      </c>
      <c r="G96" s="100">
        <v>3.08</v>
      </c>
      <c r="H96" s="100">
        <v>2.4700000000000002</v>
      </c>
      <c r="I96" s="100">
        <v>2.0099999999999998</v>
      </c>
      <c r="J96" s="100">
        <v>1.66</v>
      </c>
      <c r="K96" s="100">
        <v>1.38</v>
      </c>
      <c r="L96" s="100">
        <v>59</v>
      </c>
      <c r="M96" s="100">
        <v>61</v>
      </c>
      <c r="N96" s="100">
        <v>15</v>
      </c>
      <c r="O96" s="99">
        <v>0.39363425925925927</v>
      </c>
    </row>
    <row r="97" spans="1:15" x14ac:dyDescent="0.25">
      <c r="A97" s="100">
        <v>2208</v>
      </c>
      <c r="B97" s="29">
        <v>3</v>
      </c>
      <c r="C97" s="100">
        <v>23526</v>
      </c>
      <c r="D97" s="100">
        <v>8.5399999999999991</v>
      </c>
      <c r="E97" s="100">
        <v>6.94</v>
      </c>
      <c r="F97" s="100">
        <v>7.93</v>
      </c>
      <c r="G97" s="100">
        <v>6.21</v>
      </c>
      <c r="H97" s="100">
        <v>4.97</v>
      </c>
      <c r="I97" s="100">
        <v>4.03</v>
      </c>
      <c r="J97" s="100">
        <v>3.3</v>
      </c>
      <c r="K97" s="100">
        <v>2.7</v>
      </c>
      <c r="L97" s="100">
        <v>59</v>
      </c>
      <c r="M97" s="100">
        <v>61</v>
      </c>
      <c r="N97" s="100">
        <v>15</v>
      </c>
      <c r="O97" s="99">
        <v>0.3937268518518518</v>
      </c>
    </row>
    <row r="98" spans="1:15" x14ac:dyDescent="0.25">
      <c r="A98" s="100">
        <v>2208</v>
      </c>
      <c r="B98" s="29">
        <v>4</v>
      </c>
      <c r="C98" s="100">
        <v>35656</v>
      </c>
      <c r="D98" s="100">
        <v>12.58</v>
      </c>
      <c r="E98" s="100">
        <v>10.34</v>
      </c>
      <c r="F98" s="100">
        <v>11.75</v>
      </c>
      <c r="G98" s="100">
        <v>9.19</v>
      </c>
      <c r="H98" s="100">
        <v>7.37</v>
      </c>
      <c r="I98" s="100">
        <v>5.93</v>
      </c>
      <c r="J98" s="100">
        <v>4.8499999999999996</v>
      </c>
      <c r="K98" s="100">
        <v>3.93</v>
      </c>
      <c r="L98" s="100">
        <v>59</v>
      </c>
      <c r="M98" s="100">
        <v>61</v>
      </c>
      <c r="N98" s="100">
        <v>15</v>
      </c>
      <c r="O98" s="99">
        <v>0.39385416666666667</v>
      </c>
    </row>
    <row r="99" spans="1:15" x14ac:dyDescent="0.25">
      <c r="A99" s="96" t="s">
        <v>1055</v>
      </c>
      <c r="B99" s="98"/>
      <c r="C99" s="95" t="s">
        <v>57</v>
      </c>
      <c r="D99" s="97">
        <v>0.39427083333333335</v>
      </c>
      <c r="E99" s="96" t="s">
        <v>208</v>
      </c>
      <c r="F99" s="95"/>
      <c r="G99" s="95"/>
      <c r="H99" s="95"/>
      <c r="I99" s="95"/>
      <c r="J99" s="95"/>
      <c r="K99" s="95"/>
      <c r="L99" s="95"/>
      <c r="M99" s="95"/>
    </row>
    <row r="100" spans="1:15" x14ac:dyDescent="0.25">
      <c r="A100" s="100">
        <v>2225</v>
      </c>
      <c r="B100" s="29">
        <v>1</v>
      </c>
      <c r="C100" s="100">
        <v>35538</v>
      </c>
      <c r="D100" s="100">
        <v>8.43</v>
      </c>
      <c r="E100" s="100">
        <v>7.71</v>
      </c>
      <c r="F100" s="100">
        <v>7.62</v>
      </c>
      <c r="G100" s="100">
        <v>6.69</v>
      </c>
      <c r="H100" s="100">
        <v>5.87</v>
      </c>
      <c r="I100" s="100">
        <v>4.97</v>
      </c>
      <c r="J100" s="100">
        <v>4.1500000000000004</v>
      </c>
      <c r="K100" s="100">
        <v>3.42</v>
      </c>
      <c r="L100" s="100">
        <v>59</v>
      </c>
      <c r="M100" s="100">
        <v>61</v>
      </c>
      <c r="N100" s="100">
        <v>16</v>
      </c>
      <c r="O100" s="99">
        <v>0.39532407407407405</v>
      </c>
    </row>
    <row r="101" spans="1:15" x14ac:dyDescent="0.25">
      <c r="A101" s="100">
        <v>2225</v>
      </c>
      <c r="B101" s="29">
        <v>2</v>
      </c>
      <c r="C101" s="100">
        <v>12101</v>
      </c>
      <c r="D101" s="100">
        <v>2.65</v>
      </c>
      <c r="E101" s="100">
        <v>2.42</v>
      </c>
      <c r="F101" s="100">
        <v>2.42</v>
      </c>
      <c r="G101" s="100">
        <v>2.14</v>
      </c>
      <c r="H101" s="100">
        <v>1.89</v>
      </c>
      <c r="I101" s="100">
        <v>1.64</v>
      </c>
      <c r="J101" s="100">
        <v>1.42</v>
      </c>
      <c r="K101" s="100">
        <v>1.24</v>
      </c>
      <c r="L101" s="100">
        <v>59</v>
      </c>
      <c r="M101" s="100">
        <v>61</v>
      </c>
      <c r="N101" s="100">
        <v>16</v>
      </c>
      <c r="O101" s="99">
        <v>0.39542824074074073</v>
      </c>
    </row>
    <row r="102" spans="1:15" x14ac:dyDescent="0.25">
      <c r="A102" s="100">
        <v>2225</v>
      </c>
      <c r="B102" s="29">
        <v>3</v>
      </c>
      <c r="C102" s="100">
        <v>23655</v>
      </c>
      <c r="D102" s="100">
        <v>5.41</v>
      </c>
      <c r="E102" s="100">
        <v>4.9000000000000004</v>
      </c>
      <c r="F102" s="100">
        <v>4.96</v>
      </c>
      <c r="G102" s="100">
        <v>4.29</v>
      </c>
      <c r="H102" s="100">
        <v>3.83</v>
      </c>
      <c r="I102" s="100">
        <v>3.29</v>
      </c>
      <c r="J102" s="100">
        <v>2.82</v>
      </c>
      <c r="K102" s="100">
        <v>2.39</v>
      </c>
      <c r="L102" s="100">
        <v>59</v>
      </c>
      <c r="M102" s="100">
        <v>61</v>
      </c>
      <c r="N102" s="100">
        <v>16</v>
      </c>
      <c r="O102" s="99">
        <v>0.39552083333333332</v>
      </c>
    </row>
    <row r="103" spans="1:15" x14ac:dyDescent="0.25">
      <c r="A103" s="100">
        <v>2225</v>
      </c>
      <c r="B103" s="29">
        <v>4</v>
      </c>
      <c r="C103" s="100">
        <v>35898</v>
      </c>
      <c r="D103" s="100">
        <v>8.24</v>
      </c>
      <c r="E103" s="100">
        <v>7.51</v>
      </c>
      <c r="F103" s="100">
        <v>7.47</v>
      </c>
      <c r="G103" s="100">
        <v>6.56</v>
      </c>
      <c r="H103" s="100">
        <v>5.77</v>
      </c>
      <c r="I103" s="100">
        <v>4.9400000000000004</v>
      </c>
      <c r="J103" s="100">
        <v>4.1900000000000004</v>
      </c>
      <c r="K103" s="100">
        <v>3.51</v>
      </c>
      <c r="L103" s="100">
        <v>59</v>
      </c>
      <c r="M103" s="100">
        <v>61</v>
      </c>
      <c r="N103" s="100">
        <v>16</v>
      </c>
      <c r="O103" s="99">
        <v>0.3956365740740741</v>
      </c>
    </row>
    <row r="104" spans="1:15" x14ac:dyDescent="0.25">
      <c r="A104" s="96" t="s">
        <v>1056</v>
      </c>
      <c r="B104" s="98"/>
      <c r="C104" s="95" t="s">
        <v>57</v>
      </c>
      <c r="D104" s="97">
        <v>0.39605324074074072</v>
      </c>
      <c r="E104" s="96" t="s">
        <v>206</v>
      </c>
      <c r="F104" s="95"/>
      <c r="G104" s="95"/>
      <c r="H104" s="95"/>
      <c r="I104" s="95"/>
      <c r="J104" s="95"/>
      <c r="K104" s="95"/>
      <c r="L104" s="95"/>
      <c r="M104" s="95"/>
    </row>
    <row r="105" spans="1:15" x14ac:dyDescent="0.25">
      <c r="A105" s="100">
        <v>2090</v>
      </c>
      <c r="B105" s="29">
        <v>1</v>
      </c>
      <c r="C105" s="100">
        <v>34542</v>
      </c>
      <c r="D105" s="100">
        <v>28.42</v>
      </c>
      <c r="E105" s="100">
        <v>25.04</v>
      </c>
      <c r="F105" s="100">
        <v>21.75</v>
      </c>
      <c r="G105" s="100">
        <v>15.34</v>
      </c>
      <c r="H105" s="100">
        <v>10</v>
      </c>
      <c r="I105" s="100">
        <v>7.99</v>
      </c>
      <c r="J105" s="100">
        <v>6.57</v>
      </c>
      <c r="K105" s="100">
        <v>5.53</v>
      </c>
      <c r="L105" s="100">
        <v>59</v>
      </c>
      <c r="M105" s="100">
        <v>61</v>
      </c>
      <c r="N105" s="100">
        <v>17</v>
      </c>
      <c r="O105" s="99">
        <v>0.3987384259259259</v>
      </c>
    </row>
    <row r="106" spans="1:15" x14ac:dyDescent="0.25">
      <c r="A106" s="100">
        <v>2090</v>
      </c>
      <c r="B106" s="29">
        <v>2</v>
      </c>
      <c r="C106" s="100">
        <v>11816</v>
      </c>
      <c r="D106" s="100">
        <v>9.65</v>
      </c>
      <c r="E106" s="100">
        <v>8.67</v>
      </c>
      <c r="F106" s="100">
        <v>7.32</v>
      </c>
      <c r="G106" s="100">
        <v>5.08</v>
      </c>
      <c r="H106" s="100">
        <v>3.26</v>
      </c>
      <c r="I106" s="100">
        <v>2.65</v>
      </c>
      <c r="J106" s="100">
        <v>2.2400000000000002</v>
      </c>
      <c r="K106" s="100">
        <v>1.91</v>
      </c>
      <c r="L106" s="100">
        <v>59</v>
      </c>
      <c r="M106" s="100">
        <v>61</v>
      </c>
      <c r="N106" s="100">
        <v>17</v>
      </c>
      <c r="O106" s="99">
        <v>0.39884259259259264</v>
      </c>
    </row>
    <row r="107" spans="1:15" x14ac:dyDescent="0.25">
      <c r="A107" s="100">
        <v>2090</v>
      </c>
      <c r="B107" s="29">
        <v>3</v>
      </c>
      <c r="C107" s="100">
        <v>23217</v>
      </c>
      <c r="D107" s="100">
        <v>18.239999999999998</v>
      </c>
      <c r="E107" s="100">
        <v>16.559999999999999</v>
      </c>
      <c r="F107" s="100">
        <v>14.13</v>
      </c>
      <c r="G107" s="100">
        <v>10</v>
      </c>
      <c r="H107" s="100">
        <v>6.77</v>
      </c>
      <c r="I107" s="100">
        <v>5.45</v>
      </c>
      <c r="J107" s="100">
        <v>4.5199999999999996</v>
      </c>
      <c r="K107" s="100">
        <v>3.81</v>
      </c>
      <c r="L107" s="100">
        <v>59</v>
      </c>
      <c r="M107" s="100">
        <v>61</v>
      </c>
      <c r="N107" s="100">
        <v>17</v>
      </c>
      <c r="O107" s="99">
        <v>0.39893518518518517</v>
      </c>
    </row>
    <row r="108" spans="1:15" x14ac:dyDescent="0.25">
      <c r="A108" s="100">
        <v>2090</v>
      </c>
      <c r="B108" s="29">
        <v>4</v>
      </c>
      <c r="C108" s="100">
        <v>35027</v>
      </c>
      <c r="D108" s="100">
        <v>26.11</v>
      </c>
      <c r="E108" s="100">
        <v>24.02</v>
      </c>
      <c r="F108" s="100">
        <v>20.3</v>
      </c>
      <c r="G108" s="100">
        <v>14.71</v>
      </c>
      <c r="H108" s="100">
        <v>10.1</v>
      </c>
      <c r="I108" s="100">
        <v>8.1300000000000008</v>
      </c>
      <c r="J108" s="100">
        <v>6.7</v>
      </c>
      <c r="K108" s="100">
        <v>5.63</v>
      </c>
      <c r="L108" s="100">
        <v>59</v>
      </c>
      <c r="M108" s="100">
        <v>61</v>
      </c>
      <c r="N108" s="100">
        <v>17</v>
      </c>
      <c r="O108" s="99">
        <v>0.39906250000000004</v>
      </c>
    </row>
    <row r="109" spans="1:15" x14ac:dyDescent="0.25">
      <c r="A109" s="96" t="s">
        <v>167</v>
      </c>
      <c r="B109" s="98"/>
      <c r="C109" s="95" t="s">
        <v>57</v>
      </c>
      <c r="D109" s="97">
        <v>0.39987268518518521</v>
      </c>
      <c r="E109" s="96" t="s">
        <v>205</v>
      </c>
      <c r="F109" s="96" t="s">
        <v>115</v>
      </c>
      <c r="G109" s="95"/>
      <c r="H109" s="95"/>
      <c r="I109" s="95"/>
      <c r="J109" s="95"/>
      <c r="K109" s="95"/>
      <c r="L109" s="95"/>
      <c r="M109" s="95"/>
    </row>
    <row r="110" spans="1:15" x14ac:dyDescent="0.25">
      <c r="A110" s="100">
        <v>2094</v>
      </c>
      <c r="B110" s="29">
        <v>1</v>
      </c>
      <c r="C110" s="100">
        <v>34716</v>
      </c>
      <c r="D110" s="100">
        <v>28.33</v>
      </c>
      <c r="E110" s="100">
        <v>22.36</v>
      </c>
      <c r="F110" s="100">
        <v>23.74</v>
      </c>
      <c r="G110" s="100">
        <v>17.46</v>
      </c>
      <c r="H110" s="100">
        <v>11.46</v>
      </c>
      <c r="I110" s="100">
        <v>7.09</v>
      </c>
      <c r="J110" s="100">
        <v>5.64</v>
      </c>
      <c r="K110" s="100">
        <v>4.78</v>
      </c>
      <c r="L110" s="100">
        <v>59</v>
      </c>
      <c r="M110" s="100">
        <v>61</v>
      </c>
      <c r="N110" s="100">
        <v>18</v>
      </c>
      <c r="O110" s="99">
        <v>0.40031250000000002</v>
      </c>
    </row>
    <row r="111" spans="1:15" x14ac:dyDescent="0.25">
      <c r="A111" s="100">
        <v>2094</v>
      </c>
      <c r="B111" s="29">
        <v>2</v>
      </c>
      <c r="C111" s="100">
        <v>11833</v>
      </c>
      <c r="D111" s="100">
        <v>9.9600000000000009</v>
      </c>
      <c r="E111" s="100">
        <v>7.88</v>
      </c>
      <c r="F111" s="100">
        <v>8.7899999999999991</v>
      </c>
      <c r="G111" s="100">
        <v>6.41</v>
      </c>
      <c r="H111" s="100">
        <v>4.0599999999999996</v>
      </c>
      <c r="I111" s="100">
        <v>2.42</v>
      </c>
      <c r="J111" s="100">
        <v>1.93</v>
      </c>
      <c r="K111" s="100">
        <v>1.65</v>
      </c>
      <c r="L111" s="100">
        <v>59</v>
      </c>
      <c r="M111" s="100">
        <v>61</v>
      </c>
      <c r="N111" s="100">
        <v>18</v>
      </c>
      <c r="O111" s="99">
        <v>0.40041666666666664</v>
      </c>
    </row>
    <row r="112" spans="1:15" x14ac:dyDescent="0.25">
      <c r="A112" s="100">
        <v>2094</v>
      </c>
      <c r="B112" s="29">
        <v>3</v>
      </c>
      <c r="C112" s="100">
        <v>23208</v>
      </c>
      <c r="D112" s="100">
        <v>18.850000000000001</v>
      </c>
      <c r="E112" s="100">
        <v>14.89</v>
      </c>
      <c r="F112" s="100">
        <v>16.649999999999999</v>
      </c>
      <c r="G112" s="100">
        <v>12.14</v>
      </c>
      <c r="H112" s="100">
        <v>7.88</v>
      </c>
      <c r="I112" s="100">
        <v>4.88</v>
      </c>
      <c r="J112" s="100">
        <v>3.89</v>
      </c>
      <c r="K112" s="100">
        <v>3.31</v>
      </c>
      <c r="L112" s="100">
        <v>59</v>
      </c>
      <c r="M112" s="100">
        <v>61</v>
      </c>
      <c r="N112" s="100">
        <v>18</v>
      </c>
      <c r="O112" s="99">
        <v>0.40052083333333338</v>
      </c>
    </row>
    <row r="113" spans="1:15" x14ac:dyDescent="0.25">
      <c r="A113" s="100">
        <v>2094</v>
      </c>
      <c r="B113" s="29">
        <v>4</v>
      </c>
      <c r="C113" s="100">
        <v>34965</v>
      </c>
      <c r="D113" s="100">
        <v>26.66</v>
      </c>
      <c r="E113" s="100">
        <v>21.17</v>
      </c>
      <c r="F113" s="100">
        <v>23.6</v>
      </c>
      <c r="G113" s="100">
        <v>17.29</v>
      </c>
      <c r="H113" s="100">
        <v>11.38</v>
      </c>
      <c r="I113" s="100">
        <v>7.22</v>
      </c>
      <c r="J113" s="100">
        <v>5.73</v>
      </c>
      <c r="K113" s="100">
        <v>4.87</v>
      </c>
      <c r="L113" s="100">
        <v>59</v>
      </c>
      <c r="M113" s="100">
        <v>61</v>
      </c>
      <c r="N113" s="100">
        <v>18</v>
      </c>
      <c r="O113" s="99">
        <v>0.40063657407407405</v>
      </c>
    </row>
    <row r="114" spans="1:15" x14ac:dyDescent="0.25">
      <c r="A114" s="96" t="s">
        <v>1057</v>
      </c>
      <c r="B114" s="98"/>
      <c r="C114" s="95" t="s">
        <v>57</v>
      </c>
      <c r="D114" s="97">
        <v>0.40121527777777777</v>
      </c>
      <c r="E114" s="96" t="s">
        <v>204</v>
      </c>
      <c r="F114" s="96" t="s">
        <v>115</v>
      </c>
      <c r="G114" s="95"/>
      <c r="H114" s="95"/>
      <c r="I114" s="95"/>
      <c r="J114" s="95"/>
      <c r="K114" s="95"/>
      <c r="L114" s="95"/>
      <c r="M114" s="95"/>
    </row>
    <row r="115" spans="1:15" x14ac:dyDescent="0.25">
      <c r="A115" s="100">
        <v>2163</v>
      </c>
      <c r="B115" s="29">
        <v>1</v>
      </c>
      <c r="C115" s="100">
        <v>34986</v>
      </c>
      <c r="D115" s="100">
        <v>23.46</v>
      </c>
      <c r="E115" s="100">
        <v>18.59</v>
      </c>
      <c r="F115" s="100">
        <v>19.2</v>
      </c>
      <c r="G115" s="100">
        <v>15.34</v>
      </c>
      <c r="H115" s="100">
        <v>12.27</v>
      </c>
      <c r="I115" s="100">
        <v>9.61</v>
      </c>
      <c r="J115" s="100">
        <v>7.63</v>
      </c>
      <c r="K115" s="100">
        <v>6.24</v>
      </c>
      <c r="L115" s="100">
        <v>59</v>
      </c>
      <c r="M115" s="100">
        <v>61</v>
      </c>
      <c r="N115" s="100">
        <v>19</v>
      </c>
      <c r="O115" s="99">
        <v>0.40340277777777778</v>
      </c>
    </row>
    <row r="116" spans="1:15" x14ac:dyDescent="0.25">
      <c r="A116" s="100">
        <v>2163</v>
      </c>
      <c r="B116" s="29">
        <v>2</v>
      </c>
      <c r="C116" s="100">
        <v>11872</v>
      </c>
      <c r="D116" s="100">
        <v>9.2100000000000009</v>
      </c>
      <c r="E116" s="100">
        <v>6.93</v>
      </c>
      <c r="F116" s="100">
        <v>7.44</v>
      </c>
      <c r="G116" s="100">
        <v>5.92</v>
      </c>
      <c r="H116" s="100">
        <v>4.6500000000000004</v>
      </c>
      <c r="I116" s="100">
        <v>3.56</v>
      </c>
      <c r="J116" s="100">
        <v>2.8</v>
      </c>
      <c r="K116" s="100">
        <v>2.2599999999999998</v>
      </c>
      <c r="L116" s="100">
        <v>59</v>
      </c>
      <c r="M116" s="100">
        <v>61</v>
      </c>
      <c r="N116" s="100">
        <v>19</v>
      </c>
      <c r="O116" s="99">
        <v>0.4035069444444444</v>
      </c>
    </row>
    <row r="117" spans="1:15" x14ac:dyDescent="0.25">
      <c r="A117" s="100">
        <v>2163</v>
      </c>
      <c r="B117" s="29">
        <v>3</v>
      </c>
      <c r="C117" s="100">
        <v>23362</v>
      </c>
      <c r="D117" s="100">
        <v>16.66</v>
      </c>
      <c r="E117" s="100">
        <v>13.09</v>
      </c>
      <c r="F117" s="100">
        <v>13.62</v>
      </c>
      <c r="G117" s="100">
        <v>10.78</v>
      </c>
      <c r="H117" s="100">
        <v>8.59</v>
      </c>
      <c r="I117" s="100">
        <v>6.67</v>
      </c>
      <c r="J117" s="100">
        <v>5.29</v>
      </c>
      <c r="K117" s="100">
        <v>4.3099999999999996</v>
      </c>
      <c r="L117" s="100">
        <v>59</v>
      </c>
      <c r="M117" s="100">
        <v>61</v>
      </c>
      <c r="N117" s="100">
        <v>19</v>
      </c>
      <c r="O117" s="99">
        <v>0.40359953703703705</v>
      </c>
    </row>
    <row r="118" spans="1:15" x14ac:dyDescent="0.25">
      <c r="A118" s="100">
        <v>2163</v>
      </c>
      <c r="B118" s="29">
        <v>4</v>
      </c>
      <c r="C118" s="100">
        <v>35407</v>
      </c>
      <c r="D118" s="100">
        <v>22.95</v>
      </c>
      <c r="E118" s="100">
        <v>18.66</v>
      </c>
      <c r="F118" s="100">
        <v>18.829999999999998</v>
      </c>
      <c r="G118" s="100">
        <v>15.05</v>
      </c>
      <c r="H118" s="100">
        <v>12.08</v>
      </c>
      <c r="I118" s="100">
        <v>9.4600000000000009</v>
      </c>
      <c r="J118" s="100">
        <v>7.56</v>
      </c>
      <c r="K118" s="100">
        <v>6.22</v>
      </c>
      <c r="L118" s="100">
        <v>59</v>
      </c>
      <c r="M118" s="100">
        <v>61</v>
      </c>
      <c r="N118" s="100">
        <v>19</v>
      </c>
      <c r="O118" s="99">
        <v>0.40372685185185181</v>
      </c>
    </row>
    <row r="119" spans="1:15" x14ac:dyDescent="0.25">
      <c r="A119" s="96" t="s">
        <v>1058</v>
      </c>
      <c r="B119" s="98"/>
      <c r="C119" s="95" t="s">
        <v>57</v>
      </c>
      <c r="D119" s="97">
        <v>0.40424768518518522</v>
      </c>
      <c r="E119" s="96" t="s">
        <v>203</v>
      </c>
      <c r="F119" s="96" t="s">
        <v>115</v>
      </c>
      <c r="G119" s="95"/>
      <c r="H119" s="95"/>
      <c r="I119" s="95"/>
      <c r="J119" s="95"/>
      <c r="K119" s="95"/>
      <c r="L119" s="95"/>
      <c r="M119" s="95"/>
    </row>
    <row r="120" spans="1:15" x14ac:dyDescent="0.25">
      <c r="A120" s="101">
        <v>2168</v>
      </c>
      <c r="B120" s="29">
        <v>1</v>
      </c>
      <c r="C120" s="100">
        <v>34991</v>
      </c>
      <c r="D120" s="100">
        <v>23.87</v>
      </c>
      <c r="E120" s="100">
        <v>19.309999999999999</v>
      </c>
      <c r="F120" s="100">
        <v>18.920000000000002</v>
      </c>
      <c r="G120" s="100">
        <v>14.97</v>
      </c>
      <c r="H120" s="100">
        <v>11.6</v>
      </c>
      <c r="I120" s="100">
        <v>8.9499999999999993</v>
      </c>
      <c r="J120" s="100">
        <v>6.84</v>
      </c>
      <c r="K120" s="100">
        <v>5.4</v>
      </c>
      <c r="L120" s="100">
        <v>59</v>
      </c>
      <c r="M120" s="100">
        <v>61</v>
      </c>
      <c r="N120" s="100">
        <v>20</v>
      </c>
      <c r="O120" s="99">
        <v>0.40471064814814817</v>
      </c>
    </row>
    <row r="121" spans="1:15" x14ac:dyDescent="0.25">
      <c r="A121" s="100">
        <v>2168</v>
      </c>
      <c r="B121" s="29">
        <v>2</v>
      </c>
      <c r="C121" s="100">
        <v>11901</v>
      </c>
      <c r="D121" s="100">
        <v>9.23</v>
      </c>
      <c r="E121" s="100">
        <v>7.43</v>
      </c>
      <c r="F121" s="100">
        <v>7.05</v>
      </c>
      <c r="G121" s="100">
        <v>5.59</v>
      </c>
      <c r="H121" s="100">
        <v>4.28</v>
      </c>
      <c r="I121" s="100">
        <v>3.26</v>
      </c>
      <c r="J121" s="100">
        <v>2.46</v>
      </c>
      <c r="K121" s="100">
        <v>1.92</v>
      </c>
      <c r="L121" s="100">
        <v>59</v>
      </c>
      <c r="M121" s="100">
        <v>61</v>
      </c>
      <c r="N121" s="100">
        <v>20</v>
      </c>
      <c r="O121" s="99">
        <v>0.40481481481481479</v>
      </c>
    </row>
    <row r="122" spans="1:15" x14ac:dyDescent="0.25">
      <c r="A122" s="100">
        <v>2168</v>
      </c>
      <c r="B122" s="29">
        <v>3</v>
      </c>
      <c r="C122" s="100">
        <v>23341</v>
      </c>
      <c r="D122" s="100">
        <v>17</v>
      </c>
      <c r="E122" s="100">
        <v>13.66</v>
      </c>
      <c r="F122" s="100">
        <v>13.64</v>
      </c>
      <c r="G122" s="100">
        <v>10.69</v>
      </c>
      <c r="H122" s="100">
        <v>8.27</v>
      </c>
      <c r="I122" s="100">
        <v>6.35</v>
      </c>
      <c r="J122" s="100">
        <v>4.8</v>
      </c>
      <c r="K122" s="100">
        <v>3.77</v>
      </c>
      <c r="L122" s="100">
        <v>59</v>
      </c>
      <c r="M122" s="100">
        <v>61</v>
      </c>
      <c r="N122" s="100">
        <v>20</v>
      </c>
      <c r="O122" s="99">
        <v>0.40489583333333329</v>
      </c>
    </row>
    <row r="123" spans="1:15" x14ac:dyDescent="0.25">
      <c r="A123" s="100">
        <v>2168</v>
      </c>
      <c r="B123" s="29">
        <v>4</v>
      </c>
      <c r="C123" s="100">
        <v>35219</v>
      </c>
      <c r="D123" s="100">
        <v>23.2</v>
      </c>
      <c r="E123" s="100">
        <v>18.809999999999999</v>
      </c>
      <c r="F123" s="100">
        <v>19.100000000000001</v>
      </c>
      <c r="G123" s="100">
        <v>15.16</v>
      </c>
      <c r="H123" s="100">
        <v>11.76</v>
      </c>
      <c r="I123" s="100">
        <v>9.08</v>
      </c>
      <c r="J123" s="100">
        <v>6.95</v>
      </c>
      <c r="K123" s="100">
        <v>5.47</v>
      </c>
      <c r="L123" s="100">
        <v>59</v>
      </c>
      <c r="M123" s="100">
        <v>61</v>
      </c>
      <c r="N123" s="100">
        <v>20</v>
      </c>
      <c r="O123" s="99">
        <v>0.40502314814814816</v>
      </c>
    </row>
    <row r="124" spans="1:15" x14ac:dyDescent="0.25">
      <c r="A124" s="96" t="s">
        <v>1052</v>
      </c>
      <c r="B124" s="98"/>
      <c r="C124" s="95" t="s">
        <v>57</v>
      </c>
      <c r="D124" s="97">
        <v>0.40561342592592592</v>
      </c>
      <c r="E124" s="96" t="s">
        <v>202</v>
      </c>
      <c r="F124" s="96" t="s">
        <v>115</v>
      </c>
      <c r="G124" s="95"/>
      <c r="H124" s="95"/>
      <c r="I124" s="95"/>
      <c r="J124" s="95"/>
      <c r="K124" s="95"/>
      <c r="L124" s="95"/>
      <c r="M124" s="95"/>
    </row>
    <row r="125" spans="1:15" x14ac:dyDescent="0.25">
      <c r="A125" s="100">
        <v>2088</v>
      </c>
      <c r="B125" s="29">
        <v>1</v>
      </c>
      <c r="C125" s="100">
        <v>34629</v>
      </c>
      <c r="D125" s="100">
        <v>27</v>
      </c>
      <c r="E125" s="100">
        <v>23.43</v>
      </c>
      <c r="F125" s="100">
        <v>21.25</v>
      </c>
      <c r="G125" s="100">
        <v>15.01</v>
      </c>
      <c r="H125" s="100">
        <v>10.92</v>
      </c>
      <c r="I125" s="100">
        <v>8.6</v>
      </c>
      <c r="J125" s="100">
        <v>6.76</v>
      </c>
      <c r="K125" s="100">
        <v>5.48</v>
      </c>
      <c r="L125" s="100">
        <v>59</v>
      </c>
      <c r="M125" s="100">
        <v>61</v>
      </c>
      <c r="N125" s="100">
        <v>21</v>
      </c>
      <c r="O125" s="99">
        <v>0.4090509259259259</v>
      </c>
    </row>
    <row r="126" spans="1:15" x14ac:dyDescent="0.25">
      <c r="A126" s="100">
        <v>2088</v>
      </c>
      <c r="B126" s="29">
        <v>2</v>
      </c>
      <c r="C126" s="100">
        <v>11831</v>
      </c>
      <c r="D126" s="100">
        <v>8.9</v>
      </c>
      <c r="E126" s="100">
        <v>7.88</v>
      </c>
      <c r="F126" s="100">
        <v>7.11</v>
      </c>
      <c r="G126" s="100">
        <v>5.12</v>
      </c>
      <c r="H126" s="100">
        <v>3.73</v>
      </c>
      <c r="I126" s="100">
        <v>2.97</v>
      </c>
      <c r="J126" s="100">
        <v>2.34</v>
      </c>
      <c r="K126" s="100">
        <v>1.91</v>
      </c>
      <c r="L126" s="100">
        <v>59</v>
      </c>
      <c r="M126" s="100">
        <v>61</v>
      </c>
      <c r="N126" s="100">
        <v>21</v>
      </c>
      <c r="O126" s="99">
        <v>0.40915509259259258</v>
      </c>
    </row>
    <row r="127" spans="1:15" x14ac:dyDescent="0.25">
      <c r="A127" s="100">
        <v>2088</v>
      </c>
      <c r="B127" s="29">
        <v>3</v>
      </c>
      <c r="C127" s="100">
        <v>23215</v>
      </c>
      <c r="D127" s="100">
        <v>17.52</v>
      </c>
      <c r="E127" s="100">
        <v>15.69</v>
      </c>
      <c r="F127" s="100">
        <v>14.01</v>
      </c>
      <c r="G127" s="100">
        <v>9.9499999999999993</v>
      </c>
      <c r="H127" s="100">
        <v>7.35</v>
      </c>
      <c r="I127" s="100">
        <v>5.82</v>
      </c>
      <c r="J127" s="100">
        <v>4.5999999999999996</v>
      </c>
      <c r="K127" s="100">
        <v>3.73</v>
      </c>
      <c r="L127" s="100">
        <v>59</v>
      </c>
      <c r="M127" s="100">
        <v>61</v>
      </c>
      <c r="N127" s="100">
        <v>21</v>
      </c>
      <c r="O127" s="99">
        <v>0.40924768518518517</v>
      </c>
    </row>
    <row r="128" spans="1:15" x14ac:dyDescent="0.25">
      <c r="A128" s="100">
        <v>2088</v>
      </c>
      <c r="B128" s="29">
        <v>4</v>
      </c>
      <c r="C128" s="100">
        <v>35097</v>
      </c>
      <c r="D128" s="100">
        <v>25.26</v>
      </c>
      <c r="E128" s="100">
        <v>22.85</v>
      </c>
      <c r="F128" s="100">
        <v>20.170000000000002</v>
      </c>
      <c r="G128" s="100">
        <v>14.52</v>
      </c>
      <c r="H128" s="100">
        <v>10.85</v>
      </c>
      <c r="I128" s="100">
        <v>8.5500000000000007</v>
      </c>
      <c r="J128" s="100">
        <v>6.75</v>
      </c>
      <c r="K128" s="100">
        <v>5.49</v>
      </c>
      <c r="L128" s="100">
        <v>59</v>
      </c>
      <c r="M128" s="100">
        <v>61</v>
      </c>
      <c r="N128" s="100">
        <v>21</v>
      </c>
      <c r="O128" s="99">
        <v>0.40936342592592595</v>
      </c>
    </row>
    <row r="129" spans="1:15" x14ac:dyDescent="0.25">
      <c r="A129" s="96" t="s">
        <v>169</v>
      </c>
      <c r="B129" s="98"/>
      <c r="C129" s="95" t="s">
        <v>57</v>
      </c>
      <c r="D129" s="97">
        <v>0.40993055555555552</v>
      </c>
      <c r="E129" s="96" t="s">
        <v>192</v>
      </c>
      <c r="F129" s="96" t="s">
        <v>115</v>
      </c>
      <c r="G129" s="95"/>
      <c r="H129" s="95"/>
      <c r="I129" s="95"/>
      <c r="J129" s="95"/>
      <c r="K129" s="95"/>
      <c r="L129" s="95"/>
      <c r="M129" s="95"/>
    </row>
    <row r="130" spans="1:15" x14ac:dyDescent="0.25">
      <c r="A130" s="100">
        <v>2090</v>
      </c>
      <c r="B130" s="29">
        <v>1</v>
      </c>
      <c r="C130" s="100">
        <v>34508</v>
      </c>
      <c r="D130" s="100">
        <v>27.06</v>
      </c>
      <c r="E130" s="100">
        <v>22.19</v>
      </c>
      <c r="F130" s="100">
        <v>23.13</v>
      </c>
      <c r="G130" s="100">
        <v>16.11</v>
      </c>
      <c r="H130" s="100">
        <v>10.15</v>
      </c>
      <c r="I130" s="100">
        <v>7.1</v>
      </c>
      <c r="J130" s="100">
        <v>5.62</v>
      </c>
      <c r="K130" s="100">
        <v>4.54</v>
      </c>
      <c r="L130" s="100">
        <v>59</v>
      </c>
      <c r="M130" s="100">
        <v>61</v>
      </c>
      <c r="N130" s="100">
        <v>22</v>
      </c>
      <c r="O130" s="99">
        <v>0.41050925925925924</v>
      </c>
    </row>
    <row r="131" spans="1:15" x14ac:dyDescent="0.25">
      <c r="A131" s="100">
        <v>2090</v>
      </c>
      <c r="B131" s="29">
        <v>2</v>
      </c>
      <c r="C131" s="100">
        <v>11833</v>
      </c>
      <c r="D131" s="100">
        <v>9.3699999999999992</v>
      </c>
      <c r="E131" s="100">
        <v>7.74</v>
      </c>
      <c r="F131" s="100">
        <v>8.18</v>
      </c>
      <c r="G131" s="100">
        <v>5.66</v>
      </c>
      <c r="H131" s="100">
        <v>3.5</v>
      </c>
      <c r="I131" s="100">
        <v>2.44</v>
      </c>
      <c r="J131" s="100">
        <v>1.99</v>
      </c>
      <c r="K131" s="100">
        <v>1.61</v>
      </c>
      <c r="L131" s="100">
        <v>59</v>
      </c>
      <c r="M131" s="100">
        <v>61</v>
      </c>
      <c r="N131" s="100">
        <v>22</v>
      </c>
      <c r="O131" s="99">
        <v>0.41061342592592592</v>
      </c>
    </row>
    <row r="132" spans="1:15" x14ac:dyDescent="0.25">
      <c r="A132" s="100">
        <v>2090</v>
      </c>
      <c r="B132" s="29">
        <v>3</v>
      </c>
      <c r="C132" s="100">
        <v>23133</v>
      </c>
      <c r="D132" s="100">
        <v>18.18</v>
      </c>
      <c r="E132" s="100">
        <v>14.91</v>
      </c>
      <c r="F132" s="100">
        <v>16.09</v>
      </c>
      <c r="G132" s="100">
        <v>11.06</v>
      </c>
      <c r="H132" s="100">
        <v>6.92</v>
      </c>
      <c r="I132" s="100">
        <v>4.8499999999999996</v>
      </c>
      <c r="J132" s="100">
        <v>3.89</v>
      </c>
      <c r="K132" s="100">
        <v>3.16</v>
      </c>
      <c r="L132" s="100">
        <v>59</v>
      </c>
      <c r="M132" s="100">
        <v>61</v>
      </c>
      <c r="N132" s="100">
        <v>22</v>
      </c>
      <c r="O132" s="99">
        <v>0.41070601851851851</v>
      </c>
    </row>
    <row r="133" spans="1:15" x14ac:dyDescent="0.25">
      <c r="A133" s="100">
        <v>2090</v>
      </c>
      <c r="B133" s="29">
        <v>4</v>
      </c>
      <c r="C133" s="100">
        <v>34918</v>
      </c>
      <c r="D133" s="100">
        <v>26.04</v>
      </c>
      <c r="E133" s="100">
        <v>21.33</v>
      </c>
      <c r="F133" s="100">
        <v>23.1</v>
      </c>
      <c r="G133" s="100">
        <v>16.079999999999998</v>
      </c>
      <c r="H133" s="100">
        <v>10.15</v>
      </c>
      <c r="I133" s="100">
        <v>7.19</v>
      </c>
      <c r="J133" s="100">
        <v>5.7</v>
      </c>
      <c r="K133" s="100">
        <v>4.63</v>
      </c>
      <c r="L133" s="100">
        <v>59</v>
      </c>
      <c r="M133" s="100">
        <v>61</v>
      </c>
      <c r="N133" s="100">
        <v>22</v>
      </c>
      <c r="O133" s="99">
        <v>0.41082175925925929</v>
      </c>
    </row>
    <row r="134" spans="1:15" x14ac:dyDescent="0.25">
      <c r="A134" s="96" t="s">
        <v>167</v>
      </c>
      <c r="B134" s="98"/>
      <c r="C134" s="95" t="s">
        <v>57</v>
      </c>
      <c r="D134" s="97">
        <v>0.41130787037037037</v>
      </c>
      <c r="E134" s="96" t="s">
        <v>190</v>
      </c>
      <c r="F134" s="96" t="s">
        <v>115</v>
      </c>
      <c r="G134" s="95"/>
      <c r="H134" s="95"/>
      <c r="I134" s="95"/>
      <c r="J134" s="95"/>
      <c r="K134" s="95"/>
      <c r="L134" s="95"/>
      <c r="M134" s="95"/>
    </row>
    <row r="135" spans="1:15" x14ac:dyDescent="0.25">
      <c r="A135" s="100">
        <v>2163</v>
      </c>
      <c r="B135" s="29">
        <v>1</v>
      </c>
      <c r="C135" s="100">
        <v>34992</v>
      </c>
      <c r="D135" s="100">
        <v>24.83</v>
      </c>
      <c r="E135" s="100">
        <v>20.260000000000002</v>
      </c>
      <c r="F135" s="100">
        <v>19.61</v>
      </c>
      <c r="G135" s="100">
        <v>14.53</v>
      </c>
      <c r="H135" s="100">
        <v>11.13</v>
      </c>
      <c r="I135" s="100">
        <v>8.7100000000000009</v>
      </c>
      <c r="J135" s="100">
        <v>6.8</v>
      </c>
      <c r="K135" s="100">
        <v>5.51</v>
      </c>
      <c r="L135" s="100">
        <v>59</v>
      </c>
      <c r="M135" s="100">
        <v>62</v>
      </c>
      <c r="N135" s="100">
        <v>23</v>
      </c>
      <c r="O135" s="99">
        <v>0.41197916666666662</v>
      </c>
    </row>
    <row r="136" spans="1:15" x14ac:dyDescent="0.25">
      <c r="A136" s="100">
        <v>2163</v>
      </c>
      <c r="B136" s="29">
        <v>2</v>
      </c>
      <c r="C136" s="100">
        <v>11854</v>
      </c>
      <c r="D136" s="100">
        <v>9.69</v>
      </c>
      <c r="E136" s="100">
        <v>7.42</v>
      </c>
      <c r="F136" s="100">
        <v>7.46</v>
      </c>
      <c r="G136" s="100">
        <v>5.3</v>
      </c>
      <c r="H136" s="100">
        <v>3.94</v>
      </c>
      <c r="I136" s="100">
        <v>3.05</v>
      </c>
      <c r="J136" s="100">
        <v>2.35</v>
      </c>
      <c r="K136" s="100">
        <v>1.91</v>
      </c>
      <c r="L136" s="100">
        <v>59</v>
      </c>
      <c r="M136" s="100">
        <v>62</v>
      </c>
      <c r="N136" s="100">
        <v>23</v>
      </c>
      <c r="O136" s="99">
        <v>0.41208333333333336</v>
      </c>
    </row>
    <row r="137" spans="1:15" x14ac:dyDescent="0.25">
      <c r="A137" s="100">
        <v>2163</v>
      </c>
      <c r="B137" s="29">
        <v>3</v>
      </c>
      <c r="C137" s="100">
        <v>23275</v>
      </c>
      <c r="D137" s="100">
        <v>17.46</v>
      </c>
      <c r="E137" s="100">
        <v>14.1</v>
      </c>
      <c r="F137" s="100">
        <v>13.7</v>
      </c>
      <c r="G137" s="100">
        <v>9.92</v>
      </c>
      <c r="H137" s="100">
        <v>7.54</v>
      </c>
      <c r="I137" s="100">
        <v>5.88</v>
      </c>
      <c r="J137" s="100">
        <v>4.58</v>
      </c>
      <c r="K137" s="100">
        <v>3.72</v>
      </c>
      <c r="L137" s="100">
        <v>59</v>
      </c>
      <c r="M137" s="100">
        <v>62</v>
      </c>
      <c r="N137" s="100">
        <v>23</v>
      </c>
      <c r="O137" s="99">
        <v>0.41217592592592589</v>
      </c>
    </row>
    <row r="138" spans="1:15" x14ac:dyDescent="0.25">
      <c r="A138" s="100">
        <v>2163</v>
      </c>
      <c r="B138" s="29">
        <v>4</v>
      </c>
      <c r="C138" s="100">
        <v>35235</v>
      </c>
      <c r="D138" s="100">
        <v>24.16</v>
      </c>
      <c r="E138" s="100">
        <v>20.14</v>
      </c>
      <c r="F138" s="100">
        <v>19.07</v>
      </c>
      <c r="G138" s="100">
        <v>14.16</v>
      </c>
      <c r="H138" s="100">
        <v>10.85</v>
      </c>
      <c r="I138" s="100">
        <v>8.5500000000000007</v>
      </c>
      <c r="J138" s="100">
        <v>6.71</v>
      </c>
      <c r="K138" s="100">
        <v>5.48</v>
      </c>
      <c r="L138" s="100">
        <v>59</v>
      </c>
      <c r="M138" s="100">
        <v>62</v>
      </c>
      <c r="N138" s="100">
        <v>23</v>
      </c>
      <c r="O138" s="99">
        <v>0.41230324074074076</v>
      </c>
    </row>
    <row r="139" spans="1:15" x14ac:dyDescent="0.25">
      <c r="A139" s="96" t="s">
        <v>1058</v>
      </c>
      <c r="B139" s="98"/>
      <c r="C139" s="95" t="s">
        <v>57</v>
      </c>
      <c r="D139" s="97">
        <v>0.41282407407407407</v>
      </c>
      <c r="E139" s="96" t="s">
        <v>180</v>
      </c>
      <c r="F139" s="96" t="s">
        <v>115</v>
      </c>
      <c r="G139" s="95"/>
      <c r="H139" s="95"/>
      <c r="I139" s="95"/>
      <c r="J139" s="95"/>
      <c r="K139" s="95"/>
      <c r="L139" s="95"/>
      <c r="M139" s="95"/>
    </row>
    <row r="140" spans="1:15" x14ac:dyDescent="0.25">
      <c r="A140" s="100">
        <v>2168</v>
      </c>
      <c r="B140" s="29">
        <v>1</v>
      </c>
      <c r="C140" s="100">
        <v>35023</v>
      </c>
      <c r="D140" s="100">
        <v>25.28</v>
      </c>
      <c r="E140" s="100">
        <v>19.72</v>
      </c>
      <c r="F140" s="100">
        <v>18.3</v>
      </c>
      <c r="G140" s="100">
        <v>13.74</v>
      </c>
      <c r="H140" s="100">
        <v>10.08</v>
      </c>
      <c r="I140" s="100">
        <v>7.62</v>
      </c>
      <c r="J140" s="100">
        <v>5.92</v>
      </c>
      <c r="K140" s="100">
        <v>4.6500000000000004</v>
      </c>
      <c r="L140" s="100">
        <v>59</v>
      </c>
      <c r="M140" s="100">
        <v>61</v>
      </c>
      <c r="N140" s="100">
        <v>24</v>
      </c>
      <c r="O140" s="99">
        <v>0.41328703703703701</v>
      </c>
    </row>
    <row r="141" spans="1:15" x14ac:dyDescent="0.25">
      <c r="A141" s="100">
        <v>2168</v>
      </c>
      <c r="B141" s="29">
        <v>2</v>
      </c>
      <c r="C141" s="100">
        <v>11855</v>
      </c>
      <c r="D141" s="100">
        <v>10.45</v>
      </c>
      <c r="E141" s="100">
        <v>7.96</v>
      </c>
      <c r="F141" s="100">
        <v>6.05</v>
      </c>
      <c r="G141" s="100">
        <v>4.51</v>
      </c>
      <c r="H141" s="100">
        <v>3.24</v>
      </c>
      <c r="I141" s="100">
        <v>2.4500000000000002</v>
      </c>
      <c r="J141" s="100">
        <v>1.91</v>
      </c>
      <c r="K141" s="100">
        <v>1.51</v>
      </c>
      <c r="L141" s="100">
        <v>59</v>
      </c>
      <c r="M141" s="100">
        <v>61</v>
      </c>
      <c r="N141" s="100">
        <v>24</v>
      </c>
      <c r="O141" s="99">
        <v>0.41339120370370369</v>
      </c>
    </row>
    <row r="142" spans="1:15" x14ac:dyDescent="0.25">
      <c r="A142" s="100">
        <v>2168</v>
      </c>
      <c r="B142" s="29">
        <v>3</v>
      </c>
      <c r="C142" s="100">
        <v>23253</v>
      </c>
      <c r="D142" s="100">
        <v>18.2</v>
      </c>
      <c r="E142" s="100">
        <v>14</v>
      </c>
      <c r="F142" s="100">
        <v>12.64</v>
      </c>
      <c r="G142" s="100">
        <v>9.3800000000000008</v>
      </c>
      <c r="H142" s="100">
        <v>6.83</v>
      </c>
      <c r="I142" s="100">
        <v>5.18</v>
      </c>
      <c r="J142" s="100">
        <v>3.98</v>
      </c>
      <c r="K142" s="100">
        <v>3.12</v>
      </c>
      <c r="L142" s="100">
        <v>59</v>
      </c>
      <c r="M142" s="100">
        <v>61</v>
      </c>
      <c r="N142" s="100">
        <v>24</v>
      </c>
      <c r="O142" s="99">
        <v>0.41348379629629628</v>
      </c>
    </row>
    <row r="143" spans="1:15" x14ac:dyDescent="0.25">
      <c r="A143" s="100">
        <v>2168</v>
      </c>
      <c r="B143" s="29">
        <v>4</v>
      </c>
      <c r="C143" s="100">
        <v>35255</v>
      </c>
      <c r="D143" s="100">
        <v>24.81</v>
      </c>
      <c r="E143" s="100">
        <v>19.39</v>
      </c>
      <c r="F143" s="100">
        <v>18.52</v>
      </c>
      <c r="G143" s="100">
        <v>13.96</v>
      </c>
      <c r="H143" s="100">
        <v>10.24</v>
      </c>
      <c r="I143" s="100">
        <v>7.76</v>
      </c>
      <c r="J143" s="100">
        <v>6.03</v>
      </c>
      <c r="K143" s="100">
        <v>4.72</v>
      </c>
      <c r="L143" s="100">
        <v>59</v>
      </c>
      <c r="M143" s="100">
        <v>61</v>
      </c>
      <c r="N143" s="100">
        <v>24</v>
      </c>
      <c r="O143" s="99">
        <v>0.4136111111111111</v>
      </c>
    </row>
    <row r="144" spans="1:15" x14ac:dyDescent="0.25">
      <c r="A144" s="96" t="s">
        <v>1052</v>
      </c>
      <c r="B144" s="98"/>
      <c r="C144" s="95" t="s">
        <v>57</v>
      </c>
      <c r="D144" s="97">
        <v>0.41422453703703704</v>
      </c>
      <c r="E144" s="96" t="s">
        <v>178</v>
      </c>
      <c r="F144" s="96" t="s">
        <v>115</v>
      </c>
      <c r="G144" s="95"/>
      <c r="H144" s="95"/>
      <c r="I144" s="95"/>
      <c r="J144" s="95"/>
      <c r="K144" s="95"/>
      <c r="L144" s="95"/>
      <c r="M144" s="95"/>
    </row>
    <row r="145" spans="1:15" x14ac:dyDescent="0.25">
      <c r="A145" s="100">
        <v>2032</v>
      </c>
      <c r="B145" s="29">
        <v>1</v>
      </c>
      <c r="C145" s="100">
        <v>35525</v>
      </c>
      <c r="D145" s="100">
        <v>8.7799999999999994</v>
      </c>
      <c r="E145" s="100">
        <v>8.07</v>
      </c>
      <c r="F145" s="100">
        <v>7.79</v>
      </c>
      <c r="G145" s="100">
        <v>6.75</v>
      </c>
      <c r="H145" s="100">
        <v>5.87</v>
      </c>
      <c r="I145" s="100">
        <v>4.93</v>
      </c>
      <c r="J145" s="100">
        <v>4.17</v>
      </c>
      <c r="K145" s="100">
        <v>3.5</v>
      </c>
      <c r="L145" s="100">
        <v>59</v>
      </c>
      <c r="M145" s="100">
        <v>61</v>
      </c>
      <c r="N145" s="100">
        <v>25</v>
      </c>
      <c r="O145" s="99">
        <v>0.41641203703703705</v>
      </c>
    </row>
    <row r="146" spans="1:15" x14ac:dyDescent="0.25">
      <c r="A146" s="100">
        <v>2032</v>
      </c>
      <c r="B146" s="29">
        <v>2</v>
      </c>
      <c r="C146" s="100">
        <v>12118</v>
      </c>
      <c r="D146" s="100">
        <v>2.71</v>
      </c>
      <c r="E146" s="100">
        <v>2.4900000000000002</v>
      </c>
      <c r="F146" s="100">
        <v>2.46</v>
      </c>
      <c r="G146" s="100">
        <v>2.1</v>
      </c>
      <c r="H146" s="100">
        <v>1.86</v>
      </c>
      <c r="I146" s="100">
        <v>1.58</v>
      </c>
      <c r="J146" s="100">
        <v>1.37</v>
      </c>
      <c r="K146" s="100">
        <v>1.17</v>
      </c>
      <c r="L146" s="100">
        <v>59</v>
      </c>
      <c r="M146" s="100">
        <v>61</v>
      </c>
      <c r="N146" s="100">
        <v>25</v>
      </c>
      <c r="O146" s="99">
        <v>0.41650462962962959</v>
      </c>
    </row>
    <row r="147" spans="1:15" x14ac:dyDescent="0.25">
      <c r="A147" s="100">
        <v>2032</v>
      </c>
      <c r="B147" s="29">
        <v>3</v>
      </c>
      <c r="C147" s="100">
        <v>23709</v>
      </c>
      <c r="D147" s="100">
        <v>5.68</v>
      </c>
      <c r="E147" s="100">
        <v>5.14</v>
      </c>
      <c r="F147" s="100">
        <v>5.13</v>
      </c>
      <c r="G147" s="100">
        <v>4.34</v>
      </c>
      <c r="H147" s="100">
        <v>3.81</v>
      </c>
      <c r="I147" s="100">
        <v>3.23</v>
      </c>
      <c r="J147" s="100">
        <v>2.77</v>
      </c>
      <c r="K147" s="100">
        <v>2.35</v>
      </c>
      <c r="L147" s="100">
        <v>59</v>
      </c>
      <c r="M147" s="100">
        <v>61</v>
      </c>
      <c r="N147" s="100">
        <v>25</v>
      </c>
      <c r="O147" s="99">
        <v>0.41659722222222223</v>
      </c>
    </row>
    <row r="148" spans="1:15" x14ac:dyDescent="0.25">
      <c r="A148" s="100">
        <v>2032</v>
      </c>
      <c r="B148" s="29">
        <v>4</v>
      </c>
      <c r="C148" s="100">
        <v>35752</v>
      </c>
      <c r="D148" s="100">
        <v>8.64</v>
      </c>
      <c r="E148" s="100">
        <v>7.93</v>
      </c>
      <c r="F148" s="100">
        <v>7.72</v>
      </c>
      <c r="G148" s="100">
        <v>6.65</v>
      </c>
      <c r="H148" s="100">
        <v>5.77</v>
      </c>
      <c r="I148" s="100">
        <v>4.8899999999999997</v>
      </c>
      <c r="J148" s="100">
        <v>4.1500000000000004</v>
      </c>
      <c r="K148" s="100">
        <v>3.49</v>
      </c>
      <c r="L148" s="100">
        <v>59</v>
      </c>
      <c r="M148" s="100">
        <v>61</v>
      </c>
      <c r="N148" s="100">
        <v>25</v>
      </c>
      <c r="O148" s="99">
        <v>0.41672453703703699</v>
      </c>
    </row>
    <row r="149" spans="1:15" x14ac:dyDescent="0.25">
      <c r="A149" s="96" t="s">
        <v>1059</v>
      </c>
      <c r="B149" s="98"/>
      <c r="C149" s="95" t="s">
        <v>57</v>
      </c>
      <c r="D149" s="97">
        <v>0.41718749999999999</v>
      </c>
      <c r="E149" s="96" t="s">
        <v>200</v>
      </c>
      <c r="F149" s="95"/>
      <c r="G149" s="95"/>
      <c r="H149" s="95"/>
      <c r="I149" s="95"/>
      <c r="J149" s="95"/>
      <c r="K149" s="95"/>
      <c r="L149" s="95"/>
      <c r="M149" s="95"/>
    </row>
    <row r="150" spans="1:15" x14ac:dyDescent="0.25">
      <c r="A150" s="100">
        <v>2050</v>
      </c>
      <c r="B150" s="29">
        <v>1</v>
      </c>
      <c r="C150" s="100">
        <v>34873</v>
      </c>
      <c r="D150" s="100">
        <v>24.57</v>
      </c>
      <c r="E150" s="100">
        <v>6.92</v>
      </c>
      <c r="F150" s="100">
        <v>18.760000000000002</v>
      </c>
      <c r="G150" s="100">
        <v>13.83</v>
      </c>
      <c r="H150" s="100">
        <v>10.44</v>
      </c>
      <c r="I150" s="100">
        <v>7.89</v>
      </c>
      <c r="J150" s="100">
        <v>6.04</v>
      </c>
      <c r="K150" s="100">
        <v>4.66</v>
      </c>
      <c r="L150" s="100">
        <v>59</v>
      </c>
      <c r="M150" s="100">
        <v>61</v>
      </c>
      <c r="N150" s="100">
        <v>26</v>
      </c>
      <c r="O150" s="99">
        <v>0.41778935185185184</v>
      </c>
    </row>
    <row r="151" spans="1:15" x14ac:dyDescent="0.25">
      <c r="A151" s="100">
        <v>2050</v>
      </c>
      <c r="B151" s="29">
        <v>2</v>
      </c>
      <c r="C151" s="100">
        <v>11937</v>
      </c>
      <c r="D151" s="100">
        <v>8.69</v>
      </c>
      <c r="E151" s="100">
        <v>2.0099999999999998</v>
      </c>
      <c r="F151" s="100">
        <v>6.55</v>
      </c>
      <c r="G151" s="100">
        <v>4.76</v>
      </c>
      <c r="H151" s="100">
        <v>3.53</v>
      </c>
      <c r="I151" s="100">
        <v>2.69</v>
      </c>
      <c r="J151" s="100">
        <v>2.1</v>
      </c>
      <c r="K151" s="100">
        <v>1.64</v>
      </c>
      <c r="L151" s="100">
        <v>59</v>
      </c>
      <c r="M151" s="100">
        <v>61</v>
      </c>
      <c r="N151" s="100">
        <v>26</v>
      </c>
      <c r="O151" s="99">
        <v>0.41795138888888889</v>
      </c>
    </row>
    <row r="152" spans="1:15" x14ac:dyDescent="0.25">
      <c r="A152" s="100">
        <v>2050</v>
      </c>
      <c r="B152" s="29">
        <v>3</v>
      </c>
      <c r="C152" s="100">
        <v>23242</v>
      </c>
      <c r="D152" s="100">
        <v>16.809999999999999</v>
      </c>
      <c r="E152" s="100">
        <v>4.34</v>
      </c>
      <c r="F152" s="100">
        <v>12.82</v>
      </c>
      <c r="G152" s="100">
        <v>9.3000000000000007</v>
      </c>
      <c r="H152" s="100">
        <v>7</v>
      </c>
      <c r="I152" s="100">
        <v>5.33</v>
      </c>
      <c r="J152" s="100">
        <v>4.1100000000000003</v>
      </c>
      <c r="K152" s="100">
        <v>3.23</v>
      </c>
      <c r="L152" s="100">
        <v>59</v>
      </c>
      <c r="M152" s="100">
        <v>61</v>
      </c>
      <c r="N152" s="100">
        <v>26</v>
      </c>
      <c r="O152" s="99">
        <v>0.4180787037037037</v>
      </c>
    </row>
    <row r="153" spans="1:15" x14ac:dyDescent="0.25">
      <c r="A153" s="100">
        <v>2050</v>
      </c>
      <c r="B153" s="29">
        <v>4</v>
      </c>
      <c r="C153" s="100">
        <v>35170</v>
      </c>
      <c r="D153" s="100">
        <v>23.61</v>
      </c>
      <c r="E153" s="100">
        <v>7.03</v>
      </c>
      <c r="F153" s="100">
        <v>18.100000000000001</v>
      </c>
      <c r="G153" s="100">
        <v>13.37</v>
      </c>
      <c r="H153" s="100">
        <v>10.11</v>
      </c>
      <c r="I153" s="100">
        <v>7.72</v>
      </c>
      <c r="J153" s="100">
        <v>5.98</v>
      </c>
      <c r="K153" s="100">
        <v>4.7</v>
      </c>
      <c r="L153" s="100">
        <v>59</v>
      </c>
      <c r="M153" s="100">
        <v>61</v>
      </c>
      <c r="N153" s="100">
        <v>26</v>
      </c>
      <c r="O153" s="99">
        <v>0.41826388888888894</v>
      </c>
    </row>
    <row r="154" spans="1:15" x14ac:dyDescent="0.25">
      <c r="A154" s="96" t="s">
        <v>1060</v>
      </c>
      <c r="B154" s="98"/>
      <c r="C154" s="95" t="s">
        <v>57</v>
      </c>
      <c r="D154" s="97">
        <v>0.41878472222222224</v>
      </c>
      <c r="E154" s="95" t="s">
        <v>198</v>
      </c>
      <c r="F154" s="95"/>
      <c r="G154" s="95"/>
      <c r="H154" s="95"/>
      <c r="I154" s="95"/>
      <c r="J154" s="95"/>
      <c r="K154" s="95"/>
      <c r="L154" s="95"/>
      <c r="M154" s="95"/>
    </row>
    <row r="155" spans="1:15" x14ac:dyDescent="0.25">
      <c r="A155" s="100">
        <v>2052</v>
      </c>
      <c r="B155" s="29">
        <v>1</v>
      </c>
      <c r="C155" s="100">
        <v>35167</v>
      </c>
      <c r="D155" s="100">
        <v>19.84</v>
      </c>
      <c r="E155" s="100">
        <v>15.41</v>
      </c>
      <c r="F155" s="100">
        <v>8.6199999999999992</v>
      </c>
      <c r="G155" s="100">
        <v>6.99</v>
      </c>
      <c r="H155" s="100">
        <v>5.74</v>
      </c>
      <c r="I155" s="100">
        <v>4.67</v>
      </c>
      <c r="J155" s="100">
        <v>3.93</v>
      </c>
      <c r="K155" s="100">
        <v>3.34</v>
      </c>
      <c r="L155" s="100">
        <v>59</v>
      </c>
      <c r="M155" s="100">
        <v>61</v>
      </c>
      <c r="N155" s="100">
        <v>27</v>
      </c>
      <c r="O155" s="99">
        <v>0.41924768518518518</v>
      </c>
    </row>
    <row r="156" spans="1:15" x14ac:dyDescent="0.25">
      <c r="A156" s="100">
        <v>2052</v>
      </c>
      <c r="B156" s="29">
        <v>2</v>
      </c>
      <c r="C156" s="100">
        <v>11951</v>
      </c>
      <c r="D156" s="100">
        <v>6.91</v>
      </c>
      <c r="E156" s="100">
        <v>5.23</v>
      </c>
      <c r="F156" s="100">
        <v>2.4300000000000002</v>
      </c>
      <c r="G156" s="100">
        <v>2.0499999999999998</v>
      </c>
      <c r="H156" s="100">
        <v>1.73</v>
      </c>
      <c r="I156" s="100">
        <v>1.47</v>
      </c>
      <c r="J156" s="100">
        <v>1.28</v>
      </c>
      <c r="K156" s="100">
        <v>1.1000000000000001</v>
      </c>
      <c r="L156" s="100">
        <v>59</v>
      </c>
      <c r="M156" s="100">
        <v>61</v>
      </c>
      <c r="N156" s="100">
        <v>27</v>
      </c>
      <c r="O156" s="99">
        <v>0.41934027777777777</v>
      </c>
    </row>
    <row r="157" spans="1:15" x14ac:dyDescent="0.25">
      <c r="A157" s="100">
        <v>2052</v>
      </c>
      <c r="B157" s="29">
        <v>3</v>
      </c>
      <c r="C157" s="100">
        <v>23406</v>
      </c>
      <c r="D157" s="100">
        <v>13.55</v>
      </c>
      <c r="E157" s="100">
        <v>10.35</v>
      </c>
      <c r="F157" s="100">
        <v>5.36</v>
      </c>
      <c r="G157" s="100">
        <v>4.42</v>
      </c>
      <c r="H157" s="100">
        <v>3.72</v>
      </c>
      <c r="I157" s="100">
        <v>3.1</v>
      </c>
      <c r="J157" s="100">
        <v>2.62</v>
      </c>
      <c r="K157" s="100">
        <v>2.23</v>
      </c>
      <c r="L157" s="100">
        <v>59</v>
      </c>
      <c r="M157" s="100">
        <v>61</v>
      </c>
      <c r="N157" s="100">
        <v>27</v>
      </c>
      <c r="O157" s="99">
        <v>0.41943287037037041</v>
      </c>
    </row>
    <row r="158" spans="1:15" x14ac:dyDescent="0.25">
      <c r="A158" s="100">
        <v>2052</v>
      </c>
      <c r="B158" s="29">
        <v>4</v>
      </c>
      <c r="C158" s="100">
        <v>35241</v>
      </c>
      <c r="D158" s="100">
        <v>19.02</v>
      </c>
      <c r="E158" s="100">
        <v>14.77</v>
      </c>
      <c r="F158" s="100">
        <v>8.93</v>
      </c>
      <c r="G158" s="100">
        <v>7.23</v>
      </c>
      <c r="H158" s="100">
        <v>5.92</v>
      </c>
      <c r="I158" s="100">
        <v>4.79</v>
      </c>
      <c r="J158" s="100">
        <v>4.01</v>
      </c>
      <c r="K158" s="100">
        <v>3.39</v>
      </c>
      <c r="L158" s="100">
        <v>59</v>
      </c>
      <c r="M158" s="100">
        <v>61</v>
      </c>
      <c r="N158" s="100">
        <v>27</v>
      </c>
      <c r="O158" s="99">
        <v>0.41956018518518517</v>
      </c>
    </row>
    <row r="159" spans="1:15" x14ac:dyDescent="0.25">
      <c r="A159" s="96" t="s">
        <v>1061</v>
      </c>
      <c r="B159" s="98"/>
      <c r="C159" s="95" t="s">
        <v>57</v>
      </c>
      <c r="D159" s="97">
        <v>0.42020833333333335</v>
      </c>
      <c r="E159" s="96" t="s">
        <v>196</v>
      </c>
      <c r="F159" s="95"/>
      <c r="G159" s="95"/>
      <c r="H159" s="95"/>
      <c r="I159" s="95"/>
      <c r="J159" s="95"/>
      <c r="K159" s="95"/>
      <c r="L159" s="95"/>
      <c r="M159" s="95"/>
    </row>
    <row r="160" spans="1:15" x14ac:dyDescent="0.25">
      <c r="A160" s="100">
        <v>2070</v>
      </c>
      <c r="B160" s="29">
        <v>1</v>
      </c>
      <c r="C160" s="100">
        <v>35354</v>
      </c>
      <c r="D160" s="100">
        <v>10.96</v>
      </c>
      <c r="E160" s="100">
        <v>10.07</v>
      </c>
      <c r="F160" s="100">
        <v>10.02</v>
      </c>
      <c r="G160" s="100">
        <v>8.74</v>
      </c>
      <c r="H160" s="100">
        <v>7.38</v>
      </c>
      <c r="I160" s="100">
        <v>6.09</v>
      </c>
      <c r="J160" s="100">
        <v>5.09</v>
      </c>
      <c r="K160" s="100">
        <v>4.3099999999999996</v>
      </c>
      <c r="L160" s="100">
        <v>60</v>
      </c>
      <c r="M160" s="100">
        <v>61</v>
      </c>
      <c r="N160" s="100">
        <v>28</v>
      </c>
      <c r="O160" s="99">
        <v>0.42076388888888888</v>
      </c>
    </row>
    <row r="161" spans="1:15" x14ac:dyDescent="0.25">
      <c r="A161" s="100">
        <v>2070</v>
      </c>
      <c r="B161" s="29">
        <v>2</v>
      </c>
      <c r="C161" s="100">
        <v>12179</v>
      </c>
      <c r="D161" s="100">
        <v>3.33</v>
      </c>
      <c r="E161" s="100">
        <v>3.01</v>
      </c>
      <c r="F161" s="100">
        <v>3.04</v>
      </c>
      <c r="G161" s="100">
        <v>2.65</v>
      </c>
      <c r="H161" s="100">
        <v>2.2799999999999998</v>
      </c>
      <c r="I161" s="100">
        <v>1.93</v>
      </c>
      <c r="J161" s="100">
        <v>1.68</v>
      </c>
      <c r="K161" s="100">
        <v>1.47</v>
      </c>
      <c r="L161" s="100">
        <v>60</v>
      </c>
      <c r="M161" s="100">
        <v>61</v>
      </c>
      <c r="N161" s="100">
        <v>28</v>
      </c>
      <c r="O161" s="99">
        <v>0.42086805555555556</v>
      </c>
    </row>
    <row r="162" spans="1:15" x14ac:dyDescent="0.25">
      <c r="A162" s="100">
        <v>2070</v>
      </c>
      <c r="B162" s="29">
        <v>3</v>
      </c>
      <c r="C162" s="100">
        <v>23563</v>
      </c>
      <c r="D162" s="100">
        <v>6.97</v>
      </c>
      <c r="E162" s="100">
        <v>6.28</v>
      </c>
      <c r="F162" s="100">
        <v>6.34</v>
      </c>
      <c r="G162" s="100">
        <v>5.49</v>
      </c>
      <c r="H162" s="100">
        <v>4.71</v>
      </c>
      <c r="I162" s="100">
        <v>3.97</v>
      </c>
      <c r="J162" s="100">
        <v>3.4</v>
      </c>
      <c r="K162" s="100">
        <v>2.96</v>
      </c>
      <c r="L162" s="100">
        <v>60</v>
      </c>
      <c r="M162" s="100">
        <v>61</v>
      </c>
      <c r="N162" s="100">
        <v>28</v>
      </c>
      <c r="O162" s="99">
        <v>0.4209606481481481</v>
      </c>
    </row>
    <row r="163" spans="1:15" x14ac:dyDescent="0.25">
      <c r="A163" s="100">
        <v>2070</v>
      </c>
      <c r="B163" s="29">
        <v>4</v>
      </c>
      <c r="C163" s="100">
        <v>35718</v>
      </c>
      <c r="D163" s="100">
        <v>10.64</v>
      </c>
      <c r="E163" s="100">
        <v>9.75</v>
      </c>
      <c r="F163" s="100">
        <v>9.73</v>
      </c>
      <c r="G163" s="100">
        <v>8.48</v>
      </c>
      <c r="H163" s="100">
        <v>7.18</v>
      </c>
      <c r="I163" s="100">
        <v>6.03</v>
      </c>
      <c r="J163" s="100">
        <v>5.15</v>
      </c>
      <c r="K163" s="100">
        <v>4.45</v>
      </c>
      <c r="L163" s="100">
        <v>60</v>
      </c>
      <c r="M163" s="100">
        <v>61</v>
      </c>
      <c r="N163" s="100">
        <v>28</v>
      </c>
      <c r="O163" s="99">
        <v>0.42107638888888888</v>
      </c>
    </row>
    <row r="164" spans="1:15" x14ac:dyDescent="0.25">
      <c r="A164" s="96" t="s">
        <v>1062</v>
      </c>
      <c r="B164" s="98"/>
      <c r="C164" s="95" t="s">
        <v>57</v>
      </c>
      <c r="D164" s="97">
        <v>0.4216435185185185</v>
      </c>
      <c r="E164" s="96" t="s">
        <v>194</v>
      </c>
      <c r="F164" s="95"/>
      <c r="G164" s="95"/>
      <c r="H164" s="95"/>
      <c r="I164" s="95"/>
      <c r="J164" s="95"/>
      <c r="K164" s="95"/>
      <c r="L164" s="95"/>
      <c r="M164" s="95"/>
    </row>
    <row r="165" spans="1:15" x14ac:dyDescent="0.25">
      <c r="A165" s="100">
        <v>2088</v>
      </c>
      <c r="B165" s="29">
        <v>1</v>
      </c>
      <c r="C165" s="100">
        <v>34953</v>
      </c>
      <c r="D165" s="100">
        <v>22.08</v>
      </c>
      <c r="E165" s="100">
        <v>10.71</v>
      </c>
      <c r="F165" s="100">
        <v>16.850000000000001</v>
      </c>
      <c r="G165" s="100">
        <v>12.23</v>
      </c>
      <c r="H165" s="100">
        <v>9.31</v>
      </c>
      <c r="I165" s="100">
        <v>7.14</v>
      </c>
      <c r="J165" s="100">
        <v>5.52</v>
      </c>
      <c r="K165" s="100">
        <v>4.3</v>
      </c>
      <c r="L165" s="100">
        <v>60</v>
      </c>
      <c r="M165" s="100">
        <v>61</v>
      </c>
      <c r="N165" s="100">
        <v>29</v>
      </c>
      <c r="O165" s="99">
        <v>0.42222222222222222</v>
      </c>
    </row>
    <row r="166" spans="1:15" x14ac:dyDescent="0.25">
      <c r="A166" s="100">
        <v>2088</v>
      </c>
      <c r="B166" s="29">
        <v>2</v>
      </c>
      <c r="C166" s="100">
        <v>12000</v>
      </c>
      <c r="D166" s="100">
        <v>7.03</v>
      </c>
      <c r="E166" s="100">
        <v>3.8</v>
      </c>
      <c r="F166" s="100">
        <v>5.3</v>
      </c>
      <c r="G166" s="100">
        <v>3.85</v>
      </c>
      <c r="H166" s="100">
        <v>2.94</v>
      </c>
      <c r="I166" s="100">
        <v>2.2999999999999998</v>
      </c>
      <c r="J166" s="100">
        <v>1.83</v>
      </c>
      <c r="K166" s="100">
        <v>1.46</v>
      </c>
      <c r="L166" s="100">
        <v>60</v>
      </c>
      <c r="M166" s="100">
        <v>61</v>
      </c>
      <c r="N166" s="100">
        <v>29</v>
      </c>
      <c r="O166" s="99">
        <v>0.4223263888888889</v>
      </c>
    </row>
    <row r="167" spans="1:15" x14ac:dyDescent="0.25">
      <c r="A167" s="100">
        <v>2088</v>
      </c>
      <c r="B167" s="29">
        <v>3</v>
      </c>
      <c r="C167" s="100">
        <v>23316</v>
      </c>
      <c r="D167" s="100">
        <v>14.17</v>
      </c>
      <c r="E167" s="100">
        <v>7.3</v>
      </c>
      <c r="F167" s="100">
        <v>10.83</v>
      </c>
      <c r="G167" s="100">
        <v>7.82</v>
      </c>
      <c r="H167" s="100">
        <v>6.01</v>
      </c>
      <c r="I167" s="100">
        <v>4.71</v>
      </c>
      <c r="J167" s="100">
        <v>3.67</v>
      </c>
      <c r="K167" s="100">
        <v>2.91</v>
      </c>
      <c r="L167" s="100">
        <v>60</v>
      </c>
      <c r="M167" s="100">
        <v>61</v>
      </c>
      <c r="N167" s="100">
        <v>29</v>
      </c>
      <c r="O167" s="99">
        <v>0.42250000000000004</v>
      </c>
    </row>
    <row r="168" spans="1:15" x14ac:dyDescent="0.25">
      <c r="A168" s="100">
        <v>2088</v>
      </c>
      <c r="B168" s="29">
        <v>4</v>
      </c>
      <c r="C168" s="100">
        <v>35169</v>
      </c>
      <c r="D168" s="100">
        <v>20.32</v>
      </c>
      <c r="E168" s="100">
        <v>11.52</v>
      </c>
      <c r="F168" s="100">
        <v>15.66</v>
      </c>
      <c r="G168" s="100">
        <v>11.56</v>
      </c>
      <c r="H168" s="100">
        <v>8.8800000000000008</v>
      </c>
      <c r="I168" s="100">
        <v>6.9</v>
      </c>
      <c r="J168" s="100">
        <v>5.42</v>
      </c>
      <c r="K168" s="100">
        <v>4.28</v>
      </c>
      <c r="L168" s="100">
        <v>60</v>
      </c>
      <c r="M168" s="100">
        <v>61</v>
      </c>
      <c r="N168" s="100">
        <v>29</v>
      </c>
      <c r="O168" s="99">
        <v>0.42261574074074071</v>
      </c>
    </row>
    <row r="169" spans="1:15" x14ac:dyDescent="0.25">
      <c r="A169" s="96" t="s">
        <v>169</v>
      </c>
      <c r="B169" s="98"/>
      <c r="C169" s="95" t="s">
        <v>57</v>
      </c>
      <c r="D169" s="97">
        <v>0.4230902777777778</v>
      </c>
      <c r="E169" s="96" t="s">
        <v>192</v>
      </c>
      <c r="F169" s="95"/>
      <c r="G169" s="95"/>
      <c r="H169" s="95"/>
      <c r="I169" s="95"/>
      <c r="J169" s="95"/>
      <c r="K169" s="95"/>
      <c r="L169" s="95"/>
      <c r="M169" s="95"/>
    </row>
    <row r="170" spans="1:15" x14ac:dyDescent="0.25">
      <c r="A170" s="100">
        <v>2090</v>
      </c>
      <c r="B170" s="29">
        <v>1</v>
      </c>
      <c r="C170" s="100">
        <v>34952</v>
      </c>
      <c r="D170" s="100">
        <v>26.69</v>
      </c>
      <c r="E170" s="100">
        <v>20.34</v>
      </c>
      <c r="F170" s="100">
        <v>12.62</v>
      </c>
      <c r="G170" s="100">
        <v>9.06</v>
      </c>
      <c r="H170" s="100">
        <v>6.75</v>
      </c>
      <c r="I170" s="100">
        <v>5.27</v>
      </c>
      <c r="J170" s="100">
        <v>4.25</v>
      </c>
      <c r="K170" s="100">
        <v>3.49</v>
      </c>
      <c r="L170" s="100">
        <v>60</v>
      </c>
      <c r="M170" s="100">
        <v>62</v>
      </c>
      <c r="N170" s="100">
        <v>30</v>
      </c>
      <c r="O170" s="99">
        <v>0.42355324074074074</v>
      </c>
    </row>
    <row r="171" spans="1:15" x14ac:dyDescent="0.25">
      <c r="A171" s="100">
        <v>2090</v>
      </c>
      <c r="B171" s="29">
        <v>2</v>
      </c>
      <c r="C171" s="100">
        <v>11911</v>
      </c>
      <c r="D171" s="100">
        <v>8.81</v>
      </c>
      <c r="E171" s="100">
        <v>6.66</v>
      </c>
      <c r="F171" s="100">
        <v>4.26</v>
      </c>
      <c r="G171" s="100">
        <v>3.05</v>
      </c>
      <c r="H171" s="100">
        <v>2.27</v>
      </c>
      <c r="I171" s="100">
        <v>1.8</v>
      </c>
      <c r="J171" s="100">
        <v>1.47</v>
      </c>
      <c r="K171" s="100">
        <v>1.21</v>
      </c>
      <c r="L171" s="100">
        <v>60</v>
      </c>
      <c r="M171" s="100">
        <v>62</v>
      </c>
      <c r="N171" s="100">
        <v>30</v>
      </c>
      <c r="O171" s="99">
        <v>0.42365740740740737</v>
      </c>
    </row>
    <row r="172" spans="1:15" x14ac:dyDescent="0.25">
      <c r="A172" s="100">
        <v>2090</v>
      </c>
      <c r="B172" s="29">
        <v>3</v>
      </c>
      <c r="C172" s="100">
        <v>23285</v>
      </c>
      <c r="D172" s="100">
        <v>17.239999999999998</v>
      </c>
      <c r="E172" s="100">
        <v>13.08</v>
      </c>
      <c r="F172" s="100">
        <v>8.85</v>
      </c>
      <c r="G172" s="100">
        <v>6.28</v>
      </c>
      <c r="H172" s="100">
        <v>4.63</v>
      </c>
      <c r="I172" s="100">
        <v>3.63</v>
      </c>
      <c r="J172" s="100">
        <v>2.96</v>
      </c>
      <c r="K172" s="100">
        <v>2.41</v>
      </c>
      <c r="L172" s="100">
        <v>60</v>
      </c>
      <c r="M172" s="100">
        <v>62</v>
      </c>
      <c r="N172" s="100">
        <v>30</v>
      </c>
      <c r="O172" s="99">
        <v>0.42375000000000002</v>
      </c>
    </row>
    <row r="173" spans="1:15" x14ac:dyDescent="0.25">
      <c r="A173" s="100">
        <v>2090</v>
      </c>
      <c r="B173" s="29">
        <v>4</v>
      </c>
      <c r="C173" s="100">
        <v>35077</v>
      </c>
      <c r="D173" s="100">
        <v>24.83</v>
      </c>
      <c r="E173" s="100">
        <v>18.98</v>
      </c>
      <c r="F173" s="100">
        <v>13.36</v>
      </c>
      <c r="G173" s="100">
        <v>9.56</v>
      </c>
      <c r="H173" s="100">
        <v>7.03</v>
      </c>
      <c r="I173" s="100">
        <v>5.5</v>
      </c>
      <c r="J173" s="100">
        <v>4.45</v>
      </c>
      <c r="K173" s="100">
        <v>3.63</v>
      </c>
      <c r="L173" s="100">
        <v>60</v>
      </c>
      <c r="M173" s="100">
        <v>62</v>
      </c>
      <c r="N173" s="100">
        <v>30</v>
      </c>
      <c r="O173" s="99">
        <v>0.42386574074074074</v>
      </c>
    </row>
    <row r="174" spans="1:15" x14ac:dyDescent="0.25">
      <c r="A174" s="96" t="s">
        <v>167</v>
      </c>
      <c r="B174" s="98"/>
      <c r="C174" s="95" t="s">
        <v>57</v>
      </c>
      <c r="D174" s="97">
        <v>0.42431712962962959</v>
      </c>
      <c r="E174" s="96" t="s">
        <v>190</v>
      </c>
      <c r="F174" s="95"/>
      <c r="G174" s="95"/>
      <c r="H174" s="95"/>
      <c r="I174" s="95"/>
      <c r="J174" s="95"/>
      <c r="K174" s="95"/>
      <c r="L174" s="95"/>
      <c r="M174" s="95"/>
    </row>
    <row r="175" spans="1:15" x14ac:dyDescent="0.25">
      <c r="A175" s="100">
        <v>2108</v>
      </c>
      <c r="B175" s="29">
        <v>1</v>
      </c>
      <c r="C175" s="100">
        <v>35419</v>
      </c>
      <c r="D175" s="100">
        <v>10.199999999999999</v>
      </c>
      <c r="E175" s="100">
        <v>8.94</v>
      </c>
      <c r="F175" s="100">
        <v>9.39</v>
      </c>
      <c r="G175" s="100">
        <v>8.11</v>
      </c>
      <c r="H175" s="100">
        <v>6.94</v>
      </c>
      <c r="I175" s="100">
        <v>5.85</v>
      </c>
      <c r="J175" s="100">
        <v>4.8899999999999997</v>
      </c>
      <c r="K175" s="100">
        <v>4.12</v>
      </c>
      <c r="L175" s="100">
        <v>60</v>
      </c>
      <c r="M175" s="100">
        <v>61</v>
      </c>
      <c r="N175" s="100">
        <v>31</v>
      </c>
      <c r="O175" s="99">
        <v>0.42490740740740746</v>
      </c>
    </row>
    <row r="176" spans="1:15" x14ac:dyDescent="0.25">
      <c r="A176" s="100">
        <v>2108</v>
      </c>
      <c r="B176" s="29">
        <v>2</v>
      </c>
      <c r="C176" s="100">
        <v>12100</v>
      </c>
      <c r="D176" s="100">
        <v>3.03</v>
      </c>
      <c r="E176" s="100">
        <v>2.64</v>
      </c>
      <c r="F176" s="100">
        <v>2.82</v>
      </c>
      <c r="G176" s="100">
        <v>2.4500000000000002</v>
      </c>
      <c r="H176" s="100">
        <v>2.15</v>
      </c>
      <c r="I176" s="100">
        <v>1.85</v>
      </c>
      <c r="J176" s="100">
        <v>1.59</v>
      </c>
      <c r="K176" s="100">
        <v>1.37</v>
      </c>
      <c r="L176" s="100">
        <v>60</v>
      </c>
      <c r="M176" s="100">
        <v>61</v>
      </c>
      <c r="N176" s="100">
        <v>31</v>
      </c>
      <c r="O176" s="99">
        <v>0.42501157407407408</v>
      </c>
    </row>
    <row r="177" spans="1:15" x14ac:dyDescent="0.25">
      <c r="A177" s="100">
        <v>2108</v>
      </c>
      <c r="B177" s="29">
        <v>3</v>
      </c>
      <c r="C177" s="100">
        <v>23538</v>
      </c>
      <c r="D177" s="100">
        <v>6.39</v>
      </c>
      <c r="E177" s="100">
        <v>5.53</v>
      </c>
      <c r="F177" s="100">
        <v>5.91</v>
      </c>
      <c r="G177" s="100">
        <v>5.0999999999999996</v>
      </c>
      <c r="H177" s="100">
        <v>4.4400000000000004</v>
      </c>
      <c r="I177" s="100">
        <v>3.8</v>
      </c>
      <c r="J177" s="100">
        <v>3.23</v>
      </c>
      <c r="K177" s="100">
        <v>2.76</v>
      </c>
      <c r="L177" s="100">
        <v>60</v>
      </c>
      <c r="M177" s="100">
        <v>61</v>
      </c>
      <c r="N177" s="100">
        <v>31</v>
      </c>
      <c r="O177" s="99">
        <v>0.42510416666666667</v>
      </c>
    </row>
    <row r="178" spans="1:15" x14ac:dyDescent="0.25">
      <c r="A178" s="100">
        <v>2108</v>
      </c>
      <c r="B178" s="29">
        <v>4</v>
      </c>
      <c r="C178" s="100">
        <v>35684</v>
      </c>
      <c r="D178" s="100">
        <v>9.9499999999999993</v>
      </c>
      <c r="E178" s="100">
        <v>8.69</v>
      </c>
      <c r="F178" s="100">
        <v>9.1999999999999993</v>
      </c>
      <c r="G178" s="100">
        <v>7.95</v>
      </c>
      <c r="H178" s="100">
        <v>6.84</v>
      </c>
      <c r="I178" s="100">
        <v>5.82</v>
      </c>
      <c r="J178" s="100">
        <v>4.92</v>
      </c>
      <c r="K178" s="100">
        <v>4.22</v>
      </c>
      <c r="L178" s="100">
        <v>60</v>
      </c>
      <c r="M178" s="100">
        <v>61</v>
      </c>
      <c r="N178" s="100">
        <v>31</v>
      </c>
      <c r="O178" s="99">
        <v>0.42521990740740739</v>
      </c>
    </row>
    <row r="179" spans="1:15" x14ac:dyDescent="0.25">
      <c r="A179" s="96" t="s">
        <v>1063</v>
      </c>
      <c r="B179" s="98"/>
      <c r="C179" s="95" t="s">
        <v>57</v>
      </c>
      <c r="D179" s="97">
        <v>0.4256597222222222</v>
      </c>
      <c r="E179" s="96" t="s">
        <v>188</v>
      </c>
      <c r="F179" s="95"/>
      <c r="G179" s="95"/>
      <c r="H179" s="95"/>
      <c r="I179" s="95"/>
      <c r="J179" s="95"/>
      <c r="K179" s="95"/>
      <c r="L179" s="95"/>
      <c r="M179" s="95"/>
    </row>
    <row r="180" spans="1:15" x14ac:dyDescent="0.25">
      <c r="A180" s="100">
        <v>2125</v>
      </c>
      <c r="B180" s="29">
        <v>1</v>
      </c>
      <c r="C180" s="100">
        <v>35074</v>
      </c>
      <c r="D180" s="100">
        <v>19.18</v>
      </c>
      <c r="E180" s="100">
        <v>8.7799999999999994</v>
      </c>
      <c r="F180" s="100">
        <v>15</v>
      </c>
      <c r="G180" s="100">
        <v>11.37</v>
      </c>
      <c r="H180" s="100">
        <v>8.83</v>
      </c>
      <c r="I180" s="100">
        <v>6.87</v>
      </c>
      <c r="J180" s="100">
        <v>5.24</v>
      </c>
      <c r="K180" s="100">
        <v>4.0999999999999996</v>
      </c>
      <c r="L180" s="100">
        <v>60</v>
      </c>
      <c r="M180" s="100">
        <v>61</v>
      </c>
      <c r="N180" s="100">
        <v>32</v>
      </c>
      <c r="O180" s="99">
        <v>0.42628472222222219</v>
      </c>
    </row>
    <row r="181" spans="1:15" x14ac:dyDescent="0.25">
      <c r="A181" s="100">
        <v>2125</v>
      </c>
      <c r="B181" s="29">
        <v>2</v>
      </c>
      <c r="C181" s="100">
        <v>11944</v>
      </c>
      <c r="D181" s="100">
        <v>7.67</v>
      </c>
      <c r="E181" s="100">
        <v>1.83</v>
      </c>
      <c r="F181" s="100">
        <v>5.84</v>
      </c>
      <c r="G181" s="100">
        <v>4.3899999999999997</v>
      </c>
      <c r="H181" s="100">
        <v>3.33</v>
      </c>
      <c r="I181" s="100">
        <v>2.63</v>
      </c>
      <c r="J181" s="100">
        <v>2.02</v>
      </c>
      <c r="K181" s="100">
        <v>1.61</v>
      </c>
      <c r="L181" s="100">
        <v>60</v>
      </c>
      <c r="M181" s="100">
        <v>61</v>
      </c>
      <c r="N181" s="100">
        <v>32</v>
      </c>
      <c r="O181" s="99">
        <v>0.42653935185185188</v>
      </c>
    </row>
    <row r="182" spans="1:15" x14ac:dyDescent="0.25">
      <c r="A182" s="100">
        <v>2125</v>
      </c>
      <c r="B182" s="29">
        <v>3</v>
      </c>
      <c r="C182" s="100">
        <v>23385</v>
      </c>
      <c r="D182" s="100">
        <v>13.75</v>
      </c>
      <c r="E182" s="100">
        <v>4.8600000000000003</v>
      </c>
      <c r="F182" s="100">
        <v>10.67</v>
      </c>
      <c r="G182" s="100">
        <v>7.99</v>
      </c>
      <c r="H182" s="100">
        <v>6.17</v>
      </c>
      <c r="I182" s="100">
        <v>4.88</v>
      </c>
      <c r="J182" s="100">
        <v>3.74</v>
      </c>
      <c r="K182" s="100">
        <v>2.95</v>
      </c>
      <c r="L182" s="100">
        <v>60</v>
      </c>
      <c r="M182" s="100">
        <v>61</v>
      </c>
      <c r="N182" s="100">
        <v>32</v>
      </c>
      <c r="O182" s="99">
        <v>0.42665509259259254</v>
      </c>
    </row>
    <row r="183" spans="1:15" x14ac:dyDescent="0.25">
      <c r="A183" s="100">
        <v>2125</v>
      </c>
      <c r="B183" s="29">
        <v>4</v>
      </c>
      <c r="C183" s="100">
        <v>35371</v>
      </c>
      <c r="D183" s="100">
        <v>18.77</v>
      </c>
      <c r="E183" s="100">
        <v>8.89</v>
      </c>
      <c r="F183" s="100">
        <v>14.74</v>
      </c>
      <c r="G183" s="100">
        <v>11.17</v>
      </c>
      <c r="H183" s="100">
        <v>8.64</v>
      </c>
      <c r="I183" s="100">
        <v>6.82</v>
      </c>
      <c r="J183" s="100">
        <v>5.29</v>
      </c>
      <c r="K183" s="100">
        <v>4.18</v>
      </c>
      <c r="L183" s="100">
        <v>60</v>
      </c>
      <c r="M183" s="100">
        <v>61</v>
      </c>
      <c r="N183" s="100">
        <v>32</v>
      </c>
      <c r="O183" s="99">
        <v>0.4268055555555556</v>
      </c>
    </row>
    <row r="184" spans="1:15" x14ac:dyDescent="0.25">
      <c r="A184" s="96" t="s">
        <v>1064</v>
      </c>
      <c r="B184" s="98"/>
      <c r="C184" s="95" t="s">
        <v>57</v>
      </c>
      <c r="D184" s="97">
        <v>0.42746527777777782</v>
      </c>
      <c r="E184" s="96" t="s">
        <v>186</v>
      </c>
      <c r="F184" s="95"/>
      <c r="G184" s="95"/>
      <c r="H184" s="95"/>
      <c r="I184" s="95"/>
      <c r="J184" s="95"/>
      <c r="K184" s="95"/>
      <c r="L184" s="95"/>
      <c r="M184" s="95"/>
    </row>
    <row r="185" spans="1:15" x14ac:dyDescent="0.25">
      <c r="A185" s="100">
        <v>2128</v>
      </c>
      <c r="B185" s="29">
        <v>1</v>
      </c>
      <c r="C185" s="100">
        <v>35156</v>
      </c>
      <c r="D185" s="100">
        <v>16.7</v>
      </c>
      <c r="E185" s="100">
        <v>13.08</v>
      </c>
      <c r="F185" s="100">
        <v>11.47</v>
      </c>
      <c r="G185" s="100">
        <v>8.94</v>
      </c>
      <c r="H185" s="100">
        <v>6.91</v>
      </c>
      <c r="I185" s="100">
        <v>5.49</v>
      </c>
      <c r="J185" s="100">
        <v>4.4000000000000004</v>
      </c>
      <c r="K185" s="100">
        <v>3.58</v>
      </c>
      <c r="L185" s="100">
        <v>60</v>
      </c>
      <c r="M185" s="100">
        <v>62</v>
      </c>
      <c r="N185" s="100">
        <v>33</v>
      </c>
      <c r="O185" s="99">
        <v>0.42782407407407402</v>
      </c>
    </row>
    <row r="186" spans="1:15" x14ac:dyDescent="0.25">
      <c r="A186" s="100">
        <v>2128</v>
      </c>
      <c r="B186" s="29">
        <v>2</v>
      </c>
      <c r="C186" s="100">
        <v>12015</v>
      </c>
      <c r="D186" s="100">
        <v>6.15</v>
      </c>
      <c r="E186" s="100">
        <v>4.76</v>
      </c>
      <c r="F186" s="100">
        <v>3.29</v>
      </c>
      <c r="G186" s="100">
        <v>2.58</v>
      </c>
      <c r="H186" s="100">
        <v>2.06</v>
      </c>
      <c r="I186" s="100">
        <v>1.67</v>
      </c>
      <c r="J186" s="100">
        <v>1.39</v>
      </c>
      <c r="K186" s="100">
        <v>1.17</v>
      </c>
      <c r="L186" s="100">
        <v>60</v>
      </c>
      <c r="M186" s="100">
        <v>62</v>
      </c>
      <c r="N186" s="100">
        <v>33</v>
      </c>
      <c r="O186" s="99">
        <v>0.42792824074074076</v>
      </c>
    </row>
    <row r="187" spans="1:15" x14ac:dyDescent="0.25">
      <c r="A187" s="100">
        <v>2128</v>
      </c>
      <c r="B187" s="29">
        <v>3</v>
      </c>
      <c r="C187" s="100">
        <v>23484</v>
      </c>
      <c r="D187" s="100">
        <v>11.52</v>
      </c>
      <c r="E187" s="100">
        <v>8.91</v>
      </c>
      <c r="F187" s="100">
        <v>7.5</v>
      </c>
      <c r="G187" s="100">
        <v>5.77</v>
      </c>
      <c r="H187" s="100">
        <v>4.53</v>
      </c>
      <c r="I187" s="100">
        <v>3.6</v>
      </c>
      <c r="J187" s="100">
        <v>2.91</v>
      </c>
      <c r="K187" s="100">
        <v>2.38</v>
      </c>
      <c r="L187" s="100">
        <v>60</v>
      </c>
      <c r="M187" s="100">
        <v>62</v>
      </c>
      <c r="N187" s="100">
        <v>33</v>
      </c>
      <c r="O187" s="99">
        <v>0.42802083333333335</v>
      </c>
    </row>
    <row r="188" spans="1:15" x14ac:dyDescent="0.25">
      <c r="A188" s="100">
        <v>2128</v>
      </c>
      <c r="B188" s="29">
        <v>4</v>
      </c>
      <c r="C188" s="100">
        <v>35421</v>
      </c>
      <c r="D188" s="100">
        <v>16.38</v>
      </c>
      <c r="E188" s="100">
        <v>12.83</v>
      </c>
      <c r="F188" s="100">
        <v>11.72</v>
      </c>
      <c r="G188" s="100">
        <v>9.1</v>
      </c>
      <c r="H188" s="100">
        <v>7.02</v>
      </c>
      <c r="I188" s="100">
        <v>5.59</v>
      </c>
      <c r="J188" s="100">
        <v>4.46</v>
      </c>
      <c r="K188" s="100">
        <v>3.64</v>
      </c>
      <c r="L188" s="100">
        <v>60</v>
      </c>
      <c r="M188" s="100">
        <v>62</v>
      </c>
      <c r="N188" s="100">
        <v>33</v>
      </c>
      <c r="O188" s="99">
        <v>0.42813657407407407</v>
      </c>
    </row>
    <row r="189" spans="1:15" x14ac:dyDescent="0.25">
      <c r="A189" s="96" t="s">
        <v>1065</v>
      </c>
      <c r="B189" s="98"/>
      <c r="C189" s="95" t="s">
        <v>57</v>
      </c>
      <c r="D189" s="97">
        <v>0.42859953703703701</v>
      </c>
      <c r="E189" s="96" t="s">
        <v>184</v>
      </c>
      <c r="F189" s="95"/>
      <c r="G189" s="95"/>
      <c r="H189" s="95"/>
      <c r="I189" s="95"/>
      <c r="J189" s="95"/>
      <c r="K189" s="95"/>
      <c r="L189" s="95"/>
      <c r="M189" s="95"/>
    </row>
    <row r="190" spans="1:15" x14ac:dyDescent="0.25">
      <c r="A190" s="100">
        <v>2145</v>
      </c>
      <c r="B190" s="29">
        <v>1</v>
      </c>
      <c r="C190" s="100">
        <v>35570</v>
      </c>
      <c r="D190" s="100">
        <v>9.25</v>
      </c>
      <c r="E190" s="100">
        <v>8.49</v>
      </c>
      <c r="F190" s="100">
        <v>8.39</v>
      </c>
      <c r="G190" s="100">
        <v>7.38</v>
      </c>
      <c r="H190" s="100">
        <v>6.49</v>
      </c>
      <c r="I190" s="100">
        <v>5.64</v>
      </c>
      <c r="J190" s="100">
        <v>4.8899999999999997</v>
      </c>
      <c r="K190" s="100">
        <v>4.3099999999999996</v>
      </c>
      <c r="L190" s="100">
        <v>60</v>
      </c>
      <c r="M190" s="100">
        <v>61</v>
      </c>
      <c r="N190" s="100">
        <v>34</v>
      </c>
      <c r="O190" s="99">
        <v>0.42914351851851856</v>
      </c>
    </row>
    <row r="191" spans="1:15" x14ac:dyDescent="0.25">
      <c r="A191" s="100">
        <v>2145</v>
      </c>
      <c r="B191" s="29">
        <v>2</v>
      </c>
      <c r="C191" s="100">
        <v>12242</v>
      </c>
      <c r="D191" s="100">
        <v>2.91</v>
      </c>
      <c r="E191" s="100">
        <v>2.62</v>
      </c>
      <c r="F191" s="100">
        <v>2.64</v>
      </c>
      <c r="G191" s="100">
        <v>2.33</v>
      </c>
      <c r="H191" s="100">
        <v>2.09</v>
      </c>
      <c r="I191" s="100">
        <v>1.83</v>
      </c>
      <c r="J191" s="100">
        <v>1.64</v>
      </c>
      <c r="K191" s="100">
        <v>1.48</v>
      </c>
      <c r="L191" s="100">
        <v>60</v>
      </c>
      <c r="M191" s="100">
        <v>61</v>
      </c>
      <c r="N191" s="100">
        <v>34</v>
      </c>
      <c r="O191" s="99">
        <v>0.4292361111111111</v>
      </c>
    </row>
    <row r="192" spans="1:15" x14ac:dyDescent="0.25">
      <c r="A192" s="100">
        <v>2145</v>
      </c>
      <c r="B192" s="29">
        <v>3</v>
      </c>
      <c r="C192" s="100">
        <v>23700</v>
      </c>
      <c r="D192" s="100">
        <v>5.93</v>
      </c>
      <c r="E192" s="100">
        <v>5.32</v>
      </c>
      <c r="F192" s="100">
        <v>5.44</v>
      </c>
      <c r="G192" s="100">
        <v>4.7300000000000004</v>
      </c>
      <c r="H192" s="100">
        <v>4.2300000000000004</v>
      </c>
      <c r="I192" s="100">
        <v>3.69</v>
      </c>
      <c r="J192" s="100">
        <v>3.28</v>
      </c>
      <c r="K192" s="100">
        <v>2.95</v>
      </c>
      <c r="L192" s="100">
        <v>60</v>
      </c>
      <c r="M192" s="100">
        <v>61</v>
      </c>
      <c r="N192" s="100">
        <v>34</v>
      </c>
      <c r="O192" s="99">
        <v>0.42932870370370368</v>
      </c>
    </row>
    <row r="193" spans="1:15" x14ac:dyDescent="0.25">
      <c r="A193" s="100">
        <v>2145</v>
      </c>
      <c r="B193" s="29">
        <v>4</v>
      </c>
      <c r="C193" s="100">
        <v>35860</v>
      </c>
      <c r="D193" s="100">
        <v>9.09</v>
      </c>
      <c r="E193" s="100">
        <v>8.3000000000000007</v>
      </c>
      <c r="F193" s="100">
        <v>8.2799999999999994</v>
      </c>
      <c r="G193" s="100">
        <v>7.27</v>
      </c>
      <c r="H193" s="100">
        <v>6.43</v>
      </c>
      <c r="I193" s="100">
        <v>5.62</v>
      </c>
      <c r="J193" s="100">
        <v>4.93</v>
      </c>
      <c r="K193" s="100">
        <v>4.41</v>
      </c>
      <c r="L193" s="100">
        <v>60</v>
      </c>
      <c r="M193" s="100">
        <v>61</v>
      </c>
      <c r="N193" s="100">
        <v>34</v>
      </c>
      <c r="O193" s="99">
        <v>0.4294560185185185</v>
      </c>
    </row>
    <row r="194" spans="1:15" x14ac:dyDescent="0.25">
      <c r="A194" s="96" t="s">
        <v>1066</v>
      </c>
      <c r="B194" s="98"/>
      <c r="C194" s="95" t="s">
        <v>57</v>
      </c>
      <c r="D194" s="97">
        <v>0.42989583333333337</v>
      </c>
      <c r="E194" s="96" t="s">
        <v>182</v>
      </c>
      <c r="F194" s="95"/>
      <c r="G194" s="95"/>
      <c r="H194" s="95"/>
      <c r="I194" s="95"/>
      <c r="J194" s="95"/>
      <c r="K194" s="95"/>
      <c r="L194" s="95"/>
      <c r="M194" s="95"/>
    </row>
    <row r="195" spans="1:15" x14ac:dyDescent="0.25">
      <c r="A195" s="100">
        <v>2163</v>
      </c>
      <c r="B195" s="29">
        <v>1</v>
      </c>
      <c r="C195" s="100">
        <v>35202</v>
      </c>
      <c r="D195" s="100">
        <v>17.04</v>
      </c>
      <c r="E195" s="100">
        <v>10.18</v>
      </c>
      <c r="F195" s="100">
        <v>13.42</v>
      </c>
      <c r="G195" s="100">
        <v>10.220000000000001</v>
      </c>
      <c r="H195" s="100">
        <v>8.02</v>
      </c>
      <c r="I195" s="100">
        <v>6.28</v>
      </c>
      <c r="J195" s="100">
        <v>4.91</v>
      </c>
      <c r="K195" s="100">
        <v>3.85</v>
      </c>
      <c r="L195" s="100">
        <v>60</v>
      </c>
      <c r="M195" s="100">
        <v>61</v>
      </c>
      <c r="N195" s="100">
        <v>35</v>
      </c>
      <c r="O195" s="99">
        <v>0.43050925925925926</v>
      </c>
    </row>
    <row r="196" spans="1:15" x14ac:dyDescent="0.25">
      <c r="A196" s="100">
        <v>2163</v>
      </c>
      <c r="B196" s="29">
        <v>2</v>
      </c>
      <c r="C196" s="100">
        <v>11940</v>
      </c>
      <c r="D196" s="100">
        <v>6.66</v>
      </c>
      <c r="E196" s="100">
        <v>2.2999999999999998</v>
      </c>
      <c r="F196" s="100">
        <v>5.07</v>
      </c>
      <c r="G196" s="100">
        <v>3.86</v>
      </c>
      <c r="H196" s="100">
        <v>2.97</v>
      </c>
      <c r="I196" s="100">
        <v>2.36</v>
      </c>
      <c r="J196" s="100">
        <v>1.86</v>
      </c>
      <c r="K196" s="100">
        <v>1.46</v>
      </c>
      <c r="L196" s="100">
        <v>60</v>
      </c>
      <c r="M196" s="100">
        <v>61</v>
      </c>
      <c r="N196" s="100">
        <v>35</v>
      </c>
      <c r="O196" s="99">
        <v>0.43064814814814811</v>
      </c>
    </row>
    <row r="197" spans="1:15" x14ac:dyDescent="0.25">
      <c r="A197" s="100">
        <v>2163</v>
      </c>
      <c r="B197" s="29">
        <v>3</v>
      </c>
      <c r="C197" s="100">
        <v>23501</v>
      </c>
      <c r="D197" s="100">
        <v>11.93</v>
      </c>
      <c r="E197" s="100">
        <v>6.04</v>
      </c>
      <c r="F197" s="100">
        <v>9.32</v>
      </c>
      <c r="G197" s="100">
        <v>6.99</v>
      </c>
      <c r="H197" s="100">
        <v>5.5</v>
      </c>
      <c r="I197" s="100">
        <v>4.37</v>
      </c>
      <c r="J197" s="100">
        <v>3.42</v>
      </c>
      <c r="K197" s="100">
        <v>2.7</v>
      </c>
      <c r="L197" s="100">
        <v>60</v>
      </c>
      <c r="M197" s="100">
        <v>61</v>
      </c>
      <c r="N197" s="100">
        <v>35</v>
      </c>
      <c r="O197" s="99">
        <v>0.43081018518518516</v>
      </c>
    </row>
    <row r="198" spans="1:15" x14ac:dyDescent="0.25">
      <c r="A198" s="100">
        <v>2163</v>
      </c>
      <c r="B198" s="29">
        <v>4</v>
      </c>
      <c r="C198" s="100">
        <v>35572</v>
      </c>
      <c r="D198" s="100">
        <v>16.649999999999999</v>
      </c>
      <c r="E198" s="100">
        <v>10.25</v>
      </c>
      <c r="F198" s="100">
        <v>13.15</v>
      </c>
      <c r="G198" s="100">
        <v>10.07</v>
      </c>
      <c r="H198" s="100">
        <v>7.92</v>
      </c>
      <c r="I198" s="100">
        <v>6.25</v>
      </c>
      <c r="J198" s="100">
        <v>4.96</v>
      </c>
      <c r="K198" s="100">
        <v>3.91</v>
      </c>
      <c r="L198" s="100">
        <v>60</v>
      </c>
      <c r="M198" s="100">
        <v>61</v>
      </c>
      <c r="N198" s="100">
        <v>35</v>
      </c>
      <c r="O198" s="99">
        <v>0.43092592592592593</v>
      </c>
    </row>
    <row r="199" spans="1:15" x14ac:dyDescent="0.25">
      <c r="A199" s="96" t="s">
        <v>1058</v>
      </c>
      <c r="B199" s="98"/>
      <c r="C199" s="95" t="s">
        <v>57</v>
      </c>
      <c r="D199" s="97">
        <v>0.43144675925925924</v>
      </c>
      <c r="E199" s="96" t="s">
        <v>180</v>
      </c>
      <c r="F199" s="95"/>
      <c r="G199" s="95"/>
      <c r="H199" s="95"/>
      <c r="I199" s="95"/>
      <c r="J199" s="95"/>
      <c r="K199" s="95"/>
      <c r="L199" s="95"/>
      <c r="M199" s="95"/>
    </row>
    <row r="200" spans="1:15" x14ac:dyDescent="0.25">
      <c r="A200" s="100">
        <v>2165</v>
      </c>
      <c r="B200" s="29">
        <v>1</v>
      </c>
      <c r="C200" s="100">
        <v>35286</v>
      </c>
      <c r="D200" s="100">
        <v>17.440000000000001</v>
      </c>
      <c r="E200" s="100">
        <v>13.69</v>
      </c>
      <c r="F200" s="100">
        <v>9.6199999999999992</v>
      </c>
      <c r="G200" s="100">
        <v>7.59</v>
      </c>
      <c r="H200" s="100">
        <v>5.99</v>
      </c>
      <c r="I200" s="100">
        <v>4.8899999999999997</v>
      </c>
      <c r="J200" s="100">
        <v>4.0199999999999996</v>
      </c>
      <c r="K200" s="100">
        <v>3.35</v>
      </c>
      <c r="L200" s="100">
        <v>60</v>
      </c>
      <c r="M200" s="100">
        <v>62</v>
      </c>
      <c r="N200" s="100">
        <v>36</v>
      </c>
      <c r="O200" s="99">
        <v>0.4319560185185185</v>
      </c>
    </row>
    <row r="201" spans="1:15" x14ac:dyDescent="0.25">
      <c r="A201" s="100">
        <v>2165</v>
      </c>
      <c r="B201" s="29">
        <v>2</v>
      </c>
      <c r="C201" s="100">
        <v>11959</v>
      </c>
      <c r="D201" s="100">
        <v>7.08</v>
      </c>
      <c r="E201" s="100">
        <v>5.39</v>
      </c>
      <c r="F201" s="100">
        <v>2.11</v>
      </c>
      <c r="G201" s="100">
        <v>1.79</v>
      </c>
      <c r="H201" s="100">
        <v>1.56</v>
      </c>
      <c r="I201" s="100">
        <v>1.38</v>
      </c>
      <c r="J201" s="100">
        <v>1.18</v>
      </c>
      <c r="K201" s="100">
        <v>1.05</v>
      </c>
      <c r="L201" s="100">
        <v>60</v>
      </c>
      <c r="M201" s="100">
        <v>62</v>
      </c>
      <c r="N201" s="100">
        <v>36</v>
      </c>
      <c r="O201" s="99">
        <v>0.43206018518518513</v>
      </c>
    </row>
    <row r="202" spans="1:15" x14ac:dyDescent="0.25">
      <c r="A202" s="100">
        <v>2165</v>
      </c>
      <c r="B202" s="29">
        <v>3</v>
      </c>
      <c r="C202" s="100">
        <v>23348</v>
      </c>
      <c r="D202" s="100">
        <v>12.46</v>
      </c>
      <c r="E202" s="100">
        <v>9.6199999999999992</v>
      </c>
      <c r="F202" s="100">
        <v>5.77</v>
      </c>
      <c r="G202" s="100">
        <v>4.55</v>
      </c>
      <c r="H202" s="100">
        <v>3.65</v>
      </c>
      <c r="I202" s="100">
        <v>3.07</v>
      </c>
      <c r="J202" s="100">
        <v>2.56</v>
      </c>
      <c r="K202" s="100">
        <v>2.17</v>
      </c>
      <c r="L202" s="100">
        <v>60</v>
      </c>
      <c r="M202" s="100">
        <v>62</v>
      </c>
      <c r="N202" s="100">
        <v>36</v>
      </c>
      <c r="O202" s="99">
        <v>0.43215277777777777</v>
      </c>
    </row>
    <row r="203" spans="1:15" x14ac:dyDescent="0.25">
      <c r="A203" s="100">
        <v>2165</v>
      </c>
      <c r="B203" s="29">
        <v>4</v>
      </c>
      <c r="C203" s="100">
        <v>35583</v>
      </c>
      <c r="D203" s="100">
        <v>17.100000000000001</v>
      </c>
      <c r="E203" s="100">
        <v>13.43</v>
      </c>
      <c r="F203" s="100">
        <v>9.93</v>
      </c>
      <c r="G203" s="100">
        <v>7.76</v>
      </c>
      <c r="H203" s="100">
        <v>6.1</v>
      </c>
      <c r="I203" s="100">
        <v>5.01</v>
      </c>
      <c r="J203" s="100">
        <v>4.0999999999999996</v>
      </c>
      <c r="K203" s="100">
        <v>3.4</v>
      </c>
      <c r="L203" s="100">
        <v>60</v>
      </c>
      <c r="M203" s="100">
        <v>62</v>
      </c>
      <c r="N203" s="100">
        <v>36</v>
      </c>
      <c r="O203" s="99">
        <v>0.4322685185185185</v>
      </c>
    </row>
    <row r="204" spans="1:15" x14ac:dyDescent="0.25">
      <c r="A204" s="96" t="s">
        <v>1067</v>
      </c>
      <c r="B204" s="98"/>
      <c r="C204" s="95" t="s">
        <v>57</v>
      </c>
      <c r="D204" s="97">
        <v>0.43288194444444444</v>
      </c>
      <c r="E204" s="96" t="s">
        <v>178</v>
      </c>
      <c r="F204" s="95"/>
      <c r="G204" s="95"/>
      <c r="H204" s="95"/>
      <c r="I204" s="95"/>
      <c r="J204" s="95"/>
      <c r="K204" s="95"/>
      <c r="L204" s="95"/>
      <c r="M204" s="95"/>
    </row>
    <row r="205" spans="1:15" x14ac:dyDescent="0.25">
      <c r="A205" s="100">
        <v>2183</v>
      </c>
      <c r="B205" s="29">
        <v>1</v>
      </c>
      <c r="C205" s="100">
        <v>35524</v>
      </c>
      <c r="D205" s="100">
        <v>8.84</v>
      </c>
      <c r="E205" s="100">
        <v>8.0299999999999994</v>
      </c>
      <c r="F205" s="100">
        <v>8.0399999999999991</v>
      </c>
      <c r="G205" s="100">
        <v>7.05</v>
      </c>
      <c r="H205" s="100">
        <v>6.27</v>
      </c>
      <c r="I205" s="100">
        <v>5.42</v>
      </c>
      <c r="J205" s="100">
        <v>4.72</v>
      </c>
      <c r="K205" s="100">
        <v>4.21</v>
      </c>
      <c r="L205" s="100">
        <v>60</v>
      </c>
      <c r="M205" s="100">
        <v>62</v>
      </c>
      <c r="N205" s="100">
        <v>37</v>
      </c>
      <c r="O205" s="99">
        <v>0.4334837962962963</v>
      </c>
    </row>
    <row r="206" spans="1:15" x14ac:dyDescent="0.25">
      <c r="A206" s="100">
        <v>2183</v>
      </c>
      <c r="B206" s="29">
        <v>2</v>
      </c>
      <c r="C206" s="100">
        <v>12145</v>
      </c>
      <c r="D206" s="100">
        <v>2.8</v>
      </c>
      <c r="E206" s="100">
        <v>2.5099999999999998</v>
      </c>
      <c r="F206" s="100">
        <v>2.5499999999999998</v>
      </c>
      <c r="G206" s="100">
        <v>2.2599999999999998</v>
      </c>
      <c r="H206" s="100">
        <v>2.0299999999999998</v>
      </c>
      <c r="I206" s="100">
        <v>1.78</v>
      </c>
      <c r="J206" s="100">
        <v>1.58</v>
      </c>
      <c r="K206" s="100">
        <v>1.46</v>
      </c>
      <c r="L206" s="100">
        <v>60</v>
      </c>
      <c r="M206" s="100">
        <v>62</v>
      </c>
      <c r="N206" s="100">
        <v>37</v>
      </c>
      <c r="O206" s="99">
        <v>0.43358796296296293</v>
      </c>
    </row>
    <row r="207" spans="1:15" x14ac:dyDescent="0.25">
      <c r="A207" s="100">
        <v>2183</v>
      </c>
      <c r="B207" s="29">
        <v>3</v>
      </c>
      <c r="C207" s="100">
        <v>23701</v>
      </c>
      <c r="D207" s="100">
        <v>5.74</v>
      </c>
      <c r="E207" s="100">
        <v>5.0999999999999996</v>
      </c>
      <c r="F207" s="100">
        <v>5.22</v>
      </c>
      <c r="G207" s="100">
        <v>4.54</v>
      </c>
      <c r="H207" s="100">
        <v>4.1100000000000003</v>
      </c>
      <c r="I207" s="100">
        <v>3.58</v>
      </c>
      <c r="J207" s="100">
        <v>3.17</v>
      </c>
      <c r="K207" s="100">
        <v>2.9</v>
      </c>
      <c r="L207" s="100">
        <v>60</v>
      </c>
      <c r="M207" s="100">
        <v>62</v>
      </c>
      <c r="N207" s="100">
        <v>37</v>
      </c>
      <c r="O207" s="99">
        <v>0.43368055555555557</v>
      </c>
    </row>
    <row r="208" spans="1:15" x14ac:dyDescent="0.25">
      <c r="A208" s="100">
        <v>2183</v>
      </c>
      <c r="B208" s="29">
        <v>4</v>
      </c>
      <c r="C208" s="100">
        <v>35979</v>
      </c>
      <c r="D208" s="100">
        <v>8.75</v>
      </c>
      <c r="E208" s="100">
        <v>7.89</v>
      </c>
      <c r="F208" s="100">
        <v>7.99</v>
      </c>
      <c r="G208" s="100">
        <v>6.96</v>
      </c>
      <c r="H208" s="100">
        <v>6.24</v>
      </c>
      <c r="I208" s="100">
        <v>5.43</v>
      </c>
      <c r="J208" s="100">
        <v>4.8</v>
      </c>
      <c r="K208" s="100">
        <v>4.3600000000000003</v>
      </c>
      <c r="L208" s="100">
        <v>60</v>
      </c>
      <c r="M208" s="100">
        <v>62</v>
      </c>
      <c r="N208" s="100">
        <v>37</v>
      </c>
      <c r="O208" s="99">
        <v>0.43379629629629629</v>
      </c>
    </row>
    <row r="209" spans="1:15" x14ac:dyDescent="0.25">
      <c r="A209" s="96" t="s">
        <v>1068</v>
      </c>
      <c r="B209" s="98"/>
      <c r="C209" s="95" t="s">
        <v>57</v>
      </c>
      <c r="D209" s="97">
        <v>0.43425925925925929</v>
      </c>
      <c r="E209" s="96" t="s">
        <v>176</v>
      </c>
      <c r="F209" s="95"/>
      <c r="G209" s="95"/>
      <c r="H209" s="95"/>
      <c r="I209" s="95"/>
      <c r="J209" s="95"/>
      <c r="K209" s="95"/>
      <c r="L209" s="95"/>
      <c r="M209" s="95"/>
    </row>
    <row r="210" spans="1:15" x14ac:dyDescent="0.25">
      <c r="A210" s="100">
        <v>2201</v>
      </c>
      <c r="B210" s="29">
        <v>1</v>
      </c>
      <c r="C210" s="100">
        <v>35163</v>
      </c>
      <c r="D210" s="100">
        <v>15.3</v>
      </c>
      <c r="E210" s="100">
        <v>11.17</v>
      </c>
      <c r="F210" s="100">
        <v>12.1</v>
      </c>
      <c r="G210" s="100">
        <v>9.3699999999999992</v>
      </c>
      <c r="H210" s="100">
        <v>7.44</v>
      </c>
      <c r="I210" s="100">
        <v>5.86</v>
      </c>
      <c r="J210" s="100">
        <v>4.62</v>
      </c>
      <c r="K210" s="100">
        <v>3.72</v>
      </c>
      <c r="L210" s="100">
        <v>60</v>
      </c>
      <c r="M210" s="100">
        <v>62</v>
      </c>
      <c r="N210" s="100">
        <v>38</v>
      </c>
      <c r="O210" s="99">
        <v>0.43483796296296301</v>
      </c>
    </row>
    <row r="211" spans="1:15" x14ac:dyDescent="0.25">
      <c r="A211" s="100">
        <v>2201</v>
      </c>
      <c r="B211" s="29">
        <v>2</v>
      </c>
      <c r="C211" s="100">
        <v>12040</v>
      </c>
      <c r="D211" s="100">
        <v>5.31</v>
      </c>
      <c r="E211" s="100">
        <v>3.36</v>
      </c>
      <c r="F211" s="100">
        <v>4.2</v>
      </c>
      <c r="G211" s="100">
        <v>3.19</v>
      </c>
      <c r="H211" s="100">
        <v>2.5299999999999998</v>
      </c>
      <c r="I211" s="100">
        <v>2.02</v>
      </c>
      <c r="J211" s="100">
        <v>1.62</v>
      </c>
      <c r="K211" s="100">
        <v>1.34</v>
      </c>
      <c r="L211" s="100">
        <v>60</v>
      </c>
      <c r="M211" s="100">
        <v>62</v>
      </c>
      <c r="N211" s="100">
        <v>38</v>
      </c>
      <c r="O211" s="99">
        <v>0.43494212962962964</v>
      </c>
    </row>
    <row r="212" spans="1:15" x14ac:dyDescent="0.25">
      <c r="A212" s="100">
        <v>2201</v>
      </c>
      <c r="B212" s="29">
        <v>3</v>
      </c>
      <c r="C212" s="100">
        <v>23442</v>
      </c>
      <c r="D212" s="100">
        <v>10.29</v>
      </c>
      <c r="E212" s="100">
        <v>7.24</v>
      </c>
      <c r="F212" s="100">
        <v>8.1199999999999992</v>
      </c>
      <c r="G212" s="100">
        <v>6.18</v>
      </c>
      <c r="H212" s="100">
        <v>4.97</v>
      </c>
      <c r="I212" s="100">
        <v>3.93</v>
      </c>
      <c r="J212" s="100">
        <v>3.13</v>
      </c>
      <c r="K212" s="100">
        <v>2.56</v>
      </c>
      <c r="L212" s="100">
        <v>60</v>
      </c>
      <c r="M212" s="100">
        <v>62</v>
      </c>
      <c r="N212" s="100">
        <v>38</v>
      </c>
      <c r="O212" s="99">
        <v>0.43503472222222223</v>
      </c>
    </row>
    <row r="213" spans="1:15" x14ac:dyDescent="0.25">
      <c r="A213" s="100">
        <v>2201</v>
      </c>
      <c r="B213" s="29">
        <v>4</v>
      </c>
      <c r="C213" s="100">
        <v>35449</v>
      </c>
      <c r="D213" s="100">
        <v>14.97</v>
      </c>
      <c r="E213" s="100">
        <v>11.2</v>
      </c>
      <c r="F213" s="100">
        <v>11.88</v>
      </c>
      <c r="G213" s="100">
        <v>9.2100000000000009</v>
      </c>
      <c r="H213" s="100">
        <v>7.3</v>
      </c>
      <c r="I213" s="100">
        <v>5.81</v>
      </c>
      <c r="J213" s="100">
        <v>4.62</v>
      </c>
      <c r="K213" s="100">
        <v>3.76</v>
      </c>
      <c r="L213" s="100">
        <v>60</v>
      </c>
      <c r="M213" s="100">
        <v>62</v>
      </c>
      <c r="N213" s="100">
        <v>38</v>
      </c>
      <c r="O213" s="99">
        <v>0.43515046296296295</v>
      </c>
    </row>
    <row r="214" spans="1:15" x14ac:dyDescent="0.25">
      <c r="A214" s="96" t="s">
        <v>417</v>
      </c>
      <c r="B214" s="98"/>
      <c r="C214" s="95" t="s">
        <v>57</v>
      </c>
      <c r="D214" s="97">
        <v>0.43565972222222221</v>
      </c>
      <c r="E214" s="96" t="s">
        <v>174</v>
      </c>
      <c r="F214" s="95"/>
      <c r="G214" s="95"/>
      <c r="H214" s="95"/>
      <c r="I214" s="95"/>
      <c r="J214" s="95"/>
      <c r="K214" s="95"/>
      <c r="L214" s="95"/>
      <c r="M214" s="95"/>
    </row>
    <row r="215" spans="1:15" x14ac:dyDescent="0.25">
      <c r="A215" s="100">
        <v>2203</v>
      </c>
      <c r="B215" s="29">
        <v>1</v>
      </c>
      <c r="C215" s="100">
        <v>35413</v>
      </c>
      <c r="D215" s="100">
        <v>14.88</v>
      </c>
      <c r="E215" s="100">
        <v>11.82</v>
      </c>
      <c r="F215" s="100">
        <v>10.95</v>
      </c>
      <c r="G215" s="100">
        <v>8.5</v>
      </c>
      <c r="H215" s="100">
        <v>6.76</v>
      </c>
      <c r="I215" s="100">
        <v>5.38</v>
      </c>
      <c r="J215" s="100">
        <v>4.3499999999999996</v>
      </c>
      <c r="K215" s="100">
        <v>3.52</v>
      </c>
      <c r="L215" s="100">
        <v>61</v>
      </c>
      <c r="M215" s="100">
        <v>62</v>
      </c>
      <c r="N215" s="100">
        <v>39</v>
      </c>
      <c r="O215" s="99">
        <v>0.43616898148148148</v>
      </c>
    </row>
    <row r="216" spans="1:15" x14ac:dyDescent="0.25">
      <c r="A216" s="100">
        <v>2203</v>
      </c>
      <c r="B216" s="29">
        <v>2</v>
      </c>
      <c r="C216" s="100">
        <v>12101</v>
      </c>
      <c r="D216" s="100">
        <v>5.17</v>
      </c>
      <c r="E216" s="100">
        <v>4.01</v>
      </c>
      <c r="F216" s="100">
        <v>3.26</v>
      </c>
      <c r="G216" s="100">
        <v>2.5499999999999998</v>
      </c>
      <c r="H216" s="100">
        <v>2.06</v>
      </c>
      <c r="I216" s="100">
        <v>1.69</v>
      </c>
      <c r="J216" s="100">
        <v>1.39</v>
      </c>
      <c r="K216" s="100">
        <v>1.18</v>
      </c>
      <c r="L216" s="100">
        <v>61</v>
      </c>
      <c r="M216" s="100">
        <v>62</v>
      </c>
      <c r="N216" s="100">
        <v>39</v>
      </c>
      <c r="O216" s="99">
        <v>0.43626157407407407</v>
      </c>
    </row>
    <row r="217" spans="1:15" x14ac:dyDescent="0.25">
      <c r="A217" s="100">
        <v>2203</v>
      </c>
      <c r="B217" s="29">
        <v>3</v>
      </c>
      <c r="C217" s="100">
        <v>23567</v>
      </c>
      <c r="D217" s="100">
        <v>10.06</v>
      </c>
      <c r="E217" s="100">
        <v>7.87</v>
      </c>
      <c r="F217" s="100">
        <v>7.21</v>
      </c>
      <c r="G217" s="100">
        <v>5.58</v>
      </c>
      <c r="H217" s="100">
        <v>4.47</v>
      </c>
      <c r="I217" s="100">
        <v>3.57</v>
      </c>
      <c r="J217" s="100">
        <v>2.92</v>
      </c>
      <c r="K217" s="100">
        <v>2.37</v>
      </c>
      <c r="L217" s="100">
        <v>61</v>
      </c>
      <c r="M217" s="100">
        <v>62</v>
      </c>
      <c r="N217" s="100">
        <v>39</v>
      </c>
      <c r="O217" s="99">
        <v>0.43635416666666665</v>
      </c>
    </row>
    <row r="218" spans="1:15" x14ac:dyDescent="0.25">
      <c r="A218" s="100">
        <v>2203</v>
      </c>
      <c r="B218" s="29">
        <v>4</v>
      </c>
      <c r="C218" s="100">
        <v>35492</v>
      </c>
      <c r="D218" s="100">
        <v>14.59</v>
      </c>
      <c r="E218" s="100">
        <v>11.55</v>
      </c>
      <c r="F218" s="100">
        <v>11.21</v>
      </c>
      <c r="G218" s="100">
        <v>8.6999999999999993</v>
      </c>
      <c r="H218" s="100">
        <v>6.9</v>
      </c>
      <c r="I218" s="100">
        <v>5.47</v>
      </c>
      <c r="J218" s="100">
        <v>4.4400000000000004</v>
      </c>
      <c r="K218" s="100">
        <v>3.6</v>
      </c>
      <c r="L218" s="100">
        <v>61</v>
      </c>
      <c r="M218" s="100">
        <v>62</v>
      </c>
      <c r="N218" s="100">
        <v>39</v>
      </c>
      <c r="O218" s="99">
        <v>0.43648148148148147</v>
      </c>
    </row>
    <row r="219" spans="1:15" x14ac:dyDescent="0.25">
      <c r="A219" s="96" t="s">
        <v>1069</v>
      </c>
      <c r="B219" s="98"/>
      <c r="C219" s="95" t="s">
        <v>57</v>
      </c>
      <c r="D219" s="97">
        <v>0.43702546296296302</v>
      </c>
      <c r="E219" s="96" t="s">
        <v>172</v>
      </c>
      <c r="F219" s="95"/>
      <c r="G219" s="95"/>
      <c r="H219" s="95"/>
      <c r="I219" s="95"/>
      <c r="J219" s="95"/>
      <c r="K219" s="95"/>
      <c r="L219" s="95"/>
      <c r="M219" s="95"/>
    </row>
    <row r="220" spans="1:15" x14ac:dyDescent="0.25">
      <c r="A220" s="100">
        <v>2221</v>
      </c>
      <c r="B220" s="29">
        <v>1</v>
      </c>
      <c r="C220" s="100">
        <v>35586</v>
      </c>
      <c r="D220" s="100">
        <v>9.0399999999999991</v>
      </c>
      <c r="E220" s="100">
        <v>8.3000000000000007</v>
      </c>
      <c r="F220" s="100">
        <v>8.07</v>
      </c>
      <c r="G220" s="100">
        <v>6.94</v>
      </c>
      <c r="H220" s="100">
        <v>5.95</v>
      </c>
      <c r="I220" s="100">
        <v>5.07</v>
      </c>
      <c r="J220" s="100">
        <v>4.33</v>
      </c>
      <c r="K220" s="100">
        <v>3.71</v>
      </c>
      <c r="L220" s="100">
        <v>61</v>
      </c>
      <c r="M220" s="100">
        <v>62</v>
      </c>
      <c r="N220" s="100">
        <v>40</v>
      </c>
      <c r="O220" s="99">
        <v>0.43755787037037036</v>
      </c>
    </row>
    <row r="221" spans="1:15" x14ac:dyDescent="0.25">
      <c r="A221" s="100">
        <v>2221</v>
      </c>
      <c r="B221" s="29">
        <v>2</v>
      </c>
      <c r="C221" s="100">
        <v>12184</v>
      </c>
      <c r="D221" s="100">
        <v>2.81</v>
      </c>
      <c r="E221" s="100">
        <v>2.5499999999999998</v>
      </c>
      <c r="F221" s="100">
        <v>2.54</v>
      </c>
      <c r="G221" s="100">
        <v>2.1800000000000002</v>
      </c>
      <c r="H221" s="100">
        <v>1.91</v>
      </c>
      <c r="I221" s="100">
        <v>1.65</v>
      </c>
      <c r="J221" s="100">
        <v>1.45</v>
      </c>
      <c r="K221" s="100">
        <v>1.27</v>
      </c>
      <c r="L221" s="100">
        <v>61</v>
      </c>
      <c r="M221" s="100">
        <v>62</v>
      </c>
      <c r="N221" s="100">
        <v>40</v>
      </c>
      <c r="O221" s="99">
        <v>0.43765046296296295</v>
      </c>
    </row>
    <row r="222" spans="1:15" x14ac:dyDescent="0.25">
      <c r="A222" s="100">
        <v>2221</v>
      </c>
      <c r="B222" s="29">
        <v>3</v>
      </c>
      <c r="C222" s="100">
        <v>23652</v>
      </c>
      <c r="D222" s="100">
        <v>5.8</v>
      </c>
      <c r="E222" s="100">
        <v>5.24</v>
      </c>
      <c r="F222" s="100">
        <v>5.23</v>
      </c>
      <c r="G222" s="100">
        <v>4.43</v>
      </c>
      <c r="H222" s="100">
        <v>3.88</v>
      </c>
      <c r="I222" s="100">
        <v>3.34</v>
      </c>
      <c r="J222" s="100">
        <v>2.9</v>
      </c>
      <c r="K222" s="100">
        <v>2.5299999999999998</v>
      </c>
      <c r="L222" s="100">
        <v>61</v>
      </c>
      <c r="M222" s="100">
        <v>62</v>
      </c>
      <c r="N222" s="100">
        <v>40</v>
      </c>
      <c r="O222" s="99">
        <v>0.43774305555555554</v>
      </c>
    </row>
    <row r="223" spans="1:15" x14ac:dyDescent="0.25">
      <c r="A223" s="100">
        <v>2221</v>
      </c>
      <c r="B223" s="29">
        <v>4</v>
      </c>
      <c r="C223" s="100">
        <v>35820</v>
      </c>
      <c r="D223" s="100">
        <v>8.84</v>
      </c>
      <c r="E223" s="100">
        <v>8.1</v>
      </c>
      <c r="F223" s="100">
        <v>7.91</v>
      </c>
      <c r="G223" s="100">
        <v>6.82</v>
      </c>
      <c r="H223" s="100">
        <v>5.89</v>
      </c>
      <c r="I223" s="100">
        <v>5.09</v>
      </c>
      <c r="J223" s="100">
        <v>4.38</v>
      </c>
      <c r="K223" s="100">
        <v>3.8</v>
      </c>
      <c r="L223" s="100">
        <v>61</v>
      </c>
      <c r="M223" s="100">
        <v>62</v>
      </c>
      <c r="N223" s="100">
        <v>40</v>
      </c>
      <c r="O223" s="99">
        <v>0.43785879629629632</v>
      </c>
    </row>
    <row r="224" spans="1:15" x14ac:dyDescent="0.25">
      <c r="A224" s="96" t="s">
        <v>1070</v>
      </c>
      <c r="B224" s="98"/>
      <c r="C224" s="95" t="s">
        <v>57</v>
      </c>
      <c r="D224" s="97">
        <v>0.43827546296296299</v>
      </c>
      <c r="E224" s="96" t="s">
        <v>170</v>
      </c>
      <c r="F224" s="95"/>
      <c r="G224" s="95"/>
      <c r="H224" s="95"/>
      <c r="I224" s="95"/>
      <c r="J224" s="95"/>
      <c r="K224" s="95"/>
      <c r="L224" s="95"/>
      <c r="M224" s="95"/>
    </row>
    <row r="225" spans="1:15" x14ac:dyDescent="0.25">
      <c r="A225" s="100">
        <v>2969</v>
      </c>
      <c r="B225" s="29">
        <v>1</v>
      </c>
      <c r="C225" s="100">
        <v>35068</v>
      </c>
      <c r="D225" s="100">
        <v>16.16</v>
      </c>
      <c r="E225" s="100">
        <v>9.1300000000000008</v>
      </c>
      <c r="F225" s="100">
        <v>12.9</v>
      </c>
      <c r="G225" s="100">
        <v>10.23</v>
      </c>
      <c r="H225" s="100">
        <v>8.19</v>
      </c>
      <c r="I225" s="100">
        <v>6.53</v>
      </c>
      <c r="J225" s="100">
        <v>5.22</v>
      </c>
      <c r="K225" s="100">
        <v>4.16</v>
      </c>
      <c r="L225" s="100">
        <v>61</v>
      </c>
      <c r="M225" s="100">
        <v>61</v>
      </c>
      <c r="N225" s="100">
        <v>41</v>
      </c>
      <c r="O225" s="99">
        <v>0.44071759259259258</v>
      </c>
    </row>
    <row r="226" spans="1:15" x14ac:dyDescent="0.25">
      <c r="A226" s="100">
        <v>2969</v>
      </c>
      <c r="B226" s="29">
        <v>2</v>
      </c>
      <c r="C226" s="100">
        <v>12079</v>
      </c>
      <c r="D226" s="100">
        <v>5.81</v>
      </c>
      <c r="E226" s="100">
        <v>2.72</v>
      </c>
      <c r="F226" s="100">
        <v>4.54</v>
      </c>
      <c r="G226" s="100">
        <v>3.6</v>
      </c>
      <c r="H226" s="100">
        <v>2.91</v>
      </c>
      <c r="I226" s="100">
        <v>2.3199999999999998</v>
      </c>
      <c r="J226" s="100">
        <v>1.88</v>
      </c>
      <c r="K226" s="100">
        <v>1.51</v>
      </c>
      <c r="L226" s="100">
        <v>61</v>
      </c>
      <c r="M226" s="100">
        <v>61</v>
      </c>
      <c r="N226" s="100">
        <v>41</v>
      </c>
      <c r="O226" s="99">
        <v>0.44085648148148149</v>
      </c>
    </row>
    <row r="227" spans="1:15" x14ac:dyDescent="0.25">
      <c r="A227" s="100">
        <v>2969</v>
      </c>
      <c r="B227" s="29">
        <v>3</v>
      </c>
      <c r="C227" s="100">
        <v>23414</v>
      </c>
      <c r="D227" s="100">
        <v>11.2</v>
      </c>
      <c r="E227" s="100">
        <v>5.77</v>
      </c>
      <c r="F227" s="100">
        <v>8.89</v>
      </c>
      <c r="G227" s="100">
        <v>6.96</v>
      </c>
      <c r="H227" s="100">
        <v>5.61</v>
      </c>
      <c r="I227" s="100">
        <v>4.51</v>
      </c>
      <c r="J227" s="100">
        <v>3.62</v>
      </c>
      <c r="K227" s="100">
        <v>2.9</v>
      </c>
      <c r="L227" s="100">
        <v>61</v>
      </c>
      <c r="M227" s="100">
        <v>61</v>
      </c>
      <c r="N227" s="100">
        <v>41</v>
      </c>
      <c r="O227" s="99">
        <v>0.44096064814814812</v>
      </c>
    </row>
    <row r="228" spans="1:15" x14ac:dyDescent="0.25">
      <c r="A228" s="100">
        <v>2969</v>
      </c>
      <c r="B228" s="29">
        <v>4</v>
      </c>
      <c r="C228" s="100">
        <v>35402</v>
      </c>
      <c r="D228" s="100">
        <v>15.96</v>
      </c>
      <c r="E228" s="100">
        <v>9.1</v>
      </c>
      <c r="F228" s="100">
        <v>12.8</v>
      </c>
      <c r="G228" s="100">
        <v>10.119999999999999</v>
      </c>
      <c r="H228" s="100">
        <v>8.11</v>
      </c>
      <c r="I228" s="100">
        <v>6.51</v>
      </c>
      <c r="J228" s="100">
        <v>5.23</v>
      </c>
      <c r="K228" s="100">
        <v>4.18</v>
      </c>
      <c r="L228" s="100">
        <v>61</v>
      </c>
      <c r="M228" s="100">
        <v>61</v>
      </c>
      <c r="N228" s="100">
        <v>41</v>
      </c>
      <c r="O228" s="99">
        <v>0.44108796296296293</v>
      </c>
    </row>
    <row r="229" spans="1:15" x14ac:dyDescent="0.25">
      <c r="A229" s="96" t="s">
        <v>1071</v>
      </c>
      <c r="B229" s="98"/>
      <c r="C229" s="95" t="s">
        <v>57</v>
      </c>
      <c r="D229" s="97">
        <v>0.44153935185185184</v>
      </c>
      <c r="E229" s="96" t="s">
        <v>168</v>
      </c>
      <c r="F229" s="95"/>
      <c r="G229" s="95"/>
      <c r="H229" s="95"/>
      <c r="I229" s="95"/>
      <c r="J229" s="95"/>
      <c r="K229" s="95"/>
      <c r="L229" s="95"/>
      <c r="M229" s="95"/>
    </row>
    <row r="230" spans="1:15" x14ac:dyDescent="0.25">
      <c r="A230" s="101">
        <v>2971</v>
      </c>
      <c r="B230" s="29">
        <v>1</v>
      </c>
      <c r="C230" s="100">
        <v>35309</v>
      </c>
      <c r="D230" s="100">
        <v>15.55</v>
      </c>
      <c r="E230" s="100">
        <v>12.45</v>
      </c>
      <c r="F230" s="100">
        <v>10.88</v>
      </c>
      <c r="G230" s="100">
        <v>8.68</v>
      </c>
      <c r="H230" s="100">
        <v>7.1</v>
      </c>
      <c r="I230" s="100">
        <v>5.73</v>
      </c>
      <c r="J230" s="100">
        <v>4.6900000000000004</v>
      </c>
      <c r="K230" s="100">
        <v>3.85</v>
      </c>
      <c r="L230" s="100">
        <v>61</v>
      </c>
      <c r="M230" s="100">
        <v>62</v>
      </c>
      <c r="N230" s="100">
        <v>42</v>
      </c>
      <c r="O230" s="99">
        <v>0.44193287037037038</v>
      </c>
    </row>
    <row r="231" spans="1:15" x14ac:dyDescent="0.25">
      <c r="A231" s="100">
        <v>2971</v>
      </c>
      <c r="B231" s="29">
        <v>2</v>
      </c>
      <c r="C231" s="100">
        <v>12121</v>
      </c>
      <c r="D231" s="100">
        <v>4.92</v>
      </c>
      <c r="E231" s="100">
        <v>3.92</v>
      </c>
      <c r="F231" s="100">
        <v>3.61</v>
      </c>
      <c r="G231" s="100">
        <v>2.83</v>
      </c>
      <c r="H231" s="100">
        <v>2.35</v>
      </c>
      <c r="I231" s="100">
        <v>1.89</v>
      </c>
      <c r="J231" s="100">
        <v>1.58</v>
      </c>
      <c r="K231" s="100">
        <v>1.3</v>
      </c>
      <c r="L231" s="100">
        <v>61</v>
      </c>
      <c r="M231" s="100">
        <v>62</v>
      </c>
      <c r="N231" s="100">
        <v>42</v>
      </c>
      <c r="O231" s="99">
        <v>0.44203703703703701</v>
      </c>
    </row>
    <row r="232" spans="1:15" x14ac:dyDescent="0.25">
      <c r="A232" s="100">
        <v>2971</v>
      </c>
      <c r="B232" s="29">
        <v>3</v>
      </c>
      <c r="C232" s="100">
        <v>23564</v>
      </c>
      <c r="D232" s="100">
        <v>10.27</v>
      </c>
      <c r="E232" s="100">
        <v>8.14</v>
      </c>
      <c r="F232" s="100">
        <v>7.34</v>
      </c>
      <c r="G232" s="100">
        <v>5.81</v>
      </c>
      <c r="H232" s="100">
        <v>4.8</v>
      </c>
      <c r="I232" s="100">
        <v>3.86</v>
      </c>
      <c r="J232" s="100">
        <v>3.18</v>
      </c>
      <c r="K232" s="100">
        <v>2.62</v>
      </c>
      <c r="L232" s="100">
        <v>61</v>
      </c>
      <c r="M232" s="100">
        <v>62</v>
      </c>
      <c r="N232" s="100">
        <v>42</v>
      </c>
      <c r="O232" s="99">
        <v>0.44211805555555556</v>
      </c>
    </row>
    <row r="233" spans="1:15" x14ac:dyDescent="0.25">
      <c r="A233" s="100">
        <v>2971</v>
      </c>
      <c r="B233" s="29">
        <v>4</v>
      </c>
      <c r="C233" s="100">
        <v>35634</v>
      </c>
      <c r="D233" s="100">
        <v>15.47</v>
      </c>
      <c r="E233" s="100">
        <v>12.42</v>
      </c>
      <c r="F233" s="100">
        <v>11.12</v>
      </c>
      <c r="G233" s="100">
        <v>8.83</v>
      </c>
      <c r="H233" s="100">
        <v>7.22</v>
      </c>
      <c r="I233" s="100">
        <v>5.81</v>
      </c>
      <c r="J233" s="100">
        <v>4.76</v>
      </c>
      <c r="K233" s="100">
        <v>3.91</v>
      </c>
      <c r="L233" s="100">
        <v>61</v>
      </c>
      <c r="M233" s="100">
        <v>62</v>
      </c>
      <c r="N233" s="100">
        <v>42</v>
      </c>
      <c r="O233" s="99">
        <v>0.44224537037037037</v>
      </c>
    </row>
    <row r="234" spans="1:15" x14ac:dyDescent="0.25">
      <c r="A234" s="96" t="s">
        <v>1072</v>
      </c>
      <c r="B234" s="98"/>
      <c r="C234" s="95" t="s">
        <v>57</v>
      </c>
      <c r="D234" s="97">
        <v>0.44275462962962964</v>
      </c>
      <c r="E234" s="96" t="s">
        <v>166</v>
      </c>
      <c r="F234" s="95"/>
      <c r="G234" s="95"/>
      <c r="H234" s="95"/>
      <c r="I234" s="95"/>
      <c r="J234" s="95"/>
      <c r="K234" s="95"/>
      <c r="L234" s="95"/>
      <c r="M234" s="95"/>
    </row>
    <row r="235" spans="1:15" x14ac:dyDescent="0.25">
      <c r="A235" s="100">
        <v>3452</v>
      </c>
      <c r="B235" s="29">
        <v>1</v>
      </c>
      <c r="C235" s="100">
        <v>34875</v>
      </c>
      <c r="D235" s="100">
        <v>18.170000000000002</v>
      </c>
      <c r="E235" s="100">
        <v>11.45</v>
      </c>
      <c r="F235" s="100">
        <v>14.59</v>
      </c>
      <c r="G235" s="100">
        <v>11.45</v>
      </c>
      <c r="H235" s="100">
        <v>9.09</v>
      </c>
      <c r="I235" s="100">
        <v>7.23</v>
      </c>
      <c r="J235" s="100">
        <v>5.65</v>
      </c>
      <c r="K235" s="100">
        <v>4.43</v>
      </c>
      <c r="L235" s="100">
        <v>62</v>
      </c>
      <c r="M235" s="100">
        <v>62</v>
      </c>
      <c r="N235" s="100">
        <v>43</v>
      </c>
      <c r="O235" s="99">
        <v>0.44745370370370369</v>
      </c>
    </row>
    <row r="236" spans="1:15" x14ac:dyDescent="0.25">
      <c r="A236" s="100">
        <v>3452</v>
      </c>
      <c r="B236" s="29">
        <v>2</v>
      </c>
      <c r="C236" s="100">
        <v>12032</v>
      </c>
      <c r="D236" s="100">
        <v>6.16</v>
      </c>
      <c r="E236" s="100">
        <v>3.47</v>
      </c>
      <c r="F236" s="100">
        <v>4.8600000000000003</v>
      </c>
      <c r="G236" s="100">
        <v>3.89</v>
      </c>
      <c r="H236" s="100">
        <v>3.05</v>
      </c>
      <c r="I236" s="100">
        <v>2.4900000000000002</v>
      </c>
      <c r="J236" s="100">
        <v>1.98</v>
      </c>
      <c r="K236" s="100">
        <v>1.59</v>
      </c>
      <c r="L236" s="100">
        <v>62</v>
      </c>
      <c r="M236" s="100">
        <v>62</v>
      </c>
      <c r="N236" s="100">
        <v>43</v>
      </c>
      <c r="O236" s="99">
        <v>0.44760416666666664</v>
      </c>
    </row>
    <row r="237" spans="1:15" x14ac:dyDescent="0.25">
      <c r="A237" s="100">
        <v>3452</v>
      </c>
      <c r="B237" s="29">
        <v>3</v>
      </c>
      <c r="C237" s="100">
        <v>23466</v>
      </c>
      <c r="D237" s="100">
        <v>12.26</v>
      </c>
      <c r="E237" s="100">
        <v>7.4</v>
      </c>
      <c r="F237" s="100">
        <v>9.82</v>
      </c>
      <c r="G237" s="100">
        <v>7.65</v>
      </c>
      <c r="H237" s="100">
        <v>6.12</v>
      </c>
      <c r="I237" s="100">
        <v>4.92</v>
      </c>
      <c r="J237" s="100">
        <v>3.88</v>
      </c>
      <c r="K237" s="100">
        <v>3.1</v>
      </c>
      <c r="L237" s="100">
        <v>62</v>
      </c>
      <c r="M237" s="100">
        <v>62</v>
      </c>
      <c r="N237" s="100">
        <v>43</v>
      </c>
      <c r="O237" s="99">
        <v>0.44769675925925928</v>
      </c>
    </row>
    <row r="238" spans="1:15" x14ac:dyDescent="0.25">
      <c r="A238" s="100">
        <v>3452</v>
      </c>
      <c r="B238" s="29">
        <v>4</v>
      </c>
      <c r="C238" s="100">
        <v>35324</v>
      </c>
      <c r="D238" s="100">
        <v>17.75</v>
      </c>
      <c r="E238" s="100">
        <v>11.36</v>
      </c>
      <c r="F238" s="100">
        <v>14.32</v>
      </c>
      <c r="G238" s="100">
        <v>11.27</v>
      </c>
      <c r="H238" s="100">
        <v>8.92</v>
      </c>
      <c r="I238" s="100">
        <v>7.16</v>
      </c>
      <c r="J238" s="100">
        <v>5.64</v>
      </c>
      <c r="K238" s="100">
        <v>4.47</v>
      </c>
      <c r="L238" s="100">
        <v>62</v>
      </c>
      <c r="M238" s="100">
        <v>62</v>
      </c>
      <c r="N238" s="100">
        <v>43</v>
      </c>
      <c r="O238" s="99">
        <v>0.44782407407407404</v>
      </c>
    </row>
    <row r="239" spans="1:15" x14ac:dyDescent="0.25">
      <c r="A239" s="96" t="s">
        <v>1105</v>
      </c>
      <c r="B239" s="98"/>
      <c r="C239" s="95" t="s">
        <v>57</v>
      </c>
      <c r="D239" s="97">
        <v>0.44840277777777776</v>
      </c>
      <c r="E239" s="96" t="s">
        <v>163</v>
      </c>
      <c r="F239" s="95"/>
      <c r="G239" s="95"/>
      <c r="H239" s="95"/>
      <c r="I239" s="95"/>
      <c r="J239" s="95"/>
      <c r="K239" s="95"/>
      <c r="L239" s="95"/>
      <c r="M239" s="95"/>
    </row>
    <row r="240" spans="1:15" x14ac:dyDescent="0.25">
      <c r="A240" s="100">
        <v>3457</v>
      </c>
      <c r="B240" s="29">
        <v>1</v>
      </c>
      <c r="C240" s="100">
        <v>35199</v>
      </c>
      <c r="D240" s="100">
        <v>18.260000000000002</v>
      </c>
      <c r="E240" s="100">
        <v>14.29</v>
      </c>
      <c r="F240" s="100">
        <v>11.65</v>
      </c>
      <c r="G240" s="100">
        <v>9.32</v>
      </c>
      <c r="H240" s="100">
        <v>7.58</v>
      </c>
      <c r="I240" s="100">
        <v>6.09</v>
      </c>
      <c r="J240" s="100">
        <v>5.03</v>
      </c>
      <c r="K240" s="100">
        <v>4.08</v>
      </c>
      <c r="L240" s="100">
        <v>62</v>
      </c>
      <c r="M240" s="100">
        <v>62</v>
      </c>
      <c r="N240" s="100">
        <v>44</v>
      </c>
      <c r="O240" s="99">
        <v>0.44884259259259257</v>
      </c>
    </row>
    <row r="241" spans="1:15" x14ac:dyDescent="0.25">
      <c r="A241" s="100">
        <v>3457</v>
      </c>
      <c r="B241" s="29">
        <v>2</v>
      </c>
      <c r="C241" s="100">
        <v>12061</v>
      </c>
      <c r="D241" s="100">
        <v>6.1</v>
      </c>
      <c r="E241" s="100">
        <v>4.7300000000000004</v>
      </c>
      <c r="F241" s="100">
        <v>3.72</v>
      </c>
      <c r="G241" s="100">
        <v>2.98</v>
      </c>
      <c r="H241" s="100">
        <v>2.4700000000000002</v>
      </c>
      <c r="I241" s="100">
        <v>2</v>
      </c>
      <c r="J241" s="100">
        <v>1.69</v>
      </c>
      <c r="K241" s="100">
        <v>1.4</v>
      </c>
      <c r="L241" s="100">
        <v>62</v>
      </c>
      <c r="M241" s="100">
        <v>62</v>
      </c>
      <c r="N241" s="100">
        <v>44</v>
      </c>
      <c r="O241" s="99">
        <v>0.44894675925925925</v>
      </c>
    </row>
    <row r="242" spans="1:15" x14ac:dyDescent="0.25">
      <c r="A242" s="100">
        <v>3457</v>
      </c>
      <c r="B242" s="29">
        <v>3</v>
      </c>
      <c r="C242" s="100">
        <v>23458</v>
      </c>
      <c r="D242" s="100">
        <v>12.21</v>
      </c>
      <c r="E242" s="100">
        <v>9.51</v>
      </c>
      <c r="F242" s="100">
        <v>7.86</v>
      </c>
      <c r="G242" s="100">
        <v>6.23</v>
      </c>
      <c r="H242" s="100">
        <v>5.12</v>
      </c>
      <c r="I242" s="100">
        <v>4.1399999999999997</v>
      </c>
      <c r="J242" s="100">
        <v>3.43</v>
      </c>
      <c r="K242" s="100">
        <v>2.8</v>
      </c>
      <c r="L242" s="100">
        <v>62</v>
      </c>
      <c r="M242" s="100">
        <v>62</v>
      </c>
      <c r="N242" s="100">
        <v>44</v>
      </c>
      <c r="O242" s="99">
        <v>0.44903935185185184</v>
      </c>
    </row>
    <row r="243" spans="1:15" x14ac:dyDescent="0.25">
      <c r="A243" s="100">
        <v>3457</v>
      </c>
      <c r="B243" s="29">
        <v>4</v>
      </c>
      <c r="C243" s="100">
        <v>35339</v>
      </c>
      <c r="D243" s="100">
        <v>17.77</v>
      </c>
      <c r="E243" s="100">
        <v>14.01</v>
      </c>
      <c r="F243" s="100">
        <v>11.95</v>
      </c>
      <c r="G243" s="100">
        <v>9.5</v>
      </c>
      <c r="H243" s="100">
        <v>7.7</v>
      </c>
      <c r="I243" s="100">
        <v>6.2</v>
      </c>
      <c r="J243" s="100">
        <v>5.12</v>
      </c>
      <c r="K243" s="100">
        <v>4.1399999999999997</v>
      </c>
      <c r="L243" s="100">
        <v>62</v>
      </c>
      <c r="M243" s="100">
        <v>62</v>
      </c>
      <c r="N243" s="100">
        <v>44</v>
      </c>
      <c r="O243" s="99">
        <v>0.44915509259259262</v>
      </c>
    </row>
    <row r="244" spans="1:15" x14ac:dyDescent="0.25">
      <c r="A244" s="96" t="s">
        <v>1073</v>
      </c>
      <c r="B244" s="98"/>
      <c r="C244" s="95" t="s">
        <v>57</v>
      </c>
      <c r="D244" s="97">
        <v>0.44954861111111111</v>
      </c>
      <c r="E244" s="96" t="s">
        <v>161</v>
      </c>
      <c r="F244" s="95"/>
      <c r="G244" s="95"/>
      <c r="H244" s="95"/>
      <c r="I244" s="95"/>
      <c r="J244" s="95"/>
      <c r="K244" s="95"/>
      <c r="L244" s="95"/>
      <c r="M244" s="95"/>
    </row>
    <row r="245" spans="1:15" x14ac:dyDescent="0.25">
      <c r="A245" s="100">
        <v>4335</v>
      </c>
      <c r="B245" s="29">
        <v>1</v>
      </c>
      <c r="C245" s="100">
        <v>35026</v>
      </c>
      <c r="D245" s="100">
        <v>18.600000000000001</v>
      </c>
      <c r="E245" s="100">
        <v>9.4700000000000006</v>
      </c>
      <c r="F245" s="100">
        <v>14.71</v>
      </c>
      <c r="G245" s="100">
        <v>11.39</v>
      </c>
      <c r="H245" s="100">
        <v>9.06</v>
      </c>
      <c r="I245" s="100">
        <v>7.12</v>
      </c>
      <c r="J245" s="100">
        <v>5.59</v>
      </c>
      <c r="K245" s="100">
        <v>4.3899999999999997</v>
      </c>
      <c r="L245" s="100">
        <v>63</v>
      </c>
      <c r="M245" s="100">
        <v>62</v>
      </c>
      <c r="N245" s="100">
        <v>45</v>
      </c>
      <c r="O245" s="99">
        <v>0.45204861111111111</v>
      </c>
    </row>
    <row r="246" spans="1:15" x14ac:dyDescent="0.25">
      <c r="A246" s="100">
        <v>4335</v>
      </c>
      <c r="B246" s="29">
        <v>2</v>
      </c>
      <c r="C246" s="100">
        <v>12124</v>
      </c>
      <c r="D246" s="100">
        <v>6.46</v>
      </c>
      <c r="E246" s="100">
        <v>2.98</v>
      </c>
      <c r="F246" s="100">
        <v>5.03</v>
      </c>
      <c r="G246" s="100">
        <v>3.91</v>
      </c>
      <c r="H246" s="100">
        <v>3.12</v>
      </c>
      <c r="I246" s="100">
        <v>2.4700000000000002</v>
      </c>
      <c r="J246" s="100">
        <v>1.97</v>
      </c>
      <c r="K246" s="100">
        <v>1.58</v>
      </c>
      <c r="L246" s="100">
        <v>63</v>
      </c>
      <c r="M246" s="100">
        <v>62</v>
      </c>
      <c r="N246" s="100">
        <v>45</v>
      </c>
      <c r="O246" s="99">
        <v>0.45223379629629629</v>
      </c>
    </row>
    <row r="247" spans="1:15" x14ac:dyDescent="0.25">
      <c r="A247" s="100">
        <v>4335</v>
      </c>
      <c r="B247" s="29">
        <v>3</v>
      </c>
      <c r="C247" s="100">
        <v>23502</v>
      </c>
      <c r="D247" s="100">
        <v>12.63</v>
      </c>
      <c r="E247" s="100">
        <v>6.11</v>
      </c>
      <c r="F247" s="100">
        <v>9.9700000000000006</v>
      </c>
      <c r="G247" s="100">
        <v>7.64</v>
      </c>
      <c r="H247" s="100">
        <v>6.1</v>
      </c>
      <c r="I247" s="100">
        <v>4.8600000000000003</v>
      </c>
      <c r="J247" s="100">
        <v>3.84</v>
      </c>
      <c r="K247" s="100">
        <v>3.05</v>
      </c>
      <c r="L247" s="100">
        <v>63</v>
      </c>
      <c r="M247" s="100">
        <v>62</v>
      </c>
      <c r="N247" s="100">
        <v>45</v>
      </c>
      <c r="O247" s="99">
        <v>0.45232638888888888</v>
      </c>
    </row>
    <row r="248" spans="1:15" x14ac:dyDescent="0.25">
      <c r="A248" s="100">
        <v>4335</v>
      </c>
      <c r="B248" s="29">
        <v>4</v>
      </c>
      <c r="C248" s="100">
        <v>35267</v>
      </c>
      <c r="D248" s="100">
        <v>18.09</v>
      </c>
      <c r="E248" s="100">
        <v>9.51</v>
      </c>
      <c r="F248" s="100">
        <v>14.34</v>
      </c>
      <c r="G248" s="100">
        <v>11.14</v>
      </c>
      <c r="H248" s="100">
        <v>8.82</v>
      </c>
      <c r="I248" s="100">
        <v>7.03</v>
      </c>
      <c r="J248" s="100">
        <v>5.57</v>
      </c>
      <c r="K248" s="100">
        <v>4.41</v>
      </c>
      <c r="L248" s="100">
        <v>63</v>
      </c>
      <c r="M248" s="100">
        <v>62</v>
      </c>
      <c r="N248" s="100">
        <v>45</v>
      </c>
      <c r="O248" s="99">
        <v>0.45247685185185182</v>
      </c>
    </row>
    <row r="249" spans="1:15" x14ac:dyDescent="0.25">
      <c r="A249" s="96" t="s">
        <v>1074</v>
      </c>
      <c r="B249" s="98"/>
      <c r="C249" s="95" t="s">
        <v>57</v>
      </c>
      <c r="D249" s="97">
        <v>0.453125</v>
      </c>
      <c r="E249" s="96" t="s">
        <v>159</v>
      </c>
      <c r="F249" s="95"/>
      <c r="G249" s="95"/>
      <c r="H249" s="95"/>
      <c r="I249" s="95"/>
      <c r="J249" s="95"/>
      <c r="K249" s="95"/>
      <c r="L249" s="95"/>
      <c r="M249" s="95"/>
    </row>
    <row r="250" spans="1:15" x14ac:dyDescent="0.25">
      <c r="A250" s="100">
        <v>4337</v>
      </c>
      <c r="B250" s="29">
        <v>1</v>
      </c>
      <c r="C250" s="100">
        <v>35139</v>
      </c>
      <c r="D250" s="100">
        <v>18.350000000000001</v>
      </c>
      <c r="E250" s="100">
        <v>14.56</v>
      </c>
      <c r="F250" s="100">
        <v>9.5399999999999991</v>
      </c>
      <c r="G250" s="100">
        <v>7.67</v>
      </c>
      <c r="H250" s="100">
        <v>6.29</v>
      </c>
      <c r="I250" s="100">
        <v>5.19</v>
      </c>
      <c r="J250" s="100">
        <v>4.3499999999999996</v>
      </c>
      <c r="K250" s="100">
        <v>3.65</v>
      </c>
      <c r="L250" s="100">
        <v>63</v>
      </c>
      <c r="M250" s="100">
        <v>62</v>
      </c>
      <c r="N250" s="100">
        <v>46</v>
      </c>
      <c r="O250" s="99">
        <v>0.45354166666666668</v>
      </c>
    </row>
    <row r="251" spans="1:15" x14ac:dyDescent="0.25">
      <c r="A251" s="100">
        <v>4337</v>
      </c>
      <c r="B251" s="29">
        <v>2</v>
      </c>
      <c r="C251" s="100">
        <v>12005</v>
      </c>
      <c r="D251" s="100">
        <v>6.49</v>
      </c>
      <c r="E251" s="100">
        <v>5.1100000000000003</v>
      </c>
      <c r="F251" s="100">
        <v>2.94</v>
      </c>
      <c r="G251" s="100">
        <v>2.37</v>
      </c>
      <c r="H251" s="100">
        <v>1.98</v>
      </c>
      <c r="I251" s="100">
        <v>1.68</v>
      </c>
      <c r="J251" s="100">
        <v>1.42</v>
      </c>
      <c r="K251" s="100">
        <v>1.21</v>
      </c>
      <c r="L251" s="100">
        <v>63</v>
      </c>
      <c r="M251" s="100">
        <v>62</v>
      </c>
      <c r="N251" s="100">
        <v>46</v>
      </c>
      <c r="O251" s="99">
        <v>0.4536458333333333</v>
      </c>
    </row>
    <row r="252" spans="1:15" x14ac:dyDescent="0.25">
      <c r="A252" s="100">
        <v>4337</v>
      </c>
      <c r="B252" s="29">
        <v>3</v>
      </c>
      <c r="C252" s="100">
        <v>23264</v>
      </c>
      <c r="D252" s="100">
        <v>12.51</v>
      </c>
      <c r="E252" s="100">
        <v>9.84</v>
      </c>
      <c r="F252" s="100">
        <v>6.36</v>
      </c>
      <c r="G252" s="100">
        <v>5.04</v>
      </c>
      <c r="H252" s="100">
        <v>4.18</v>
      </c>
      <c r="I252" s="100">
        <v>3.49</v>
      </c>
      <c r="J252" s="100">
        <v>2.92</v>
      </c>
      <c r="K252" s="100">
        <v>2.44</v>
      </c>
      <c r="L252" s="100">
        <v>63</v>
      </c>
      <c r="M252" s="100">
        <v>62</v>
      </c>
      <c r="N252" s="100">
        <v>46</v>
      </c>
      <c r="O252" s="99">
        <v>0.45373842592592589</v>
      </c>
    </row>
    <row r="253" spans="1:15" x14ac:dyDescent="0.25">
      <c r="A253" s="100">
        <v>4337</v>
      </c>
      <c r="B253" s="29">
        <v>4</v>
      </c>
      <c r="C253" s="100">
        <v>35346</v>
      </c>
      <c r="D253" s="100">
        <v>17.91</v>
      </c>
      <c r="E253" s="100">
        <v>14.21</v>
      </c>
      <c r="F253" s="100">
        <v>9.91</v>
      </c>
      <c r="G253" s="100">
        <v>7.93</v>
      </c>
      <c r="H253" s="100">
        <v>6.48</v>
      </c>
      <c r="I253" s="100">
        <v>5.37</v>
      </c>
      <c r="J253" s="100">
        <v>4.4800000000000004</v>
      </c>
      <c r="K253" s="100">
        <v>3.74</v>
      </c>
      <c r="L253" s="100">
        <v>63</v>
      </c>
      <c r="M253" s="100">
        <v>62</v>
      </c>
      <c r="N253" s="100">
        <v>46</v>
      </c>
      <c r="O253" s="99">
        <v>0.45386574074074071</v>
      </c>
    </row>
    <row r="254" spans="1:15" x14ac:dyDescent="0.25">
      <c r="A254" s="96" t="s">
        <v>1075</v>
      </c>
      <c r="B254" s="98"/>
      <c r="C254" s="95" t="s">
        <v>57</v>
      </c>
      <c r="D254" s="97">
        <v>0.4543402777777778</v>
      </c>
      <c r="E254" s="96" t="s">
        <v>157</v>
      </c>
      <c r="F254" s="95"/>
      <c r="G254" s="95"/>
      <c r="H254" s="95"/>
      <c r="I254" s="95"/>
      <c r="J254" s="95"/>
      <c r="K254" s="95"/>
      <c r="L254" s="95"/>
      <c r="M254" s="95"/>
    </row>
    <row r="255" spans="1:15" x14ac:dyDescent="0.25">
      <c r="A255" s="100">
        <v>4954</v>
      </c>
      <c r="B255" s="29">
        <v>1</v>
      </c>
      <c r="C255" s="100">
        <v>35071</v>
      </c>
      <c r="D255" s="100">
        <v>17.170000000000002</v>
      </c>
      <c r="E255" s="100">
        <v>8.7899999999999991</v>
      </c>
      <c r="F255" s="100">
        <v>13.75</v>
      </c>
      <c r="G255" s="100">
        <v>10.83</v>
      </c>
      <c r="H255" s="100">
        <v>8.57</v>
      </c>
      <c r="I255" s="100">
        <v>6.85</v>
      </c>
      <c r="J255" s="100">
        <v>5.41</v>
      </c>
      <c r="K255" s="100">
        <v>4.28</v>
      </c>
      <c r="L255" s="100">
        <v>63</v>
      </c>
      <c r="M255" s="100">
        <v>63</v>
      </c>
      <c r="N255" s="100">
        <v>47</v>
      </c>
      <c r="O255" s="99">
        <v>0.45591435185185186</v>
      </c>
    </row>
    <row r="256" spans="1:15" x14ac:dyDescent="0.25">
      <c r="A256" s="100">
        <v>4954</v>
      </c>
      <c r="B256" s="29">
        <v>2</v>
      </c>
      <c r="C256" s="100">
        <v>12042</v>
      </c>
      <c r="D256" s="100">
        <v>6.19</v>
      </c>
      <c r="E256" s="100">
        <v>2.5299999999999998</v>
      </c>
      <c r="F256" s="100">
        <v>4.8600000000000003</v>
      </c>
      <c r="G256" s="100">
        <v>3.82</v>
      </c>
      <c r="H256" s="100">
        <v>2.99</v>
      </c>
      <c r="I256" s="100">
        <v>2.4</v>
      </c>
      <c r="J256" s="100">
        <v>1.92</v>
      </c>
      <c r="K256" s="100">
        <v>1.56</v>
      </c>
      <c r="L256" s="100">
        <v>63</v>
      </c>
      <c r="M256" s="100">
        <v>63</v>
      </c>
      <c r="N256" s="100">
        <v>47</v>
      </c>
      <c r="O256" s="99">
        <v>0.45603009259259258</v>
      </c>
    </row>
    <row r="257" spans="1:15" x14ac:dyDescent="0.25">
      <c r="A257" s="100">
        <v>4954</v>
      </c>
      <c r="B257" s="29">
        <v>3</v>
      </c>
      <c r="C257" s="100">
        <v>23445</v>
      </c>
      <c r="D257" s="100">
        <v>11.88</v>
      </c>
      <c r="E257" s="100">
        <v>5.48</v>
      </c>
      <c r="F257" s="100">
        <v>9.4600000000000009</v>
      </c>
      <c r="G257" s="100">
        <v>7.35</v>
      </c>
      <c r="H257" s="100">
        <v>5.82</v>
      </c>
      <c r="I257" s="100">
        <v>4.6900000000000004</v>
      </c>
      <c r="J257" s="100">
        <v>3.73</v>
      </c>
      <c r="K257" s="100">
        <v>2.98</v>
      </c>
      <c r="L257" s="100">
        <v>63</v>
      </c>
      <c r="M257" s="100">
        <v>63</v>
      </c>
      <c r="N257" s="100">
        <v>47</v>
      </c>
      <c r="O257" s="99">
        <v>0.45615740740740746</v>
      </c>
    </row>
    <row r="258" spans="1:15" x14ac:dyDescent="0.25">
      <c r="A258" s="100">
        <v>4954</v>
      </c>
      <c r="B258" s="29">
        <v>4</v>
      </c>
      <c r="C258" s="100">
        <v>35427</v>
      </c>
      <c r="D258" s="100">
        <v>16.829999999999998</v>
      </c>
      <c r="E258" s="100">
        <v>8.77</v>
      </c>
      <c r="F258" s="100">
        <v>13.5</v>
      </c>
      <c r="G258" s="100">
        <v>10.62</v>
      </c>
      <c r="H258" s="100">
        <v>8.3800000000000008</v>
      </c>
      <c r="I258" s="100">
        <v>6.75</v>
      </c>
      <c r="J258" s="100">
        <v>5.37</v>
      </c>
      <c r="K258" s="100">
        <v>4.29</v>
      </c>
      <c r="L258" s="100">
        <v>63</v>
      </c>
      <c r="M258" s="100">
        <v>63</v>
      </c>
      <c r="N258" s="100">
        <v>47</v>
      </c>
      <c r="O258" s="99">
        <v>0.45631944444444444</v>
      </c>
    </row>
    <row r="259" spans="1:15" x14ac:dyDescent="0.25">
      <c r="A259" s="96" t="s">
        <v>732</v>
      </c>
      <c r="B259" s="98"/>
      <c r="C259" s="95" t="s">
        <v>57</v>
      </c>
      <c r="D259" s="97">
        <v>0.45675925925925925</v>
      </c>
      <c r="E259" s="96" t="s">
        <v>155</v>
      </c>
      <c r="F259" s="95"/>
      <c r="G259" s="95"/>
      <c r="H259" s="95"/>
      <c r="I259" s="95"/>
      <c r="J259" s="95"/>
      <c r="K259" s="95"/>
      <c r="L259" s="95"/>
      <c r="M259" s="95"/>
    </row>
    <row r="260" spans="1:15" x14ac:dyDescent="0.25">
      <c r="A260" s="100">
        <v>4956</v>
      </c>
      <c r="B260" s="29">
        <v>1</v>
      </c>
      <c r="C260" s="100">
        <v>35219</v>
      </c>
      <c r="D260" s="100">
        <v>16.100000000000001</v>
      </c>
      <c r="E260" s="100">
        <v>12.81</v>
      </c>
      <c r="F260" s="100">
        <v>9.8800000000000008</v>
      </c>
      <c r="G260" s="100">
        <v>7.99</v>
      </c>
      <c r="H260" s="100">
        <v>6.56</v>
      </c>
      <c r="I260" s="100">
        <v>5.36</v>
      </c>
      <c r="J260" s="100">
        <v>4.47</v>
      </c>
      <c r="K260" s="100">
        <v>3.7</v>
      </c>
      <c r="L260" s="100">
        <v>63</v>
      </c>
      <c r="M260" s="100">
        <v>63</v>
      </c>
      <c r="N260" s="100">
        <v>48</v>
      </c>
      <c r="O260" s="99">
        <v>0.45718750000000002</v>
      </c>
    </row>
    <row r="261" spans="1:15" x14ac:dyDescent="0.25">
      <c r="A261" s="100">
        <v>4956</v>
      </c>
      <c r="B261" s="29">
        <v>2</v>
      </c>
      <c r="C261" s="100">
        <v>12099</v>
      </c>
      <c r="D261" s="100">
        <v>5.3</v>
      </c>
      <c r="E261" s="100">
        <v>4.17</v>
      </c>
      <c r="F261" s="100">
        <v>3.16</v>
      </c>
      <c r="G261" s="100">
        <v>2.5499999999999998</v>
      </c>
      <c r="H261" s="100">
        <v>2.11</v>
      </c>
      <c r="I261" s="100">
        <v>1.75</v>
      </c>
      <c r="J261" s="100">
        <v>1.49</v>
      </c>
      <c r="K261" s="100">
        <v>1.26</v>
      </c>
      <c r="L261" s="100">
        <v>63</v>
      </c>
      <c r="M261" s="100">
        <v>63</v>
      </c>
      <c r="N261" s="100">
        <v>48</v>
      </c>
      <c r="O261" s="99">
        <v>0.45729166666666665</v>
      </c>
    </row>
    <row r="262" spans="1:15" x14ac:dyDescent="0.25">
      <c r="A262" s="100">
        <v>4956</v>
      </c>
      <c r="B262" s="29">
        <v>3</v>
      </c>
      <c r="C262" s="100">
        <v>23483</v>
      </c>
      <c r="D262" s="100">
        <v>10.71</v>
      </c>
      <c r="E262" s="100">
        <v>8.44</v>
      </c>
      <c r="F262" s="100">
        <v>6.54</v>
      </c>
      <c r="G262" s="100">
        <v>5.24</v>
      </c>
      <c r="H262" s="100">
        <v>4.34</v>
      </c>
      <c r="I262" s="100">
        <v>3.6</v>
      </c>
      <c r="J262" s="100">
        <v>3.01</v>
      </c>
      <c r="K262" s="100">
        <v>2.5</v>
      </c>
      <c r="L262" s="100">
        <v>63</v>
      </c>
      <c r="M262" s="100">
        <v>63</v>
      </c>
      <c r="N262" s="100">
        <v>48</v>
      </c>
      <c r="O262" s="99">
        <v>0.45738425925925924</v>
      </c>
    </row>
    <row r="263" spans="1:15" x14ac:dyDescent="0.25">
      <c r="A263" s="100">
        <v>4956</v>
      </c>
      <c r="B263" s="29">
        <v>4</v>
      </c>
      <c r="C263" s="100">
        <v>35463</v>
      </c>
      <c r="D263" s="100">
        <v>15.86</v>
      </c>
      <c r="E263" s="100">
        <v>12.61</v>
      </c>
      <c r="F263" s="100">
        <v>10.050000000000001</v>
      </c>
      <c r="G263" s="100">
        <v>8.1</v>
      </c>
      <c r="H263" s="100">
        <v>6.62</v>
      </c>
      <c r="I263" s="100">
        <v>5.43</v>
      </c>
      <c r="J263" s="100">
        <v>4.5199999999999996</v>
      </c>
      <c r="K263" s="100">
        <v>3.74</v>
      </c>
      <c r="L263" s="100">
        <v>63</v>
      </c>
      <c r="M263" s="100">
        <v>63</v>
      </c>
      <c r="N263" s="100">
        <v>48</v>
      </c>
      <c r="O263" s="99">
        <v>0.45750000000000002</v>
      </c>
    </row>
    <row r="264" spans="1:15" x14ac:dyDescent="0.25">
      <c r="A264" s="96" t="s">
        <v>1076</v>
      </c>
      <c r="B264" s="98"/>
      <c r="C264" s="95" t="s">
        <v>57</v>
      </c>
      <c r="D264" s="97">
        <v>0.45796296296296296</v>
      </c>
      <c r="E264" s="96" t="s">
        <v>153</v>
      </c>
      <c r="F264" s="95"/>
      <c r="G264" s="95"/>
      <c r="H264" s="95"/>
      <c r="I264" s="95"/>
      <c r="J264" s="95"/>
      <c r="K264" s="95"/>
      <c r="L264" s="95"/>
      <c r="M264" s="95"/>
    </row>
    <row r="265" spans="1:15" x14ac:dyDescent="0.25">
      <c r="A265" s="100">
        <v>5553</v>
      </c>
      <c r="B265" s="29">
        <v>1</v>
      </c>
      <c r="C265" s="100">
        <v>35067</v>
      </c>
      <c r="D265" s="100">
        <v>15.15</v>
      </c>
      <c r="E265" s="100">
        <v>8.42</v>
      </c>
      <c r="F265" s="100">
        <v>12.19</v>
      </c>
      <c r="G265" s="100">
        <v>9.6999999999999993</v>
      </c>
      <c r="H265" s="100">
        <v>7.87</v>
      </c>
      <c r="I265" s="100">
        <v>6.33</v>
      </c>
      <c r="J265" s="100">
        <v>5.09</v>
      </c>
      <c r="K265" s="100">
        <v>4.09</v>
      </c>
      <c r="L265" s="100">
        <v>63</v>
      </c>
      <c r="M265" s="100">
        <v>63</v>
      </c>
      <c r="N265" s="100">
        <v>49</v>
      </c>
      <c r="O265" s="99">
        <v>0.45959490740740744</v>
      </c>
    </row>
    <row r="266" spans="1:15" x14ac:dyDescent="0.25">
      <c r="A266" s="100">
        <v>5553</v>
      </c>
      <c r="B266" s="29">
        <v>2</v>
      </c>
      <c r="C266" s="100">
        <v>12071</v>
      </c>
      <c r="D266" s="100">
        <v>5.46</v>
      </c>
      <c r="E266" s="100">
        <v>2.54</v>
      </c>
      <c r="F266" s="100">
        <v>4.3099999999999996</v>
      </c>
      <c r="G266" s="100">
        <v>3.42</v>
      </c>
      <c r="H266" s="100">
        <v>2.77</v>
      </c>
      <c r="I266" s="100">
        <v>2.23</v>
      </c>
      <c r="J266" s="100">
        <v>1.82</v>
      </c>
      <c r="K266" s="100">
        <v>1.47</v>
      </c>
      <c r="L266" s="100">
        <v>63</v>
      </c>
      <c r="M266" s="100">
        <v>63</v>
      </c>
      <c r="N266" s="100">
        <v>49</v>
      </c>
      <c r="O266" s="99">
        <v>0.45969907407407407</v>
      </c>
    </row>
    <row r="267" spans="1:15" x14ac:dyDescent="0.25">
      <c r="A267" s="100">
        <v>5553</v>
      </c>
      <c r="B267" s="29">
        <v>3</v>
      </c>
      <c r="C267" s="100">
        <v>23469</v>
      </c>
      <c r="D267" s="100">
        <v>10.52</v>
      </c>
      <c r="E267" s="100">
        <v>5.42</v>
      </c>
      <c r="F267" s="100">
        <v>8.39</v>
      </c>
      <c r="G267" s="100">
        <v>6.6</v>
      </c>
      <c r="H267" s="100">
        <v>5.39</v>
      </c>
      <c r="I267" s="100">
        <v>4.34</v>
      </c>
      <c r="J267" s="100">
        <v>3.51</v>
      </c>
      <c r="K267" s="100">
        <v>2.82</v>
      </c>
      <c r="L267" s="100">
        <v>63</v>
      </c>
      <c r="M267" s="100">
        <v>63</v>
      </c>
      <c r="N267" s="100">
        <v>49</v>
      </c>
      <c r="O267" s="99">
        <v>0.45980324074074069</v>
      </c>
    </row>
    <row r="268" spans="1:15" x14ac:dyDescent="0.25">
      <c r="A268" s="100">
        <v>5553</v>
      </c>
      <c r="B268" s="29">
        <v>4</v>
      </c>
      <c r="C268" s="100">
        <v>35592</v>
      </c>
      <c r="D268" s="100">
        <v>15.04</v>
      </c>
      <c r="E268" s="100">
        <v>8.5</v>
      </c>
      <c r="F268" s="100">
        <v>12.17</v>
      </c>
      <c r="G268" s="100">
        <v>9.61</v>
      </c>
      <c r="H268" s="100">
        <v>7.78</v>
      </c>
      <c r="I268" s="100">
        <v>6.33</v>
      </c>
      <c r="J268" s="100">
        <v>5.12</v>
      </c>
      <c r="K268" s="100">
        <v>4.13</v>
      </c>
      <c r="L268" s="100">
        <v>63</v>
      </c>
      <c r="M268" s="100">
        <v>63</v>
      </c>
      <c r="N268" s="100">
        <v>49</v>
      </c>
      <c r="O268" s="99">
        <v>0.45995370370370375</v>
      </c>
    </row>
    <row r="269" spans="1:15" x14ac:dyDescent="0.25">
      <c r="A269" s="96" t="s">
        <v>1077</v>
      </c>
      <c r="B269" s="98"/>
      <c r="C269" s="95" t="s">
        <v>57</v>
      </c>
      <c r="D269" s="97">
        <v>0.46037037037037037</v>
      </c>
      <c r="E269" s="96" t="s">
        <v>151</v>
      </c>
      <c r="F269" s="95"/>
      <c r="G269" s="95"/>
      <c r="H269" s="95"/>
      <c r="I269" s="95"/>
      <c r="J269" s="95"/>
      <c r="K269" s="95"/>
      <c r="L269" s="95"/>
      <c r="M269" s="95"/>
    </row>
    <row r="270" spans="1:15" x14ac:dyDescent="0.25">
      <c r="A270" s="100">
        <v>5555</v>
      </c>
      <c r="B270" s="29">
        <v>1</v>
      </c>
      <c r="C270" s="100">
        <v>35298</v>
      </c>
      <c r="D270" s="100">
        <v>15.32</v>
      </c>
      <c r="E270" s="100">
        <v>12.23</v>
      </c>
      <c r="F270" s="100">
        <v>9.42</v>
      </c>
      <c r="G270" s="100">
        <v>7.61</v>
      </c>
      <c r="H270" s="100">
        <v>6.33</v>
      </c>
      <c r="I270" s="100">
        <v>5.22</v>
      </c>
      <c r="J270" s="100">
        <v>4.3099999999999996</v>
      </c>
      <c r="K270" s="100">
        <v>3.64</v>
      </c>
      <c r="L270" s="100">
        <v>63</v>
      </c>
      <c r="M270" s="100">
        <v>62</v>
      </c>
      <c r="N270" s="100">
        <v>50</v>
      </c>
      <c r="O270" s="99">
        <v>0.46083333333333337</v>
      </c>
    </row>
    <row r="271" spans="1:15" x14ac:dyDescent="0.25">
      <c r="A271" s="100">
        <v>5555</v>
      </c>
      <c r="B271" s="29">
        <v>2</v>
      </c>
      <c r="C271" s="100">
        <v>12119</v>
      </c>
      <c r="D271" s="100">
        <v>5.08</v>
      </c>
      <c r="E271" s="100">
        <v>4.07</v>
      </c>
      <c r="F271" s="100">
        <v>3.03</v>
      </c>
      <c r="G271" s="100">
        <v>2.4700000000000002</v>
      </c>
      <c r="H271" s="100">
        <v>2.0699999999999998</v>
      </c>
      <c r="I271" s="100">
        <v>1.72</v>
      </c>
      <c r="J271" s="100">
        <v>1.43</v>
      </c>
      <c r="K271" s="100">
        <v>1.25</v>
      </c>
      <c r="L271" s="100">
        <v>63</v>
      </c>
      <c r="M271" s="100">
        <v>62</v>
      </c>
      <c r="N271" s="100">
        <v>50</v>
      </c>
      <c r="O271" s="99">
        <v>0.4609375</v>
      </c>
    </row>
    <row r="272" spans="1:15" x14ac:dyDescent="0.25">
      <c r="A272" s="146">
        <v>5555</v>
      </c>
      <c r="B272" s="147">
        <v>3</v>
      </c>
      <c r="C272" s="146">
        <v>23472</v>
      </c>
      <c r="D272" s="146">
        <v>10.18</v>
      </c>
      <c r="E272" s="146">
        <v>8.08</v>
      </c>
      <c r="F272" s="146">
        <v>6.27</v>
      </c>
      <c r="G272" s="146">
        <v>5.05</v>
      </c>
      <c r="H272" s="146">
        <v>4.2300000000000004</v>
      </c>
      <c r="I272" s="146">
        <v>3.49</v>
      </c>
      <c r="J272" s="146">
        <v>2.89</v>
      </c>
      <c r="K272" s="146">
        <v>2.4500000000000002</v>
      </c>
      <c r="L272" s="146">
        <v>63</v>
      </c>
      <c r="M272" s="146">
        <v>62</v>
      </c>
      <c r="N272" s="146">
        <v>50</v>
      </c>
      <c r="O272" s="143">
        <v>0.46101851851851849</v>
      </c>
    </row>
    <row r="273" spans="1:15" x14ac:dyDescent="0.25">
      <c r="A273" s="100">
        <v>5555</v>
      </c>
      <c r="B273" s="29">
        <v>4</v>
      </c>
      <c r="C273" s="100">
        <v>35483</v>
      </c>
      <c r="D273" s="100">
        <v>15.07</v>
      </c>
      <c r="E273" s="100">
        <v>12.02</v>
      </c>
      <c r="F273" s="100">
        <v>9.58</v>
      </c>
      <c r="G273" s="100">
        <v>7.74</v>
      </c>
      <c r="H273" s="100">
        <v>6.37</v>
      </c>
      <c r="I273" s="100">
        <v>5.27</v>
      </c>
      <c r="J273" s="100">
        <v>4.3499999999999996</v>
      </c>
      <c r="K273" s="100">
        <v>3.68</v>
      </c>
      <c r="L273" s="100">
        <v>63</v>
      </c>
      <c r="M273" s="100">
        <v>62</v>
      </c>
      <c r="N273" s="100">
        <v>50</v>
      </c>
      <c r="O273" s="99">
        <v>0.46114583333333337</v>
      </c>
    </row>
    <row r="274" spans="1:15" x14ac:dyDescent="0.25">
      <c r="A274" s="108" t="s">
        <v>1078</v>
      </c>
      <c r="B274" s="115"/>
      <c r="C274" s="104" t="s">
        <v>57</v>
      </c>
      <c r="D274" s="114">
        <v>0.46197916666666666</v>
      </c>
      <c r="E274" s="108" t="s">
        <v>149</v>
      </c>
      <c r="F274" s="104"/>
      <c r="G274" s="104"/>
      <c r="H274" s="104"/>
      <c r="I274" s="104"/>
      <c r="J274" s="104"/>
      <c r="K274" s="104"/>
      <c r="L274" s="104"/>
      <c r="M274" s="104"/>
    </row>
    <row r="275" spans="1:15" x14ac:dyDescent="0.25">
      <c r="A275" s="100">
        <v>6221</v>
      </c>
      <c r="B275" s="29">
        <v>1</v>
      </c>
      <c r="C275" s="100">
        <v>35075</v>
      </c>
      <c r="D275" s="100">
        <v>15.64</v>
      </c>
      <c r="E275" s="100">
        <v>7.99</v>
      </c>
      <c r="F275" s="100">
        <v>12.64</v>
      </c>
      <c r="G275" s="100">
        <v>10.029999999999999</v>
      </c>
      <c r="H275" s="100">
        <v>8.02</v>
      </c>
      <c r="I275" s="100">
        <v>6.45</v>
      </c>
      <c r="J275" s="100">
        <v>5.17</v>
      </c>
      <c r="K275" s="100">
        <v>4.18</v>
      </c>
      <c r="L275" s="100">
        <v>63</v>
      </c>
      <c r="M275" s="100">
        <v>63</v>
      </c>
      <c r="N275" s="100">
        <v>51</v>
      </c>
      <c r="O275" s="99">
        <v>0.46366898148148145</v>
      </c>
    </row>
    <row r="276" spans="1:15" x14ac:dyDescent="0.25">
      <c r="A276" s="100">
        <v>6221</v>
      </c>
      <c r="B276" s="29">
        <v>2</v>
      </c>
      <c r="C276" s="100">
        <v>12116</v>
      </c>
      <c r="D276" s="100">
        <v>5.48</v>
      </c>
      <c r="E276" s="100">
        <v>2.4500000000000002</v>
      </c>
      <c r="F276" s="100">
        <v>4.37</v>
      </c>
      <c r="G276" s="100">
        <v>3.47</v>
      </c>
      <c r="H276" s="100">
        <v>2.77</v>
      </c>
      <c r="I276" s="100">
        <v>2.2599999999999998</v>
      </c>
      <c r="J276" s="100">
        <v>1.84</v>
      </c>
      <c r="K276" s="100">
        <v>1.5</v>
      </c>
      <c r="L276" s="100">
        <v>63</v>
      </c>
      <c r="M276" s="100">
        <v>63</v>
      </c>
      <c r="N276" s="100">
        <v>51</v>
      </c>
      <c r="O276" s="99">
        <v>0.46393518518518517</v>
      </c>
    </row>
    <row r="277" spans="1:15" x14ac:dyDescent="0.25">
      <c r="A277" s="100">
        <v>6221</v>
      </c>
      <c r="B277" s="29">
        <v>3</v>
      </c>
      <c r="C277" s="100">
        <v>23429</v>
      </c>
      <c r="D277" s="100">
        <v>10.61</v>
      </c>
      <c r="E277" s="100">
        <v>5.15</v>
      </c>
      <c r="F277" s="100">
        <v>8.5</v>
      </c>
      <c r="G277" s="100">
        <v>6.68</v>
      </c>
      <c r="H277" s="100">
        <v>5.42</v>
      </c>
      <c r="I277" s="100">
        <v>4.3899999999999997</v>
      </c>
      <c r="J277" s="100">
        <v>3.56</v>
      </c>
      <c r="K277" s="100">
        <v>2.87</v>
      </c>
      <c r="L277" s="100">
        <v>63</v>
      </c>
      <c r="M277" s="100">
        <v>63</v>
      </c>
      <c r="N277" s="100">
        <v>51</v>
      </c>
      <c r="O277" s="99">
        <v>0.46407407407407408</v>
      </c>
    </row>
    <row r="278" spans="1:15" x14ac:dyDescent="0.25">
      <c r="A278" s="100">
        <v>6221</v>
      </c>
      <c r="B278" s="29">
        <v>4</v>
      </c>
      <c r="C278" s="100">
        <v>35565</v>
      </c>
      <c r="D278" s="100">
        <v>15.41</v>
      </c>
      <c r="E278" s="100">
        <v>8.01</v>
      </c>
      <c r="F278" s="100">
        <v>12.48</v>
      </c>
      <c r="G278" s="100">
        <v>9.91</v>
      </c>
      <c r="H278" s="100">
        <v>7.94</v>
      </c>
      <c r="I278" s="100">
        <v>6.42</v>
      </c>
      <c r="J278" s="100">
        <v>5.19</v>
      </c>
      <c r="K278" s="100">
        <v>4.21</v>
      </c>
      <c r="L278" s="100">
        <v>63</v>
      </c>
      <c r="M278" s="100">
        <v>63</v>
      </c>
      <c r="N278" s="100">
        <v>51</v>
      </c>
      <c r="O278" s="99">
        <v>0.4642592592592592</v>
      </c>
    </row>
    <row r="279" spans="1:15" x14ac:dyDescent="0.25">
      <c r="A279" s="159" t="s">
        <v>1079</v>
      </c>
      <c r="B279" s="98"/>
      <c r="C279" s="95" t="s">
        <v>57</v>
      </c>
      <c r="D279" s="97">
        <v>0.46469907407407413</v>
      </c>
      <c r="E279" s="96" t="s">
        <v>147</v>
      </c>
      <c r="F279" s="95"/>
      <c r="G279" s="95"/>
      <c r="H279" s="95"/>
      <c r="I279" s="95"/>
      <c r="J279" s="95"/>
      <c r="K279" s="95"/>
      <c r="L279" s="95"/>
      <c r="M279" s="95"/>
    </row>
    <row r="280" spans="1:15" x14ac:dyDescent="0.25">
      <c r="A280" s="101">
        <v>6223</v>
      </c>
      <c r="B280" s="29">
        <v>1</v>
      </c>
      <c r="C280" s="100">
        <v>35153</v>
      </c>
      <c r="D280" s="100">
        <v>15.76</v>
      </c>
      <c r="E280" s="100">
        <v>12.68</v>
      </c>
      <c r="F280" s="100">
        <v>8.7899999999999991</v>
      </c>
      <c r="G280" s="101">
        <v>7.26</v>
      </c>
      <c r="H280" s="100">
        <v>6.05</v>
      </c>
      <c r="I280" s="100">
        <v>5.0199999999999996</v>
      </c>
      <c r="J280" s="100">
        <v>4.18</v>
      </c>
      <c r="K280" s="100">
        <v>3.54</v>
      </c>
      <c r="L280" s="100">
        <v>63</v>
      </c>
      <c r="M280" s="100">
        <v>63</v>
      </c>
      <c r="N280" s="100">
        <v>52</v>
      </c>
      <c r="O280" s="99">
        <v>0.46520833333333328</v>
      </c>
    </row>
    <row r="281" spans="1:15" x14ac:dyDescent="0.25">
      <c r="A281" s="100">
        <v>6223</v>
      </c>
      <c r="B281" s="29">
        <v>2</v>
      </c>
      <c r="C281" s="100">
        <v>12058</v>
      </c>
      <c r="D281" s="100">
        <v>5.36</v>
      </c>
      <c r="E281" s="100">
        <v>4.33</v>
      </c>
      <c r="F281" s="100">
        <v>2.76</v>
      </c>
      <c r="G281" s="100">
        <v>2.31</v>
      </c>
      <c r="H281" s="100">
        <v>1.96</v>
      </c>
      <c r="I281" s="100">
        <v>1.65</v>
      </c>
      <c r="J281" s="100">
        <v>1.39</v>
      </c>
      <c r="K281" s="100">
        <v>1.2</v>
      </c>
      <c r="L281" s="100">
        <v>63</v>
      </c>
      <c r="M281" s="100">
        <v>63</v>
      </c>
      <c r="N281" s="100">
        <v>52</v>
      </c>
      <c r="O281" s="99">
        <v>0.46531250000000002</v>
      </c>
    </row>
    <row r="282" spans="1:15" x14ac:dyDescent="0.25">
      <c r="A282" s="100">
        <v>6223</v>
      </c>
      <c r="B282" s="29">
        <v>3</v>
      </c>
      <c r="C282" s="100">
        <v>23398</v>
      </c>
      <c r="D282" s="100">
        <v>10.57</v>
      </c>
      <c r="E282" s="100">
        <v>8.4600000000000009</v>
      </c>
      <c r="F282" s="100">
        <v>5.87</v>
      </c>
      <c r="G282" s="100">
        <v>4.78</v>
      </c>
      <c r="H282" s="100">
        <v>4.0199999999999996</v>
      </c>
      <c r="I282" s="100">
        <v>3.36</v>
      </c>
      <c r="J282" s="100">
        <v>2.82</v>
      </c>
      <c r="K282" s="100">
        <v>2.4</v>
      </c>
      <c r="L282" s="100">
        <v>63</v>
      </c>
      <c r="M282" s="100">
        <v>63</v>
      </c>
      <c r="N282" s="100">
        <v>52</v>
      </c>
      <c r="O282" s="99">
        <v>0.46540509259259261</v>
      </c>
    </row>
    <row r="283" spans="1:15" x14ac:dyDescent="0.25">
      <c r="A283" s="100">
        <v>6223</v>
      </c>
      <c r="B283" s="29">
        <v>4</v>
      </c>
      <c r="C283" s="100">
        <v>35379</v>
      </c>
      <c r="D283" s="100">
        <v>15.36</v>
      </c>
      <c r="E283" s="100">
        <v>12.35</v>
      </c>
      <c r="F283" s="100">
        <v>9.0399999999999991</v>
      </c>
      <c r="G283" s="100">
        <v>7.42</v>
      </c>
      <c r="H283" s="100">
        <v>6.16</v>
      </c>
      <c r="I283" s="100">
        <v>5.12</v>
      </c>
      <c r="J283" s="100">
        <v>4.2699999999999996</v>
      </c>
      <c r="K283" s="100">
        <v>3.6</v>
      </c>
      <c r="L283" s="100">
        <v>63</v>
      </c>
      <c r="M283" s="100">
        <v>63</v>
      </c>
      <c r="N283" s="100">
        <v>52</v>
      </c>
      <c r="O283" s="99">
        <v>0.46552083333333333</v>
      </c>
    </row>
    <row r="284" spans="1:15" x14ac:dyDescent="0.25">
      <c r="A284" s="159" t="s">
        <v>1080</v>
      </c>
      <c r="B284" s="98"/>
      <c r="C284" s="95" t="s">
        <v>57</v>
      </c>
      <c r="D284" s="97">
        <v>0.46597222222222223</v>
      </c>
      <c r="E284" s="96" t="s">
        <v>145</v>
      </c>
      <c r="F284" s="95"/>
      <c r="G284" s="95"/>
      <c r="H284" s="95"/>
      <c r="I284" s="95"/>
      <c r="J284" s="95"/>
      <c r="K284" s="95"/>
      <c r="L284" s="95"/>
      <c r="M284" s="95"/>
    </row>
    <row r="285" spans="1:15" x14ac:dyDescent="0.25">
      <c r="A285" s="100">
        <v>6960</v>
      </c>
      <c r="B285" s="29">
        <v>1</v>
      </c>
      <c r="C285" s="100">
        <v>35553</v>
      </c>
      <c r="D285" s="100">
        <v>7.91</v>
      </c>
      <c r="E285" s="100">
        <v>7.27</v>
      </c>
      <c r="F285" s="100">
        <v>7.11</v>
      </c>
      <c r="G285" s="100">
        <v>6.19</v>
      </c>
      <c r="H285" s="100">
        <v>5.41</v>
      </c>
      <c r="I285" s="100">
        <v>4.58</v>
      </c>
      <c r="J285" s="100">
        <v>3.91</v>
      </c>
      <c r="K285" s="100">
        <v>3.36</v>
      </c>
      <c r="L285" s="100">
        <v>64</v>
      </c>
      <c r="M285" s="100">
        <v>63</v>
      </c>
      <c r="N285" s="100">
        <v>53</v>
      </c>
      <c r="O285" s="99">
        <v>0.46760416666666665</v>
      </c>
    </row>
    <row r="286" spans="1:15" x14ac:dyDescent="0.25">
      <c r="A286" s="100">
        <v>6960</v>
      </c>
      <c r="B286" s="29">
        <v>2</v>
      </c>
      <c r="C286" s="100">
        <v>12186</v>
      </c>
      <c r="D286" s="100">
        <v>2.5299999999999998</v>
      </c>
      <c r="E286" s="100">
        <v>2.2999999999999998</v>
      </c>
      <c r="F286" s="100">
        <v>2.2999999999999998</v>
      </c>
      <c r="G286" s="100">
        <v>2</v>
      </c>
      <c r="H286" s="100">
        <v>1.79</v>
      </c>
      <c r="I286" s="100">
        <v>1.55</v>
      </c>
      <c r="J286" s="100">
        <v>1.35</v>
      </c>
      <c r="K286" s="100">
        <v>1.19</v>
      </c>
      <c r="L286" s="100">
        <v>64</v>
      </c>
      <c r="M286" s="100">
        <v>63</v>
      </c>
      <c r="N286" s="100">
        <v>53</v>
      </c>
      <c r="O286" s="99">
        <v>0.46770833333333334</v>
      </c>
    </row>
    <row r="287" spans="1:15" x14ac:dyDescent="0.25">
      <c r="A287" s="100">
        <v>6960</v>
      </c>
      <c r="B287" s="29">
        <v>3</v>
      </c>
      <c r="C287" s="100">
        <v>23732</v>
      </c>
      <c r="D287" s="100">
        <v>5.12</v>
      </c>
      <c r="E287" s="100">
        <v>4.68</v>
      </c>
      <c r="F287" s="100">
        <v>4.66</v>
      </c>
      <c r="G287" s="100">
        <v>4.0199999999999996</v>
      </c>
      <c r="H287" s="100">
        <v>3.58</v>
      </c>
      <c r="I287" s="100">
        <v>3.11</v>
      </c>
      <c r="J287" s="100">
        <v>2.7</v>
      </c>
      <c r="K287" s="100">
        <v>2.36</v>
      </c>
      <c r="L287" s="100">
        <v>64</v>
      </c>
      <c r="M287" s="100">
        <v>63</v>
      </c>
      <c r="N287" s="100">
        <v>53</v>
      </c>
      <c r="O287" s="99">
        <v>0.46780092592592593</v>
      </c>
    </row>
    <row r="288" spans="1:15" x14ac:dyDescent="0.25">
      <c r="A288" s="100">
        <v>6960</v>
      </c>
      <c r="B288" s="29">
        <v>4</v>
      </c>
      <c r="C288" s="100">
        <v>35806</v>
      </c>
      <c r="D288" s="100">
        <v>7.73</v>
      </c>
      <c r="E288" s="100">
        <v>7.1</v>
      </c>
      <c r="F288" s="100">
        <v>6.96</v>
      </c>
      <c r="G288" s="100">
        <v>6.09</v>
      </c>
      <c r="H288" s="100">
        <v>5.37</v>
      </c>
      <c r="I288" s="100">
        <v>4.5999999999999996</v>
      </c>
      <c r="J288" s="100">
        <v>3.96</v>
      </c>
      <c r="K288" s="100">
        <v>3.45</v>
      </c>
      <c r="L288" s="100">
        <v>64</v>
      </c>
      <c r="M288" s="100">
        <v>63</v>
      </c>
      <c r="N288" s="100">
        <v>53</v>
      </c>
      <c r="O288" s="99">
        <v>0.4679166666666667</v>
      </c>
    </row>
    <row r="289" spans="1:15" x14ac:dyDescent="0.25">
      <c r="A289" s="159" t="s">
        <v>1081</v>
      </c>
      <c r="B289" s="98"/>
      <c r="C289" s="95" t="s">
        <v>57</v>
      </c>
      <c r="D289" s="97">
        <v>0.46835648148148151</v>
      </c>
      <c r="E289" s="96" t="s">
        <v>143</v>
      </c>
      <c r="F289" s="95"/>
      <c r="G289" s="95"/>
      <c r="H289" s="95"/>
      <c r="I289" s="95"/>
      <c r="J289" s="95"/>
      <c r="K289" s="95"/>
      <c r="L289" s="95"/>
      <c r="M289" s="95"/>
    </row>
    <row r="290" spans="1:15" x14ac:dyDescent="0.25">
      <c r="A290" s="100">
        <v>6978</v>
      </c>
      <c r="B290" s="29">
        <v>1</v>
      </c>
      <c r="C290" s="100">
        <v>35323</v>
      </c>
      <c r="D290" s="100">
        <v>15.97</v>
      </c>
      <c r="E290" s="100">
        <v>9.73</v>
      </c>
      <c r="F290" s="100">
        <v>12.75</v>
      </c>
      <c r="G290" s="100">
        <v>9.83</v>
      </c>
      <c r="H290" s="100">
        <v>7.81</v>
      </c>
      <c r="I290" s="100">
        <v>6.21</v>
      </c>
      <c r="J290" s="100">
        <v>4.8099999999999996</v>
      </c>
      <c r="K290" s="100">
        <v>3.8</v>
      </c>
      <c r="L290" s="100">
        <v>64</v>
      </c>
      <c r="M290" s="100">
        <v>63</v>
      </c>
      <c r="N290" s="100">
        <v>54</v>
      </c>
      <c r="O290" s="99">
        <v>0.46976851851851853</v>
      </c>
    </row>
    <row r="291" spans="1:15" x14ac:dyDescent="0.25">
      <c r="A291" s="100">
        <v>6978</v>
      </c>
      <c r="B291" s="29">
        <v>2</v>
      </c>
      <c r="C291" s="100">
        <v>11976</v>
      </c>
      <c r="D291" s="100">
        <v>6.88</v>
      </c>
      <c r="E291" s="100">
        <v>2.21</v>
      </c>
      <c r="F291" s="100">
        <v>5.34</v>
      </c>
      <c r="G291" s="100">
        <v>4.0599999999999996</v>
      </c>
      <c r="H291" s="100">
        <v>3.17</v>
      </c>
      <c r="I291" s="100">
        <v>2.5499999999999998</v>
      </c>
      <c r="J291" s="100">
        <v>2</v>
      </c>
      <c r="K291" s="100">
        <v>1.61</v>
      </c>
      <c r="L291" s="100">
        <v>64</v>
      </c>
      <c r="M291" s="100">
        <v>63</v>
      </c>
      <c r="N291" s="100">
        <v>54</v>
      </c>
      <c r="O291" s="99">
        <v>0.47003472222222226</v>
      </c>
    </row>
    <row r="292" spans="1:15" x14ac:dyDescent="0.25">
      <c r="A292" s="100">
        <v>6978</v>
      </c>
      <c r="B292" s="29">
        <v>3</v>
      </c>
      <c r="C292" s="100">
        <v>23611</v>
      </c>
      <c r="D292" s="100">
        <v>11.64</v>
      </c>
      <c r="E292" s="100">
        <v>5.92</v>
      </c>
      <c r="F292" s="100">
        <v>9.2899999999999991</v>
      </c>
      <c r="G292" s="100">
        <v>6.97</v>
      </c>
      <c r="H292" s="100">
        <v>5.62</v>
      </c>
      <c r="I292" s="100">
        <v>4.4800000000000004</v>
      </c>
      <c r="J292" s="100">
        <v>3.51</v>
      </c>
      <c r="K292" s="100">
        <v>2.84</v>
      </c>
      <c r="L292" s="100">
        <v>64</v>
      </c>
      <c r="M292" s="100">
        <v>63</v>
      </c>
      <c r="N292" s="100">
        <v>54</v>
      </c>
      <c r="O292" s="99">
        <v>0.47013888888888888</v>
      </c>
    </row>
    <row r="293" spans="1:15" x14ac:dyDescent="0.25">
      <c r="A293" s="100">
        <v>6978</v>
      </c>
      <c r="B293" s="29">
        <v>4</v>
      </c>
      <c r="C293" s="100">
        <v>35541</v>
      </c>
      <c r="D293" s="100">
        <v>15.65</v>
      </c>
      <c r="E293" s="100">
        <v>9.6</v>
      </c>
      <c r="F293" s="100">
        <v>12.48</v>
      </c>
      <c r="G293" s="100">
        <v>9.61</v>
      </c>
      <c r="H293" s="100">
        <v>7.7</v>
      </c>
      <c r="I293" s="100">
        <v>6.22</v>
      </c>
      <c r="J293" s="100">
        <v>4.8899999999999997</v>
      </c>
      <c r="K293" s="100">
        <v>3.93</v>
      </c>
      <c r="L293" s="100">
        <v>64</v>
      </c>
      <c r="M293" s="100">
        <v>63</v>
      </c>
      <c r="N293" s="100">
        <v>54</v>
      </c>
      <c r="O293" s="99">
        <v>0.47025462962962966</v>
      </c>
    </row>
    <row r="294" spans="1:15" x14ac:dyDescent="0.25">
      <c r="A294" s="159" t="s">
        <v>1082</v>
      </c>
      <c r="B294" s="98"/>
      <c r="C294" s="95" t="s">
        <v>57</v>
      </c>
      <c r="D294" s="97">
        <v>0.47070601851851851</v>
      </c>
      <c r="E294" s="96" t="s">
        <v>141</v>
      </c>
      <c r="F294" s="95"/>
      <c r="G294" s="95"/>
      <c r="H294" s="95"/>
      <c r="I294" s="95"/>
      <c r="J294" s="95"/>
      <c r="K294" s="95"/>
      <c r="L294" s="95"/>
      <c r="M294" s="95"/>
    </row>
    <row r="295" spans="1:15" x14ac:dyDescent="0.25">
      <c r="A295" s="100">
        <v>6980</v>
      </c>
      <c r="B295" s="29">
        <v>1</v>
      </c>
      <c r="C295" s="100">
        <v>35272</v>
      </c>
      <c r="D295" s="100">
        <v>13.2</v>
      </c>
      <c r="E295" s="100">
        <v>10.65</v>
      </c>
      <c r="F295" s="100">
        <v>11.54</v>
      </c>
      <c r="G295" s="100">
        <v>9.01</v>
      </c>
      <c r="H295" s="100">
        <v>7.16</v>
      </c>
      <c r="I295" s="100">
        <v>5.72</v>
      </c>
      <c r="J295" s="100">
        <v>4.58</v>
      </c>
      <c r="K295" s="100">
        <v>3.73</v>
      </c>
      <c r="L295" s="100">
        <v>64</v>
      </c>
      <c r="M295" s="100">
        <v>62</v>
      </c>
      <c r="N295" s="100">
        <v>55</v>
      </c>
      <c r="O295" s="99">
        <v>0.47123842592592591</v>
      </c>
    </row>
    <row r="296" spans="1:15" x14ac:dyDescent="0.25">
      <c r="A296" s="100">
        <v>6980</v>
      </c>
      <c r="B296" s="29">
        <v>2</v>
      </c>
      <c r="C296" s="100">
        <v>12140</v>
      </c>
      <c r="D296" s="100">
        <v>4.6900000000000004</v>
      </c>
      <c r="E296" s="100">
        <v>3.74</v>
      </c>
      <c r="F296" s="100">
        <v>4.12</v>
      </c>
      <c r="G296" s="100">
        <v>3.2</v>
      </c>
      <c r="H296" s="100">
        <v>2.52</v>
      </c>
      <c r="I296" s="100">
        <v>2.0299999999999998</v>
      </c>
      <c r="J296" s="100">
        <v>1.64</v>
      </c>
      <c r="K296" s="100">
        <v>1.37</v>
      </c>
      <c r="L296" s="100">
        <v>64</v>
      </c>
      <c r="M296" s="100">
        <v>62</v>
      </c>
      <c r="N296" s="100">
        <v>55</v>
      </c>
      <c r="O296" s="99">
        <v>0.47134259259259265</v>
      </c>
    </row>
    <row r="297" spans="1:15" x14ac:dyDescent="0.25">
      <c r="A297" s="100">
        <v>6980</v>
      </c>
      <c r="B297" s="29">
        <v>3</v>
      </c>
      <c r="C297" s="100">
        <v>23488</v>
      </c>
      <c r="D297" s="100">
        <v>9.09</v>
      </c>
      <c r="E297" s="100">
        <v>7.26</v>
      </c>
      <c r="F297" s="100">
        <v>8.08</v>
      </c>
      <c r="G297" s="100">
        <v>6.21</v>
      </c>
      <c r="H297" s="100">
        <v>4.93</v>
      </c>
      <c r="I297" s="100">
        <v>3.96</v>
      </c>
      <c r="J297" s="100">
        <v>3.19</v>
      </c>
      <c r="K297" s="100">
        <v>2.61</v>
      </c>
      <c r="L297" s="100">
        <v>64</v>
      </c>
      <c r="M297" s="100">
        <v>62</v>
      </c>
      <c r="N297" s="100">
        <v>55</v>
      </c>
      <c r="O297" s="99">
        <v>0.47143518518518518</v>
      </c>
    </row>
    <row r="298" spans="1:15" x14ac:dyDescent="0.25">
      <c r="A298" s="100">
        <v>6980</v>
      </c>
      <c r="B298" s="29">
        <v>4</v>
      </c>
      <c r="C298" s="100">
        <v>35567</v>
      </c>
      <c r="D298" s="100">
        <v>13.11</v>
      </c>
      <c r="E298" s="100">
        <v>10.58</v>
      </c>
      <c r="F298" s="100">
        <v>11.68</v>
      </c>
      <c r="G298" s="100">
        <v>9.08</v>
      </c>
      <c r="H298" s="100">
        <v>7.18</v>
      </c>
      <c r="I298" s="100">
        <v>5.77</v>
      </c>
      <c r="J298" s="100">
        <v>4.6399999999999997</v>
      </c>
      <c r="K298" s="100">
        <v>3.76</v>
      </c>
      <c r="L298" s="100">
        <v>64</v>
      </c>
      <c r="M298" s="100">
        <v>62</v>
      </c>
      <c r="N298" s="100">
        <v>55</v>
      </c>
      <c r="O298" s="99">
        <v>0.4715509259259259</v>
      </c>
    </row>
    <row r="299" spans="1:15" x14ac:dyDescent="0.25">
      <c r="A299" s="159" t="s">
        <v>1083</v>
      </c>
      <c r="B299" s="98"/>
      <c r="C299" s="95" t="s">
        <v>57</v>
      </c>
      <c r="D299" s="97">
        <v>0.4720138888888889</v>
      </c>
      <c r="E299" s="96" t="s">
        <v>139</v>
      </c>
      <c r="F299" s="95"/>
      <c r="G299" s="95"/>
      <c r="H299" s="95"/>
      <c r="I299" s="95"/>
      <c r="J299" s="95"/>
      <c r="K299" s="95"/>
      <c r="L299" s="95"/>
      <c r="M299" s="95"/>
    </row>
    <row r="300" spans="1:15" x14ac:dyDescent="0.25">
      <c r="A300" s="100">
        <v>6998</v>
      </c>
      <c r="B300" s="29">
        <v>1</v>
      </c>
      <c r="C300" s="100">
        <v>35446</v>
      </c>
      <c r="D300" s="100">
        <v>8.11</v>
      </c>
      <c r="E300" s="100">
        <v>7.49</v>
      </c>
      <c r="F300" s="100">
        <v>7.4</v>
      </c>
      <c r="G300" s="100">
        <v>6.52</v>
      </c>
      <c r="H300" s="100">
        <v>5.76</v>
      </c>
      <c r="I300" s="100">
        <v>4.9800000000000004</v>
      </c>
      <c r="J300" s="100">
        <v>4.21</v>
      </c>
      <c r="K300" s="100">
        <v>3.51</v>
      </c>
      <c r="L300" s="100">
        <v>64</v>
      </c>
      <c r="M300" s="100">
        <v>62</v>
      </c>
      <c r="N300" s="100">
        <v>56</v>
      </c>
      <c r="O300" s="99">
        <v>0.47249999999999998</v>
      </c>
    </row>
    <row r="301" spans="1:15" x14ac:dyDescent="0.25">
      <c r="A301" s="100">
        <v>6998</v>
      </c>
      <c r="B301" s="29">
        <v>2</v>
      </c>
      <c r="C301" s="100">
        <v>12304</v>
      </c>
      <c r="D301" s="100">
        <v>2.66</v>
      </c>
      <c r="E301" s="100">
        <v>2.4700000000000002</v>
      </c>
      <c r="F301" s="100">
        <v>2.44</v>
      </c>
      <c r="G301" s="100">
        <v>2.14</v>
      </c>
      <c r="H301" s="100">
        <v>1.93</v>
      </c>
      <c r="I301" s="100">
        <v>1.7</v>
      </c>
      <c r="J301" s="100">
        <v>1.48</v>
      </c>
      <c r="K301" s="100">
        <v>1.29</v>
      </c>
      <c r="L301" s="100">
        <v>64</v>
      </c>
      <c r="M301" s="100">
        <v>62</v>
      </c>
      <c r="N301" s="100">
        <v>56</v>
      </c>
      <c r="O301" s="99">
        <v>0.47259259259259262</v>
      </c>
    </row>
    <row r="302" spans="1:15" x14ac:dyDescent="0.25">
      <c r="A302" s="100">
        <v>6998</v>
      </c>
      <c r="B302" s="29">
        <v>3</v>
      </c>
      <c r="C302" s="100">
        <v>23642</v>
      </c>
      <c r="D302" s="100">
        <v>5.33</v>
      </c>
      <c r="E302" s="100">
        <v>4.91</v>
      </c>
      <c r="F302" s="100">
        <v>4.92</v>
      </c>
      <c r="G302" s="100">
        <v>4.25</v>
      </c>
      <c r="H302" s="100">
        <v>3.82</v>
      </c>
      <c r="I302" s="100">
        <v>3.37</v>
      </c>
      <c r="J302" s="100">
        <v>2.91</v>
      </c>
      <c r="K302" s="100">
        <v>2.5</v>
      </c>
      <c r="L302" s="100">
        <v>64</v>
      </c>
      <c r="M302" s="100">
        <v>62</v>
      </c>
      <c r="N302" s="100">
        <v>56</v>
      </c>
      <c r="O302" s="99">
        <v>0.47268518518518521</v>
      </c>
    </row>
    <row r="303" spans="1:15" x14ac:dyDescent="0.25">
      <c r="A303" s="100">
        <v>6998</v>
      </c>
      <c r="B303" s="29">
        <v>4</v>
      </c>
      <c r="C303" s="100">
        <v>35690</v>
      </c>
      <c r="D303" s="100">
        <v>7.95</v>
      </c>
      <c r="E303" s="100">
        <v>7.37</v>
      </c>
      <c r="F303" s="100">
        <v>7.28</v>
      </c>
      <c r="G303" s="100">
        <v>6.38</v>
      </c>
      <c r="H303" s="100">
        <v>5.67</v>
      </c>
      <c r="I303" s="100">
        <v>4.92</v>
      </c>
      <c r="J303" s="100">
        <v>4.24</v>
      </c>
      <c r="K303" s="100">
        <v>3.6</v>
      </c>
      <c r="L303" s="100">
        <v>64</v>
      </c>
      <c r="M303" s="100">
        <v>62</v>
      </c>
      <c r="N303" s="100">
        <v>56</v>
      </c>
      <c r="O303" s="99">
        <v>0.47280092592592587</v>
      </c>
    </row>
    <row r="304" spans="1:15" x14ac:dyDescent="0.25">
      <c r="A304" s="159" t="s">
        <v>1084</v>
      </c>
      <c r="B304" s="98"/>
      <c r="C304" s="95" t="s">
        <v>57</v>
      </c>
      <c r="D304" s="97">
        <v>0.47322916666666665</v>
      </c>
      <c r="E304" s="96" t="s">
        <v>137</v>
      </c>
      <c r="F304" s="95"/>
      <c r="G304" s="95"/>
      <c r="H304" s="95"/>
      <c r="I304" s="95"/>
      <c r="J304" s="95"/>
      <c r="K304" s="95"/>
      <c r="L304" s="95"/>
      <c r="M304" s="95"/>
    </row>
    <row r="305" spans="1:15" x14ac:dyDescent="0.25">
      <c r="A305" s="100">
        <v>7015</v>
      </c>
      <c r="B305" s="29">
        <v>1</v>
      </c>
      <c r="C305" s="100">
        <v>35290</v>
      </c>
      <c r="D305" s="100">
        <v>18.73</v>
      </c>
      <c r="E305" s="100">
        <v>9.1999999999999993</v>
      </c>
      <c r="F305" s="100">
        <v>14.98</v>
      </c>
      <c r="G305" s="100">
        <v>11.56</v>
      </c>
      <c r="H305" s="100">
        <v>9.2100000000000009</v>
      </c>
      <c r="I305" s="100">
        <v>7.24</v>
      </c>
      <c r="J305" s="100">
        <v>5.64</v>
      </c>
      <c r="K305" s="100">
        <v>4.4000000000000004</v>
      </c>
      <c r="L305" s="100">
        <v>64</v>
      </c>
      <c r="M305" s="100">
        <v>63</v>
      </c>
      <c r="N305" s="100">
        <v>57</v>
      </c>
      <c r="O305" s="99">
        <v>0.47380787037037037</v>
      </c>
    </row>
    <row r="306" spans="1:15" x14ac:dyDescent="0.25">
      <c r="A306" s="100">
        <v>7015</v>
      </c>
      <c r="B306" s="29">
        <v>2</v>
      </c>
      <c r="C306" s="100">
        <v>12022</v>
      </c>
      <c r="D306" s="100">
        <v>8.2899999999999991</v>
      </c>
      <c r="E306" s="100">
        <v>2.13</v>
      </c>
      <c r="F306" s="100">
        <v>6.5</v>
      </c>
      <c r="G306" s="100">
        <v>5.03</v>
      </c>
      <c r="H306" s="100">
        <v>3.92</v>
      </c>
      <c r="I306" s="100">
        <v>3.14</v>
      </c>
      <c r="J306" s="100">
        <v>2.4500000000000002</v>
      </c>
      <c r="K306" s="100">
        <v>1.93</v>
      </c>
      <c r="L306" s="100">
        <v>64</v>
      </c>
      <c r="M306" s="100">
        <v>63</v>
      </c>
      <c r="N306" s="100">
        <v>57</v>
      </c>
      <c r="O306" s="99">
        <v>0.47393518518518518</v>
      </c>
    </row>
    <row r="307" spans="1:15" x14ac:dyDescent="0.25">
      <c r="A307" s="100">
        <v>7015</v>
      </c>
      <c r="B307" s="29">
        <v>3</v>
      </c>
      <c r="C307" s="100">
        <v>23268</v>
      </c>
      <c r="D307" s="100">
        <v>13.86</v>
      </c>
      <c r="E307" s="100">
        <v>5.25</v>
      </c>
      <c r="F307" s="100">
        <v>11.04</v>
      </c>
      <c r="G307" s="100">
        <v>8.43</v>
      </c>
      <c r="H307" s="100">
        <v>6.74</v>
      </c>
      <c r="I307" s="100">
        <v>5.36</v>
      </c>
      <c r="J307" s="100">
        <v>4.2</v>
      </c>
      <c r="K307" s="100">
        <v>3.31</v>
      </c>
      <c r="L307" s="100">
        <v>64</v>
      </c>
      <c r="M307" s="100">
        <v>63</v>
      </c>
      <c r="N307" s="100">
        <v>57</v>
      </c>
      <c r="O307" s="99">
        <v>0.47405092592592596</v>
      </c>
    </row>
    <row r="308" spans="1:15" x14ac:dyDescent="0.25">
      <c r="A308" s="100">
        <v>7015</v>
      </c>
      <c r="B308" s="29">
        <v>4</v>
      </c>
      <c r="C308" s="100">
        <v>35471</v>
      </c>
      <c r="D308" s="100">
        <v>18.22</v>
      </c>
      <c r="E308" s="100">
        <v>8.94</v>
      </c>
      <c r="F308" s="100">
        <v>14.59</v>
      </c>
      <c r="G308" s="100">
        <v>11.31</v>
      </c>
      <c r="H308" s="100">
        <v>9.06</v>
      </c>
      <c r="I308" s="100">
        <v>7.22</v>
      </c>
      <c r="J308" s="100">
        <v>5.68</v>
      </c>
      <c r="K308" s="100">
        <v>4.49</v>
      </c>
      <c r="L308" s="100">
        <v>64</v>
      </c>
      <c r="M308" s="100">
        <v>63</v>
      </c>
      <c r="N308" s="100">
        <v>57</v>
      </c>
      <c r="O308" s="99">
        <v>0.47418981481481487</v>
      </c>
    </row>
    <row r="309" spans="1:15" x14ac:dyDescent="0.25">
      <c r="A309" s="159" t="s">
        <v>1085</v>
      </c>
      <c r="B309" s="98"/>
      <c r="C309" s="95" t="s">
        <v>57</v>
      </c>
      <c r="D309" s="97">
        <v>0.47465277777777781</v>
      </c>
      <c r="E309" s="96" t="s">
        <v>120</v>
      </c>
      <c r="F309" s="95"/>
      <c r="G309" s="95"/>
      <c r="H309" s="95"/>
      <c r="I309" s="95"/>
      <c r="J309" s="95"/>
      <c r="K309" s="95"/>
      <c r="L309" s="95"/>
      <c r="M309" s="95"/>
    </row>
    <row r="310" spans="1:15" x14ac:dyDescent="0.25">
      <c r="A310" s="100">
        <v>7018</v>
      </c>
      <c r="B310" s="29">
        <v>1</v>
      </c>
      <c r="C310" s="100">
        <v>35070</v>
      </c>
      <c r="D310" s="100">
        <v>14.13</v>
      </c>
      <c r="E310" s="100">
        <v>11.42</v>
      </c>
      <c r="F310" s="100">
        <v>11.72</v>
      </c>
      <c r="G310" s="100">
        <v>9.39</v>
      </c>
      <c r="H310" s="100">
        <v>7.67</v>
      </c>
      <c r="I310" s="100">
        <v>6.19</v>
      </c>
      <c r="J310" s="100">
        <v>5.07</v>
      </c>
      <c r="K310" s="100">
        <v>4.17</v>
      </c>
      <c r="L310" s="100">
        <v>64</v>
      </c>
      <c r="M310" s="100">
        <v>63</v>
      </c>
      <c r="N310" s="100">
        <v>59</v>
      </c>
      <c r="O310" s="99">
        <v>0.47618055555555555</v>
      </c>
    </row>
    <row r="311" spans="1:15" x14ac:dyDescent="0.25">
      <c r="A311" s="100">
        <v>7018</v>
      </c>
      <c r="B311" s="29">
        <v>2</v>
      </c>
      <c r="C311" s="100">
        <v>12179</v>
      </c>
      <c r="D311" s="100">
        <v>5.23</v>
      </c>
      <c r="E311" s="100">
        <v>4.21</v>
      </c>
      <c r="F311" s="100">
        <v>3.99</v>
      </c>
      <c r="G311" s="100">
        <v>3.23</v>
      </c>
      <c r="H311" s="100">
        <v>2.62</v>
      </c>
      <c r="I311" s="100">
        <v>2.14</v>
      </c>
      <c r="J311" s="100">
        <v>1.76</v>
      </c>
      <c r="K311" s="100">
        <v>1.48</v>
      </c>
      <c r="L311" s="100">
        <v>64</v>
      </c>
      <c r="M311" s="100">
        <v>63</v>
      </c>
      <c r="N311" s="100">
        <v>59</v>
      </c>
      <c r="O311" s="99">
        <v>0.47628472222222223</v>
      </c>
    </row>
    <row r="312" spans="1:15" x14ac:dyDescent="0.25">
      <c r="A312" s="100">
        <v>7018</v>
      </c>
      <c r="B312" s="29">
        <v>3</v>
      </c>
      <c r="C312" s="100">
        <v>23461</v>
      </c>
      <c r="D312" s="100">
        <v>9.9499999999999993</v>
      </c>
      <c r="E312" s="100">
        <v>7.96</v>
      </c>
      <c r="F312" s="100">
        <v>8.0500000000000007</v>
      </c>
      <c r="G312" s="100">
        <v>6.37</v>
      </c>
      <c r="H312" s="100">
        <v>5.22</v>
      </c>
      <c r="I312" s="100">
        <v>4.25</v>
      </c>
      <c r="J312" s="100">
        <v>3.49</v>
      </c>
      <c r="K312" s="100">
        <v>2.87</v>
      </c>
      <c r="L312" s="100">
        <v>64</v>
      </c>
      <c r="M312" s="100">
        <v>63</v>
      </c>
      <c r="N312" s="100">
        <v>59</v>
      </c>
      <c r="O312" s="99">
        <v>0.47637731481481477</v>
      </c>
    </row>
    <row r="313" spans="1:15" x14ac:dyDescent="0.25">
      <c r="A313" s="100">
        <v>7018</v>
      </c>
      <c r="B313" s="29">
        <v>4</v>
      </c>
      <c r="C313" s="100">
        <v>35445</v>
      </c>
      <c r="D313" s="100">
        <v>14.17</v>
      </c>
      <c r="E313" s="100">
        <v>11.44</v>
      </c>
      <c r="F313" s="100">
        <v>11.76</v>
      </c>
      <c r="G313" s="100">
        <v>9.41</v>
      </c>
      <c r="H313" s="100">
        <v>7.62</v>
      </c>
      <c r="I313" s="100">
        <v>6.21</v>
      </c>
      <c r="J313" s="100">
        <v>5.08</v>
      </c>
      <c r="K313" s="100">
        <v>4.1900000000000004</v>
      </c>
      <c r="L313" s="100">
        <v>64</v>
      </c>
      <c r="M313" s="100">
        <v>63</v>
      </c>
      <c r="N313" s="100">
        <v>59</v>
      </c>
      <c r="O313" s="99">
        <v>0.47649305555555554</v>
      </c>
    </row>
    <row r="314" spans="1:15" x14ac:dyDescent="0.25">
      <c r="A314" s="159" t="s">
        <v>1086</v>
      </c>
      <c r="B314" s="98"/>
      <c r="C314" s="95" t="s">
        <v>57</v>
      </c>
      <c r="D314" s="97">
        <v>0.47694444444444445</v>
      </c>
      <c r="E314" s="96" t="s">
        <v>119</v>
      </c>
      <c r="F314" s="95"/>
      <c r="G314" s="95"/>
      <c r="H314" s="95"/>
      <c r="I314" s="95"/>
      <c r="J314" s="95"/>
      <c r="K314" s="95"/>
      <c r="L314" s="95"/>
      <c r="M314" s="95"/>
    </row>
    <row r="315" spans="1:15" x14ac:dyDescent="0.25">
      <c r="A315" s="100">
        <v>7035</v>
      </c>
      <c r="B315" s="29">
        <v>1</v>
      </c>
      <c r="C315" s="100">
        <v>35492</v>
      </c>
      <c r="D315" s="100">
        <v>8.64</v>
      </c>
      <c r="E315" s="100">
        <v>7.79</v>
      </c>
      <c r="F315" s="100">
        <v>7.85</v>
      </c>
      <c r="G315" s="100">
        <v>6.98</v>
      </c>
      <c r="H315" s="100">
        <v>6.2</v>
      </c>
      <c r="I315" s="100">
        <v>5.38</v>
      </c>
      <c r="J315" s="100">
        <v>4.6500000000000004</v>
      </c>
      <c r="K315" s="100">
        <v>3.99</v>
      </c>
      <c r="L315" s="100">
        <v>64</v>
      </c>
      <c r="M315" s="100">
        <v>63</v>
      </c>
      <c r="N315" s="100">
        <v>60</v>
      </c>
      <c r="O315" s="99">
        <v>0.47746527777777775</v>
      </c>
    </row>
    <row r="316" spans="1:15" x14ac:dyDescent="0.25">
      <c r="A316" s="100">
        <v>7035</v>
      </c>
      <c r="B316" s="29">
        <v>2</v>
      </c>
      <c r="C316" s="100">
        <v>12142</v>
      </c>
      <c r="D316" s="100">
        <v>2.79</v>
      </c>
      <c r="E316" s="100">
        <v>2.5299999999999998</v>
      </c>
      <c r="F316" s="100">
        <v>2.57</v>
      </c>
      <c r="G316" s="100">
        <v>2.27</v>
      </c>
      <c r="H316" s="100">
        <v>2.0699999999999998</v>
      </c>
      <c r="I316" s="100">
        <v>1.82</v>
      </c>
      <c r="J316" s="100">
        <v>1.63</v>
      </c>
      <c r="K316" s="100">
        <v>1.47</v>
      </c>
      <c r="L316" s="100">
        <v>64</v>
      </c>
      <c r="M316" s="100">
        <v>63</v>
      </c>
      <c r="N316" s="100">
        <v>60</v>
      </c>
      <c r="O316" s="99">
        <v>0.4775578703703704</v>
      </c>
    </row>
    <row r="317" spans="1:15" x14ac:dyDescent="0.25">
      <c r="A317" s="100">
        <v>7035</v>
      </c>
      <c r="B317" s="29">
        <v>3</v>
      </c>
      <c r="C317" s="100">
        <v>23578</v>
      </c>
      <c r="D317" s="100">
        <v>5.67</v>
      </c>
      <c r="E317" s="100">
        <v>5.09</v>
      </c>
      <c r="F317" s="100">
        <v>5.22</v>
      </c>
      <c r="G317" s="100">
        <v>4.55</v>
      </c>
      <c r="H317" s="100">
        <v>4.13</v>
      </c>
      <c r="I317" s="100">
        <v>3.63</v>
      </c>
      <c r="J317" s="100">
        <v>3.2</v>
      </c>
      <c r="K317" s="100">
        <v>2.85</v>
      </c>
      <c r="L317" s="100">
        <v>64</v>
      </c>
      <c r="M317" s="100">
        <v>63</v>
      </c>
      <c r="N317" s="100">
        <v>60</v>
      </c>
      <c r="O317" s="99">
        <v>0.47765046296296299</v>
      </c>
    </row>
    <row r="318" spans="1:15" x14ac:dyDescent="0.25">
      <c r="A318" s="100">
        <v>7035</v>
      </c>
      <c r="B318" s="29">
        <v>4</v>
      </c>
      <c r="C318" s="100">
        <v>35597</v>
      </c>
      <c r="D318" s="100">
        <v>8.4700000000000006</v>
      </c>
      <c r="E318" s="100">
        <v>7.65</v>
      </c>
      <c r="F318" s="100">
        <v>7.75</v>
      </c>
      <c r="G318" s="100">
        <v>6.84</v>
      </c>
      <c r="H318" s="100">
        <v>6.12</v>
      </c>
      <c r="I318" s="100">
        <v>5.35</v>
      </c>
      <c r="J318" s="100">
        <v>4.6900000000000004</v>
      </c>
      <c r="K318" s="100">
        <v>4.12</v>
      </c>
      <c r="L318" s="100">
        <v>64</v>
      </c>
      <c r="M318" s="100">
        <v>63</v>
      </c>
      <c r="N318" s="100">
        <v>60</v>
      </c>
      <c r="O318" s="99">
        <v>0.47776620370370365</v>
      </c>
    </row>
    <row r="319" spans="1:15" x14ac:dyDescent="0.25">
      <c r="A319" s="159" t="s">
        <v>1087</v>
      </c>
      <c r="B319" s="98"/>
      <c r="C319" s="95" t="s">
        <v>57</v>
      </c>
      <c r="D319" s="97">
        <v>0.47815972222222225</v>
      </c>
      <c r="E319" s="96" t="s">
        <v>134</v>
      </c>
      <c r="F319" s="95"/>
      <c r="G319" s="95"/>
      <c r="H319" s="95"/>
      <c r="I319" s="95"/>
      <c r="J319" s="95"/>
      <c r="K319" s="95"/>
      <c r="L319" s="95"/>
      <c r="M319" s="95"/>
    </row>
    <row r="320" spans="1:15" x14ac:dyDescent="0.25">
      <c r="A320" s="100">
        <v>7053</v>
      </c>
      <c r="B320" s="29">
        <v>1</v>
      </c>
      <c r="C320" s="100">
        <v>35085</v>
      </c>
      <c r="D320" s="100">
        <v>17.14</v>
      </c>
      <c r="E320" s="100">
        <v>8.8000000000000007</v>
      </c>
      <c r="F320" s="100">
        <v>13.67</v>
      </c>
      <c r="G320" s="100">
        <v>10.75</v>
      </c>
      <c r="H320" s="100">
        <v>8.56</v>
      </c>
      <c r="I320" s="100">
        <v>6.92</v>
      </c>
      <c r="J320" s="100">
        <v>5.47</v>
      </c>
      <c r="K320" s="100">
        <v>4.3099999999999996</v>
      </c>
      <c r="L320" s="100">
        <v>64</v>
      </c>
      <c r="M320" s="100">
        <v>63</v>
      </c>
      <c r="N320" s="100">
        <v>61</v>
      </c>
      <c r="O320" s="99">
        <v>0.47878472222222218</v>
      </c>
    </row>
    <row r="321" spans="1:15" x14ac:dyDescent="0.25">
      <c r="A321" s="100">
        <v>7053</v>
      </c>
      <c r="B321" s="29">
        <v>2</v>
      </c>
      <c r="C321" s="100">
        <v>12078</v>
      </c>
      <c r="D321" s="100">
        <v>6.8</v>
      </c>
      <c r="E321" s="100">
        <v>2.16</v>
      </c>
      <c r="F321" s="100">
        <v>5.33</v>
      </c>
      <c r="G321" s="100">
        <v>4.17</v>
      </c>
      <c r="H321" s="100">
        <v>3.31</v>
      </c>
      <c r="I321" s="100">
        <v>2.69</v>
      </c>
      <c r="J321" s="100">
        <v>2.15</v>
      </c>
      <c r="K321" s="100">
        <v>1.72</v>
      </c>
      <c r="L321" s="100">
        <v>64</v>
      </c>
      <c r="M321" s="100">
        <v>63</v>
      </c>
      <c r="N321" s="100">
        <v>61</v>
      </c>
      <c r="O321" s="99">
        <v>0.47890046296296296</v>
      </c>
    </row>
    <row r="322" spans="1:15" x14ac:dyDescent="0.25">
      <c r="A322" s="100">
        <v>7053</v>
      </c>
      <c r="B322" s="29">
        <v>3</v>
      </c>
      <c r="C322" s="100">
        <v>23525</v>
      </c>
      <c r="D322" s="100">
        <v>12.27</v>
      </c>
      <c r="E322" s="100">
        <v>5.24</v>
      </c>
      <c r="F322" s="100">
        <v>9.83</v>
      </c>
      <c r="G322" s="100">
        <v>7.58</v>
      </c>
      <c r="H322" s="100">
        <v>6.08</v>
      </c>
      <c r="I322" s="100">
        <v>4.99</v>
      </c>
      <c r="J322" s="100">
        <v>3.96</v>
      </c>
      <c r="K322" s="100">
        <v>3.14</v>
      </c>
      <c r="L322" s="100">
        <v>64</v>
      </c>
      <c r="M322" s="100">
        <v>63</v>
      </c>
      <c r="N322" s="100">
        <v>61</v>
      </c>
      <c r="O322" s="99">
        <v>0.47900462962962959</v>
      </c>
    </row>
    <row r="323" spans="1:15" x14ac:dyDescent="0.25">
      <c r="A323" s="100">
        <v>7053</v>
      </c>
      <c r="B323" s="29">
        <v>4</v>
      </c>
      <c r="C323" s="100">
        <v>35295</v>
      </c>
      <c r="D323" s="100">
        <v>16.8</v>
      </c>
      <c r="E323" s="100">
        <v>8.69</v>
      </c>
      <c r="F323" s="100">
        <v>13.49</v>
      </c>
      <c r="G323" s="100">
        <v>10.6</v>
      </c>
      <c r="H323" s="100">
        <v>8.52</v>
      </c>
      <c r="I323" s="100">
        <v>6.94</v>
      </c>
      <c r="J323" s="100">
        <v>5.57</v>
      </c>
      <c r="K323" s="100">
        <v>4.43</v>
      </c>
      <c r="L323" s="100">
        <v>64</v>
      </c>
      <c r="M323" s="100">
        <v>63</v>
      </c>
      <c r="N323" s="100">
        <v>61</v>
      </c>
      <c r="O323" s="99">
        <v>0.4791435185185185</v>
      </c>
    </row>
    <row r="324" spans="1:15" x14ac:dyDescent="0.25">
      <c r="A324" s="159" t="s">
        <v>1001</v>
      </c>
      <c r="B324" s="98"/>
      <c r="C324" s="95" t="s">
        <v>57</v>
      </c>
      <c r="D324" s="97">
        <v>0.47953703703703704</v>
      </c>
      <c r="E324" s="96" t="s">
        <v>133</v>
      </c>
      <c r="F324" s="95"/>
      <c r="G324" s="95"/>
      <c r="H324" s="95"/>
      <c r="I324" s="95"/>
      <c r="J324" s="95"/>
      <c r="K324" s="95"/>
      <c r="L324" s="95"/>
      <c r="M324" s="95"/>
    </row>
    <row r="325" spans="1:15" x14ac:dyDescent="0.25">
      <c r="A325" s="100">
        <v>7055</v>
      </c>
      <c r="B325" s="29">
        <v>1</v>
      </c>
      <c r="C325" s="100">
        <v>35298</v>
      </c>
      <c r="D325" s="100">
        <v>17.07</v>
      </c>
      <c r="E325" s="100">
        <v>13.54</v>
      </c>
      <c r="F325" s="100">
        <v>7.88</v>
      </c>
      <c r="G325" s="100">
        <v>6.68</v>
      </c>
      <c r="H325" s="100">
        <v>5.75</v>
      </c>
      <c r="I325" s="100">
        <v>4.93</v>
      </c>
      <c r="J325" s="100">
        <v>4.25</v>
      </c>
      <c r="K325" s="100">
        <v>3.58</v>
      </c>
      <c r="L325" s="100">
        <v>64</v>
      </c>
      <c r="M325" s="100">
        <v>63</v>
      </c>
      <c r="N325" s="100">
        <v>62</v>
      </c>
      <c r="O325" s="99">
        <v>0.48001157407407408</v>
      </c>
    </row>
    <row r="326" spans="1:15" x14ac:dyDescent="0.25">
      <c r="A326" s="100">
        <v>7055</v>
      </c>
      <c r="B326" s="29">
        <v>2</v>
      </c>
      <c r="C326" s="100">
        <v>12068</v>
      </c>
      <c r="D326" s="100">
        <v>6.8</v>
      </c>
      <c r="E326" s="100">
        <v>5.31</v>
      </c>
      <c r="F326" s="100">
        <v>2.2000000000000002</v>
      </c>
      <c r="G326" s="100">
        <v>1.92</v>
      </c>
      <c r="H326" s="100">
        <v>1.71</v>
      </c>
      <c r="I326" s="100">
        <v>1.49</v>
      </c>
      <c r="J326" s="100">
        <v>1.31</v>
      </c>
      <c r="K326" s="100">
        <v>1.1299999999999999</v>
      </c>
      <c r="L326" s="100">
        <v>64</v>
      </c>
      <c r="M326" s="100">
        <v>63</v>
      </c>
      <c r="N326" s="100">
        <v>62</v>
      </c>
      <c r="O326" s="99">
        <v>0.48010416666666672</v>
      </c>
    </row>
    <row r="327" spans="1:15" x14ac:dyDescent="0.25">
      <c r="A327" s="100">
        <v>7055</v>
      </c>
      <c r="B327" s="29">
        <v>3</v>
      </c>
      <c r="C327" s="100">
        <v>23404</v>
      </c>
      <c r="D327" s="100">
        <v>12.38</v>
      </c>
      <c r="E327" s="100">
        <v>9.6300000000000008</v>
      </c>
      <c r="F327" s="100">
        <v>4.78</v>
      </c>
      <c r="G327" s="100">
        <v>4.07</v>
      </c>
      <c r="H327" s="100">
        <v>3.62</v>
      </c>
      <c r="I327" s="100">
        <v>3.17</v>
      </c>
      <c r="J327" s="100">
        <v>2.75</v>
      </c>
      <c r="K327" s="100">
        <v>2.35</v>
      </c>
      <c r="L327" s="100">
        <v>64</v>
      </c>
      <c r="M327" s="100">
        <v>63</v>
      </c>
      <c r="N327" s="100">
        <v>62</v>
      </c>
      <c r="O327" s="99">
        <v>0.48019675925925925</v>
      </c>
    </row>
    <row r="328" spans="1:15" x14ac:dyDescent="0.25">
      <c r="A328" s="100">
        <v>7055</v>
      </c>
      <c r="B328" s="29">
        <v>4</v>
      </c>
      <c r="C328" s="100">
        <v>35376</v>
      </c>
      <c r="D328" s="100">
        <v>16.75</v>
      </c>
      <c r="E328" s="100">
        <v>13.27</v>
      </c>
      <c r="F328" s="100">
        <v>8.01</v>
      </c>
      <c r="G328" s="100">
        <v>6.72</v>
      </c>
      <c r="H328" s="100">
        <v>5.76</v>
      </c>
      <c r="I328" s="100">
        <v>4.96</v>
      </c>
      <c r="J328" s="100">
        <v>4.2699999999999996</v>
      </c>
      <c r="K328" s="100">
        <v>3.61</v>
      </c>
      <c r="L328" s="100">
        <v>64</v>
      </c>
      <c r="M328" s="100">
        <v>63</v>
      </c>
      <c r="N328" s="100">
        <v>62</v>
      </c>
      <c r="O328" s="99">
        <v>0.48032407407407413</v>
      </c>
    </row>
    <row r="329" spans="1:15" x14ac:dyDescent="0.25">
      <c r="A329" s="159" t="s">
        <v>1095</v>
      </c>
      <c r="B329" s="98"/>
      <c r="C329" s="95" t="s">
        <v>57</v>
      </c>
      <c r="D329" s="97">
        <v>0.48079861111111111</v>
      </c>
      <c r="E329" s="96" t="s">
        <v>131</v>
      </c>
      <c r="F329" s="95"/>
      <c r="G329" s="95"/>
      <c r="H329" s="95"/>
      <c r="I329" s="95"/>
      <c r="J329" s="95"/>
      <c r="K329" s="95"/>
      <c r="L329" s="95"/>
      <c r="M329" s="95"/>
    </row>
    <row r="330" spans="1:15" x14ac:dyDescent="0.25">
      <c r="A330" s="100">
        <v>7073</v>
      </c>
      <c r="B330" s="29">
        <v>1</v>
      </c>
      <c r="C330" s="100">
        <v>35426</v>
      </c>
      <c r="D330" s="100">
        <v>8.67</v>
      </c>
      <c r="E330" s="100">
        <v>7.86</v>
      </c>
      <c r="F330" s="100">
        <v>8.02</v>
      </c>
      <c r="G330" s="100">
        <v>7.2</v>
      </c>
      <c r="H330" s="100">
        <v>6.53</v>
      </c>
      <c r="I330" s="100">
        <v>5.74</v>
      </c>
      <c r="J330" s="100">
        <v>5.14</v>
      </c>
      <c r="K330" s="100">
        <v>4.5999999999999996</v>
      </c>
      <c r="L330" s="100">
        <v>64</v>
      </c>
      <c r="M330" s="100">
        <v>63</v>
      </c>
      <c r="N330" s="100">
        <v>63</v>
      </c>
      <c r="O330" s="99">
        <v>0.48142361111111115</v>
      </c>
    </row>
    <row r="331" spans="1:15" x14ac:dyDescent="0.25">
      <c r="A331" s="100">
        <v>7073</v>
      </c>
      <c r="B331" s="29">
        <v>2</v>
      </c>
      <c r="C331" s="100">
        <v>12205</v>
      </c>
      <c r="D331" s="100">
        <v>2.69</v>
      </c>
      <c r="E331" s="100">
        <v>2.42</v>
      </c>
      <c r="F331" s="100">
        <v>2.5299999999999998</v>
      </c>
      <c r="G331" s="100">
        <v>2.27</v>
      </c>
      <c r="H331" s="100">
        <v>2.13</v>
      </c>
      <c r="I331" s="100">
        <v>1.94</v>
      </c>
      <c r="J331" s="100">
        <v>1.79</v>
      </c>
      <c r="K331" s="100">
        <v>1.68</v>
      </c>
      <c r="L331" s="100">
        <v>64</v>
      </c>
      <c r="M331" s="100">
        <v>63</v>
      </c>
      <c r="N331" s="100">
        <v>63</v>
      </c>
      <c r="O331" s="99">
        <v>0.48152777777777778</v>
      </c>
    </row>
    <row r="332" spans="1:15" x14ac:dyDescent="0.25">
      <c r="A332" s="100">
        <v>7073</v>
      </c>
      <c r="B332" s="29">
        <v>3</v>
      </c>
      <c r="C332" s="100">
        <v>23634</v>
      </c>
      <c r="D332" s="100">
        <v>5.51</v>
      </c>
      <c r="E332" s="100">
        <v>4.9400000000000004</v>
      </c>
      <c r="F332" s="100">
        <v>5.18</v>
      </c>
      <c r="G332" s="100">
        <v>4.63</v>
      </c>
      <c r="H332" s="100">
        <v>4.29</v>
      </c>
      <c r="I332" s="100">
        <v>3.86</v>
      </c>
      <c r="J332" s="100">
        <v>3.58</v>
      </c>
      <c r="K332" s="100">
        <v>3.31</v>
      </c>
      <c r="L332" s="100">
        <v>64</v>
      </c>
      <c r="M332" s="100">
        <v>63</v>
      </c>
      <c r="N332" s="100">
        <v>63</v>
      </c>
      <c r="O332" s="99">
        <v>0.48162037037037037</v>
      </c>
    </row>
    <row r="333" spans="1:15" x14ac:dyDescent="0.25">
      <c r="A333" s="100">
        <v>7073</v>
      </c>
      <c r="B333" s="29">
        <v>4</v>
      </c>
      <c r="C333" s="100">
        <v>35454</v>
      </c>
      <c r="D333" s="100">
        <v>8.26</v>
      </c>
      <c r="E333" s="100">
        <v>7.42</v>
      </c>
      <c r="F333" s="100">
        <v>7.68</v>
      </c>
      <c r="G333" s="100">
        <v>6.91</v>
      </c>
      <c r="H333" s="100">
        <v>6.35</v>
      </c>
      <c r="I333" s="100">
        <v>5.73</v>
      </c>
      <c r="J333" s="100">
        <v>5.24</v>
      </c>
      <c r="K333" s="100">
        <v>4.82</v>
      </c>
      <c r="L333" s="100">
        <v>64</v>
      </c>
      <c r="M333" s="100">
        <v>63</v>
      </c>
      <c r="N333" s="100">
        <v>63</v>
      </c>
      <c r="O333" s="99">
        <v>0.48173611111111114</v>
      </c>
    </row>
    <row r="334" spans="1:15" x14ac:dyDescent="0.25">
      <c r="A334" s="159" t="s">
        <v>1088</v>
      </c>
      <c r="B334" s="98"/>
      <c r="C334" s="95" t="s">
        <v>57</v>
      </c>
      <c r="D334" s="97">
        <v>0.48215277777777782</v>
      </c>
      <c r="E334" s="96" t="s">
        <v>129</v>
      </c>
      <c r="F334" s="95"/>
      <c r="G334" s="95"/>
      <c r="H334" s="95"/>
      <c r="I334" s="95"/>
      <c r="J334" s="95"/>
      <c r="K334" s="95"/>
      <c r="L334" s="95"/>
      <c r="M334" s="95"/>
    </row>
    <row r="335" spans="1:15" x14ac:dyDescent="0.25">
      <c r="A335" s="100">
        <v>7091</v>
      </c>
      <c r="B335" s="29">
        <v>1</v>
      </c>
      <c r="C335" s="100">
        <v>35594</v>
      </c>
      <c r="D335" s="100">
        <v>8.4700000000000006</v>
      </c>
      <c r="E335" s="100">
        <v>7.74</v>
      </c>
      <c r="F335" s="100">
        <v>7.71</v>
      </c>
      <c r="G335" s="100">
        <v>6.73</v>
      </c>
      <c r="H335" s="100">
        <v>5.88</v>
      </c>
      <c r="I335" s="100">
        <v>5.0599999999999996</v>
      </c>
      <c r="J335" s="100">
        <v>4.32</v>
      </c>
      <c r="K335" s="100">
        <v>3.69</v>
      </c>
      <c r="L335" s="100">
        <v>64</v>
      </c>
      <c r="M335" s="100">
        <v>63</v>
      </c>
      <c r="N335" s="100">
        <v>64</v>
      </c>
      <c r="O335" s="99">
        <v>0.48274305555555558</v>
      </c>
    </row>
    <row r="336" spans="1:15" x14ac:dyDescent="0.25">
      <c r="A336" s="100">
        <v>7091</v>
      </c>
      <c r="B336" s="29">
        <v>2</v>
      </c>
      <c r="C336" s="100">
        <v>12168</v>
      </c>
      <c r="D336" s="100">
        <v>2.69</v>
      </c>
      <c r="E336" s="100">
        <v>2.4500000000000002</v>
      </c>
      <c r="F336" s="100">
        <v>2.46</v>
      </c>
      <c r="G336" s="100">
        <v>2.15</v>
      </c>
      <c r="H336" s="100">
        <v>1.93</v>
      </c>
      <c r="I336" s="100">
        <v>1.68</v>
      </c>
      <c r="J336" s="100">
        <v>1.47</v>
      </c>
      <c r="K336" s="100">
        <v>1.29</v>
      </c>
      <c r="L336" s="100">
        <v>64</v>
      </c>
      <c r="M336" s="100">
        <v>63</v>
      </c>
      <c r="N336" s="100">
        <v>64</v>
      </c>
      <c r="O336" s="99">
        <v>0.4828587962962963</v>
      </c>
    </row>
    <row r="337" spans="1:15" x14ac:dyDescent="0.25">
      <c r="A337" s="100">
        <v>7091</v>
      </c>
      <c r="B337" s="29">
        <v>3</v>
      </c>
      <c r="C337" s="100">
        <v>23644</v>
      </c>
      <c r="D337" s="100">
        <v>5.49</v>
      </c>
      <c r="E337" s="100">
        <v>4.93</v>
      </c>
      <c r="F337" s="100">
        <v>4.97</v>
      </c>
      <c r="G337" s="100">
        <v>4.32</v>
      </c>
      <c r="H337" s="100">
        <v>3.87</v>
      </c>
      <c r="I337" s="100">
        <v>3.36</v>
      </c>
      <c r="J337" s="100">
        <v>2.93</v>
      </c>
      <c r="K337" s="100">
        <v>2.54</v>
      </c>
      <c r="L337" s="100">
        <v>64</v>
      </c>
      <c r="M337" s="100">
        <v>63</v>
      </c>
      <c r="N337" s="100">
        <v>64</v>
      </c>
      <c r="O337" s="99">
        <v>0.48295138888888894</v>
      </c>
    </row>
    <row r="338" spans="1:15" x14ac:dyDescent="0.25">
      <c r="A338" s="100">
        <v>7091</v>
      </c>
      <c r="B338" s="29">
        <v>4</v>
      </c>
      <c r="C338" s="100">
        <v>35735</v>
      </c>
      <c r="D338" s="100">
        <v>8.23</v>
      </c>
      <c r="E338" s="100">
        <v>7.49</v>
      </c>
      <c r="F338" s="100">
        <v>7.5</v>
      </c>
      <c r="G338" s="100">
        <v>6.56</v>
      </c>
      <c r="H338" s="100">
        <v>5.77</v>
      </c>
      <c r="I338" s="100">
        <v>5.0199999999999996</v>
      </c>
      <c r="J338" s="100">
        <v>4.34</v>
      </c>
      <c r="K338" s="100">
        <v>3.74</v>
      </c>
      <c r="L338" s="100">
        <v>64</v>
      </c>
      <c r="M338" s="100">
        <v>63</v>
      </c>
      <c r="N338" s="100">
        <v>64</v>
      </c>
      <c r="O338" s="99">
        <v>0.48306712962962961</v>
      </c>
    </row>
    <row r="339" spans="1:15" x14ac:dyDescent="0.25">
      <c r="A339" s="159" t="s">
        <v>1004</v>
      </c>
      <c r="B339" s="98"/>
      <c r="C339" s="95" t="s">
        <v>57</v>
      </c>
      <c r="D339" s="97">
        <v>0.48348379629629629</v>
      </c>
      <c r="E339" s="96" t="s">
        <v>118</v>
      </c>
      <c r="F339" s="95"/>
      <c r="G339" s="95"/>
      <c r="H339" s="95"/>
      <c r="I339" s="95"/>
      <c r="J339" s="95"/>
      <c r="K339" s="95"/>
      <c r="L339" s="95"/>
      <c r="M339" s="95"/>
    </row>
    <row r="340" spans="1:15" x14ac:dyDescent="0.25">
      <c r="A340" s="100">
        <v>7093</v>
      </c>
      <c r="B340" s="29">
        <v>1</v>
      </c>
      <c r="C340" s="100">
        <v>35602</v>
      </c>
      <c r="D340" s="100">
        <v>8.14</v>
      </c>
      <c r="E340" s="100">
        <v>7.36</v>
      </c>
      <c r="F340" s="100">
        <v>7.5</v>
      </c>
      <c r="G340" s="100">
        <v>6.53</v>
      </c>
      <c r="H340" s="100">
        <v>5.72</v>
      </c>
      <c r="I340" s="100">
        <v>4.95</v>
      </c>
      <c r="J340" s="100">
        <v>4.29</v>
      </c>
      <c r="K340" s="100">
        <v>3.71</v>
      </c>
      <c r="L340" s="100">
        <v>64</v>
      </c>
      <c r="M340" s="100">
        <v>64</v>
      </c>
      <c r="N340" s="100">
        <v>65</v>
      </c>
      <c r="O340" s="99">
        <v>0.4840740740740741</v>
      </c>
    </row>
    <row r="341" spans="1:15" x14ac:dyDescent="0.25">
      <c r="A341" s="100">
        <v>7093</v>
      </c>
      <c r="B341" s="29">
        <v>2</v>
      </c>
      <c r="C341" s="100">
        <v>12239</v>
      </c>
      <c r="D341" s="100">
        <v>2.73</v>
      </c>
      <c r="E341" s="100">
        <v>2.44</v>
      </c>
      <c r="F341" s="100">
        <v>2.5</v>
      </c>
      <c r="G341" s="100">
        <v>2.2200000000000002</v>
      </c>
      <c r="H341" s="100">
        <v>1.95</v>
      </c>
      <c r="I341" s="100">
        <v>1.7</v>
      </c>
      <c r="J341" s="100">
        <v>1.5</v>
      </c>
      <c r="K341" s="100">
        <v>1.32</v>
      </c>
      <c r="L341" s="100">
        <v>64</v>
      </c>
      <c r="M341" s="100">
        <v>64</v>
      </c>
      <c r="N341" s="100">
        <v>65</v>
      </c>
      <c r="O341" s="99">
        <v>0.48416666666666663</v>
      </c>
    </row>
    <row r="342" spans="1:15" x14ac:dyDescent="0.25">
      <c r="A342" s="100">
        <v>7093</v>
      </c>
      <c r="B342" s="29">
        <v>3</v>
      </c>
      <c r="C342" s="100">
        <v>23610</v>
      </c>
      <c r="D342" s="100">
        <v>5.47</v>
      </c>
      <c r="E342" s="100">
        <v>4.83</v>
      </c>
      <c r="F342" s="100">
        <v>5.0199999999999996</v>
      </c>
      <c r="G342" s="100">
        <v>4.3499999999999996</v>
      </c>
      <c r="H342" s="100">
        <v>3.85</v>
      </c>
      <c r="I342" s="100">
        <v>3.35</v>
      </c>
      <c r="J342" s="100">
        <v>2.92</v>
      </c>
      <c r="K342" s="100">
        <v>2.54</v>
      </c>
      <c r="L342" s="100">
        <v>64</v>
      </c>
      <c r="M342" s="100">
        <v>64</v>
      </c>
      <c r="N342" s="100">
        <v>65</v>
      </c>
      <c r="O342" s="99">
        <v>0.48425925925925922</v>
      </c>
    </row>
    <row r="343" spans="1:15" x14ac:dyDescent="0.25">
      <c r="A343" s="100">
        <v>7093</v>
      </c>
      <c r="B343" s="29">
        <v>4</v>
      </c>
      <c r="C343" s="100">
        <v>35878</v>
      </c>
      <c r="D343" s="100">
        <v>8.1999999999999993</v>
      </c>
      <c r="E343" s="100">
        <v>7.41</v>
      </c>
      <c r="F343" s="100">
        <v>7.52</v>
      </c>
      <c r="G343" s="100">
        <v>6.59</v>
      </c>
      <c r="H343" s="100">
        <v>5.79</v>
      </c>
      <c r="I343" s="100">
        <v>5</v>
      </c>
      <c r="J343" s="100">
        <v>4.33</v>
      </c>
      <c r="K343" s="100">
        <v>3.75</v>
      </c>
      <c r="L343" s="100">
        <v>64</v>
      </c>
      <c r="M343" s="100">
        <v>64</v>
      </c>
      <c r="N343" s="100">
        <v>65</v>
      </c>
      <c r="O343" s="99">
        <v>0.48438657407407404</v>
      </c>
    </row>
    <row r="344" spans="1:15" x14ac:dyDescent="0.25">
      <c r="A344" s="159" t="s">
        <v>1089</v>
      </c>
      <c r="B344" s="98"/>
      <c r="C344" s="95" t="s">
        <v>57</v>
      </c>
      <c r="D344" s="97">
        <v>0.48475694444444445</v>
      </c>
      <c r="E344" s="96" t="s">
        <v>117</v>
      </c>
      <c r="F344" s="95"/>
      <c r="G344" s="95"/>
      <c r="H344" s="95"/>
      <c r="I344" s="95"/>
      <c r="J344" s="95"/>
      <c r="K344" s="95"/>
      <c r="L344" s="95"/>
      <c r="M344" s="95"/>
    </row>
    <row r="345" spans="1:15" x14ac:dyDescent="0.25">
      <c r="A345" s="100">
        <v>7111</v>
      </c>
      <c r="B345" s="29">
        <v>1</v>
      </c>
      <c r="C345" s="100">
        <v>35430</v>
      </c>
      <c r="D345" s="100">
        <v>8.11</v>
      </c>
      <c r="E345" s="100">
        <v>7.32</v>
      </c>
      <c r="F345" s="100">
        <v>7.38</v>
      </c>
      <c r="G345" s="100">
        <v>6.56</v>
      </c>
      <c r="H345" s="100">
        <v>5.77</v>
      </c>
      <c r="I345" s="100">
        <v>4.97</v>
      </c>
      <c r="J345" s="100">
        <v>4.25</v>
      </c>
      <c r="K345" s="100">
        <v>3.58</v>
      </c>
      <c r="L345" s="100">
        <v>64</v>
      </c>
      <c r="M345" s="100">
        <v>63</v>
      </c>
      <c r="N345" s="100">
        <v>66</v>
      </c>
      <c r="O345" s="99">
        <v>0.48533564814814811</v>
      </c>
    </row>
    <row r="346" spans="1:15" x14ac:dyDescent="0.25">
      <c r="A346" s="100">
        <v>7111</v>
      </c>
      <c r="B346" s="29">
        <v>2</v>
      </c>
      <c r="C346" s="100">
        <v>12220</v>
      </c>
      <c r="D346" s="100">
        <v>2.62</v>
      </c>
      <c r="E346" s="100">
        <v>2.39</v>
      </c>
      <c r="F346" s="100">
        <v>2.4</v>
      </c>
      <c r="G346" s="100">
        <v>2.12</v>
      </c>
      <c r="H346" s="100">
        <v>1.9</v>
      </c>
      <c r="I346" s="100">
        <v>1.66</v>
      </c>
      <c r="J346" s="100">
        <v>1.46</v>
      </c>
      <c r="K346" s="100">
        <v>1.28</v>
      </c>
      <c r="L346" s="100">
        <v>64</v>
      </c>
      <c r="M346" s="100">
        <v>63</v>
      </c>
      <c r="N346" s="100">
        <v>66</v>
      </c>
      <c r="O346" s="99">
        <v>0.48543981481481485</v>
      </c>
    </row>
    <row r="347" spans="1:15" x14ac:dyDescent="0.25">
      <c r="A347" s="100">
        <v>7111</v>
      </c>
      <c r="B347" s="29">
        <v>3</v>
      </c>
      <c r="C347" s="100">
        <v>23591</v>
      </c>
      <c r="D347" s="100">
        <v>5.33</v>
      </c>
      <c r="E347" s="100">
        <v>4.7699999999999996</v>
      </c>
      <c r="F347" s="100">
        <v>4.9000000000000004</v>
      </c>
      <c r="G347" s="100">
        <v>4.2699999999999996</v>
      </c>
      <c r="H347" s="100">
        <v>3.81</v>
      </c>
      <c r="I347" s="100">
        <v>3.33</v>
      </c>
      <c r="J347" s="100">
        <v>2.91</v>
      </c>
      <c r="K347" s="100">
        <v>2.52</v>
      </c>
      <c r="L347" s="100">
        <v>64</v>
      </c>
      <c r="M347" s="100">
        <v>63</v>
      </c>
      <c r="N347" s="100">
        <v>66</v>
      </c>
      <c r="O347" s="99">
        <v>0.48553240740740744</v>
      </c>
    </row>
    <row r="348" spans="1:15" x14ac:dyDescent="0.25">
      <c r="A348" s="100">
        <v>7111</v>
      </c>
      <c r="B348" s="29">
        <v>4</v>
      </c>
      <c r="C348" s="100">
        <v>35714</v>
      </c>
      <c r="D348" s="100">
        <v>7.97</v>
      </c>
      <c r="E348" s="100">
        <v>7.17</v>
      </c>
      <c r="F348" s="100">
        <v>7.27</v>
      </c>
      <c r="G348" s="100">
        <v>6.42</v>
      </c>
      <c r="H348" s="100">
        <v>5.67</v>
      </c>
      <c r="I348" s="100">
        <v>4.97</v>
      </c>
      <c r="J348" s="100">
        <v>4.28</v>
      </c>
      <c r="K348" s="100">
        <v>3.69</v>
      </c>
      <c r="L348" s="100">
        <v>64</v>
      </c>
      <c r="M348" s="100">
        <v>63</v>
      </c>
      <c r="N348" s="100">
        <v>66</v>
      </c>
      <c r="O348" s="99">
        <v>0.48564814814814811</v>
      </c>
    </row>
    <row r="349" spans="1:15" x14ac:dyDescent="0.25">
      <c r="A349" s="159" t="s">
        <v>1090</v>
      </c>
      <c r="B349" s="98"/>
      <c r="C349" s="95" t="s">
        <v>57</v>
      </c>
      <c r="D349" s="97">
        <v>0.48603009259259261</v>
      </c>
      <c r="E349" s="96" t="s">
        <v>127</v>
      </c>
      <c r="F349" s="95"/>
      <c r="G349" s="95"/>
      <c r="H349" s="95"/>
      <c r="I349" s="95"/>
      <c r="J349" s="95"/>
      <c r="K349" s="95"/>
      <c r="L349" s="95"/>
      <c r="M349" s="95"/>
    </row>
    <row r="350" spans="1:15" x14ac:dyDescent="0.25">
      <c r="A350" s="100">
        <v>7129</v>
      </c>
      <c r="B350" s="29">
        <v>1</v>
      </c>
      <c r="C350" s="100">
        <v>35523</v>
      </c>
      <c r="D350" s="100">
        <v>8.4499999999999993</v>
      </c>
      <c r="E350" s="100">
        <v>7.68</v>
      </c>
      <c r="F350" s="100">
        <v>7.57</v>
      </c>
      <c r="G350" s="100">
        <v>6.6</v>
      </c>
      <c r="H350" s="100">
        <v>5.81</v>
      </c>
      <c r="I350" s="100">
        <v>4.99</v>
      </c>
      <c r="J350" s="100">
        <v>4.29</v>
      </c>
      <c r="K350" s="100">
        <v>3.67</v>
      </c>
      <c r="L350" s="100">
        <v>65</v>
      </c>
      <c r="M350" s="100">
        <v>64</v>
      </c>
      <c r="N350" s="100">
        <v>67</v>
      </c>
      <c r="O350" s="99">
        <v>0.48660879629629633</v>
      </c>
    </row>
    <row r="351" spans="1:15" x14ac:dyDescent="0.25">
      <c r="A351" s="100">
        <v>7129</v>
      </c>
      <c r="B351" s="29">
        <v>2</v>
      </c>
      <c r="C351" s="100">
        <v>12147</v>
      </c>
      <c r="D351" s="100">
        <v>2.74</v>
      </c>
      <c r="E351" s="100">
        <v>2.48</v>
      </c>
      <c r="F351" s="100">
        <v>2.4900000000000002</v>
      </c>
      <c r="G351" s="100">
        <v>2.17</v>
      </c>
      <c r="H351" s="100">
        <v>1.92</v>
      </c>
      <c r="I351" s="100">
        <v>1.69</v>
      </c>
      <c r="J351" s="100">
        <v>1.47</v>
      </c>
      <c r="K351" s="100">
        <v>1.28</v>
      </c>
      <c r="L351" s="100">
        <v>65</v>
      </c>
      <c r="M351" s="100">
        <v>64</v>
      </c>
      <c r="N351" s="100">
        <v>67</v>
      </c>
      <c r="O351" s="99">
        <v>0.48671296296296296</v>
      </c>
    </row>
    <row r="352" spans="1:15" x14ac:dyDescent="0.25">
      <c r="A352" s="100">
        <v>7129</v>
      </c>
      <c r="B352" s="29">
        <v>3</v>
      </c>
      <c r="C352" s="100">
        <v>23615</v>
      </c>
      <c r="D352" s="100">
        <v>5.58</v>
      </c>
      <c r="E352" s="100">
        <v>5.03</v>
      </c>
      <c r="F352" s="100">
        <v>5.08</v>
      </c>
      <c r="G352" s="100">
        <v>4.3600000000000003</v>
      </c>
      <c r="H352" s="100">
        <v>3.88</v>
      </c>
      <c r="I352" s="100">
        <v>3.37</v>
      </c>
      <c r="J352" s="100">
        <v>2.95</v>
      </c>
      <c r="K352" s="100">
        <v>2.5499999999999998</v>
      </c>
      <c r="L352" s="100">
        <v>65</v>
      </c>
      <c r="M352" s="100">
        <v>64</v>
      </c>
      <c r="N352" s="100">
        <v>67</v>
      </c>
      <c r="O352" s="99">
        <v>0.48680555555555555</v>
      </c>
    </row>
    <row r="353" spans="1:15" x14ac:dyDescent="0.25">
      <c r="A353" s="100">
        <v>7129</v>
      </c>
      <c r="B353" s="29">
        <v>4</v>
      </c>
      <c r="C353" s="100">
        <v>35741</v>
      </c>
      <c r="D353" s="100">
        <v>8.35</v>
      </c>
      <c r="E353" s="100">
        <v>7.58</v>
      </c>
      <c r="F353" s="100">
        <v>7.52</v>
      </c>
      <c r="G353" s="100">
        <v>6.55</v>
      </c>
      <c r="H353" s="100">
        <v>5.78</v>
      </c>
      <c r="I353" s="100">
        <v>5</v>
      </c>
      <c r="J353" s="100">
        <v>4.32</v>
      </c>
      <c r="K353" s="100">
        <v>3.73</v>
      </c>
      <c r="L353" s="100">
        <v>65</v>
      </c>
      <c r="M353" s="100">
        <v>64</v>
      </c>
      <c r="N353" s="100">
        <v>67</v>
      </c>
      <c r="O353" s="99">
        <v>0.48692129629629632</v>
      </c>
    </row>
    <row r="354" spans="1:15" x14ac:dyDescent="0.25">
      <c r="A354" s="159" t="s">
        <v>1007</v>
      </c>
      <c r="B354" s="98"/>
      <c r="C354" s="95" t="s">
        <v>57</v>
      </c>
      <c r="D354" s="97">
        <v>0.48731481481481481</v>
      </c>
      <c r="E354" s="96" t="s">
        <v>125</v>
      </c>
      <c r="F354" s="95"/>
      <c r="G354" s="95"/>
      <c r="H354" s="95"/>
      <c r="I354" s="95"/>
      <c r="J354" s="95"/>
      <c r="K354" s="95"/>
      <c r="L354" s="95"/>
      <c r="M354" s="95"/>
    </row>
    <row r="355" spans="1:15" x14ac:dyDescent="0.25">
      <c r="A355" s="100">
        <v>7131</v>
      </c>
      <c r="B355" s="29">
        <v>1</v>
      </c>
      <c r="C355" s="100">
        <v>35351</v>
      </c>
      <c r="D355" s="100">
        <v>8.34</v>
      </c>
      <c r="E355" s="100">
        <v>7.45</v>
      </c>
      <c r="F355" s="100">
        <v>7.53</v>
      </c>
      <c r="G355" s="100">
        <v>6.55</v>
      </c>
      <c r="H355" s="100">
        <v>5.72</v>
      </c>
      <c r="I355" s="100">
        <v>4.95</v>
      </c>
      <c r="J355" s="100">
        <v>4.24</v>
      </c>
      <c r="K355" s="100">
        <v>3.69</v>
      </c>
      <c r="L355" s="100">
        <v>65</v>
      </c>
      <c r="M355" s="100">
        <v>63</v>
      </c>
      <c r="N355" s="100">
        <v>68</v>
      </c>
      <c r="O355" s="99">
        <v>0.48777777777777781</v>
      </c>
    </row>
    <row r="356" spans="1:15" x14ac:dyDescent="0.25">
      <c r="A356" s="100">
        <v>7131</v>
      </c>
      <c r="B356" s="29">
        <v>2</v>
      </c>
      <c r="C356" s="100">
        <v>12253</v>
      </c>
      <c r="D356" s="100">
        <v>2.78</v>
      </c>
      <c r="E356" s="100">
        <v>2.5099999999999998</v>
      </c>
      <c r="F356" s="100">
        <v>2.5499999999999998</v>
      </c>
      <c r="G356" s="100">
        <v>2.21</v>
      </c>
      <c r="H356" s="100">
        <v>1.95</v>
      </c>
      <c r="I356" s="100">
        <v>1.69</v>
      </c>
      <c r="J356" s="100">
        <v>1.48</v>
      </c>
      <c r="K356" s="100">
        <v>1.29</v>
      </c>
      <c r="L356" s="100">
        <v>65</v>
      </c>
      <c r="M356" s="100">
        <v>63</v>
      </c>
      <c r="N356" s="100">
        <v>68</v>
      </c>
      <c r="O356" s="99">
        <v>0.48788194444444444</v>
      </c>
    </row>
    <row r="357" spans="1:15" x14ac:dyDescent="0.25">
      <c r="A357" s="100">
        <v>7131</v>
      </c>
      <c r="B357" s="29">
        <v>3</v>
      </c>
      <c r="C357" s="100">
        <v>23643</v>
      </c>
      <c r="D357" s="100">
        <v>5.64</v>
      </c>
      <c r="E357" s="100">
        <v>4.9800000000000004</v>
      </c>
      <c r="F357" s="100">
        <v>5.13</v>
      </c>
      <c r="G357" s="100">
        <v>4.4000000000000004</v>
      </c>
      <c r="H357" s="100">
        <v>3.9</v>
      </c>
      <c r="I357" s="100">
        <v>3.37</v>
      </c>
      <c r="J357" s="100">
        <v>2.93</v>
      </c>
      <c r="K357" s="100">
        <v>2.54</v>
      </c>
      <c r="L357" s="100">
        <v>65</v>
      </c>
      <c r="M357" s="100">
        <v>63</v>
      </c>
      <c r="N357" s="100">
        <v>68</v>
      </c>
      <c r="O357" s="99">
        <v>0.48797453703703703</v>
      </c>
    </row>
    <row r="358" spans="1:15" x14ac:dyDescent="0.25">
      <c r="A358" s="100">
        <v>7131</v>
      </c>
      <c r="B358" s="29">
        <v>4</v>
      </c>
      <c r="C358" s="100">
        <v>35526</v>
      </c>
      <c r="D358" s="100">
        <v>8.43</v>
      </c>
      <c r="E358" s="100">
        <v>7.54</v>
      </c>
      <c r="F358" s="100">
        <v>7.66</v>
      </c>
      <c r="G358" s="100">
        <v>6.64</v>
      </c>
      <c r="H358" s="100">
        <v>5.79</v>
      </c>
      <c r="I358" s="100">
        <v>5.03</v>
      </c>
      <c r="J358" s="100">
        <v>4.32</v>
      </c>
      <c r="K358" s="100">
        <v>3.74</v>
      </c>
      <c r="L358" s="100">
        <v>65</v>
      </c>
      <c r="M358" s="100">
        <v>63</v>
      </c>
      <c r="N358" s="100">
        <v>68</v>
      </c>
      <c r="O358" s="99">
        <v>0.4880902777777778</v>
      </c>
    </row>
    <row r="359" spans="1:15" x14ac:dyDescent="0.25">
      <c r="A359" s="159" t="s">
        <v>1091</v>
      </c>
      <c r="B359" s="98"/>
      <c r="C359" s="95" t="s">
        <v>57</v>
      </c>
      <c r="D359" s="97">
        <v>0.48848379629629629</v>
      </c>
      <c r="E359" s="96" t="s">
        <v>123</v>
      </c>
      <c r="F359" s="95"/>
      <c r="G359" s="95"/>
      <c r="H359" s="95"/>
      <c r="I359" s="95"/>
      <c r="J359" s="95"/>
      <c r="K359" s="95"/>
      <c r="L359" s="95"/>
      <c r="M359" s="95"/>
    </row>
    <row r="360" spans="1:15" x14ac:dyDescent="0.25">
      <c r="A360" s="100">
        <v>7148</v>
      </c>
      <c r="B360" s="29">
        <v>1</v>
      </c>
      <c r="C360" s="100">
        <v>35333</v>
      </c>
      <c r="D360" s="100">
        <v>8.68</v>
      </c>
      <c r="E360" s="100">
        <v>8</v>
      </c>
      <c r="F360" s="100">
        <v>7.84</v>
      </c>
      <c r="G360" s="100">
        <v>6.81</v>
      </c>
      <c r="H360" s="100">
        <v>5.95</v>
      </c>
      <c r="I360" s="100">
        <v>5.08</v>
      </c>
      <c r="J360" s="100">
        <v>4.34</v>
      </c>
      <c r="K360" s="100">
        <v>3.67</v>
      </c>
      <c r="L360" s="100">
        <v>65</v>
      </c>
      <c r="M360" s="100">
        <v>64</v>
      </c>
      <c r="N360" s="100">
        <v>69</v>
      </c>
      <c r="O360" s="99">
        <v>0.48900462962962959</v>
      </c>
    </row>
    <row r="361" spans="1:15" x14ac:dyDescent="0.25">
      <c r="A361" s="100">
        <v>7148</v>
      </c>
      <c r="B361" s="29">
        <v>2</v>
      </c>
      <c r="C361" s="100">
        <v>12187</v>
      </c>
      <c r="D361" s="100">
        <v>2.75</v>
      </c>
      <c r="E361" s="100">
        <v>2.52</v>
      </c>
      <c r="F361" s="100">
        <v>2.5299999999999998</v>
      </c>
      <c r="G361" s="100">
        <v>2.23</v>
      </c>
      <c r="H361" s="100">
        <v>1.95</v>
      </c>
      <c r="I361" s="100">
        <v>1.7</v>
      </c>
      <c r="J361" s="100">
        <v>1.48</v>
      </c>
      <c r="K361" s="100">
        <v>1.28</v>
      </c>
      <c r="L361" s="100">
        <v>65</v>
      </c>
      <c r="M361" s="100">
        <v>64</v>
      </c>
      <c r="N361" s="100">
        <v>69</v>
      </c>
      <c r="O361" s="99">
        <v>0.48910879629629633</v>
      </c>
    </row>
    <row r="362" spans="1:15" x14ac:dyDescent="0.25">
      <c r="A362" s="100">
        <v>7148</v>
      </c>
      <c r="B362" s="29">
        <v>3</v>
      </c>
      <c r="C362" s="100">
        <v>23583</v>
      </c>
      <c r="D362" s="100">
        <v>5.63</v>
      </c>
      <c r="E362" s="100">
        <v>5.0999999999999996</v>
      </c>
      <c r="F362" s="100">
        <v>5.0999999999999996</v>
      </c>
      <c r="G362" s="100">
        <v>4.41</v>
      </c>
      <c r="H362" s="100">
        <v>3.93</v>
      </c>
      <c r="I362" s="100">
        <v>3.39</v>
      </c>
      <c r="J362" s="100">
        <v>2.94</v>
      </c>
      <c r="K362" s="100">
        <v>2.52</v>
      </c>
      <c r="L362" s="100">
        <v>65</v>
      </c>
      <c r="M362" s="100">
        <v>64</v>
      </c>
      <c r="N362" s="100">
        <v>69</v>
      </c>
      <c r="O362" s="99">
        <v>0.48920138888888887</v>
      </c>
    </row>
    <row r="363" spans="1:15" x14ac:dyDescent="0.25">
      <c r="A363" s="100">
        <v>7148</v>
      </c>
      <c r="B363" s="29">
        <v>4</v>
      </c>
      <c r="C363" s="100">
        <v>35635</v>
      </c>
      <c r="D363" s="100">
        <v>8.52</v>
      </c>
      <c r="E363" s="100">
        <v>7.82</v>
      </c>
      <c r="F363" s="100">
        <v>7.7</v>
      </c>
      <c r="G363" s="100">
        <v>6.71</v>
      </c>
      <c r="H363" s="100">
        <v>5.9</v>
      </c>
      <c r="I363" s="100">
        <v>5.07</v>
      </c>
      <c r="J363" s="100">
        <v>4.3600000000000003</v>
      </c>
      <c r="K363" s="100">
        <v>3.74</v>
      </c>
      <c r="L363" s="100">
        <v>65</v>
      </c>
      <c r="M363" s="100">
        <v>64</v>
      </c>
      <c r="N363" s="100">
        <v>69</v>
      </c>
      <c r="O363" s="99">
        <v>0.48931712962962964</v>
      </c>
    </row>
    <row r="364" spans="1:15" x14ac:dyDescent="0.25">
      <c r="A364" s="159" t="s">
        <v>369</v>
      </c>
      <c r="B364" s="98"/>
      <c r="C364" s="95" t="s">
        <v>57</v>
      </c>
      <c r="D364" s="97">
        <v>0.48972222222222223</v>
      </c>
      <c r="E364" s="96" t="s">
        <v>121</v>
      </c>
      <c r="F364" s="95"/>
      <c r="G364" s="95"/>
      <c r="H364" s="95"/>
      <c r="I364" s="95"/>
      <c r="J364" s="95"/>
      <c r="K364" s="95"/>
      <c r="L364" s="95"/>
      <c r="M364" s="95"/>
    </row>
    <row r="365" spans="1:15" x14ac:dyDescent="0.25">
      <c r="A365" s="100">
        <v>7013</v>
      </c>
      <c r="B365" s="29">
        <v>1</v>
      </c>
      <c r="C365" s="100">
        <v>34848</v>
      </c>
      <c r="D365" s="100">
        <v>21.27</v>
      </c>
      <c r="E365" s="100">
        <v>13.13</v>
      </c>
      <c r="F365" s="100">
        <v>18.079999999999998</v>
      </c>
      <c r="G365" s="100">
        <v>13.96</v>
      </c>
      <c r="H365" s="100">
        <v>10.62</v>
      </c>
      <c r="I365" s="100">
        <v>7.56</v>
      </c>
      <c r="J365" s="100">
        <v>6.16</v>
      </c>
      <c r="K365" s="100">
        <v>5.38</v>
      </c>
      <c r="L365" s="100">
        <v>65</v>
      </c>
      <c r="M365" s="100">
        <v>64</v>
      </c>
      <c r="N365" s="100">
        <v>71</v>
      </c>
      <c r="O365" s="99">
        <v>0.49542824074074071</v>
      </c>
    </row>
    <row r="366" spans="1:15" x14ac:dyDescent="0.25">
      <c r="A366" s="100">
        <v>7013</v>
      </c>
      <c r="B366" s="29">
        <v>2</v>
      </c>
      <c r="C366" s="100">
        <v>11928</v>
      </c>
      <c r="D366" s="100">
        <v>7.97</v>
      </c>
      <c r="E366" s="100">
        <v>3.77</v>
      </c>
      <c r="F366" s="100">
        <v>6.75</v>
      </c>
      <c r="G366" s="100">
        <v>5.28</v>
      </c>
      <c r="H366" s="100">
        <v>3.91</v>
      </c>
      <c r="I366" s="100">
        <v>2.73</v>
      </c>
      <c r="J366" s="100">
        <v>2.21</v>
      </c>
      <c r="K366" s="100">
        <v>1.94</v>
      </c>
      <c r="L366" s="100">
        <v>65</v>
      </c>
      <c r="M366" s="100">
        <v>64</v>
      </c>
      <c r="N366" s="100">
        <v>71</v>
      </c>
      <c r="O366" s="99">
        <v>0.49557870370370366</v>
      </c>
    </row>
    <row r="367" spans="1:15" x14ac:dyDescent="0.25">
      <c r="A367" s="100">
        <v>7013</v>
      </c>
      <c r="B367" s="29">
        <v>3</v>
      </c>
      <c r="C367" s="100">
        <v>23211</v>
      </c>
      <c r="D367" s="100">
        <v>14.85</v>
      </c>
      <c r="E367" s="100">
        <v>8.35</v>
      </c>
      <c r="F367" s="100">
        <v>12.63</v>
      </c>
      <c r="G367" s="100">
        <v>9.74</v>
      </c>
      <c r="H367" s="100">
        <v>7.33</v>
      </c>
      <c r="I367" s="100">
        <v>5.18</v>
      </c>
      <c r="J367" s="100">
        <v>4.29</v>
      </c>
      <c r="K367" s="100">
        <v>3.74</v>
      </c>
      <c r="L367" s="100">
        <v>65</v>
      </c>
      <c r="M367" s="100">
        <v>64</v>
      </c>
      <c r="N367" s="100">
        <v>71</v>
      </c>
      <c r="O367" s="99">
        <v>0.49577546296296293</v>
      </c>
    </row>
    <row r="368" spans="1:15" x14ac:dyDescent="0.25">
      <c r="A368" s="100">
        <v>7013</v>
      </c>
      <c r="B368" s="29">
        <v>4</v>
      </c>
      <c r="C368" s="100">
        <v>35196</v>
      </c>
      <c r="D368" s="100">
        <v>20.46</v>
      </c>
      <c r="E368" s="100">
        <v>13.18</v>
      </c>
      <c r="F368" s="100">
        <v>17.37</v>
      </c>
      <c r="G368" s="100">
        <v>13.48</v>
      </c>
      <c r="H368" s="100">
        <v>10.220000000000001</v>
      </c>
      <c r="I368" s="100">
        <v>7.41</v>
      </c>
      <c r="J368" s="100">
        <v>6.1</v>
      </c>
      <c r="K368" s="100">
        <v>5.34</v>
      </c>
      <c r="L368" s="100">
        <v>65</v>
      </c>
      <c r="M368" s="100">
        <v>64</v>
      </c>
      <c r="N368" s="100">
        <v>71</v>
      </c>
      <c r="O368" s="99">
        <v>0.49589120370370371</v>
      </c>
    </row>
    <row r="369" spans="1:15" x14ac:dyDescent="0.25">
      <c r="A369" s="159" t="s">
        <v>1092</v>
      </c>
      <c r="B369" s="98"/>
      <c r="C369" s="95" t="s">
        <v>57</v>
      </c>
      <c r="D369" s="97">
        <v>0.49645833333333328</v>
      </c>
      <c r="E369" s="96" t="s">
        <v>120</v>
      </c>
      <c r="F369" s="96" t="s">
        <v>115</v>
      </c>
      <c r="G369" s="95"/>
      <c r="H369" s="95"/>
      <c r="I369" s="95"/>
      <c r="J369" s="95"/>
      <c r="K369" s="95"/>
      <c r="L369" s="95"/>
      <c r="M369" s="95"/>
    </row>
    <row r="370" spans="1:15" x14ac:dyDescent="0.25">
      <c r="A370" s="100">
        <v>7018</v>
      </c>
      <c r="B370" s="29">
        <v>1</v>
      </c>
      <c r="C370" s="100">
        <v>34896</v>
      </c>
      <c r="D370" s="100">
        <v>29.38</v>
      </c>
      <c r="E370" s="100">
        <v>24.36</v>
      </c>
      <c r="F370" s="100">
        <v>7.79</v>
      </c>
      <c r="G370" s="100">
        <v>6.61</v>
      </c>
      <c r="H370" s="100">
        <v>5.61</v>
      </c>
      <c r="I370" s="100">
        <v>4.79</v>
      </c>
      <c r="J370" s="100">
        <v>4.24</v>
      </c>
      <c r="K370" s="100">
        <v>3.82</v>
      </c>
      <c r="L370" s="100">
        <v>65</v>
      </c>
      <c r="M370" s="100">
        <v>63</v>
      </c>
      <c r="N370" s="100">
        <v>72</v>
      </c>
      <c r="O370" s="99">
        <v>0.49690972222222224</v>
      </c>
    </row>
    <row r="371" spans="1:15" x14ac:dyDescent="0.25">
      <c r="A371" s="100">
        <v>7018</v>
      </c>
      <c r="B371" s="29">
        <v>2</v>
      </c>
      <c r="C371" s="100">
        <v>11909</v>
      </c>
      <c r="D371" s="100">
        <v>13.71</v>
      </c>
      <c r="E371" s="100">
        <v>11.12</v>
      </c>
      <c r="F371" s="100">
        <v>3.13</v>
      </c>
      <c r="G371" s="100">
        <v>2.61</v>
      </c>
      <c r="H371" s="100">
        <v>2.17</v>
      </c>
      <c r="I371" s="100">
        <v>1.81</v>
      </c>
      <c r="J371" s="100">
        <v>1.47</v>
      </c>
      <c r="K371" s="100">
        <v>1.32</v>
      </c>
      <c r="L371" s="100">
        <v>65</v>
      </c>
      <c r="M371" s="100">
        <v>63</v>
      </c>
      <c r="N371" s="100">
        <v>72</v>
      </c>
      <c r="O371" s="99">
        <v>0.49702546296296296</v>
      </c>
    </row>
    <row r="372" spans="1:15" x14ac:dyDescent="0.25">
      <c r="A372" s="100">
        <v>7018</v>
      </c>
      <c r="B372" s="29">
        <v>3</v>
      </c>
      <c r="C372" s="100">
        <v>23380</v>
      </c>
      <c r="D372" s="100">
        <v>21.84</v>
      </c>
      <c r="E372" s="100">
        <v>17.88</v>
      </c>
      <c r="F372" s="100">
        <v>5.83</v>
      </c>
      <c r="G372" s="100">
        <v>4.8099999999999996</v>
      </c>
      <c r="H372" s="100">
        <v>4.05</v>
      </c>
      <c r="I372" s="100">
        <v>3.43</v>
      </c>
      <c r="J372" s="100">
        <v>2.9</v>
      </c>
      <c r="K372" s="100">
        <v>2.6</v>
      </c>
      <c r="L372" s="100">
        <v>65</v>
      </c>
      <c r="M372" s="100">
        <v>63</v>
      </c>
      <c r="N372" s="100">
        <v>72</v>
      </c>
      <c r="O372" s="99">
        <v>0.49712962962962964</v>
      </c>
    </row>
    <row r="373" spans="1:15" x14ac:dyDescent="0.25">
      <c r="A373" s="100">
        <v>7018</v>
      </c>
      <c r="B373" s="29">
        <v>4</v>
      </c>
      <c r="C373" s="100">
        <v>35082</v>
      </c>
      <c r="D373" s="100">
        <v>28.42</v>
      </c>
      <c r="E373" s="100">
        <v>23.43</v>
      </c>
      <c r="F373" s="100">
        <v>8.59</v>
      </c>
      <c r="G373" s="100">
        <v>7.15</v>
      </c>
      <c r="H373" s="100">
        <v>5.96</v>
      </c>
      <c r="I373" s="100">
        <v>5.05</v>
      </c>
      <c r="J373" s="100">
        <v>4.3499999999999996</v>
      </c>
      <c r="K373" s="100">
        <v>3.94</v>
      </c>
      <c r="L373" s="100">
        <v>65</v>
      </c>
      <c r="M373" s="100">
        <v>63</v>
      </c>
      <c r="N373" s="100">
        <v>72</v>
      </c>
      <c r="O373" s="99">
        <v>0.49724537037037037</v>
      </c>
    </row>
    <row r="374" spans="1:15" x14ac:dyDescent="0.25">
      <c r="A374" s="159" t="s">
        <v>1086</v>
      </c>
      <c r="B374" s="98"/>
      <c r="C374" s="95" t="s">
        <v>57</v>
      </c>
      <c r="D374" s="97">
        <v>0.49769675925925921</v>
      </c>
      <c r="E374" s="96" t="s">
        <v>119</v>
      </c>
      <c r="F374" s="96" t="s">
        <v>115</v>
      </c>
      <c r="G374" s="95"/>
      <c r="H374" s="95"/>
      <c r="I374" s="95"/>
      <c r="J374" s="95"/>
      <c r="K374" s="95"/>
      <c r="L374" s="95"/>
      <c r="M374" s="95"/>
    </row>
    <row r="375" spans="1:15" x14ac:dyDescent="0.25">
      <c r="A375" s="100">
        <v>7091</v>
      </c>
      <c r="B375" s="29">
        <v>1</v>
      </c>
      <c r="C375" s="100">
        <v>35098</v>
      </c>
      <c r="D375" s="100">
        <v>18.18</v>
      </c>
      <c r="E375" s="100">
        <v>16.78</v>
      </c>
      <c r="F375" s="100">
        <v>16.690000000000001</v>
      </c>
      <c r="G375" s="100">
        <v>14.17</v>
      </c>
      <c r="H375" s="100">
        <v>12.15</v>
      </c>
      <c r="I375" s="100">
        <v>10.32</v>
      </c>
      <c r="J375" s="100">
        <v>8.7799999999999994</v>
      </c>
      <c r="K375" s="100">
        <v>7.37</v>
      </c>
      <c r="L375" s="100">
        <v>65</v>
      </c>
      <c r="M375" s="100">
        <v>64</v>
      </c>
      <c r="N375" s="100">
        <v>73</v>
      </c>
      <c r="O375" s="99">
        <v>0.49895833333333334</v>
      </c>
    </row>
    <row r="376" spans="1:15" x14ac:dyDescent="0.25">
      <c r="A376" s="100">
        <v>7091</v>
      </c>
      <c r="B376" s="29">
        <v>2</v>
      </c>
      <c r="C376" s="100">
        <v>11965</v>
      </c>
      <c r="D376" s="100">
        <v>6.94</v>
      </c>
      <c r="E376" s="100">
        <v>6.43</v>
      </c>
      <c r="F376" s="100">
        <v>6.34</v>
      </c>
      <c r="G376" s="100">
        <v>5.38</v>
      </c>
      <c r="H376" s="100">
        <v>4.55</v>
      </c>
      <c r="I376" s="100">
        <v>3.84</v>
      </c>
      <c r="J376" s="100">
        <v>3.22</v>
      </c>
      <c r="K376" s="100">
        <v>2.7</v>
      </c>
      <c r="L376" s="100">
        <v>65</v>
      </c>
      <c r="M376" s="100">
        <v>64</v>
      </c>
      <c r="N376" s="100">
        <v>73</v>
      </c>
      <c r="O376" s="99">
        <v>0.49907407407407406</v>
      </c>
    </row>
    <row r="377" spans="1:15" x14ac:dyDescent="0.25">
      <c r="A377" s="100">
        <v>7091</v>
      </c>
      <c r="B377" s="29">
        <v>3</v>
      </c>
      <c r="C377" s="100">
        <v>23407</v>
      </c>
      <c r="D377" s="100">
        <v>12.8</v>
      </c>
      <c r="E377" s="100">
        <v>11.81</v>
      </c>
      <c r="F377" s="100">
        <v>11.81</v>
      </c>
      <c r="G377" s="100">
        <v>9.9</v>
      </c>
      <c r="H377" s="100">
        <v>8.42</v>
      </c>
      <c r="I377" s="100">
        <v>7.18</v>
      </c>
      <c r="J377" s="100">
        <v>6.08</v>
      </c>
      <c r="K377" s="100">
        <v>5.08</v>
      </c>
      <c r="L377" s="100">
        <v>65</v>
      </c>
      <c r="M377" s="100">
        <v>64</v>
      </c>
      <c r="N377" s="100">
        <v>73</v>
      </c>
      <c r="O377" s="99">
        <v>0.4991666666666667</v>
      </c>
    </row>
    <row r="378" spans="1:15" x14ac:dyDescent="0.25">
      <c r="A378" s="100">
        <v>7091</v>
      </c>
      <c r="B378" s="29">
        <v>4</v>
      </c>
      <c r="C378" s="100">
        <v>35359</v>
      </c>
      <c r="D378" s="100">
        <v>17.78</v>
      </c>
      <c r="E378" s="100">
        <v>16.420000000000002</v>
      </c>
      <c r="F378" s="100">
        <v>16.32</v>
      </c>
      <c r="G378" s="100">
        <v>13.86</v>
      </c>
      <c r="H378" s="100">
        <v>11.84</v>
      </c>
      <c r="I378" s="100">
        <v>10.07</v>
      </c>
      <c r="J378" s="100">
        <v>8.61</v>
      </c>
      <c r="K378" s="100">
        <v>7.23</v>
      </c>
      <c r="L378" s="100">
        <v>65</v>
      </c>
      <c r="M378" s="100">
        <v>64</v>
      </c>
      <c r="N378" s="100">
        <v>73</v>
      </c>
      <c r="O378" s="99">
        <v>0.49928240740740742</v>
      </c>
    </row>
    <row r="379" spans="1:15" x14ac:dyDescent="0.25">
      <c r="A379" s="159" t="s">
        <v>1004</v>
      </c>
      <c r="B379" s="98"/>
      <c r="C379" s="95" t="s">
        <v>57</v>
      </c>
      <c r="D379" s="97">
        <v>0.4997685185185185</v>
      </c>
      <c r="E379" s="96" t="s">
        <v>118</v>
      </c>
      <c r="F379" s="96" t="s">
        <v>115</v>
      </c>
      <c r="G379" s="95"/>
      <c r="H379" s="95"/>
      <c r="I379" s="95"/>
      <c r="J379" s="95"/>
      <c r="K379" s="95"/>
      <c r="L379" s="95"/>
      <c r="M379" s="95"/>
    </row>
    <row r="380" spans="1:15" x14ac:dyDescent="0.25">
      <c r="A380" s="100">
        <v>7093</v>
      </c>
      <c r="B380" s="29">
        <v>1</v>
      </c>
      <c r="C380" s="100">
        <v>35101</v>
      </c>
      <c r="D380" s="100">
        <v>17.82</v>
      </c>
      <c r="E380" s="100">
        <v>16.3</v>
      </c>
      <c r="F380" s="100">
        <v>16.399999999999999</v>
      </c>
      <c r="G380" s="100">
        <v>13.89</v>
      </c>
      <c r="H380" s="100">
        <v>11.78</v>
      </c>
      <c r="I380" s="100">
        <v>9.9700000000000006</v>
      </c>
      <c r="J380" s="100">
        <v>8.39</v>
      </c>
      <c r="K380" s="100">
        <v>7.1</v>
      </c>
      <c r="L380" s="100">
        <v>65</v>
      </c>
      <c r="M380" s="100">
        <v>65</v>
      </c>
      <c r="N380" s="100">
        <v>74</v>
      </c>
      <c r="O380" s="99">
        <v>0.5001620370370371</v>
      </c>
    </row>
    <row r="381" spans="1:15" x14ac:dyDescent="0.25">
      <c r="A381" s="100">
        <v>7093</v>
      </c>
      <c r="B381" s="29">
        <v>2</v>
      </c>
      <c r="C381" s="100">
        <v>11996</v>
      </c>
      <c r="D381" s="100">
        <v>7.12</v>
      </c>
      <c r="E381" s="100">
        <v>6.48</v>
      </c>
      <c r="F381" s="100">
        <v>6.55</v>
      </c>
      <c r="G381" s="100">
        <v>5.51</v>
      </c>
      <c r="H381" s="100">
        <v>4.63</v>
      </c>
      <c r="I381" s="100">
        <v>3.87</v>
      </c>
      <c r="J381" s="100">
        <v>3.23</v>
      </c>
      <c r="K381" s="100">
        <v>2.7</v>
      </c>
      <c r="L381" s="100">
        <v>65</v>
      </c>
      <c r="M381" s="100">
        <v>65</v>
      </c>
      <c r="N381" s="100">
        <v>74</v>
      </c>
      <c r="O381" s="99">
        <v>0.50026620370370367</v>
      </c>
    </row>
    <row r="382" spans="1:15" x14ac:dyDescent="0.25">
      <c r="A382" s="100">
        <v>7093</v>
      </c>
      <c r="B382" s="29">
        <v>3</v>
      </c>
      <c r="C382" s="100">
        <v>23350</v>
      </c>
      <c r="D382" s="100">
        <v>12.95</v>
      </c>
      <c r="E382" s="100">
        <v>11.8</v>
      </c>
      <c r="F382" s="100">
        <v>12</v>
      </c>
      <c r="G382" s="100">
        <v>10.039999999999999</v>
      </c>
      <c r="H382" s="100">
        <v>8.49</v>
      </c>
      <c r="I382" s="100">
        <v>7.19</v>
      </c>
      <c r="J382" s="100">
        <v>6.01</v>
      </c>
      <c r="K382" s="100">
        <v>5.03</v>
      </c>
      <c r="L382" s="100">
        <v>65</v>
      </c>
      <c r="M382" s="100">
        <v>65</v>
      </c>
      <c r="N382" s="100">
        <v>74</v>
      </c>
      <c r="O382" s="99">
        <v>0.50035879629629632</v>
      </c>
    </row>
    <row r="383" spans="1:15" x14ac:dyDescent="0.25">
      <c r="A383" s="100">
        <v>7093</v>
      </c>
      <c r="B383" s="29">
        <v>4</v>
      </c>
      <c r="C383" s="100">
        <v>35370</v>
      </c>
      <c r="D383" s="100">
        <v>17.87</v>
      </c>
      <c r="E383" s="100">
        <v>16.329999999999998</v>
      </c>
      <c r="F383" s="100">
        <v>16.5</v>
      </c>
      <c r="G383" s="100">
        <v>13.95</v>
      </c>
      <c r="H383" s="100">
        <v>11.82</v>
      </c>
      <c r="I383" s="100">
        <v>10.02</v>
      </c>
      <c r="J383" s="100">
        <v>8.4499999999999993</v>
      </c>
      <c r="K383" s="100">
        <v>7.15</v>
      </c>
      <c r="L383" s="100">
        <v>65</v>
      </c>
      <c r="M383" s="100">
        <v>65</v>
      </c>
      <c r="N383" s="100">
        <v>74</v>
      </c>
      <c r="O383" s="99">
        <v>0.50047453703703704</v>
      </c>
    </row>
    <row r="384" spans="1:15" x14ac:dyDescent="0.25">
      <c r="A384" s="159" t="s">
        <v>1089</v>
      </c>
      <c r="B384" s="98"/>
      <c r="C384" s="95" t="s">
        <v>57</v>
      </c>
      <c r="D384" s="97">
        <v>0.50089120370370377</v>
      </c>
      <c r="E384" s="96" t="s">
        <v>117</v>
      </c>
      <c r="F384" s="96" t="s">
        <v>115</v>
      </c>
      <c r="G384" s="95"/>
      <c r="H384" s="95"/>
      <c r="I384" s="95"/>
      <c r="J384" s="95"/>
      <c r="K384" s="95"/>
      <c r="L384" s="95"/>
      <c r="M384" s="95"/>
    </row>
    <row r="385" spans="1:15" x14ac:dyDescent="0.25">
      <c r="A385" s="100">
        <v>7013</v>
      </c>
      <c r="B385" s="29">
        <v>1</v>
      </c>
      <c r="C385" s="100">
        <v>34720</v>
      </c>
      <c r="D385" s="100">
        <v>25.24</v>
      </c>
      <c r="E385" s="100">
        <v>11.66</v>
      </c>
      <c r="F385" s="100">
        <v>20.78</v>
      </c>
      <c r="G385" s="100">
        <v>16.309999999999999</v>
      </c>
      <c r="H385" s="100">
        <v>12.45</v>
      </c>
      <c r="I385" s="100">
        <v>9.3000000000000007</v>
      </c>
      <c r="J385" s="100">
        <v>7.04</v>
      </c>
      <c r="K385" s="100">
        <v>5.62</v>
      </c>
      <c r="L385" s="100">
        <v>65</v>
      </c>
      <c r="M385" s="100">
        <v>64</v>
      </c>
      <c r="N385" s="100">
        <v>75</v>
      </c>
      <c r="O385" s="99">
        <v>0.50233796296296296</v>
      </c>
    </row>
    <row r="386" spans="1:15" x14ac:dyDescent="0.25">
      <c r="A386" s="100">
        <v>7013</v>
      </c>
      <c r="B386" s="29">
        <v>2</v>
      </c>
      <c r="C386" s="100">
        <v>11918</v>
      </c>
      <c r="D386" s="100">
        <v>11.31</v>
      </c>
      <c r="E386" s="100">
        <v>2.72</v>
      </c>
      <c r="F386" s="100">
        <v>9.07</v>
      </c>
      <c r="G386" s="100">
        <v>7.08</v>
      </c>
      <c r="H386" s="100">
        <v>5.24</v>
      </c>
      <c r="I386" s="100">
        <v>3.87</v>
      </c>
      <c r="J386" s="100">
        <v>2.86</v>
      </c>
      <c r="K386" s="100">
        <v>2.27</v>
      </c>
      <c r="L386" s="100">
        <v>65</v>
      </c>
      <c r="M386" s="100">
        <v>64</v>
      </c>
      <c r="N386" s="100">
        <v>75</v>
      </c>
      <c r="O386" s="99">
        <v>0.50255787037037036</v>
      </c>
    </row>
    <row r="387" spans="1:15" x14ac:dyDescent="0.25">
      <c r="A387" s="100">
        <v>7013</v>
      </c>
      <c r="B387" s="29">
        <v>3</v>
      </c>
      <c r="C387" s="100">
        <v>23309</v>
      </c>
      <c r="D387" s="100">
        <v>18.850000000000001</v>
      </c>
      <c r="E387" s="100">
        <v>7.21</v>
      </c>
      <c r="F387" s="100">
        <v>15.39</v>
      </c>
      <c r="G387" s="100">
        <v>11.97</v>
      </c>
      <c r="H387" s="100">
        <v>9.08</v>
      </c>
      <c r="I387" s="100">
        <v>6.74</v>
      </c>
      <c r="J387" s="100">
        <v>5.0599999999999996</v>
      </c>
      <c r="K387" s="100">
        <v>4.04</v>
      </c>
      <c r="L387" s="100">
        <v>65</v>
      </c>
      <c r="M387" s="100">
        <v>64</v>
      </c>
      <c r="N387" s="100">
        <v>75</v>
      </c>
      <c r="O387" s="99">
        <v>0.50269675925925927</v>
      </c>
    </row>
    <row r="388" spans="1:15" x14ac:dyDescent="0.25">
      <c r="A388" s="100">
        <v>7013</v>
      </c>
      <c r="B388" s="29">
        <v>4</v>
      </c>
      <c r="C388" s="100">
        <v>35087</v>
      </c>
      <c r="D388" s="100">
        <v>24.9</v>
      </c>
      <c r="E388" s="100">
        <v>11.91</v>
      </c>
      <c r="F388" s="100">
        <v>20.45</v>
      </c>
      <c r="G388" s="100">
        <v>16.07</v>
      </c>
      <c r="H388" s="100">
        <v>12.22</v>
      </c>
      <c r="I388" s="100">
        <v>9.17</v>
      </c>
      <c r="J388" s="100">
        <v>6.97</v>
      </c>
      <c r="K388" s="100">
        <v>5.61</v>
      </c>
      <c r="L388" s="100">
        <v>65</v>
      </c>
      <c r="M388" s="100">
        <v>64</v>
      </c>
      <c r="N388" s="100">
        <v>75</v>
      </c>
      <c r="O388" s="99">
        <v>0.50283564814814818</v>
      </c>
    </row>
    <row r="389" spans="1:15" x14ac:dyDescent="0.25">
      <c r="A389" s="159" t="s">
        <v>1092</v>
      </c>
      <c r="B389" s="98"/>
      <c r="C389" s="95" t="s">
        <v>57</v>
      </c>
      <c r="D389" s="97">
        <v>0.50335648148148149</v>
      </c>
      <c r="E389" s="96" t="s">
        <v>104</v>
      </c>
      <c r="F389" s="96" t="s">
        <v>115</v>
      </c>
      <c r="G389" s="95"/>
      <c r="H389" s="95"/>
      <c r="I389" s="95"/>
      <c r="J389" s="95"/>
      <c r="K389" s="95"/>
      <c r="L389" s="95"/>
      <c r="M389" s="95"/>
    </row>
    <row r="390" spans="1:15" x14ac:dyDescent="0.25">
      <c r="A390" s="100">
        <v>7018</v>
      </c>
      <c r="B390" s="29">
        <v>1</v>
      </c>
      <c r="C390" s="100">
        <v>35173</v>
      </c>
      <c r="D390" s="100">
        <v>23.02</v>
      </c>
      <c r="E390" s="100">
        <v>19.13</v>
      </c>
      <c r="F390" s="100">
        <v>11.37</v>
      </c>
      <c r="G390" s="100">
        <v>9.18</v>
      </c>
      <c r="H390" s="100">
        <v>7.3</v>
      </c>
      <c r="I390" s="100">
        <v>5.65</v>
      </c>
      <c r="J390" s="100">
        <v>4.51</v>
      </c>
      <c r="K390" s="100">
        <v>3.75</v>
      </c>
      <c r="L390" s="100">
        <v>66</v>
      </c>
      <c r="M390" s="100">
        <v>64</v>
      </c>
      <c r="N390" s="100">
        <v>76</v>
      </c>
      <c r="O390" s="99">
        <v>0.50378472222222226</v>
      </c>
    </row>
    <row r="391" spans="1:15" x14ac:dyDescent="0.25">
      <c r="A391" s="100">
        <v>7018</v>
      </c>
      <c r="B391" s="29">
        <v>2</v>
      </c>
      <c r="C391" s="100">
        <v>11974</v>
      </c>
      <c r="D391" s="100">
        <v>9.68</v>
      </c>
      <c r="E391" s="100">
        <v>7.93</v>
      </c>
      <c r="F391" s="100">
        <v>2.57</v>
      </c>
      <c r="G391" s="100">
        <v>2.11</v>
      </c>
      <c r="H391" s="100">
        <v>1.82</v>
      </c>
      <c r="I391" s="100">
        <v>1.54</v>
      </c>
      <c r="J391" s="100">
        <v>1.34</v>
      </c>
      <c r="K391" s="100">
        <v>1.19</v>
      </c>
      <c r="L391" s="100">
        <v>66</v>
      </c>
      <c r="M391" s="100">
        <v>64</v>
      </c>
      <c r="N391" s="100">
        <v>76</v>
      </c>
      <c r="O391" s="99">
        <v>0.50388888888888894</v>
      </c>
    </row>
    <row r="392" spans="1:15" x14ac:dyDescent="0.25">
      <c r="A392" s="100">
        <v>7018</v>
      </c>
      <c r="B392" s="29">
        <v>3</v>
      </c>
      <c r="C392" s="100">
        <v>23345</v>
      </c>
      <c r="D392" s="100">
        <v>16.739999999999998</v>
      </c>
      <c r="E392" s="100">
        <v>13.77</v>
      </c>
      <c r="F392" s="100">
        <v>7.01</v>
      </c>
      <c r="G392" s="100">
        <v>5.57</v>
      </c>
      <c r="H392" s="100">
        <v>4.54</v>
      </c>
      <c r="I392" s="100">
        <v>3.6</v>
      </c>
      <c r="J392" s="100">
        <v>2.92</v>
      </c>
      <c r="K392" s="100">
        <v>2.48</v>
      </c>
      <c r="L392" s="100">
        <v>66</v>
      </c>
      <c r="M392" s="100">
        <v>64</v>
      </c>
      <c r="N392" s="100">
        <v>76</v>
      </c>
      <c r="O392" s="99">
        <v>0.50398148148148147</v>
      </c>
    </row>
    <row r="393" spans="1:15" x14ac:dyDescent="0.25">
      <c r="A393" s="100">
        <v>7018</v>
      </c>
      <c r="B393" s="29">
        <v>4</v>
      </c>
      <c r="C393" s="100">
        <v>35244</v>
      </c>
      <c r="D393" s="100">
        <v>22.52</v>
      </c>
      <c r="E393" s="100">
        <v>18.73</v>
      </c>
      <c r="F393" s="100">
        <v>11.85</v>
      </c>
      <c r="G393" s="100">
        <v>9.57</v>
      </c>
      <c r="H393" s="100">
        <v>7.6</v>
      </c>
      <c r="I393" s="100">
        <v>5.87</v>
      </c>
      <c r="J393" s="100">
        <v>4.6399999999999997</v>
      </c>
      <c r="K393" s="100">
        <v>3.84</v>
      </c>
      <c r="L393" s="100">
        <v>66</v>
      </c>
      <c r="M393" s="100">
        <v>64</v>
      </c>
      <c r="N393" s="100">
        <v>76</v>
      </c>
      <c r="O393" s="99">
        <v>0.5040972222222222</v>
      </c>
    </row>
    <row r="394" spans="1:15" x14ac:dyDescent="0.25">
      <c r="A394" s="159" t="s">
        <v>1086</v>
      </c>
      <c r="B394" s="98"/>
      <c r="C394" s="95" t="s">
        <v>57</v>
      </c>
      <c r="D394" s="97">
        <v>0.50465277777777773</v>
      </c>
      <c r="E394" s="96" t="s">
        <v>102</v>
      </c>
      <c r="F394" s="96" t="s">
        <v>115</v>
      </c>
      <c r="G394" s="95"/>
      <c r="H394" s="95"/>
      <c r="I394" s="95"/>
      <c r="J394" s="95"/>
      <c r="K394" s="95"/>
      <c r="L394" s="95"/>
      <c r="M394" s="95"/>
    </row>
    <row r="395" spans="1:15" x14ac:dyDescent="0.25">
      <c r="A395" s="100">
        <v>7089</v>
      </c>
      <c r="B395" s="29">
        <v>1</v>
      </c>
      <c r="C395" s="100">
        <v>35504</v>
      </c>
      <c r="D395" s="100">
        <v>11.99</v>
      </c>
      <c r="E395" s="100">
        <v>11.03</v>
      </c>
      <c r="F395" s="100">
        <v>10.83</v>
      </c>
      <c r="G395" s="100">
        <v>9.49</v>
      </c>
      <c r="H395" s="100">
        <v>8.1300000000000008</v>
      </c>
      <c r="I395" s="100">
        <v>7.03</v>
      </c>
      <c r="J395" s="100">
        <v>6.03</v>
      </c>
      <c r="K395" s="100">
        <v>5.15</v>
      </c>
      <c r="L395" s="100">
        <v>66</v>
      </c>
      <c r="M395" s="100">
        <v>65</v>
      </c>
      <c r="N395" s="100">
        <v>77</v>
      </c>
      <c r="O395" s="99">
        <v>0.50531249999999994</v>
      </c>
    </row>
    <row r="396" spans="1:15" x14ac:dyDescent="0.25">
      <c r="A396" s="100">
        <v>7089</v>
      </c>
      <c r="B396" s="29">
        <v>2</v>
      </c>
      <c r="C396" s="100">
        <v>12152</v>
      </c>
      <c r="D396" s="100">
        <v>4.01</v>
      </c>
      <c r="E396" s="100">
        <v>3.66</v>
      </c>
      <c r="F396" s="100">
        <v>3.65</v>
      </c>
      <c r="G396" s="100">
        <v>3.16</v>
      </c>
      <c r="H396" s="100">
        <v>2.72</v>
      </c>
      <c r="I396" s="100">
        <v>2.34</v>
      </c>
      <c r="J396" s="100">
        <v>2.0299999999999998</v>
      </c>
      <c r="K396" s="100">
        <v>1.75</v>
      </c>
      <c r="L396" s="100">
        <v>66</v>
      </c>
      <c r="M396" s="100">
        <v>65</v>
      </c>
      <c r="N396" s="100">
        <v>77</v>
      </c>
      <c r="O396" s="99">
        <v>0.50541666666666674</v>
      </c>
    </row>
    <row r="397" spans="1:15" x14ac:dyDescent="0.25">
      <c r="A397" s="100">
        <v>7089</v>
      </c>
      <c r="B397" s="29">
        <v>3</v>
      </c>
      <c r="C397" s="100">
        <v>23502</v>
      </c>
      <c r="D397" s="100">
        <v>7.84</v>
      </c>
      <c r="E397" s="100">
        <v>7.1</v>
      </c>
      <c r="F397" s="100">
        <v>7.12</v>
      </c>
      <c r="G397" s="100">
        <v>6.16</v>
      </c>
      <c r="H397" s="100">
        <v>5.31</v>
      </c>
      <c r="I397" s="100">
        <v>4.5999999999999996</v>
      </c>
      <c r="J397" s="100">
        <v>3.97</v>
      </c>
      <c r="K397" s="100">
        <v>3.41</v>
      </c>
      <c r="L397" s="100">
        <v>66</v>
      </c>
      <c r="M397" s="100">
        <v>65</v>
      </c>
      <c r="N397" s="100">
        <v>77</v>
      </c>
      <c r="O397" s="99">
        <v>0.50550925925925927</v>
      </c>
    </row>
    <row r="398" spans="1:15" x14ac:dyDescent="0.25">
      <c r="A398" s="100">
        <v>7089</v>
      </c>
      <c r="B398" s="29">
        <v>4</v>
      </c>
      <c r="C398" s="100">
        <v>35561</v>
      </c>
      <c r="D398" s="100">
        <v>11.57</v>
      </c>
      <c r="E398" s="100">
        <v>10.64</v>
      </c>
      <c r="F398" s="100">
        <v>10.49</v>
      </c>
      <c r="G398" s="100">
        <v>9.18</v>
      </c>
      <c r="H398" s="100">
        <v>7.9</v>
      </c>
      <c r="I398" s="100">
        <v>6.86</v>
      </c>
      <c r="J398" s="100">
        <v>5.91</v>
      </c>
      <c r="K398" s="100">
        <v>5.0599999999999996</v>
      </c>
      <c r="L398" s="100">
        <v>66</v>
      </c>
      <c r="M398" s="100">
        <v>65</v>
      </c>
      <c r="N398" s="100">
        <v>77</v>
      </c>
      <c r="O398" s="99">
        <v>0.50563657407407414</v>
      </c>
    </row>
    <row r="399" spans="1:15" x14ac:dyDescent="0.25">
      <c r="A399" s="159" t="s">
        <v>1003</v>
      </c>
      <c r="B399" s="98"/>
      <c r="C399" s="95" t="s">
        <v>57</v>
      </c>
      <c r="D399" s="97">
        <v>0.50615740740740744</v>
      </c>
      <c r="E399" s="96" t="s">
        <v>92</v>
      </c>
      <c r="F399" s="96" t="s">
        <v>115</v>
      </c>
      <c r="G399" s="95"/>
      <c r="H399" s="95"/>
      <c r="I399" s="95"/>
      <c r="J399" s="95"/>
      <c r="K399" s="95"/>
      <c r="L399" s="95"/>
      <c r="M399" s="95"/>
    </row>
    <row r="400" spans="1:15" x14ac:dyDescent="0.25">
      <c r="A400" s="100">
        <v>7093</v>
      </c>
      <c r="B400" s="29">
        <v>1</v>
      </c>
      <c r="C400" s="100">
        <v>35236</v>
      </c>
      <c r="D400" s="100">
        <v>11.68</v>
      </c>
      <c r="E400" s="100">
        <v>10.49</v>
      </c>
      <c r="F400" s="100">
        <v>10.56</v>
      </c>
      <c r="G400" s="100">
        <v>9.16</v>
      </c>
      <c r="H400" s="100">
        <v>7.94</v>
      </c>
      <c r="I400" s="100">
        <v>6.69</v>
      </c>
      <c r="J400" s="100">
        <v>5.76</v>
      </c>
      <c r="K400" s="100">
        <v>4.9400000000000004</v>
      </c>
      <c r="L400" s="100">
        <v>66</v>
      </c>
      <c r="M400" s="100">
        <v>65</v>
      </c>
      <c r="N400" s="100">
        <v>78</v>
      </c>
      <c r="O400" s="99">
        <v>0.50657407407407407</v>
      </c>
    </row>
    <row r="401" spans="1:15" x14ac:dyDescent="0.25">
      <c r="A401" s="100">
        <v>7093</v>
      </c>
      <c r="B401" s="29">
        <v>2</v>
      </c>
      <c r="C401" s="100">
        <v>12112</v>
      </c>
      <c r="D401" s="100">
        <v>4.08</v>
      </c>
      <c r="E401" s="100">
        <v>3.64</v>
      </c>
      <c r="F401" s="100">
        <v>3.71</v>
      </c>
      <c r="G401" s="100">
        <v>3.18</v>
      </c>
      <c r="H401" s="100">
        <v>2.74</v>
      </c>
      <c r="I401" s="100">
        <v>2.2999999999999998</v>
      </c>
      <c r="J401" s="100">
        <v>1.99</v>
      </c>
      <c r="K401" s="100">
        <v>1.72</v>
      </c>
      <c r="L401" s="100">
        <v>66</v>
      </c>
      <c r="M401" s="100">
        <v>65</v>
      </c>
      <c r="N401" s="100">
        <v>78</v>
      </c>
      <c r="O401" s="99">
        <v>0.50667824074074075</v>
      </c>
    </row>
    <row r="402" spans="1:15" x14ac:dyDescent="0.25">
      <c r="A402" s="100">
        <v>7093</v>
      </c>
      <c r="B402" s="29">
        <v>3</v>
      </c>
      <c r="C402" s="100">
        <v>23584</v>
      </c>
      <c r="D402" s="100">
        <v>7.96</v>
      </c>
      <c r="E402" s="100">
        <v>7.03</v>
      </c>
      <c r="F402" s="100">
        <v>7.24</v>
      </c>
      <c r="G402" s="100">
        <v>6.18</v>
      </c>
      <c r="H402" s="100">
        <v>5.38</v>
      </c>
      <c r="I402" s="100">
        <v>4.54</v>
      </c>
      <c r="J402" s="100">
        <v>3.91</v>
      </c>
      <c r="K402" s="100">
        <v>3.34</v>
      </c>
      <c r="L402" s="100">
        <v>66</v>
      </c>
      <c r="M402" s="100">
        <v>65</v>
      </c>
      <c r="N402" s="100">
        <v>78</v>
      </c>
      <c r="O402" s="99">
        <v>0.50677083333333328</v>
      </c>
    </row>
    <row r="403" spans="1:15" x14ac:dyDescent="0.25">
      <c r="A403" s="100">
        <v>7093</v>
      </c>
      <c r="B403" s="29">
        <v>4</v>
      </c>
      <c r="C403" s="100">
        <v>35682</v>
      </c>
      <c r="D403" s="100">
        <v>11.69</v>
      </c>
      <c r="E403" s="100">
        <v>10.52</v>
      </c>
      <c r="F403" s="100">
        <v>10.61</v>
      </c>
      <c r="G403" s="100">
        <v>9.18</v>
      </c>
      <c r="H403" s="100">
        <v>7.96</v>
      </c>
      <c r="I403" s="100">
        <v>6.72</v>
      </c>
      <c r="J403" s="100">
        <v>5.81</v>
      </c>
      <c r="K403" s="100">
        <v>4.97</v>
      </c>
      <c r="L403" s="100">
        <v>66</v>
      </c>
      <c r="M403" s="100">
        <v>65</v>
      </c>
      <c r="N403" s="100">
        <v>78</v>
      </c>
      <c r="O403" s="99">
        <v>0.50688657407407411</v>
      </c>
    </row>
    <row r="404" spans="1:15" x14ac:dyDescent="0.25">
      <c r="A404" s="159" t="s">
        <v>1089</v>
      </c>
      <c r="B404" s="98"/>
      <c r="C404" s="95" t="s">
        <v>57</v>
      </c>
      <c r="D404" s="97">
        <v>0.507349537037037</v>
      </c>
      <c r="E404" s="96" t="s">
        <v>90</v>
      </c>
      <c r="F404" s="96" t="s">
        <v>115</v>
      </c>
      <c r="G404" s="95"/>
      <c r="H404" s="95"/>
      <c r="I404" s="95"/>
      <c r="J404" s="95"/>
      <c r="K404" s="95"/>
      <c r="L404" s="95"/>
      <c r="M404" s="95"/>
    </row>
    <row r="405" spans="1:15" x14ac:dyDescent="0.25">
      <c r="A405" s="100">
        <v>6958</v>
      </c>
      <c r="B405" s="29">
        <v>1</v>
      </c>
      <c r="C405" s="100">
        <v>35262</v>
      </c>
      <c r="D405" s="100">
        <v>8.0399999999999991</v>
      </c>
      <c r="E405" s="100">
        <v>7.37</v>
      </c>
      <c r="F405" s="100">
        <v>7.19</v>
      </c>
      <c r="G405" s="100">
        <v>6.2</v>
      </c>
      <c r="H405" s="100">
        <v>5.38</v>
      </c>
      <c r="I405" s="100">
        <v>4.57</v>
      </c>
      <c r="J405" s="100">
        <v>3.91</v>
      </c>
      <c r="K405" s="100">
        <v>3.33</v>
      </c>
      <c r="L405" s="100">
        <v>66</v>
      </c>
      <c r="M405" s="100">
        <v>64</v>
      </c>
      <c r="N405" s="100">
        <v>79</v>
      </c>
      <c r="O405" s="99">
        <v>0.50862268518518516</v>
      </c>
    </row>
    <row r="406" spans="1:15" x14ac:dyDescent="0.25">
      <c r="A406" s="100">
        <v>6958</v>
      </c>
      <c r="B406" s="29">
        <v>2</v>
      </c>
      <c r="C406" s="100">
        <v>12145</v>
      </c>
      <c r="D406" s="100">
        <v>2.58</v>
      </c>
      <c r="E406" s="100">
        <v>2.35</v>
      </c>
      <c r="F406" s="100">
        <v>2.34</v>
      </c>
      <c r="G406" s="100">
        <v>2.02</v>
      </c>
      <c r="H406" s="100">
        <v>1.77</v>
      </c>
      <c r="I406" s="100">
        <v>1.53</v>
      </c>
      <c r="J406" s="100">
        <v>1.32</v>
      </c>
      <c r="K406" s="100">
        <v>1.17</v>
      </c>
      <c r="L406" s="100">
        <v>66</v>
      </c>
      <c r="M406" s="100">
        <v>64</v>
      </c>
      <c r="N406" s="100">
        <v>79</v>
      </c>
      <c r="O406" s="99">
        <v>0.50871527777777781</v>
      </c>
    </row>
    <row r="407" spans="1:15" x14ac:dyDescent="0.25">
      <c r="A407" s="100">
        <v>6958</v>
      </c>
      <c r="B407" s="29">
        <v>3</v>
      </c>
      <c r="C407" s="100">
        <v>23575</v>
      </c>
      <c r="D407" s="100">
        <v>5.27</v>
      </c>
      <c r="E407" s="100">
        <v>4.74</v>
      </c>
      <c r="F407" s="100">
        <v>4.76</v>
      </c>
      <c r="G407" s="100">
        <v>4.05</v>
      </c>
      <c r="H407" s="100">
        <v>3.53</v>
      </c>
      <c r="I407" s="100">
        <v>3.05</v>
      </c>
      <c r="J407" s="100">
        <v>2.62</v>
      </c>
      <c r="K407" s="100">
        <v>2.2599999999999998</v>
      </c>
      <c r="L407" s="100">
        <v>66</v>
      </c>
      <c r="M407" s="100">
        <v>64</v>
      </c>
      <c r="N407" s="100">
        <v>79</v>
      </c>
      <c r="O407" s="99">
        <v>0.50880787037037034</v>
      </c>
    </row>
    <row r="408" spans="1:15" x14ac:dyDescent="0.25">
      <c r="A408" s="100">
        <v>6958</v>
      </c>
      <c r="B408" s="29">
        <v>4</v>
      </c>
      <c r="C408" s="100">
        <v>35709</v>
      </c>
      <c r="D408" s="100">
        <v>8</v>
      </c>
      <c r="E408" s="100">
        <v>7.29</v>
      </c>
      <c r="F408" s="100">
        <v>7.21</v>
      </c>
      <c r="G408" s="100">
        <v>6.18</v>
      </c>
      <c r="H408" s="100">
        <v>5.34</v>
      </c>
      <c r="I408" s="100">
        <v>4.58</v>
      </c>
      <c r="J408" s="100">
        <v>3.93</v>
      </c>
      <c r="K408" s="100">
        <v>3.35</v>
      </c>
      <c r="L408" s="100">
        <v>66</v>
      </c>
      <c r="M408" s="100">
        <v>64</v>
      </c>
      <c r="N408" s="100">
        <v>79</v>
      </c>
      <c r="O408" s="99">
        <v>0.50892361111111117</v>
      </c>
    </row>
    <row r="409" spans="1:15" x14ac:dyDescent="0.25">
      <c r="A409" s="159" t="s">
        <v>1093</v>
      </c>
      <c r="B409" s="98"/>
      <c r="C409" s="95" t="s">
        <v>57</v>
      </c>
      <c r="D409" s="97">
        <v>0.50937500000000002</v>
      </c>
      <c r="E409" s="96" t="s">
        <v>113</v>
      </c>
      <c r="F409" s="95"/>
      <c r="G409" s="95"/>
      <c r="H409" s="95"/>
      <c r="I409" s="95"/>
      <c r="J409" s="95"/>
      <c r="K409" s="95"/>
      <c r="L409" s="95"/>
      <c r="M409" s="95"/>
    </row>
    <row r="410" spans="1:15" x14ac:dyDescent="0.25">
      <c r="A410" s="100">
        <v>6975</v>
      </c>
      <c r="B410" s="29">
        <v>1</v>
      </c>
      <c r="C410" s="100">
        <v>35336</v>
      </c>
      <c r="D410" s="100">
        <v>16.420000000000002</v>
      </c>
      <c r="E410" s="100">
        <v>10.220000000000001</v>
      </c>
      <c r="F410" s="100">
        <v>12.8</v>
      </c>
      <c r="G410" s="100">
        <v>9.74</v>
      </c>
      <c r="H410" s="100">
        <v>7.62</v>
      </c>
      <c r="I410" s="100">
        <v>5.93</v>
      </c>
      <c r="J410" s="100">
        <v>4.66</v>
      </c>
      <c r="K410" s="100">
        <v>3.76</v>
      </c>
      <c r="L410" s="100">
        <v>66</v>
      </c>
      <c r="M410" s="100">
        <v>64</v>
      </c>
      <c r="N410" s="100">
        <v>80</v>
      </c>
      <c r="O410" s="99">
        <v>0.50983796296296291</v>
      </c>
    </row>
    <row r="411" spans="1:15" x14ac:dyDescent="0.25">
      <c r="A411" s="100">
        <v>6975</v>
      </c>
      <c r="B411" s="29">
        <v>2</v>
      </c>
      <c r="C411" s="100">
        <v>12074</v>
      </c>
      <c r="D411" s="100">
        <v>5.07</v>
      </c>
      <c r="E411" s="100">
        <v>3.85</v>
      </c>
      <c r="F411" s="100">
        <v>4</v>
      </c>
      <c r="G411" s="100">
        <v>3.03</v>
      </c>
      <c r="H411" s="100">
        <v>2.38</v>
      </c>
      <c r="I411" s="100">
        <v>1.91</v>
      </c>
      <c r="J411" s="100">
        <v>1.54</v>
      </c>
      <c r="K411" s="100">
        <v>1.29</v>
      </c>
      <c r="L411" s="100">
        <v>66</v>
      </c>
      <c r="M411" s="100">
        <v>64</v>
      </c>
      <c r="N411" s="100">
        <v>80</v>
      </c>
      <c r="O411" s="99">
        <v>0.5099421296296297</v>
      </c>
    </row>
    <row r="412" spans="1:15" x14ac:dyDescent="0.25">
      <c r="A412" s="100">
        <v>6975</v>
      </c>
      <c r="B412" s="29">
        <v>3</v>
      </c>
      <c r="C412" s="100">
        <v>23377</v>
      </c>
      <c r="D412" s="100">
        <v>10.220000000000001</v>
      </c>
      <c r="E412" s="100">
        <v>7.56</v>
      </c>
      <c r="F412" s="100">
        <v>8.01</v>
      </c>
      <c r="G412" s="100">
        <v>6.07</v>
      </c>
      <c r="H412" s="100">
        <v>4.8</v>
      </c>
      <c r="I412" s="100">
        <v>3.83</v>
      </c>
      <c r="J412" s="100">
        <v>3.06</v>
      </c>
      <c r="K412" s="100">
        <v>2.5299999999999998</v>
      </c>
      <c r="L412" s="100">
        <v>66</v>
      </c>
      <c r="M412" s="100">
        <v>64</v>
      </c>
      <c r="N412" s="100">
        <v>80</v>
      </c>
      <c r="O412" s="99">
        <v>0.51003472222222224</v>
      </c>
    </row>
    <row r="413" spans="1:15" x14ac:dyDescent="0.25">
      <c r="A413" s="100">
        <v>6975</v>
      </c>
      <c r="B413" s="29">
        <v>4</v>
      </c>
      <c r="C413" s="100">
        <v>35376</v>
      </c>
      <c r="D413" s="100">
        <v>14.79</v>
      </c>
      <c r="E413" s="100">
        <v>11.18</v>
      </c>
      <c r="F413" s="100">
        <v>11.68</v>
      </c>
      <c r="G413" s="100">
        <v>8.9600000000000009</v>
      </c>
      <c r="H413" s="100">
        <v>7.06</v>
      </c>
      <c r="I413" s="100">
        <v>5.65</v>
      </c>
      <c r="J413" s="100">
        <v>4.53</v>
      </c>
      <c r="K413" s="100">
        <v>3.72</v>
      </c>
      <c r="L413" s="100">
        <v>66</v>
      </c>
      <c r="M413" s="100">
        <v>64</v>
      </c>
      <c r="N413" s="100">
        <v>80</v>
      </c>
      <c r="O413" s="99">
        <v>0.51015046296296296</v>
      </c>
    </row>
    <row r="414" spans="1:15" x14ac:dyDescent="0.25">
      <c r="A414" s="159" t="s">
        <v>1094</v>
      </c>
      <c r="B414" s="98"/>
      <c r="C414" s="95" t="s">
        <v>57</v>
      </c>
      <c r="D414" s="97">
        <v>0.51071759259259253</v>
      </c>
      <c r="E414" s="96" t="s">
        <v>111</v>
      </c>
      <c r="F414" s="95"/>
      <c r="G414" s="95"/>
      <c r="H414" s="95"/>
      <c r="I414" s="95"/>
      <c r="J414" s="95"/>
      <c r="K414" s="95"/>
      <c r="L414" s="95"/>
      <c r="M414" s="95"/>
    </row>
    <row r="415" spans="1:15" x14ac:dyDescent="0.25">
      <c r="A415" s="160">
        <v>6978</v>
      </c>
      <c r="B415" s="29">
        <v>1</v>
      </c>
      <c r="C415" s="100">
        <v>35115</v>
      </c>
      <c r="D415" s="100">
        <v>15.58</v>
      </c>
      <c r="E415" s="100">
        <v>12.13</v>
      </c>
      <c r="F415" s="100">
        <v>10.09</v>
      </c>
      <c r="G415" s="100">
        <v>7.82</v>
      </c>
      <c r="H415" s="100">
        <v>6.14</v>
      </c>
      <c r="I415" s="100">
        <v>4.9000000000000004</v>
      </c>
      <c r="J415" s="100">
        <v>3.95</v>
      </c>
      <c r="K415" s="100">
        <v>3.29</v>
      </c>
      <c r="L415" s="100">
        <v>66</v>
      </c>
      <c r="M415" s="100">
        <v>64</v>
      </c>
      <c r="N415" s="100">
        <v>81</v>
      </c>
      <c r="O415" s="99">
        <v>0.51131944444444444</v>
      </c>
    </row>
    <row r="416" spans="1:15" x14ac:dyDescent="0.25">
      <c r="A416" s="100">
        <v>6978</v>
      </c>
      <c r="B416" s="29">
        <v>2</v>
      </c>
      <c r="C416" s="100">
        <v>12015</v>
      </c>
      <c r="D416" s="100">
        <v>5.26</v>
      </c>
      <c r="E416" s="100">
        <v>4.07</v>
      </c>
      <c r="F416" s="100">
        <v>3.62</v>
      </c>
      <c r="G416" s="100">
        <v>2.78</v>
      </c>
      <c r="H416" s="100">
        <v>2.17</v>
      </c>
      <c r="I416" s="100">
        <v>1.75</v>
      </c>
      <c r="J416" s="100">
        <v>1.42</v>
      </c>
      <c r="K416" s="100">
        <v>1.2</v>
      </c>
      <c r="L416" s="100">
        <v>66</v>
      </c>
      <c r="M416" s="100">
        <v>64</v>
      </c>
      <c r="N416" s="100">
        <v>81</v>
      </c>
      <c r="O416" s="99">
        <v>0.51141203703703708</v>
      </c>
    </row>
    <row r="417" spans="1:15" x14ac:dyDescent="0.25">
      <c r="A417" s="100">
        <v>6978</v>
      </c>
      <c r="B417" s="29">
        <v>3</v>
      </c>
      <c r="C417" s="100">
        <v>23431</v>
      </c>
      <c r="D417" s="100">
        <v>10.37</v>
      </c>
      <c r="E417" s="100">
        <v>8.01</v>
      </c>
      <c r="F417" s="100">
        <v>7.33</v>
      </c>
      <c r="G417" s="100">
        <v>5.6</v>
      </c>
      <c r="H417" s="100">
        <v>4.3899999999999997</v>
      </c>
      <c r="I417" s="100">
        <v>3.51</v>
      </c>
      <c r="J417" s="100">
        <v>2.83</v>
      </c>
      <c r="K417" s="100">
        <v>2.35</v>
      </c>
      <c r="L417" s="100">
        <v>66</v>
      </c>
      <c r="M417" s="100">
        <v>64</v>
      </c>
      <c r="N417" s="100">
        <v>81</v>
      </c>
      <c r="O417" s="99">
        <v>0.51150462962962961</v>
      </c>
    </row>
    <row r="418" spans="1:15" x14ac:dyDescent="0.25">
      <c r="A418" s="100">
        <v>6978</v>
      </c>
      <c r="B418" s="29">
        <v>4</v>
      </c>
      <c r="C418" s="100">
        <v>35417</v>
      </c>
      <c r="D418" s="100">
        <v>14.89</v>
      </c>
      <c r="E418" s="100">
        <v>11.63</v>
      </c>
      <c r="F418" s="100">
        <v>10.93</v>
      </c>
      <c r="G418" s="100">
        <v>8.4499999999999993</v>
      </c>
      <c r="H418" s="100">
        <v>6.55</v>
      </c>
      <c r="I418" s="100">
        <v>5.22</v>
      </c>
      <c r="J418" s="100">
        <v>4.18</v>
      </c>
      <c r="K418" s="100">
        <v>3.44</v>
      </c>
      <c r="L418" s="100">
        <v>66</v>
      </c>
      <c r="M418" s="100">
        <v>64</v>
      </c>
      <c r="N418" s="100">
        <v>81</v>
      </c>
      <c r="O418" s="99">
        <v>0.51162037037037034</v>
      </c>
    </row>
    <row r="419" spans="1:15" x14ac:dyDescent="0.25">
      <c r="A419" s="159" t="s">
        <v>1082</v>
      </c>
      <c r="B419" s="98"/>
      <c r="C419" s="95" t="s">
        <v>57</v>
      </c>
      <c r="D419" s="97">
        <v>0.5120717592592593</v>
      </c>
      <c r="E419" s="96" t="s">
        <v>108</v>
      </c>
      <c r="F419" s="95"/>
      <c r="G419" s="95"/>
      <c r="H419" s="95"/>
      <c r="I419" s="95"/>
      <c r="J419" s="95"/>
      <c r="K419" s="95"/>
      <c r="L419" s="95"/>
      <c r="M419" s="95"/>
    </row>
    <row r="420" spans="1:15" x14ac:dyDescent="0.25">
      <c r="A420" s="100">
        <v>6998</v>
      </c>
      <c r="B420" s="29">
        <v>1</v>
      </c>
      <c r="C420" s="100">
        <v>35221</v>
      </c>
      <c r="D420" s="100">
        <v>7.94</v>
      </c>
      <c r="E420" s="100">
        <v>7.2</v>
      </c>
      <c r="F420" s="100">
        <v>7.19</v>
      </c>
      <c r="G420" s="100">
        <v>6.24</v>
      </c>
      <c r="H420" s="100">
        <v>5.47</v>
      </c>
      <c r="I420" s="100">
        <v>4.68</v>
      </c>
      <c r="J420" s="100">
        <v>3.96</v>
      </c>
      <c r="K420" s="100">
        <v>3.34</v>
      </c>
      <c r="L420" s="100">
        <v>68</v>
      </c>
      <c r="M420" s="100">
        <v>64</v>
      </c>
      <c r="N420" s="100">
        <v>1</v>
      </c>
      <c r="O420" s="99">
        <v>0.57243055555555555</v>
      </c>
    </row>
    <row r="421" spans="1:15" x14ac:dyDescent="0.25">
      <c r="A421" s="100">
        <v>6998</v>
      </c>
      <c r="B421" s="29">
        <v>2</v>
      </c>
      <c r="C421" s="100">
        <v>12172</v>
      </c>
      <c r="D421" s="100">
        <v>2.5499999999999998</v>
      </c>
      <c r="E421" s="100">
        <v>2.2999999999999998</v>
      </c>
      <c r="F421" s="100">
        <v>2.33</v>
      </c>
      <c r="G421" s="100">
        <v>2.0299999999999998</v>
      </c>
      <c r="H421" s="100">
        <v>1.79</v>
      </c>
      <c r="I421" s="100">
        <v>1.55</v>
      </c>
      <c r="J421" s="100">
        <v>1.34</v>
      </c>
      <c r="K421" s="100">
        <v>1.17</v>
      </c>
      <c r="L421" s="100">
        <v>68</v>
      </c>
      <c r="M421" s="100">
        <v>64</v>
      </c>
      <c r="N421" s="100">
        <v>1</v>
      </c>
      <c r="O421" s="99">
        <v>0.5725231481481482</v>
      </c>
    </row>
    <row r="422" spans="1:15" x14ac:dyDescent="0.25">
      <c r="A422" s="100">
        <v>6998</v>
      </c>
      <c r="B422" s="29">
        <v>3</v>
      </c>
      <c r="C422" s="100">
        <v>23674</v>
      </c>
      <c r="D422" s="100">
        <v>5.24</v>
      </c>
      <c r="E422" s="100">
        <v>4.68</v>
      </c>
      <c r="F422" s="100">
        <v>4.78</v>
      </c>
      <c r="G422" s="100">
        <v>4.0999999999999996</v>
      </c>
      <c r="H422" s="100">
        <v>3.64</v>
      </c>
      <c r="I422" s="100">
        <v>3.13</v>
      </c>
      <c r="J422" s="100">
        <v>2.66</v>
      </c>
      <c r="K422" s="100">
        <v>2.2999999999999998</v>
      </c>
      <c r="L422" s="100">
        <v>68</v>
      </c>
      <c r="M422" s="100">
        <v>64</v>
      </c>
      <c r="N422" s="100">
        <v>1</v>
      </c>
      <c r="O422" s="99">
        <v>0.57261574074074073</v>
      </c>
    </row>
    <row r="423" spans="1:15" x14ac:dyDescent="0.25">
      <c r="A423" s="100">
        <v>6998</v>
      </c>
      <c r="B423" s="29">
        <v>4</v>
      </c>
      <c r="C423" s="100">
        <v>35600</v>
      </c>
      <c r="D423" s="100">
        <v>7.94</v>
      </c>
      <c r="E423" s="100">
        <v>7.17</v>
      </c>
      <c r="F423" s="100">
        <v>7.22</v>
      </c>
      <c r="G423" s="100">
        <v>6.23</v>
      </c>
      <c r="H423" s="100">
        <v>5.47</v>
      </c>
      <c r="I423" s="100">
        <v>4.7</v>
      </c>
      <c r="J423" s="100">
        <v>4</v>
      </c>
      <c r="K423" s="100">
        <v>3.4</v>
      </c>
      <c r="L423" s="100">
        <v>68</v>
      </c>
      <c r="M423" s="100">
        <v>64</v>
      </c>
      <c r="N423" s="100">
        <v>1</v>
      </c>
      <c r="O423" s="99">
        <v>0.5727430555555556</v>
      </c>
    </row>
    <row r="424" spans="1:15" x14ac:dyDescent="0.25">
      <c r="A424" s="96" t="s">
        <v>1084</v>
      </c>
      <c r="B424" s="98"/>
      <c r="C424" s="95" t="s">
        <v>57</v>
      </c>
      <c r="D424" s="97">
        <v>0.57313657407407403</v>
      </c>
      <c r="E424" s="96" t="s">
        <v>106</v>
      </c>
      <c r="F424" s="95"/>
      <c r="G424" s="95"/>
      <c r="H424" s="95"/>
      <c r="I424" s="95"/>
      <c r="J424" s="95"/>
      <c r="K424" s="95"/>
      <c r="L424" s="95"/>
      <c r="M424" s="95"/>
    </row>
    <row r="425" spans="1:15" x14ac:dyDescent="0.25">
      <c r="A425" s="100">
        <v>7015</v>
      </c>
      <c r="B425" s="29">
        <v>1</v>
      </c>
      <c r="C425" s="100">
        <v>35241</v>
      </c>
      <c r="D425" s="100">
        <v>15.68</v>
      </c>
      <c r="E425" s="100">
        <v>6.62</v>
      </c>
      <c r="F425" s="100">
        <v>12.61</v>
      </c>
      <c r="G425" s="100">
        <v>9.93</v>
      </c>
      <c r="H425" s="100">
        <v>7.86</v>
      </c>
      <c r="I425" s="100">
        <v>6.25</v>
      </c>
      <c r="J425" s="100">
        <v>4.97</v>
      </c>
      <c r="K425" s="100">
        <v>3.98</v>
      </c>
      <c r="L425" s="100">
        <v>68</v>
      </c>
      <c r="M425" s="100">
        <v>65</v>
      </c>
      <c r="N425" s="100">
        <v>2</v>
      </c>
      <c r="O425" s="99">
        <v>0.57371527777777775</v>
      </c>
    </row>
    <row r="426" spans="1:15" x14ac:dyDescent="0.25">
      <c r="A426" s="100">
        <v>7015</v>
      </c>
      <c r="B426" s="29">
        <v>2</v>
      </c>
      <c r="C426" s="100">
        <v>12051</v>
      </c>
      <c r="D426" s="100">
        <v>5.43</v>
      </c>
      <c r="E426" s="100">
        <v>2.09</v>
      </c>
      <c r="F426" s="100">
        <v>4.28</v>
      </c>
      <c r="G426" s="100">
        <v>3.38</v>
      </c>
      <c r="H426" s="100">
        <v>2.66</v>
      </c>
      <c r="I426" s="100">
        <v>2.14</v>
      </c>
      <c r="J426" s="100">
        <v>1.73</v>
      </c>
      <c r="K426" s="100">
        <v>1.41</v>
      </c>
      <c r="L426" s="100">
        <v>68</v>
      </c>
      <c r="M426" s="100">
        <v>65</v>
      </c>
      <c r="N426" s="100">
        <v>2</v>
      </c>
      <c r="O426" s="99">
        <v>0.57390046296296293</v>
      </c>
    </row>
    <row r="427" spans="1:15" x14ac:dyDescent="0.25">
      <c r="A427" s="100">
        <v>7015</v>
      </c>
      <c r="B427" s="29">
        <v>3</v>
      </c>
      <c r="C427" s="100">
        <v>23490</v>
      </c>
      <c r="D427" s="100">
        <v>10.56</v>
      </c>
      <c r="E427" s="100">
        <v>4.33</v>
      </c>
      <c r="F427" s="100">
        <v>8.48</v>
      </c>
      <c r="G427" s="100">
        <v>6.6</v>
      </c>
      <c r="H427" s="100">
        <v>5.27</v>
      </c>
      <c r="I427" s="100">
        <v>4.25</v>
      </c>
      <c r="J427" s="100">
        <v>3.4</v>
      </c>
      <c r="K427" s="100">
        <v>2.76</v>
      </c>
      <c r="L427" s="100">
        <v>68</v>
      </c>
      <c r="M427" s="100">
        <v>65</v>
      </c>
      <c r="N427" s="100">
        <v>2</v>
      </c>
      <c r="O427" s="99">
        <v>0.57405092592592599</v>
      </c>
    </row>
    <row r="428" spans="1:15" x14ac:dyDescent="0.25">
      <c r="A428" s="100">
        <v>7015</v>
      </c>
      <c r="B428" s="29">
        <v>4</v>
      </c>
      <c r="C428" s="100">
        <v>35316</v>
      </c>
      <c r="D428" s="100">
        <v>15.22</v>
      </c>
      <c r="E428" s="100">
        <v>6.6</v>
      </c>
      <c r="F428" s="100">
        <v>12.26</v>
      </c>
      <c r="G428" s="100">
        <v>9.64</v>
      </c>
      <c r="H428" s="100">
        <v>7.67</v>
      </c>
      <c r="I428" s="100">
        <v>6.14</v>
      </c>
      <c r="J428" s="100">
        <v>4.95</v>
      </c>
      <c r="K428" s="100">
        <v>4</v>
      </c>
      <c r="L428" s="100">
        <v>68</v>
      </c>
      <c r="M428" s="100">
        <v>65</v>
      </c>
      <c r="N428" s="100">
        <v>2</v>
      </c>
      <c r="O428" s="99">
        <v>0.57420138888888894</v>
      </c>
    </row>
    <row r="429" spans="1:15" x14ac:dyDescent="0.25">
      <c r="A429" s="96" t="s">
        <v>1085</v>
      </c>
      <c r="B429" s="98"/>
      <c r="C429" s="95" t="s">
        <v>57</v>
      </c>
      <c r="D429" s="97">
        <v>0.57473379629629628</v>
      </c>
      <c r="E429" s="96" t="s">
        <v>104</v>
      </c>
      <c r="F429" s="95"/>
      <c r="G429" s="95"/>
      <c r="H429" s="95"/>
      <c r="I429" s="95"/>
      <c r="J429" s="95"/>
      <c r="K429" s="95"/>
      <c r="L429" s="95"/>
      <c r="M429" s="95"/>
    </row>
    <row r="430" spans="1:15" x14ac:dyDescent="0.25">
      <c r="A430" s="100">
        <v>7018</v>
      </c>
      <c r="B430" s="29">
        <v>1</v>
      </c>
      <c r="C430" s="100">
        <v>35068</v>
      </c>
      <c r="D430" s="100">
        <v>16.32</v>
      </c>
      <c r="E430" s="100">
        <v>12.89</v>
      </c>
      <c r="F430" s="100">
        <v>6.67</v>
      </c>
      <c r="G430" s="100">
        <v>5.71</v>
      </c>
      <c r="H430" s="100">
        <v>4.96</v>
      </c>
      <c r="I430" s="100">
        <v>4.2300000000000004</v>
      </c>
      <c r="J430" s="100">
        <v>3.64</v>
      </c>
      <c r="K430" s="100">
        <v>3.12</v>
      </c>
      <c r="L430" s="100">
        <v>68</v>
      </c>
      <c r="M430" s="100">
        <v>65</v>
      </c>
      <c r="N430" s="100">
        <v>3</v>
      </c>
      <c r="O430" s="99">
        <v>0.57518518518518513</v>
      </c>
    </row>
    <row r="431" spans="1:15" x14ac:dyDescent="0.25">
      <c r="A431" s="100">
        <v>7018</v>
      </c>
      <c r="B431" s="29">
        <v>2</v>
      </c>
      <c r="C431" s="100">
        <v>12022</v>
      </c>
      <c r="D431" s="100">
        <v>5.9</v>
      </c>
      <c r="E431" s="100">
        <v>4.55</v>
      </c>
      <c r="F431" s="100">
        <v>2.2400000000000002</v>
      </c>
      <c r="G431" s="100">
        <v>1.91</v>
      </c>
      <c r="H431" s="100">
        <v>1.65</v>
      </c>
      <c r="I431" s="100">
        <v>1.42</v>
      </c>
      <c r="J431" s="100">
        <v>1.22</v>
      </c>
      <c r="K431" s="100">
        <v>1.06</v>
      </c>
      <c r="L431" s="100">
        <v>68</v>
      </c>
      <c r="M431" s="100">
        <v>65</v>
      </c>
      <c r="N431" s="100">
        <v>3</v>
      </c>
      <c r="O431" s="99">
        <v>0.57528935185185182</v>
      </c>
    </row>
    <row r="432" spans="1:15" x14ac:dyDescent="0.25">
      <c r="A432" s="100">
        <v>7018</v>
      </c>
      <c r="B432" s="29">
        <v>3</v>
      </c>
      <c r="C432" s="100">
        <v>23442</v>
      </c>
      <c r="D432" s="100">
        <v>11.28</v>
      </c>
      <c r="E432" s="100">
        <v>8.7899999999999991</v>
      </c>
      <c r="F432" s="100">
        <v>4.57</v>
      </c>
      <c r="G432" s="100">
        <v>3.89</v>
      </c>
      <c r="H432" s="100">
        <v>3.36</v>
      </c>
      <c r="I432" s="100">
        <v>2.9</v>
      </c>
      <c r="J432" s="100">
        <v>2.48</v>
      </c>
      <c r="K432" s="100">
        <v>2.12</v>
      </c>
      <c r="L432" s="100">
        <v>68</v>
      </c>
      <c r="M432" s="100">
        <v>65</v>
      </c>
      <c r="N432" s="100">
        <v>3</v>
      </c>
      <c r="O432" s="99">
        <v>0.57538194444444446</v>
      </c>
    </row>
    <row r="433" spans="1:15" x14ac:dyDescent="0.25">
      <c r="A433" s="100">
        <v>7018</v>
      </c>
      <c r="B433" s="29">
        <v>4</v>
      </c>
      <c r="C433" s="100">
        <v>35504</v>
      </c>
      <c r="D433" s="100">
        <v>16.079999999999998</v>
      </c>
      <c r="E433" s="100">
        <v>12.66</v>
      </c>
      <c r="F433" s="100">
        <v>6.88</v>
      </c>
      <c r="G433" s="100">
        <v>5.88</v>
      </c>
      <c r="H433" s="100">
        <v>5.0999999999999996</v>
      </c>
      <c r="I433" s="100">
        <v>4.3499999999999996</v>
      </c>
      <c r="J433" s="100">
        <v>3.74</v>
      </c>
      <c r="K433" s="100">
        <v>3.2</v>
      </c>
      <c r="L433" s="100">
        <v>68</v>
      </c>
      <c r="M433" s="100">
        <v>65</v>
      </c>
      <c r="N433" s="100">
        <v>3</v>
      </c>
      <c r="O433" s="99">
        <v>0.57549768518518518</v>
      </c>
    </row>
    <row r="434" spans="1:15" x14ac:dyDescent="0.25">
      <c r="A434" s="96" t="s">
        <v>1086</v>
      </c>
      <c r="B434" s="98"/>
      <c r="C434" s="95" t="s">
        <v>57</v>
      </c>
      <c r="D434" s="97">
        <v>0.5759143518518518</v>
      </c>
      <c r="E434" s="96" t="s">
        <v>102</v>
      </c>
      <c r="F434" s="95"/>
      <c r="G434" s="95"/>
      <c r="H434" s="95"/>
      <c r="I434" s="95"/>
      <c r="J434" s="95"/>
      <c r="K434" s="95"/>
      <c r="L434" s="95"/>
      <c r="M434" s="95"/>
    </row>
    <row r="435" spans="1:15" x14ac:dyDescent="0.25">
      <c r="A435" s="100">
        <v>7035</v>
      </c>
      <c r="B435" s="29">
        <v>1</v>
      </c>
      <c r="C435" s="100">
        <v>35440</v>
      </c>
      <c r="D435" s="100">
        <v>8.26</v>
      </c>
      <c r="E435" s="100">
        <v>7.52</v>
      </c>
      <c r="F435" s="100">
        <v>7.44</v>
      </c>
      <c r="G435" s="100">
        <v>6.52</v>
      </c>
      <c r="H435" s="100">
        <v>5.77</v>
      </c>
      <c r="I435" s="100">
        <v>5.05</v>
      </c>
      <c r="J435" s="100">
        <v>4.4800000000000004</v>
      </c>
      <c r="K435" s="100">
        <v>3.96</v>
      </c>
      <c r="L435" s="100">
        <v>68</v>
      </c>
      <c r="M435" s="100">
        <v>65</v>
      </c>
      <c r="N435" s="100">
        <v>4</v>
      </c>
      <c r="O435" s="99">
        <v>0.57638888888888895</v>
      </c>
    </row>
    <row r="436" spans="1:15" x14ac:dyDescent="0.25">
      <c r="A436" s="100">
        <v>7035</v>
      </c>
      <c r="B436" s="29">
        <v>2</v>
      </c>
      <c r="C436" s="100">
        <v>12170</v>
      </c>
      <c r="D436" s="100">
        <v>2.63</v>
      </c>
      <c r="E436" s="100">
        <v>2.38</v>
      </c>
      <c r="F436" s="100">
        <v>2.41</v>
      </c>
      <c r="G436" s="100">
        <v>2.09</v>
      </c>
      <c r="H436" s="100">
        <v>1.87</v>
      </c>
      <c r="I436" s="100">
        <v>1.67</v>
      </c>
      <c r="J436" s="100">
        <v>1.49</v>
      </c>
      <c r="K436" s="100">
        <v>1.38</v>
      </c>
      <c r="L436" s="100">
        <v>68</v>
      </c>
      <c r="M436" s="100">
        <v>65</v>
      </c>
      <c r="N436" s="100">
        <v>4</v>
      </c>
      <c r="O436" s="99">
        <v>0.57650462962962956</v>
      </c>
    </row>
    <row r="437" spans="1:15" x14ac:dyDescent="0.25">
      <c r="A437" s="100">
        <v>7035</v>
      </c>
      <c r="B437" s="29">
        <v>3</v>
      </c>
      <c r="C437" s="100">
        <v>23628</v>
      </c>
      <c r="D437" s="100">
        <v>5.35</v>
      </c>
      <c r="E437" s="100">
        <v>4.83</v>
      </c>
      <c r="F437" s="100">
        <v>4.91</v>
      </c>
      <c r="G437" s="100">
        <v>4.21</v>
      </c>
      <c r="H437" s="100">
        <v>3.78</v>
      </c>
      <c r="I437" s="100">
        <v>3.34</v>
      </c>
      <c r="J437" s="100">
        <v>3</v>
      </c>
      <c r="K437" s="100">
        <v>2.74</v>
      </c>
      <c r="L437" s="100">
        <v>68</v>
      </c>
      <c r="M437" s="100">
        <v>65</v>
      </c>
      <c r="N437" s="100">
        <v>4</v>
      </c>
      <c r="O437" s="99">
        <v>0.57659722222222221</v>
      </c>
    </row>
    <row r="438" spans="1:15" x14ac:dyDescent="0.25">
      <c r="A438" s="100">
        <v>7035</v>
      </c>
      <c r="B438" s="29">
        <v>4</v>
      </c>
      <c r="C438" s="100">
        <v>35878</v>
      </c>
      <c r="D438" s="100">
        <v>8.17</v>
      </c>
      <c r="E438" s="100">
        <v>7.4</v>
      </c>
      <c r="F438" s="100">
        <v>7.38</v>
      </c>
      <c r="G438" s="100">
        <v>6.46</v>
      </c>
      <c r="H438" s="100">
        <v>5.74</v>
      </c>
      <c r="I438" s="100">
        <v>5.07</v>
      </c>
      <c r="J438" s="100">
        <v>4.5599999999999996</v>
      </c>
      <c r="K438" s="100">
        <v>4.09</v>
      </c>
      <c r="L438" s="100">
        <v>68</v>
      </c>
      <c r="M438" s="100">
        <v>65</v>
      </c>
      <c r="N438" s="100">
        <v>4</v>
      </c>
      <c r="O438" s="99">
        <v>0.57671296296296293</v>
      </c>
    </row>
    <row r="439" spans="1:15" x14ac:dyDescent="0.25">
      <c r="A439" s="96" t="s">
        <v>1087</v>
      </c>
      <c r="B439" s="98"/>
      <c r="C439" s="95" t="s">
        <v>57</v>
      </c>
      <c r="D439" s="97">
        <v>0.57704861111111116</v>
      </c>
      <c r="E439" s="96" t="s">
        <v>100</v>
      </c>
      <c r="F439" s="95"/>
      <c r="G439" s="95"/>
      <c r="H439" s="95"/>
      <c r="I439" s="95"/>
      <c r="J439" s="95"/>
      <c r="K439" s="95"/>
      <c r="L439" s="95"/>
      <c r="M439" s="95"/>
    </row>
    <row r="440" spans="1:15" x14ac:dyDescent="0.25">
      <c r="A440" s="100">
        <v>7053</v>
      </c>
      <c r="B440" s="29">
        <v>1</v>
      </c>
      <c r="C440" s="100">
        <v>35216</v>
      </c>
      <c r="D440" s="100">
        <v>17.399999999999999</v>
      </c>
      <c r="E440" s="100">
        <v>7.25</v>
      </c>
      <c r="F440" s="100">
        <v>13.94</v>
      </c>
      <c r="G440" s="100">
        <v>10.84</v>
      </c>
      <c r="H440" s="100">
        <v>8.5299999999999994</v>
      </c>
      <c r="I440" s="100">
        <v>6.69</v>
      </c>
      <c r="J440" s="100">
        <v>5.26</v>
      </c>
      <c r="K440" s="100">
        <v>4.13</v>
      </c>
      <c r="L440" s="100">
        <v>68</v>
      </c>
      <c r="M440" s="100">
        <v>66</v>
      </c>
      <c r="N440" s="100">
        <v>5</v>
      </c>
      <c r="O440" s="99">
        <v>0.57765046296296296</v>
      </c>
    </row>
    <row r="441" spans="1:15" x14ac:dyDescent="0.25">
      <c r="A441" s="100">
        <v>7053</v>
      </c>
      <c r="B441" s="29">
        <v>2</v>
      </c>
      <c r="C441" s="100">
        <v>12011</v>
      </c>
      <c r="D441" s="100">
        <v>6.89</v>
      </c>
      <c r="E441" s="100">
        <v>2.04</v>
      </c>
      <c r="F441" s="100">
        <v>5.42</v>
      </c>
      <c r="G441" s="100">
        <v>4.16</v>
      </c>
      <c r="H441" s="100">
        <v>3.17</v>
      </c>
      <c r="I441" s="100">
        <v>2.4900000000000002</v>
      </c>
      <c r="J441" s="100">
        <v>1.95</v>
      </c>
      <c r="K441" s="100">
        <v>1.55</v>
      </c>
      <c r="L441" s="100">
        <v>68</v>
      </c>
      <c r="M441" s="100">
        <v>66</v>
      </c>
      <c r="N441" s="100">
        <v>5</v>
      </c>
      <c r="O441" s="99">
        <v>0.57778935185185187</v>
      </c>
    </row>
    <row r="442" spans="1:15" x14ac:dyDescent="0.25">
      <c r="A442" s="100">
        <v>7053</v>
      </c>
      <c r="B442" s="29">
        <v>3</v>
      </c>
      <c r="C442" s="100">
        <v>23498</v>
      </c>
      <c r="D442" s="100">
        <v>12.32</v>
      </c>
      <c r="E442" s="100">
        <v>4.53</v>
      </c>
      <c r="F442" s="100">
        <v>9.85</v>
      </c>
      <c r="G442" s="100">
        <v>7.54</v>
      </c>
      <c r="H442" s="100">
        <v>5.9</v>
      </c>
      <c r="I442" s="100">
        <v>4.6500000000000004</v>
      </c>
      <c r="J442" s="100">
        <v>3.66</v>
      </c>
      <c r="K442" s="100">
        <v>2.9</v>
      </c>
      <c r="L442" s="100">
        <v>68</v>
      </c>
      <c r="M442" s="100">
        <v>66</v>
      </c>
      <c r="N442" s="100">
        <v>5</v>
      </c>
      <c r="O442" s="99">
        <v>0.57789351851851845</v>
      </c>
    </row>
    <row r="443" spans="1:15" x14ac:dyDescent="0.25">
      <c r="A443" s="100">
        <v>7053</v>
      </c>
      <c r="B443" s="29">
        <v>4</v>
      </c>
      <c r="C443" s="100">
        <v>35388</v>
      </c>
      <c r="D443" s="100">
        <v>16.920000000000002</v>
      </c>
      <c r="E443" s="100">
        <v>7.24</v>
      </c>
      <c r="F443" s="100">
        <v>13.6</v>
      </c>
      <c r="G443" s="100">
        <v>10.55</v>
      </c>
      <c r="H443" s="100">
        <v>8.2799999999999994</v>
      </c>
      <c r="I443" s="100">
        <v>6.55</v>
      </c>
      <c r="J443" s="100">
        <v>5.2</v>
      </c>
      <c r="K443" s="100">
        <v>4.1399999999999997</v>
      </c>
      <c r="L443" s="100">
        <v>68</v>
      </c>
      <c r="M443" s="100">
        <v>66</v>
      </c>
      <c r="N443" s="100">
        <v>5</v>
      </c>
      <c r="O443" s="99">
        <v>0.57804398148148151</v>
      </c>
    </row>
    <row r="444" spans="1:15" x14ac:dyDescent="0.25">
      <c r="A444" s="96" t="s">
        <v>1001</v>
      </c>
      <c r="B444" s="98"/>
      <c r="C444" s="95" t="s">
        <v>57</v>
      </c>
      <c r="D444" s="97">
        <v>0.5785069444444445</v>
      </c>
      <c r="E444" s="96" t="s">
        <v>98</v>
      </c>
      <c r="F444" s="95"/>
      <c r="G444" s="95"/>
      <c r="H444" s="95"/>
      <c r="I444" s="95"/>
      <c r="J444" s="95"/>
      <c r="K444" s="95"/>
      <c r="L444" s="95"/>
      <c r="M444" s="95"/>
    </row>
    <row r="445" spans="1:15" x14ac:dyDescent="0.25">
      <c r="A445" s="100">
        <v>7055</v>
      </c>
      <c r="B445" s="29">
        <v>1</v>
      </c>
      <c r="C445" s="100">
        <v>35306</v>
      </c>
      <c r="D445" s="100">
        <v>14.67</v>
      </c>
      <c r="E445" s="100">
        <v>11.75</v>
      </c>
      <c r="F445" s="100">
        <v>9.01</v>
      </c>
      <c r="G445" s="100">
        <v>7.34</v>
      </c>
      <c r="H445" s="100">
        <v>6.06</v>
      </c>
      <c r="I445" s="100">
        <v>4.9800000000000004</v>
      </c>
      <c r="J445" s="100">
        <v>4.1100000000000003</v>
      </c>
      <c r="K445" s="100">
        <v>3.42</v>
      </c>
      <c r="L445" s="100">
        <v>68</v>
      </c>
      <c r="M445" s="100">
        <v>66</v>
      </c>
      <c r="N445" s="100">
        <v>6</v>
      </c>
      <c r="O445" s="99">
        <v>0.57890046296296294</v>
      </c>
    </row>
    <row r="446" spans="1:15" x14ac:dyDescent="0.25">
      <c r="A446" s="100">
        <v>7055</v>
      </c>
      <c r="B446" s="29">
        <v>2</v>
      </c>
      <c r="C446" s="100">
        <v>12053</v>
      </c>
      <c r="D446" s="100">
        <v>5.35</v>
      </c>
      <c r="E446" s="100">
        <v>4.18</v>
      </c>
      <c r="F446" s="100">
        <v>2.67</v>
      </c>
      <c r="G446" s="100">
        <v>2.1800000000000002</v>
      </c>
      <c r="H446" s="100">
        <v>1.86</v>
      </c>
      <c r="I446" s="100">
        <v>1.57</v>
      </c>
      <c r="J446" s="100">
        <v>1.3</v>
      </c>
      <c r="K446" s="100">
        <v>1.1200000000000001</v>
      </c>
      <c r="L446" s="100">
        <v>68</v>
      </c>
      <c r="M446" s="100">
        <v>66</v>
      </c>
      <c r="N446" s="100">
        <v>6</v>
      </c>
      <c r="O446" s="99">
        <v>0.57900462962962962</v>
      </c>
    </row>
    <row r="447" spans="1:15" x14ac:dyDescent="0.25">
      <c r="A447" s="100">
        <v>7055</v>
      </c>
      <c r="B447" s="29">
        <v>3</v>
      </c>
      <c r="C447" s="100">
        <v>23480</v>
      </c>
      <c r="D447" s="100">
        <v>10.039999999999999</v>
      </c>
      <c r="E447" s="100">
        <v>7.92</v>
      </c>
      <c r="F447" s="100">
        <v>5.88</v>
      </c>
      <c r="G447" s="100">
        <v>4.72</v>
      </c>
      <c r="H447" s="100">
        <v>3.95</v>
      </c>
      <c r="I447" s="100">
        <v>3.3</v>
      </c>
      <c r="J447" s="100">
        <v>2.72</v>
      </c>
      <c r="K447" s="100">
        <v>2.2799999999999998</v>
      </c>
      <c r="L447" s="100">
        <v>68</v>
      </c>
      <c r="M447" s="100">
        <v>66</v>
      </c>
      <c r="N447" s="100">
        <v>6</v>
      </c>
      <c r="O447" s="99">
        <v>0.57909722222222226</v>
      </c>
    </row>
    <row r="448" spans="1:15" x14ac:dyDescent="0.25">
      <c r="A448" s="100">
        <v>7055</v>
      </c>
      <c r="B448" s="29">
        <v>4</v>
      </c>
      <c r="C448" s="100">
        <v>35431</v>
      </c>
      <c r="D448" s="100">
        <v>14.36</v>
      </c>
      <c r="E448" s="100">
        <v>11.5</v>
      </c>
      <c r="F448" s="100">
        <v>9.18</v>
      </c>
      <c r="G448" s="100">
        <v>7.43</v>
      </c>
      <c r="H448" s="100">
        <v>6.11</v>
      </c>
      <c r="I448" s="100">
        <v>5.04</v>
      </c>
      <c r="J448" s="100">
        <v>4.16</v>
      </c>
      <c r="K448" s="100">
        <v>3.46</v>
      </c>
      <c r="L448" s="100">
        <v>68</v>
      </c>
      <c r="M448" s="100">
        <v>66</v>
      </c>
      <c r="N448" s="100">
        <v>6</v>
      </c>
      <c r="O448" s="99">
        <v>0.57922453703703702</v>
      </c>
    </row>
    <row r="449" spans="1:15" x14ac:dyDescent="0.25">
      <c r="A449" s="96" t="s">
        <v>1095</v>
      </c>
      <c r="B449" s="98"/>
      <c r="C449" s="95" t="s">
        <v>57</v>
      </c>
      <c r="D449" s="97">
        <v>0.57960648148148153</v>
      </c>
      <c r="E449" s="96" t="s">
        <v>96</v>
      </c>
      <c r="F449" s="95"/>
      <c r="G449" s="95"/>
      <c r="H449" s="95"/>
      <c r="I449" s="95"/>
      <c r="J449" s="95"/>
      <c r="K449" s="95"/>
      <c r="L449" s="95"/>
      <c r="M449" s="95"/>
    </row>
    <row r="450" spans="1:15" x14ac:dyDescent="0.25">
      <c r="A450" s="100">
        <v>7073</v>
      </c>
      <c r="B450" s="29">
        <v>1</v>
      </c>
      <c r="C450" s="100">
        <v>35445</v>
      </c>
      <c r="D450" s="100">
        <v>8.0500000000000007</v>
      </c>
      <c r="E450" s="100">
        <v>7.26</v>
      </c>
      <c r="F450" s="100">
        <v>7.36</v>
      </c>
      <c r="G450" s="100">
        <v>6.54</v>
      </c>
      <c r="H450" s="100">
        <v>5.84</v>
      </c>
      <c r="I450" s="100">
        <v>5.13</v>
      </c>
      <c r="J450" s="100">
        <v>4.5599999999999996</v>
      </c>
      <c r="K450" s="100">
        <v>4.0599999999999996</v>
      </c>
      <c r="L450" s="100">
        <v>68</v>
      </c>
      <c r="M450" s="100">
        <v>66</v>
      </c>
      <c r="N450" s="100">
        <v>7</v>
      </c>
      <c r="O450" s="99">
        <v>0.58004629629629634</v>
      </c>
    </row>
    <row r="451" spans="1:15" x14ac:dyDescent="0.25">
      <c r="A451" s="100">
        <v>7073</v>
      </c>
      <c r="B451" s="29">
        <v>2</v>
      </c>
      <c r="C451" s="100">
        <v>12139</v>
      </c>
      <c r="D451" s="100">
        <v>2.6</v>
      </c>
      <c r="E451" s="100">
        <v>2.2999999999999998</v>
      </c>
      <c r="F451" s="100">
        <v>2.38</v>
      </c>
      <c r="G451" s="100">
        <v>2.12</v>
      </c>
      <c r="H451" s="100">
        <v>1.92</v>
      </c>
      <c r="I451" s="100">
        <v>1.71</v>
      </c>
      <c r="J451" s="100">
        <v>1.54</v>
      </c>
      <c r="K451" s="100">
        <v>1.41</v>
      </c>
      <c r="L451" s="100">
        <v>68</v>
      </c>
      <c r="M451" s="100">
        <v>66</v>
      </c>
      <c r="N451" s="100">
        <v>7</v>
      </c>
      <c r="O451" s="99">
        <v>0.58015046296296291</v>
      </c>
    </row>
    <row r="452" spans="1:15" x14ac:dyDescent="0.25">
      <c r="A452" s="100">
        <v>7073</v>
      </c>
      <c r="B452" s="29">
        <v>3</v>
      </c>
      <c r="C452" s="100">
        <v>23570</v>
      </c>
      <c r="D452" s="100">
        <v>5.27</v>
      </c>
      <c r="E452" s="100">
        <v>4.72</v>
      </c>
      <c r="F452" s="100">
        <v>4.8899999999999997</v>
      </c>
      <c r="G452" s="100">
        <v>4.3</v>
      </c>
      <c r="H452" s="100">
        <v>3.87</v>
      </c>
      <c r="I452" s="100">
        <v>3.45</v>
      </c>
      <c r="J452" s="100">
        <v>3.09</v>
      </c>
      <c r="K452" s="100">
        <v>2.81</v>
      </c>
      <c r="L452" s="100">
        <v>68</v>
      </c>
      <c r="M452" s="100">
        <v>66</v>
      </c>
      <c r="N452" s="100">
        <v>7</v>
      </c>
      <c r="O452" s="99">
        <v>0.58023148148148151</v>
      </c>
    </row>
    <row r="453" spans="1:15" x14ac:dyDescent="0.25">
      <c r="A453" s="100">
        <v>7073</v>
      </c>
      <c r="B453" s="29">
        <v>4</v>
      </c>
      <c r="C453" s="100">
        <v>35724</v>
      </c>
      <c r="D453" s="100">
        <v>7.98</v>
      </c>
      <c r="E453" s="100">
        <v>7.18</v>
      </c>
      <c r="F453" s="100">
        <v>7.31</v>
      </c>
      <c r="G453" s="100">
        <v>6.49</v>
      </c>
      <c r="H453" s="100">
        <v>5.82</v>
      </c>
      <c r="I453" s="100">
        <v>5.16</v>
      </c>
      <c r="J453" s="100">
        <v>4.62</v>
      </c>
      <c r="K453" s="100">
        <v>4.13</v>
      </c>
      <c r="L453" s="100">
        <v>68</v>
      </c>
      <c r="M453" s="100">
        <v>66</v>
      </c>
      <c r="N453" s="100">
        <v>7</v>
      </c>
      <c r="O453" s="99">
        <v>0.58035879629629628</v>
      </c>
    </row>
    <row r="454" spans="1:15" x14ac:dyDescent="0.25">
      <c r="A454" s="96" t="s">
        <v>1088</v>
      </c>
      <c r="B454" s="98"/>
      <c r="C454" s="95" t="s">
        <v>57</v>
      </c>
      <c r="D454" s="97">
        <v>0.58100694444444445</v>
      </c>
      <c r="E454" s="96" t="s">
        <v>94</v>
      </c>
      <c r="F454" s="95"/>
      <c r="G454" s="95"/>
      <c r="H454" s="95"/>
      <c r="I454" s="95"/>
      <c r="J454" s="95"/>
      <c r="K454" s="95"/>
      <c r="L454" s="95"/>
      <c r="M454" s="95"/>
    </row>
    <row r="455" spans="1:15" x14ac:dyDescent="0.25">
      <c r="A455" s="100">
        <v>7091</v>
      </c>
      <c r="B455" s="29">
        <v>1</v>
      </c>
      <c r="C455" s="100">
        <v>35336</v>
      </c>
      <c r="D455" s="100">
        <v>8.85</v>
      </c>
      <c r="E455" s="100">
        <v>8.07</v>
      </c>
      <c r="F455" s="100">
        <v>7.87</v>
      </c>
      <c r="G455" s="100">
        <v>6.7</v>
      </c>
      <c r="H455" s="100">
        <v>5.74</v>
      </c>
      <c r="I455" s="100">
        <v>4.88</v>
      </c>
      <c r="J455" s="100">
        <v>4.0999999999999996</v>
      </c>
      <c r="K455" s="100">
        <v>3.47</v>
      </c>
      <c r="L455" s="100">
        <v>68</v>
      </c>
      <c r="M455" s="100">
        <v>65</v>
      </c>
      <c r="N455" s="100">
        <v>8</v>
      </c>
      <c r="O455" s="99">
        <v>0.5823032407407408</v>
      </c>
    </row>
    <row r="456" spans="1:15" x14ac:dyDescent="0.25">
      <c r="A456" s="100">
        <v>7091</v>
      </c>
      <c r="B456" s="29">
        <v>2</v>
      </c>
      <c r="C456" s="100">
        <v>12144</v>
      </c>
      <c r="D456" s="100">
        <v>2.87</v>
      </c>
      <c r="E456" s="100">
        <v>2.58</v>
      </c>
      <c r="F456" s="100">
        <v>2.5499999999999998</v>
      </c>
      <c r="G456" s="100">
        <v>2.17</v>
      </c>
      <c r="H456" s="100">
        <v>1.86</v>
      </c>
      <c r="I456" s="100">
        <v>1.61</v>
      </c>
      <c r="J456" s="100">
        <v>1.38</v>
      </c>
      <c r="K456" s="100">
        <v>1.19</v>
      </c>
      <c r="L456" s="100">
        <v>68</v>
      </c>
      <c r="M456" s="100">
        <v>65</v>
      </c>
      <c r="N456" s="100">
        <v>8</v>
      </c>
      <c r="O456" s="99">
        <v>0.58239583333333333</v>
      </c>
    </row>
    <row r="457" spans="1:15" x14ac:dyDescent="0.25">
      <c r="A457" s="100">
        <v>7091</v>
      </c>
      <c r="B457" s="29">
        <v>3</v>
      </c>
      <c r="C457" s="100">
        <v>23496</v>
      </c>
      <c r="D457" s="100">
        <v>5.77</v>
      </c>
      <c r="E457" s="100">
        <v>5.19</v>
      </c>
      <c r="F457" s="100">
        <v>5.19</v>
      </c>
      <c r="G457" s="100">
        <v>4.37</v>
      </c>
      <c r="H457" s="100">
        <v>3.77</v>
      </c>
      <c r="I457" s="100">
        <v>3.23</v>
      </c>
      <c r="J457" s="100">
        <v>2.74</v>
      </c>
      <c r="K457" s="100">
        <v>2.36</v>
      </c>
      <c r="L457" s="100">
        <v>68</v>
      </c>
      <c r="M457" s="100">
        <v>65</v>
      </c>
      <c r="N457" s="100">
        <v>8</v>
      </c>
      <c r="O457" s="99">
        <v>0.58248842592592587</v>
      </c>
    </row>
    <row r="458" spans="1:15" x14ac:dyDescent="0.25">
      <c r="A458" s="100">
        <v>7091</v>
      </c>
      <c r="B458" s="29">
        <v>4</v>
      </c>
      <c r="C458" s="100">
        <v>35518</v>
      </c>
      <c r="D458" s="100">
        <v>8.7200000000000006</v>
      </c>
      <c r="E458" s="100">
        <v>7.94</v>
      </c>
      <c r="F458" s="100">
        <v>7.75</v>
      </c>
      <c r="G458" s="100">
        <v>6.62</v>
      </c>
      <c r="H458" s="100">
        <v>5.67</v>
      </c>
      <c r="I458" s="100">
        <v>4.8600000000000003</v>
      </c>
      <c r="J458" s="100">
        <v>4.1100000000000003</v>
      </c>
      <c r="K458" s="100">
        <v>3.49</v>
      </c>
      <c r="L458" s="100">
        <v>68</v>
      </c>
      <c r="M458" s="100">
        <v>65</v>
      </c>
      <c r="N458" s="100">
        <v>8</v>
      </c>
      <c r="O458" s="99">
        <v>0.58261574074074074</v>
      </c>
    </row>
    <row r="459" spans="1:15" x14ac:dyDescent="0.25">
      <c r="A459" s="96" t="s">
        <v>1004</v>
      </c>
      <c r="B459" s="98"/>
      <c r="C459" s="95" t="s">
        <v>57</v>
      </c>
      <c r="D459" s="97">
        <v>0.583125</v>
      </c>
      <c r="E459" s="96" t="s">
        <v>92</v>
      </c>
      <c r="F459" s="95"/>
      <c r="G459" s="95"/>
      <c r="H459" s="95"/>
      <c r="I459" s="95"/>
      <c r="J459" s="95"/>
      <c r="K459" s="95"/>
      <c r="L459" s="95"/>
      <c r="M459" s="95"/>
    </row>
    <row r="460" spans="1:15" x14ac:dyDescent="0.25">
      <c r="A460" s="100">
        <v>7093</v>
      </c>
      <c r="B460" s="29">
        <v>1</v>
      </c>
      <c r="C460" s="100">
        <v>35357</v>
      </c>
      <c r="D460" s="100">
        <v>8.9700000000000006</v>
      </c>
      <c r="E460" s="100">
        <v>7.99</v>
      </c>
      <c r="F460" s="100">
        <v>7.97</v>
      </c>
      <c r="G460" s="100">
        <v>6.71</v>
      </c>
      <c r="H460" s="100">
        <v>5.76</v>
      </c>
      <c r="I460" s="100">
        <v>4.84</v>
      </c>
      <c r="J460" s="100">
        <v>4.09</v>
      </c>
      <c r="K460" s="100">
        <v>3.48</v>
      </c>
      <c r="L460" s="100">
        <v>68</v>
      </c>
      <c r="M460" s="100">
        <v>66</v>
      </c>
      <c r="N460" s="100">
        <v>9</v>
      </c>
      <c r="O460" s="99">
        <v>0.58355324074074078</v>
      </c>
    </row>
    <row r="461" spans="1:15" x14ac:dyDescent="0.25">
      <c r="A461" s="100">
        <v>7093</v>
      </c>
      <c r="B461" s="29">
        <v>2</v>
      </c>
      <c r="C461" s="100">
        <v>12117</v>
      </c>
      <c r="D461" s="100">
        <v>2.87</v>
      </c>
      <c r="E461" s="100">
        <v>2.56</v>
      </c>
      <c r="F461" s="100">
        <v>2.6</v>
      </c>
      <c r="G461" s="100">
        <v>2.2000000000000002</v>
      </c>
      <c r="H461" s="100">
        <v>1.89</v>
      </c>
      <c r="I461" s="100">
        <v>1.6</v>
      </c>
      <c r="J461" s="100">
        <v>1.36</v>
      </c>
      <c r="K461" s="100">
        <v>1.19</v>
      </c>
      <c r="L461" s="100">
        <v>68</v>
      </c>
      <c r="M461" s="100">
        <v>66</v>
      </c>
      <c r="N461" s="100">
        <v>9</v>
      </c>
      <c r="O461" s="99">
        <v>0.58364583333333331</v>
      </c>
    </row>
    <row r="462" spans="1:15" x14ac:dyDescent="0.25">
      <c r="A462" s="100">
        <v>7093</v>
      </c>
      <c r="B462" s="29">
        <v>3</v>
      </c>
      <c r="C462" s="100">
        <v>23516</v>
      </c>
      <c r="D462" s="100">
        <v>5.94</v>
      </c>
      <c r="E462" s="100">
        <v>5.27</v>
      </c>
      <c r="F462" s="100">
        <v>5.32</v>
      </c>
      <c r="G462" s="100">
        <v>4.45</v>
      </c>
      <c r="H462" s="100">
        <v>3.86</v>
      </c>
      <c r="I462" s="100">
        <v>3.27</v>
      </c>
      <c r="J462" s="100">
        <v>2.76</v>
      </c>
      <c r="K462" s="100">
        <v>2.36</v>
      </c>
      <c r="L462" s="100">
        <v>68</v>
      </c>
      <c r="M462" s="100">
        <v>66</v>
      </c>
      <c r="N462" s="100">
        <v>9</v>
      </c>
      <c r="O462" s="99">
        <v>0.58373842592592595</v>
      </c>
    </row>
    <row r="463" spans="1:15" x14ac:dyDescent="0.25">
      <c r="A463" s="100">
        <v>7093</v>
      </c>
      <c r="B463" s="29">
        <v>4</v>
      </c>
      <c r="C463" s="100">
        <v>35520</v>
      </c>
      <c r="D463" s="100">
        <v>9</v>
      </c>
      <c r="E463" s="100">
        <v>8.01</v>
      </c>
      <c r="F463" s="100">
        <v>8.0500000000000007</v>
      </c>
      <c r="G463" s="100">
        <v>6.77</v>
      </c>
      <c r="H463" s="100">
        <v>5.79</v>
      </c>
      <c r="I463" s="100">
        <v>4.88</v>
      </c>
      <c r="J463" s="100">
        <v>4.13</v>
      </c>
      <c r="K463" s="100">
        <v>3.52</v>
      </c>
      <c r="L463" s="100">
        <v>68</v>
      </c>
      <c r="M463" s="100">
        <v>66</v>
      </c>
      <c r="N463" s="100">
        <v>9</v>
      </c>
      <c r="O463" s="99">
        <v>0.58386574074074071</v>
      </c>
    </row>
    <row r="464" spans="1:15" x14ac:dyDescent="0.25">
      <c r="A464" s="96" t="s">
        <v>1089</v>
      </c>
      <c r="B464" s="98"/>
      <c r="C464" s="95" t="s">
        <v>57</v>
      </c>
      <c r="D464" s="97">
        <v>0.58423611111111107</v>
      </c>
      <c r="E464" s="96" t="s">
        <v>90</v>
      </c>
      <c r="F464" s="95"/>
      <c r="G464" s="95"/>
      <c r="H464" s="95"/>
      <c r="I464" s="95"/>
      <c r="J464" s="95"/>
      <c r="K464" s="95"/>
      <c r="L464" s="95"/>
      <c r="M464" s="95"/>
    </row>
    <row r="465" spans="1:15" x14ac:dyDescent="0.25">
      <c r="A465" s="100">
        <v>7111</v>
      </c>
      <c r="B465" s="29">
        <v>1</v>
      </c>
      <c r="C465" s="100">
        <v>35632</v>
      </c>
      <c r="D465" s="100">
        <v>8.49</v>
      </c>
      <c r="E465" s="100">
        <v>7.65</v>
      </c>
      <c r="F465" s="100">
        <v>7.7</v>
      </c>
      <c r="G465" s="100">
        <v>6.73</v>
      </c>
      <c r="H465" s="100">
        <v>5.8</v>
      </c>
      <c r="I465" s="100">
        <v>4.92</v>
      </c>
      <c r="J465" s="100">
        <v>4.13</v>
      </c>
      <c r="K465" s="100">
        <v>3.43</v>
      </c>
      <c r="L465" s="100">
        <v>68</v>
      </c>
      <c r="M465" s="100">
        <v>65</v>
      </c>
      <c r="N465" s="100">
        <v>10</v>
      </c>
      <c r="O465" s="99">
        <v>0.58468750000000003</v>
      </c>
    </row>
    <row r="466" spans="1:15" x14ac:dyDescent="0.25">
      <c r="A466" s="100">
        <v>7111</v>
      </c>
      <c r="B466" s="29">
        <v>2</v>
      </c>
      <c r="C466" s="100">
        <v>12146</v>
      </c>
      <c r="D466" s="100">
        <v>2.67</v>
      </c>
      <c r="E466" s="100">
        <v>2.38</v>
      </c>
      <c r="F466" s="100">
        <v>2.42</v>
      </c>
      <c r="G466" s="100">
        <v>2.12</v>
      </c>
      <c r="H466" s="100">
        <v>1.86</v>
      </c>
      <c r="I466" s="100">
        <v>1.59</v>
      </c>
      <c r="J466" s="100">
        <v>1.35</v>
      </c>
      <c r="K466" s="100">
        <v>1.17</v>
      </c>
      <c r="L466" s="100">
        <v>68</v>
      </c>
      <c r="M466" s="100">
        <v>65</v>
      </c>
      <c r="N466" s="100">
        <v>10</v>
      </c>
      <c r="O466" s="99">
        <v>0.58478009259259256</v>
      </c>
    </row>
    <row r="467" spans="1:15" x14ac:dyDescent="0.25">
      <c r="A467" s="100">
        <v>7111</v>
      </c>
      <c r="B467" s="29">
        <v>3</v>
      </c>
      <c r="C467" s="100">
        <v>23561</v>
      </c>
      <c r="D467" s="100">
        <v>5.51</v>
      </c>
      <c r="E467" s="100">
        <v>4.92</v>
      </c>
      <c r="F467" s="100">
        <v>5.07</v>
      </c>
      <c r="G467" s="100">
        <v>4.3499999999999996</v>
      </c>
      <c r="H467" s="100">
        <v>3.79</v>
      </c>
      <c r="I467" s="100">
        <v>3.24</v>
      </c>
      <c r="J467" s="100">
        <v>2.75</v>
      </c>
      <c r="K467" s="100">
        <v>2.3199999999999998</v>
      </c>
      <c r="L467" s="100">
        <v>68</v>
      </c>
      <c r="M467" s="100">
        <v>65</v>
      </c>
      <c r="N467" s="100">
        <v>10</v>
      </c>
      <c r="O467" s="99">
        <v>0.5848726851851852</v>
      </c>
    </row>
    <row r="468" spans="1:15" x14ac:dyDescent="0.25">
      <c r="A468" s="100">
        <v>7111</v>
      </c>
      <c r="B468" s="29">
        <v>4</v>
      </c>
      <c r="C468" s="100">
        <v>35667</v>
      </c>
      <c r="D468" s="100">
        <v>8.4</v>
      </c>
      <c r="E468" s="100">
        <v>7.54</v>
      </c>
      <c r="F468" s="100">
        <v>7.65</v>
      </c>
      <c r="G468" s="100">
        <v>6.65</v>
      </c>
      <c r="H468" s="100">
        <v>5.76</v>
      </c>
      <c r="I468" s="100">
        <v>4.91</v>
      </c>
      <c r="J468" s="100">
        <v>4.17</v>
      </c>
      <c r="K468" s="100">
        <v>3.5</v>
      </c>
      <c r="L468" s="100">
        <v>68</v>
      </c>
      <c r="M468" s="100">
        <v>65</v>
      </c>
      <c r="N468" s="100">
        <v>10</v>
      </c>
      <c r="O468" s="99">
        <v>0.58499999999999996</v>
      </c>
    </row>
    <row r="469" spans="1:15" x14ac:dyDescent="0.25">
      <c r="A469" s="96" t="s">
        <v>1090</v>
      </c>
      <c r="B469" s="98"/>
      <c r="C469" s="95" t="s">
        <v>57</v>
      </c>
      <c r="D469" s="97">
        <v>0.58543981481481489</v>
      </c>
      <c r="E469" s="96" t="s">
        <v>88</v>
      </c>
      <c r="F469" s="95"/>
      <c r="G469" s="95"/>
      <c r="H469" s="95"/>
      <c r="I469" s="95"/>
      <c r="J469" s="95"/>
      <c r="K469" s="95"/>
      <c r="L469" s="95"/>
      <c r="M469" s="95"/>
    </row>
    <row r="470" spans="1:15" x14ac:dyDescent="0.25">
      <c r="A470" s="100">
        <v>7129</v>
      </c>
      <c r="B470" s="29">
        <v>1</v>
      </c>
      <c r="C470" s="100">
        <v>35422</v>
      </c>
      <c r="D470" s="100">
        <v>10.91</v>
      </c>
      <c r="E470" s="100">
        <v>9.74</v>
      </c>
      <c r="F470" s="100">
        <v>9.3000000000000007</v>
      </c>
      <c r="G470" s="100">
        <v>7.55</v>
      </c>
      <c r="H470" s="100">
        <v>6.34</v>
      </c>
      <c r="I470" s="100">
        <v>5.13</v>
      </c>
      <c r="J470" s="100">
        <v>4.2</v>
      </c>
      <c r="K470" s="100">
        <v>3.48</v>
      </c>
      <c r="L470" s="100">
        <v>68</v>
      </c>
      <c r="M470" s="100">
        <v>66</v>
      </c>
      <c r="N470" s="100">
        <v>11</v>
      </c>
      <c r="O470" s="99">
        <v>0.58590277777777777</v>
      </c>
    </row>
    <row r="471" spans="1:15" x14ac:dyDescent="0.25">
      <c r="A471" s="100">
        <v>7129</v>
      </c>
      <c r="B471" s="29">
        <v>2</v>
      </c>
      <c r="C471" s="100">
        <v>12079</v>
      </c>
      <c r="D471" s="100">
        <v>3.57</v>
      </c>
      <c r="E471" s="100">
        <v>3.16</v>
      </c>
      <c r="F471" s="100">
        <v>3.05</v>
      </c>
      <c r="G471" s="100">
        <v>2.44</v>
      </c>
      <c r="H471" s="100">
        <v>2.06</v>
      </c>
      <c r="I471" s="100">
        <v>1.7</v>
      </c>
      <c r="J471" s="100">
        <v>1.42</v>
      </c>
      <c r="K471" s="100">
        <v>1.21</v>
      </c>
      <c r="L471" s="100">
        <v>68</v>
      </c>
      <c r="M471" s="100">
        <v>66</v>
      </c>
      <c r="N471" s="100">
        <v>11</v>
      </c>
      <c r="O471" s="99">
        <v>0.58600694444444446</v>
      </c>
    </row>
    <row r="472" spans="1:15" x14ac:dyDescent="0.25">
      <c r="A472" s="100">
        <v>7129</v>
      </c>
      <c r="B472" s="29">
        <v>3</v>
      </c>
      <c r="C472" s="100">
        <v>23487</v>
      </c>
      <c r="D472" s="100">
        <v>7.18</v>
      </c>
      <c r="E472" s="100">
        <v>6.36</v>
      </c>
      <c r="F472" s="100">
        <v>6.1</v>
      </c>
      <c r="G472" s="100">
        <v>4.91</v>
      </c>
      <c r="H472" s="100">
        <v>4.17</v>
      </c>
      <c r="I472" s="100">
        <v>3.41</v>
      </c>
      <c r="J472" s="100">
        <v>2.81</v>
      </c>
      <c r="K472" s="100">
        <v>2.36</v>
      </c>
      <c r="L472" s="100">
        <v>68</v>
      </c>
      <c r="M472" s="100">
        <v>66</v>
      </c>
      <c r="N472" s="100">
        <v>11</v>
      </c>
      <c r="O472" s="99">
        <v>0.5860995370370371</v>
      </c>
    </row>
    <row r="473" spans="1:15" x14ac:dyDescent="0.25">
      <c r="A473" s="100">
        <v>7129</v>
      </c>
      <c r="B473" s="29">
        <v>4</v>
      </c>
      <c r="C473" s="100">
        <v>35605</v>
      </c>
      <c r="D473" s="100">
        <v>10.71</v>
      </c>
      <c r="E473" s="100">
        <v>9.52</v>
      </c>
      <c r="F473" s="100">
        <v>9.1</v>
      </c>
      <c r="G473" s="100">
        <v>7.43</v>
      </c>
      <c r="H473" s="100">
        <v>6.25</v>
      </c>
      <c r="I473" s="100">
        <v>5.09</v>
      </c>
      <c r="J473" s="100">
        <v>4.22</v>
      </c>
      <c r="K473" s="100">
        <v>3.52</v>
      </c>
      <c r="L473" s="100">
        <v>68</v>
      </c>
      <c r="M473" s="100">
        <v>66</v>
      </c>
      <c r="N473" s="100">
        <v>11</v>
      </c>
      <c r="O473" s="99">
        <v>0.58622685185185186</v>
      </c>
    </row>
    <row r="474" spans="1:15" x14ac:dyDescent="0.25">
      <c r="A474" s="96" t="s">
        <v>1007</v>
      </c>
      <c r="B474" s="98"/>
      <c r="C474" s="95" t="s">
        <v>57</v>
      </c>
      <c r="D474" s="97">
        <v>0.58665509259259252</v>
      </c>
      <c r="E474" s="96" t="s">
        <v>86</v>
      </c>
      <c r="F474" s="95"/>
      <c r="G474" s="95"/>
      <c r="H474" s="95"/>
      <c r="I474" s="95"/>
      <c r="J474" s="95"/>
      <c r="K474" s="95"/>
      <c r="L474" s="95"/>
      <c r="M474" s="95"/>
    </row>
    <row r="475" spans="1:15" x14ac:dyDescent="0.25">
      <c r="A475" s="100">
        <v>7131</v>
      </c>
      <c r="B475" s="29">
        <v>1</v>
      </c>
      <c r="C475" s="100">
        <v>35524</v>
      </c>
      <c r="D475" s="100">
        <v>10.43</v>
      </c>
      <c r="E475" s="100">
        <v>8.9</v>
      </c>
      <c r="F475" s="100">
        <v>9.61</v>
      </c>
      <c r="G475" s="100">
        <v>7.8</v>
      </c>
      <c r="H475" s="100">
        <v>6.4</v>
      </c>
      <c r="I475" s="100">
        <v>5.27</v>
      </c>
      <c r="J475" s="100">
        <v>4.2699999999999996</v>
      </c>
      <c r="K475" s="100">
        <v>3.54</v>
      </c>
      <c r="L475" s="100">
        <v>68</v>
      </c>
      <c r="M475" s="100">
        <v>66</v>
      </c>
      <c r="N475" s="100">
        <v>12</v>
      </c>
      <c r="O475" s="99">
        <v>0.58703703703703702</v>
      </c>
    </row>
    <row r="476" spans="1:15" x14ac:dyDescent="0.25">
      <c r="A476" s="100">
        <v>7131</v>
      </c>
      <c r="B476" s="29">
        <v>2</v>
      </c>
      <c r="C476" s="100">
        <v>12039</v>
      </c>
      <c r="D476" s="100">
        <v>3.49</v>
      </c>
      <c r="E476" s="100">
        <v>2.91</v>
      </c>
      <c r="F476" s="100">
        <v>3.19</v>
      </c>
      <c r="G476" s="100">
        <v>2.6</v>
      </c>
      <c r="H476" s="100">
        <v>2.09</v>
      </c>
      <c r="I476" s="100">
        <v>1.75</v>
      </c>
      <c r="J476" s="100">
        <v>1.44</v>
      </c>
      <c r="K476" s="100">
        <v>1.22</v>
      </c>
      <c r="L476" s="100">
        <v>68</v>
      </c>
      <c r="M476" s="100">
        <v>66</v>
      </c>
      <c r="N476" s="100">
        <v>12</v>
      </c>
      <c r="O476" s="99">
        <v>0.58714120370370371</v>
      </c>
    </row>
    <row r="477" spans="1:15" x14ac:dyDescent="0.25">
      <c r="A477" s="100">
        <v>7131</v>
      </c>
      <c r="B477" s="29">
        <v>3</v>
      </c>
      <c r="C477" s="100">
        <v>23482</v>
      </c>
      <c r="D477" s="100">
        <v>7</v>
      </c>
      <c r="E477" s="100">
        <v>5.91</v>
      </c>
      <c r="F477" s="100">
        <v>6.48</v>
      </c>
      <c r="G477" s="100">
        <v>5.2</v>
      </c>
      <c r="H477" s="100">
        <v>4.26</v>
      </c>
      <c r="I477" s="100">
        <v>3.52</v>
      </c>
      <c r="J477" s="100">
        <v>2.87</v>
      </c>
      <c r="K477" s="100">
        <v>2.41</v>
      </c>
      <c r="L477" s="100">
        <v>68</v>
      </c>
      <c r="M477" s="100">
        <v>66</v>
      </c>
      <c r="N477" s="100">
        <v>12</v>
      </c>
      <c r="O477" s="99">
        <v>0.5872222222222222</v>
      </c>
    </row>
    <row r="478" spans="1:15" x14ac:dyDescent="0.25">
      <c r="A478" s="100">
        <v>7131</v>
      </c>
      <c r="B478" s="29">
        <v>4</v>
      </c>
      <c r="C478" s="100">
        <v>35714</v>
      </c>
      <c r="D478" s="100">
        <v>10.46</v>
      </c>
      <c r="E478" s="100">
        <v>8.92</v>
      </c>
      <c r="F478" s="100">
        <v>9.68</v>
      </c>
      <c r="G478" s="100">
        <v>7.84</v>
      </c>
      <c r="H478" s="100">
        <v>6.39</v>
      </c>
      <c r="I478" s="100">
        <v>5.29</v>
      </c>
      <c r="J478" s="100">
        <v>4.29</v>
      </c>
      <c r="K478" s="100">
        <v>3.57</v>
      </c>
      <c r="L478" s="100">
        <v>68</v>
      </c>
      <c r="M478" s="100">
        <v>66</v>
      </c>
      <c r="N478" s="100">
        <v>12</v>
      </c>
      <c r="O478" s="99">
        <v>0.58734953703703707</v>
      </c>
    </row>
    <row r="479" spans="1:15" x14ac:dyDescent="0.25">
      <c r="A479" s="96" t="s">
        <v>1091</v>
      </c>
      <c r="B479" s="98"/>
      <c r="C479" s="95" t="s">
        <v>57</v>
      </c>
      <c r="D479" s="97">
        <v>0.58776620370370369</v>
      </c>
      <c r="E479" s="96" t="s">
        <v>84</v>
      </c>
      <c r="F479" s="95"/>
      <c r="G479" s="95"/>
      <c r="H479" s="95"/>
      <c r="I479" s="95"/>
      <c r="J479" s="95"/>
      <c r="K479" s="95"/>
      <c r="L479" s="95"/>
      <c r="M479" s="95"/>
    </row>
    <row r="480" spans="1:15" x14ac:dyDescent="0.25">
      <c r="A480" s="100">
        <v>7148</v>
      </c>
      <c r="B480" s="29">
        <v>1</v>
      </c>
      <c r="C480" s="100">
        <v>35457</v>
      </c>
      <c r="D480" s="100">
        <v>8.81</v>
      </c>
      <c r="E480" s="100">
        <v>8.15</v>
      </c>
      <c r="F480" s="100">
        <v>7.93</v>
      </c>
      <c r="G480" s="100">
        <v>6.84</v>
      </c>
      <c r="H480" s="100">
        <v>5.9</v>
      </c>
      <c r="I480" s="100">
        <v>4.91</v>
      </c>
      <c r="J480" s="100">
        <v>4.09</v>
      </c>
      <c r="K480" s="100">
        <v>3.32</v>
      </c>
      <c r="L480" s="100">
        <v>68</v>
      </c>
      <c r="M480" s="100">
        <v>66</v>
      </c>
      <c r="N480" s="100">
        <v>13</v>
      </c>
      <c r="O480" s="99">
        <v>0.58824074074074073</v>
      </c>
    </row>
    <row r="481" spans="1:15" x14ac:dyDescent="0.25">
      <c r="A481" s="100">
        <v>7148</v>
      </c>
      <c r="B481" s="29">
        <v>2</v>
      </c>
      <c r="C481" s="100">
        <v>12090</v>
      </c>
      <c r="D481" s="100">
        <v>2.69</v>
      </c>
      <c r="E481" s="100">
        <v>2.46</v>
      </c>
      <c r="F481" s="100">
        <v>2.46</v>
      </c>
      <c r="G481" s="100">
        <v>2.12</v>
      </c>
      <c r="H481" s="100">
        <v>1.85</v>
      </c>
      <c r="I481" s="100">
        <v>1.6</v>
      </c>
      <c r="J481" s="100">
        <v>1.37</v>
      </c>
      <c r="K481" s="100">
        <v>1.1599999999999999</v>
      </c>
      <c r="L481" s="100">
        <v>68</v>
      </c>
      <c r="M481" s="100">
        <v>66</v>
      </c>
      <c r="N481" s="100">
        <v>13</v>
      </c>
      <c r="O481" s="99">
        <v>0.58834490740740741</v>
      </c>
    </row>
    <row r="482" spans="1:15" x14ac:dyDescent="0.25">
      <c r="A482" s="100">
        <v>7148</v>
      </c>
      <c r="B482" s="29">
        <v>3</v>
      </c>
      <c r="C482" s="100">
        <v>23504</v>
      </c>
      <c r="D482" s="100">
        <v>5.59</v>
      </c>
      <c r="E482" s="100">
        <v>5.0999999999999996</v>
      </c>
      <c r="F482" s="100">
        <v>5.07</v>
      </c>
      <c r="G482" s="100">
        <v>4.34</v>
      </c>
      <c r="H482" s="100">
        <v>3.8</v>
      </c>
      <c r="I482" s="100">
        <v>3.22</v>
      </c>
      <c r="J482" s="100">
        <v>2.71</v>
      </c>
      <c r="K482" s="100">
        <v>2.2599999999999998</v>
      </c>
      <c r="L482" s="100">
        <v>68</v>
      </c>
      <c r="M482" s="100">
        <v>66</v>
      </c>
      <c r="N482" s="100">
        <v>13</v>
      </c>
      <c r="O482" s="99">
        <v>0.58843750000000006</v>
      </c>
    </row>
    <row r="483" spans="1:15" x14ac:dyDescent="0.25">
      <c r="A483" s="100">
        <v>7148</v>
      </c>
      <c r="B483" s="29">
        <v>4</v>
      </c>
      <c r="C483" s="100">
        <v>35629</v>
      </c>
      <c r="D483" s="100">
        <v>8.56</v>
      </c>
      <c r="E483" s="100">
        <v>7.9</v>
      </c>
      <c r="F483" s="100">
        <v>7.74</v>
      </c>
      <c r="G483" s="100">
        <v>6.68</v>
      </c>
      <c r="H483" s="100">
        <v>5.77</v>
      </c>
      <c r="I483" s="100">
        <v>4.88</v>
      </c>
      <c r="J483" s="100">
        <v>4.0999999999999996</v>
      </c>
      <c r="K483" s="100">
        <v>3.37</v>
      </c>
      <c r="L483" s="100">
        <v>68</v>
      </c>
      <c r="M483" s="100">
        <v>66</v>
      </c>
      <c r="N483" s="100">
        <v>13</v>
      </c>
      <c r="O483" s="99">
        <v>0.58856481481481482</v>
      </c>
    </row>
    <row r="484" spans="1:15" x14ac:dyDescent="0.25">
      <c r="A484" s="96" t="s">
        <v>369</v>
      </c>
      <c r="B484" s="98"/>
      <c r="C484" s="95" t="s">
        <v>57</v>
      </c>
      <c r="D484" s="97">
        <v>0.58892361111111113</v>
      </c>
      <c r="E484" s="96" t="s">
        <v>82</v>
      </c>
      <c r="F484" s="95"/>
      <c r="G484" s="95"/>
      <c r="H484" s="95"/>
      <c r="I484" s="95"/>
      <c r="J484" s="95"/>
      <c r="K484" s="95"/>
      <c r="L484" s="95"/>
      <c r="M484" s="95"/>
    </row>
    <row r="485" spans="1:15" x14ac:dyDescent="0.25">
      <c r="A485" s="100">
        <v>7807</v>
      </c>
      <c r="B485" s="29">
        <v>1</v>
      </c>
      <c r="C485" s="100">
        <v>34983</v>
      </c>
      <c r="D485" s="100">
        <v>15.2</v>
      </c>
      <c r="E485" s="100">
        <v>6.94</v>
      </c>
      <c r="F485" s="100">
        <v>12.06</v>
      </c>
      <c r="G485" s="100">
        <v>9.4</v>
      </c>
      <c r="H485" s="100">
        <v>7.54</v>
      </c>
      <c r="I485" s="100">
        <v>5.95</v>
      </c>
      <c r="J485" s="100">
        <v>4.72</v>
      </c>
      <c r="K485" s="100">
        <v>3.86</v>
      </c>
      <c r="L485" s="100">
        <v>68</v>
      </c>
      <c r="M485" s="100">
        <v>66</v>
      </c>
      <c r="N485" s="100">
        <v>1</v>
      </c>
      <c r="O485" s="99">
        <v>0.59168981481481475</v>
      </c>
    </row>
    <row r="486" spans="1:15" x14ac:dyDescent="0.25">
      <c r="A486" s="100">
        <v>7807</v>
      </c>
      <c r="B486" s="29">
        <v>2</v>
      </c>
      <c r="C486" s="100">
        <v>12000</v>
      </c>
      <c r="D486" s="100">
        <v>6</v>
      </c>
      <c r="E486" s="100">
        <v>1.94</v>
      </c>
      <c r="F486" s="100">
        <v>4.5999999999999996</v>
      </c>
      <c r="G486" s="100">
        <v>3.56</v>
      </c>
      <c r="H486" s="100">
        <v>2.8</v>
      </c>
      <c r="I486" s="100">
        <v>2.23</v>
      </c>
      <c r="J486" s="100">
        <v>1.75</v>
      </c>
      <c r="K486" s="100">
        <v>1.45</v>
      </c>
      <c r="L486" s="100">
        <v>68</v>
      </c>
      <c r="M486" s="100">
        <v>66</v>
      </c>
      <c r="N486" s="100">
        <v>1</v>
      </c>
      <c r="O486" s="99">
        <v>0.59184027777777781</v>
      </c>
    </row>
    <row r="487" spans="1:15" x14ac:dyDescent="0.25">
      <c r="A487" s="100">
        <v>7807</v>
      </c>
      <c r="B487" s="29">
        <v>3</v>
      </c>
      <c r="C487" s="100">
        <v>23405</v>
      </c>
      <c r="D487" s="100">
        <v>11.02</v>
      </c>
      <c r="E487" s="100">
        <v>4.0599999999999996</v>
      </c>
      <c r="F487" s="100">
        <v>8.7200000000000006</v>
      </c>
      <c r="G487" s="100">
        <v>6.68</v>
      </c>
      <c r="H487" s="100">
        <v>5.34</v>
      </c>
      <c r="I487" s="100">
        <v>4.24</v>
      </c>
      <c r="J487" s="100">
        <v>3.34</v>
      </c>
      <c r="K487" s="100">
        <v>2.77</v>
      </c>
      <c r="L487" s="100">
        <v>68</v>
      </c>
      <c r="M487" s="100">
        <v>66</v>
      </c>
      <c r="N487" s="100">
        <v>1</v>
      </c>
      <c r="O487" s="99">
        <v>0.59201388888888895</v>
      </c>
    </row>
    <row r="488" spans="1:15" x14ac:dyDescent="0.25">
      <c r="A488" s="100">
        <v>7807</v>
      </c>
      <c r="B488" s="29">
        <v>4</v>
      </c>
      <c r="C488" s="100">
        <v>35465</v>
      </c>
      <c r="D488" s="100">
        <v>14.87</v>
      </c>
      <c r="E488" s="100">
        <v>6.97</v>
      </c>
      <c r="F488" s="100">
        <v>11.83</v>
      </c>
      <c r="G488" s="100">
        <v>9.2100000000000009</v>
      </c>
      <c r="H488" s="100">
        <v>7.4</v>
      </c>
      <c r="I488" s="100">
        <v>5.86</v>
      </c>
      <c r="J488" s="100">
        <v>4.71</v>
      </c>
      <c r="K488" s="100">
        <v>3.86</v>
      </c>
      <c r="L488" s="100">
        <v>68</v>
      </c>
      <c r="M488" s="100">
        <v>66</v>
      </c>
      <c r="N488" s="100">
        <v>1</v>
      </c>
      <c r="O488" s="99">
        <v>0.5921643518518519</v>
      </c>
    </row>
    <row r="489" spans="1:15" x14ac:dyDescent="0.25">
      <c r="A489" s="96" t="s">
        <v>1096</v>
      </c>
      <c r="B489" s="98"/>
      <c r="C489" s="95" t="s">
        <v>57</v>
      </c>
      <c r="D489" s="97">
        <v>0.59263888888888883</v>
      </c>
      <c r="E489" s="96" t="s">
        <v>957</v>
      </c>
      <c r="F489" s="95"/>
      <c r="G489" s="95"/>
      <c r="H489" s="95"/>
      <c r="I489" s="95"/>
      <c r="J489" s="95"/>
      <c r="K489" s="95"/>
      <c r="L489" s="95"/>
      <c r="M489" s="95"/>
    </row>
    <row r="490" spans="1:15" x14ac:dyDescent="0.25">
      <c r="A490" s="100">
        <v>7810</v>
      </c>
      <c r="B490" s="29">
        <v>1</v>
      </c>
      <c r="C490" s="100">
        <v>35191</v>
      </c>
      <c r="D490" s="100">
        <v>11.57</v>
      </c>
      <c r="E490" s="100">
        <v>9.34</v>
      </c>
      <c r="F490" s="100">
        <v>10.050000000000001</v>
      </c>
      <c r="G490" s="100">
        <v>7.79</v>
      </c>
      <c r="H490" s="100">
        <v>6.22</v>
      </c>
      <c r="I490" s="100">
        <v>4.9800000000000004</v>
      </c>
      <c r="J490" s="100">
        <v>4.0999999999999996</v>
      </c>
      <c r="K490" s="100">
        <v>3.43</v>
      </c>
      <c r="L490" s="100">
        <v>68</v>
      </c>
      <c r="M490" s="100">
        <v>65</v>
      </c>
      <c r="N490" s="100">
        <v>2</v>
      </c>
      <c r="O490" s="99">
        <v>0.59309027777777779</v>
      </c>
    </row>
    <row r="491" spans="1:15" x14ac:dyDescent="0.25">
      <c r="A491" s="100">
        <v>7810</v>
      </c>
      <c r="B491" s="29">
        <v>2</v>
      </c>
      <c r="C491" s="100">
        <v>12116</v>
      </c>
      <c r="D491" s="100">
        <v>3.99</v>
      </c>
      <c r="E491" s="100">
        <v>3.19</v>
      </c>
      <c r="F491" s="100">
        <v>3.31</v>
      </c>
      <c r="G491" s="100">
        <v>2.6</v>
      </c>
      <c r="H491" s="100">
        <v>2.09</v>
      </c>
      <c r="I491" s="100">
        <v>1.69</v>
      </c>
      <c r="J491" s="100">
        <v>1.4</v>
      </c>
      <c r="K491" s="100">
        <v>1.18</v>
      </c>
      <c r="L491" s="100">
        <v>68</v>
      </c>
      <c r="M491" s="100">
        <v>65</v>
      </c>
      <c r="N491" s="100">
        <v>2</v>
      </c>
      <c r="O491" s="99">
        <v>0.59319444444444447</v>
      </c>
    </row>
    <row r="492" spans="1:15" x14ac:dyDescent="0.25">
      <c r="A492" s="100">
        <v>7810</v>
      </c>
      <c r="B492" s="29">
        <v>3</v>
      </c>
      <c r="C492" s="100">
        <v>23461</v>
      </c>
      <c r="D492" s="100">
        <v>7.83</v>
      </c>
      <c r="E492" s="100">
        <v>6.28</v>
      </c>
      <c r="F492" s="100">
        <v>6.8</v>
      </c>
      <c r="G492" s="100">
        <v>5.26</v>
      </c>
      <c r="H492" s="100">
        <v>4.21</v>
      </c>
      <c r="I492" s="100">
        <v>3.41</v>
      </c>
      <c r="J492" s="100">
        <v>2.79</v>
      </c>
      <c r="K492" s="100">
        <v>2.35</v>
      </c>
      <c r="L492" s="100">
        <v>68</v>
      </c>
      <c r="M492" s="100">
        <v>65</v>
      </c>
      <c r="N492" s="100">
        <v>2</v>
      </c>
      <c r="O492" s="99">
        <v>0.593287037037037</v>
      </c>
    </row>
    <row r="493" spans="1:15" x14ac:dyDescent="0.25">
      <c r="A493" s="100">
        <v>7810</v>
      </c>
      <c r="B493" s="29">
        <v>4</v>
      </c>
      <c r="C493" s="100">
        <v>35550</v>
      </c>
      <c r="D493" s="100">
        <v>11.46</v>
      </c>
      <c r="E493" s="100">
        <v>9.2799999999999994</v>
      </c>
      <c r="F493" s="100">
        <v>10.119999999999999</v>
      </c>
      <c r="G493" s="100">
        <v>7.87</v>
      </c>
      <c r="H493" s="100">
        <v>6.26</v>
      </c>
      <c r="I493" s="100">
        <v>5.03</v>
      </c>
      <c r="J493" s="100">
        <v>4.13</v>
      </c>
      <c r="K493" s="100">
        <v>3.47</v>
      </c>
      <c r="L493" s="100">
        <v>68</v>
      </c>
      <c r="M493" s="100">
        <v>65</v>
      </c>
      <c r="N493" s="100">
        <v>2</v>
      </c>
      <c r="O493" s="99">
        <v>0.59341435185185187</v>
      </c>
    </row>
    <row r="494" spans="1:15" x14ac:dyDescent="0.25">
      <c r="A494" s="96" t="s">
        <v>1097</v>
      </c>
      <c r="B494" s="98"/>
      <c r="C494" s="95" t="s">
        <v>57</v>
      </c>
      <c r="D494" s="97">
        <v>0.59390046296296295</v>
      </c>
      <c r="E494" s="96" t="s">
        <v>958</v>
      </c>
      <c r="F494" s="95"/>
      <c r="G494" s="95"/>
      <c r="H494" s="95"/>
      <c r="I494" s="95"/>
      <c r="J494" s="95"/>
      <c r="K494" s="95"/>
      <c r="L494" s="95"/>
      <c r="M494" s="95"/>
    </row>
    <row r="495" spans="1:15" x14ac:dyDescent="0.25">
      <c r="A495" s="100">
        <v>8626</v>
      </c>
      <c r="B495" s="29">
        <v>1</v>
      </c>
      <c r="C495" s="100">
        <v>34915</v>
      </c>
      <c r="D495" s="100">
        <v>17.8</v>
      </c>
      <c r="E495" s="100">
        <v>6.85</v>
      </c>
      <c r="F495" s="100">
        <v>14.17</v>
      </c>
      <c r="G495" s="100">
        <v>10.95</v>
      </c>
      <c r="H495" s="100">
        <v>8.66</v>
      </c>
      <c r="I495" s="100">
        <v>6.91</v>
      </c>
      <c r="J495" s="100">
        <v>5.43</v>
      </c>
      <c r="K495" s="100">
        <v>4.26</v>
      </c>
      <c r="L495" s="100">
        <v>68</v>
      </c>
      <c r="M495" s="100">
        <v>66</v>
      </c>
      <c r="N495" s="100">
        <v>3</v>
      </c>
      <c r="O495" s="99">
        <v>0.59574074074074079</v>
      </c>
    </row>
    <row r="496" spans="1:15" x14ac:dyDescent="0.25">
      <c r="A496" s="100">
        <v>8626</v>
      </c>
      <c r="B496" s="29">
        <v>2</v>
      </c>
      <c r="C496" s="100">
        <v>11936</v>
      </c>
      <c r="D496" s="100">
        <v>6.99</v>
      </c>
      <c r="E496" s="100">
        <v>1.97</v>
      </c>
      <c r="F496" s="100">
        <v>5.44</v>
      </c>
      <c r="G496" s="100">
        <v>4.22</v>
      </c>
      <c r="H496" s="100">
        <v>3.28</v>
      </c>
      <c r="I496" s="100">
        <v>2.62</v>
      </c>
      <c r="J496" s="100">
        <v>2.08</v>
      </c>
      <c r="K496" s="100">
        <v>1.64</v>
      </c>
      <c r="L496" s="100">
        <v>68</v>
      </c>
      <c r="M496" s="100">
        <v>66</v>
      </c>
      <c r="N496" s="100">
        <v>3</v>
      </c>
      <c r="O496" s="99">
        <v>0.5958796296296297</v>
      </c>
    </row>
    <row r="497" spans="1:15" x14ac:dyDescent="0.25">
      <c r="A497" s="100">
        <v>8626</v>
      </c>
      <c r="B497" s="29">
        <v>3</v>
      </c>
      <c r="C497" s="100">
        <v>23367</v>
      </c>
      <c r="D497" s="100">
        <v>12.99</v>
      </c>
      <c r="E497" s="100">
        <v>4.12</v>
      </c>
      <c r="F497" s="100">
        <v>10.25</v>
      </c>
      <c r="G497" s="100">
        <v>7.84</v>
      </c>
      <c r="H497" s="100">
        <v>6.19</v>
      </c>
      <c r="I497" s="100">
        <v>4.96</v>
      </c>
      <c r="J497" s="100">
        <v>3.91</v>
      </c>
      <c r="K497" s="100">
        <v>3.09</v>
      </c>
      <c r="L497" s="100">
        <v>68</v>
      </c>
      <c r="M497" s="100">
        <v>66</v>
      </c>
      <c r="N497" s="100">
        <v>3</v>
      </c>
      <c r="O497" s="99">
        <v>0.59607638888888892</v>
      </c>
    </row>
    <row r="498" spans="1:15" x14ac:dyDescent="0.25">
      <c r="A498" s="100">
        <v>8626</v>
      </c>
      <c r="B498" s="29">
        <v>4</v>
      </c>
      <c r="C498" s="100">
        <v>35233</v>
      </c>
      <c r="D498" s="100">
        <v>17.190000000000001</v>
      </c>
      <c r="E498" s="100">
        <v>6.95</v>
      </c>
      <c r="F498" s="100">
        <v>13.69</v>
      </c>
      <c r="G498" s="100">
        <v>10.62</v>
      </c>
      <c r="H498" s="100">
        <v>8.43</v>
      </c>
      <c r="I498" s="100">
        <v>6.73</v>
      </c>
      <c r="J498" s="100">
        <v>5.38</v>
      </c>
      <c r="K498" s="100">
        <v>4.24</v>
      </c>
      <c r="L498" s="100">
        <v>68</v>
      </c>
      <c r="M498" s="100">
        <v>66</v>
      </c>
      <c r="N498" s="100">
        <v>3</v>
      </c>
      <c r="O498" s="99">
        <v>0.59621527777777772</v>
      </c>
    </row>
    <row r="499" spans="1:15" x14ac:dyDescent="0.25">
      <c r="A499" s="96" t="s">
        <v>1106</v>
      </c>
      <c r="B499" s="98"/>
      <c r="C499" s="95" t="s">
        <v>57</v>
      </c>
      <c r="D499" s="97">
        <v>0.59667824074074072</v>
      </c>
      <c r="E499" s="96" t="s">
        <v>959</v>
      </c>
      <c r="F499" s="95"/>
      <c r="G499" s="95"/>
      <c r="H499" s="95"/>
      <c r="I499" s="95"/>
      <c r="J499" s="95"/>
      <c r="K499" s="95"/>
      <c r="L499" s="95"/>
      <c r="M499" s="95"/>
    </row>
    <row r="500" spans="1:15" x14ac:dyDescent="0.25">
      <c r="A500" s="100">
        <v>8628</v>
      </c>
      <c r="B500" s="29">
        <v>1</v>
      </c>
      <c r="C500" s="100">
        <v>35165</v>
      </c>
      <c r="D500" s="100">
        <v>13</v>
      </c>
      <c r="E500" s="100">
        <v>10.41</v>
      </c>
      <c r="F500" s="100">
        <v>10.58</v>
      </c>
      <c r="G500" s="100">
        <v>8.2899999999999991</v>
      </c>
      <c r="H500" s="100">
        <v>6.63</v>
      </c>
      <c r="I500" s="100">
        <v>5.41</v>
      </c>
      <c r="J500" s="100">
        <v>4.4400000000000004</v>
      </c>
      <c r="K500" s="100">
        <v>3.66</v>
      </c>
      <c r="L500" s="100">
        <v>68</v>
      </c>
      <c r="M500" s="100">
        <v>65</v>
      </c>
      <c r="N500" s="100">
        <v>4</v>
      </c>
      <c r="O500" s="99">
        <v>0.59707175925925926</v>
      </c>
    </row>
    <row r="501" spans="1:15" x14ac:dyDescent="0.25">
      <c r="A501" s="100">
        <v>8628</v>
      </c>
      <c r="B501" s="29">
        <v>2</v>
      </c>
      <c r="C501" s="100">
        <v>12128</v>
      </c>
      <c r="D501" s="100">
        <v>4.54</v>
      </c>
      <c r="E501" s="100">
        <v>3.62</v>
      </c>
      <c r="F501" s="100">
        <v>3.51</v>
      </c>
      <c r="G501" s="100">
        <v>2.76</v>
      </c>
      <c r="H501" s="100">
        <v>2.2200000000000002</v>
      </c>
      <c r="I501" s="100">
        <v>1.84</v>
      </c>
      <c r="J501" s="100">
        <v>1.52</v>
      </c>
      <c r="K501" s="100">
        <v>1.28</v>
      </c>
      <c r="L501" s="100">
        <v>68</v>
      </c>
      <c r="M501" s="100">
        <v>65</v>
      </c>
      <c r="N501" s="100">
        <v>4</v>
      </c>
      <c r="O501" s="99">
        <v>0.59716435185185179</v>
      </c>
    </row>
    <row r="502" spans="1:15" x14ac:dyDescent="0.25">
      <c r="A502" s="100">
        <v>8628</v>
      </c>
      <c r="B502" s="29">
        <v>3</v>
      </c>
      <c r="C502" s="100">
        <v>23443</v>
      </c>
      <c r="D502" s="100">
        <v>8.7799999999999994</v>
      </c>
      <c r="E502" s="100">
        <v>7.02</v>
      </c>
      <c r="F502" s="100">
        <v>7.26</v>
      </c>
      <c r="G502" s="100">
        <v>5.65</v>
      </c>
      <c r="H502" s="100">
        <v>4.5599999999999996</v>
      </c>
      <c r="I502" s="100">
        <v>3.73</v>
      </c>
      <c r="J502" s="100">
        <v>3.06</v>
      </c>
      <c r="K502" s="100">
        <v>2.54</v>
      </c>
      <c r="L502" s="100">
        <v>68</v>
      </c>
      <c r="M502" s="100">
        <v>65</v>
      </c>
      <c r="N502" s="100">
        <v>4</v>
      </c>
      <c r="O502" s="99">
        <v>0.59725694444444444</v>
      </c>
    </row>
    <row r="503" spans="1:15" x14ac:dyDescent="0.25">
      <c r="A503" s="100">
        <v>8628</v>
      </c>
      <c r="B503" s="29">
        <v>4</v>
      </c>
      <c r="C503" s="100">
        <v>35582</v>
      </c>
      <c r="D503" s="100">
        <v>12.78</v>
      </c>
      <c r="E503" s="100">
        <v>10.31</v>
      </c>
      <c r="F503" s="100">
        <v>10.89</v>
      </c>
      <c r="G503" s="100">
        <v>8.52</v>
      </c>
      <c r="H503" s="100">
        <v>6.81</v>
      </c>
      <c r="I503" s="100">
        <v>5.53</v>
      </c>
      <c r="J503" s="100">
        <v>4.55</v>
      </c>
      <c r="K503" s="100">
        <v>3.72</v>
      </c>
      <c r="L503" s="100">
        <v>68</v>
      </c>
      <c r="M503" s="100">
        <v>65</v>
      </c>
      <c r="N503" s="100">
        <v>4</v>
      </c>
      <c r="O503" s="99">
        <v>0.5973842592592592</v>
      </c>
    </row>
    <row r="504" spans="1:15" x14ac:dyDescent="0.25">
      <c r="A504" s="96" t="s">
        <v>1098</v>
      </c>
      <c r="B504" s="98"/>
      <c r="C504" s="95" t="s">
        <v>57</v>
      </c>
      <c r="D504" s="97">
        <v>0.59790509259259261</v>
      </c>
      <c r="E504" s="96" t="s">
        <v>960</v>
      </c>
      <c r="F504" s="95"/>
      <c r="G504" s="95"/>
      <c r="H504" s="95"/>
      <c r="I504" s="95"/>
      <c r="J504" s="95"/>
      <c r="K504" s="95"/>
      <c r="L504" s="95"/>
      <c r="M504" s="95"/>
    </row>
    <row r="505" spans="1:15" x14ac:dyDescent="0.25">
      <c r="A505" s="160">
        <v>9332</v>
      </c>
      <c r="B505" s="29">
        <v>1</v>
      </c>
      <c r="C505" s="100">
        <v>35132</v>
      </c>
      <c r="D505" s="100">
        <v>15.7</v>
      </c>
      <c r="E505" s="100">
        <v>8.14</v>
      </c>
      <c r="F505" s="100">
        <v>12.66</v>
      </c>
      <c r="G505" s="100">
        <v>10.039999999999999</v>
      </c>
      <c r="H505" s="100">
        <v>8.11</v>
      </c>
      <c r="I505" s="100">
        <v>6.48</v>
      </c>
      <c r="J505" s="100">
        <v>5.19</v>
      </c>
      <c r="K505" s="100">
        <v>4.08</v>
      </c>
      <c r="L505" s="100">
        <v>68</v>
      </c>
      <c r="M505" s="100">
        <v>66</v>
      </c>
      <c r="N505" s="100">
        <v>5</v>
      </c>
      <c r="O505" s="99">
        <v>0.59930555555555554</v>
      </c>
    </row>
    <row r="506" spans="1:15" x14ac:dyDescent="0.25">
      <c r="A506" s="100">
        <v>9332</v>
      </c>
      <c r="B506" s="29">
        <v>2</v>
      </c>
      <c r="C506" s="100">
        <v>11938</v>
      </c>
      <c r="D506" s="100">
        <v>6.5</v>
      </c>
      <c r="E506" s="100">
        <v>2.17</v>
      </c>
      <c r="F506" s="100">
        <v>5.09</v>
      </c>
      <c r="G506" s="100">
        <v>4.01</v>
      </c>
      <c r="H506" s="100">
        <v>3.18</v>
      </c>
      <c r="I506" s="100">
        <v>2.54</v>
      </c>
      <c r="J506" s="100">
        <v>2.02</v>
      </c>
      <c r="K506" s="100">
        <v>1.62</v>
      </c>
      <c r="L506" s="100">
        <v>68</v>
      </c>
      <c r="M506" s="100">
        <v>66</v>
      </c>
      <c r="N506" s="100">
        <v>5</v>
      </c>
      <c r="O506" s="99">
        <v>0.59942129629629626</v>
      </c>
    </row>
    <row r="507" spans="1:15" x14ac:dyDescent="0.25">
      <c r="A507" s="100">
        <v>9332</v>
      </c>
      <c r="B507" s="29">
        <v>3</v>
      </c>
      <c r="C507" s="100">
        <v>23283</v>
      </c>
      <c r="D507" s="100">
        <v>11.41</v>
      </c>
      <c r="E507" s="100">
        <v>4.8499999999999996</v>
      </c>
      <c r="F507" s="100">
        <v>9.11</v>
      </c>
      <c r="G507" s="100">
        <v>7.16</v>
      </c>
      <c r="H507" s="100">
        <v>5.77</v>
      </c>
      <c r="I507" s="100">
        <v>4.63</v>
      </c>
      <c r="J507" s="100">
        <v>3.71</v>
      </c>
      <c r="K507" s="100">
        <v>2.93</v>
      </c>
      <c r="L507" s="100">
        <v>68</v>
      </c>
      <c r="M507" s="100">
        <v>66</v>
      </c>
      <c r="N507" s="100">
        <v>5</v>
      </c>
      <c r="O507" s="99">
        <v>0.59952546296296294</v>
      </c>
    </row>
    <row r="508" spans="1:15" x14ac:dyDescent="0.25">
      <c r="A508" s="100">
        <v>9332</v>
      </c>
      <c r="B508" s="29">
        <v>4</v>
      </c>
      <c r="C508" s="100">
        <v>35613</v>
      </c>
      <c r="D508" s="100">
        <v>15.38</v>
      </c>
      <c r="E508" s="100">
        <v>8.18</v>
      </c>
      <c r="F508" s="100">
        <v>12.47</v>
      </c>
      <c r="G508" s="100">
        <v>9.9</v>
      </c>
      <c r="H508" s="100">
        <v>7.99</v>
      </c>
      <c r="I508" s="100">
        <v>6.42</v>
      </c>
      <c r="J508" s="100">
        <v>5.19</v>
      </c>
      <c r="K508" s="100">
        <v>4.09</v>
      </c>
      <c r="L508" s="100">
        <v>68</v>
      </c>
      <c r="M508" s="100">
        <v>66</v>
      </c>
      <c r="N508" s="100">
        <v>5</v>
      </c>
      <c r="O508" s="99">
        <v>0.599675925925926</v>
      </c>
    </row>
    <row r="509" spans="1:15" x14ac:dyDescent="0.25">
      <c r="A509" s="96" t="s">
        <v>1099</v>
      </c>
      <c r="B509" s="98"/>
      <c r="C509" s="95" t="s">
        <v>57</v>
      </c>
      <c r="D509" s="97">
        <v>0.60006944444444443</v>
      </c>
      <c r="E509" s="96" t="s">
        <v>71</v>
      </c>
      <c r="F509" s="95"/>
      <c r="G509" s="95"/>
      <c r="H509" s="95"/>
      <c r="I509" s="95"/>
      <c r="J509" s="95"/>
      <c r="K509" s="95"/>
      <c r="L509" s="95"/>
      <c r="M509" s="95"/>
    </row>
    <row r="510" spans="1:15" x14ac:dyDescent="0.25">
      <c r="A510" s="100">
        <v>9334</v>
      </c>
      <c r="B510" s="29">
        <v>1</v>
      </c>
      <c r="C510" s="100">
        <v>35208</v>
      </c>
      <c r="D510" s="100">
        <v>12.62</v>
      </c>
      <c r="E510" s="100">
        <v>10.26</v>
      </c>
      <c r="F510" s="100">
        <v>10.99</v>
      </c>
      <c r="G510" s="100">
        <v>8.6199999999999992</v>
      </c>
      <c r="H510" s="100">
        <v>6.95</v>
      </c>
      <c r="I510" s="100">
        <v>5.64</v>
      </c>
      <c r="J510" s="100">
        <v>4.5999999999999996</v>
      </c>
      <c r="K510" s="100">
        <v>3.81</v>
      </c>
      <c r="L510" s="100">
        <v>68</v>
      </c>
      <c r="M510" s="100">
        <v>65</v>
      </c>
      <c r="N510" s="100">
        <v>6</v>
      </c>
      <c r="O510" s="99">
        <v>0.60046296296296298</v>
      </c>
    </row>
    <row r="511" spans="1:15" x14ac:dyDescent="0.25">
      <c r="A511" s="100">
        <v>9334</v>
      </c>
      <c r="B511" s="29">
        <v>2</v>
      </c>
      <c r="C511" s="100">
        <v>12039</v>
      </c>
      <c r="D511" s="100">
        <v>4.2300000000000004</v>
      </c>
      <c r="E511" s="100">
        <v>3.42</v>
      </c>
      <c r="F511" s="100">
        <v>3.66</v>
      </c>
      <c r="G511" s="100">
        <v>2.89</v>
      </c>
      <c r="H511" s="100">
        <v>2.34</v>
      </c>
      <c r="I511" s="100">
        <v>1.92</v>
      </c>
      <c r="J511" s="100">
        <v>1.57</v>
      </c>
      <c r="K511" s="100">
        <v>1.35</v>
      </c>
      <c r="L511" s="100">
        <v>68</v>
      </c>
      <c r="M511" s="100">
        <v>65</v>
      </c>
      <c r="N511" s="100">
        <v>6</v>
      </c>
      <c r="O511" s="99">
        <v>0.60056712962962966</v>
      </c>
    </row>
    <row r="512" spans="1:15" x14ac:dyDescent="0.25">
      <c r="A512" s="100">
        <v>9334</v>
      </c>
      <c r="B512" s="29">
        <v>3</v>
      </c>
      <c r="C512" s="100">
        <v>23425</v>
      </c>
      <c r="D512" s="100">
        <v>8.4</v>
      </c>
      <c r="E512" s="100">
        <v>6.81</v>
      </c>
      <c r="F512" s="100">
        <v>7.55</v>
      </c>
      <c r="G512" s="100">
        <v>5.88</v>
      </c>
      <c r="H512" s="100">
        <v>4.7699999999999996</v>
      </c>
      <c r="I512" s="100">
        <v>3.89</v>
      </c>
      <c r="J512" s="100">
        <v>3.17</v>
      </c>
      <c r="K512" s="100">
        <v>2.64</v>
      </c>
      <c r="L512" s="100">
        <v>68</v>
      </c>
      <c r="M512" s="100">
        <v>65</v>
      </c>
      <c r="N512" s="100">
        <v>6</v>
      </c>
      <c r="O512" s="99">
        <v>0.60065972222222219</v>
      </c>
    </row>
    <row r="513" spans="1:15" x14ac:dyDescent="0.25">
      <c r="A513" s="100">
        <v>9334</v>
      </c>
      <c r="B513" s="29">
        <v>4</v>
      </c>
      <c r="C513" s="100">
        <v>35444</v>
      </c>
      <c r="D513" s="100">
        <v>12.4</v>
      </c>
      <c r="E513" s="100">
        <v>10.11</v>
      </c>
      <c r="F513" s="100">
        <v>11.31</v>
      </c>
      <c r="G513" s="100">
        <v>8.83</v>
      </c>
      <c r="H513" s="100">
        <v>7.11</v>
      </c>
      <c r="I513" s="100">
        <v>5.76</v>
      </c>
      <c r="J513" s="100">
        <v>4.6900000000000004</v>
      </c>
      <c r="K513" s="100">
        <v>3.88</v>
      </c>
      <c r="L513" s="100">
        <v>68</v>
      </c>
      <c r="M513" s="100">
        <v>65</v>
      </c>
      <c r="N513" s="100">
        <v>6</v>
      </c>
      <c r="O513" s="99">
        <v>0.60077546296296302</v>
      </c>
    </row>
    <row r="514" spans="1:15" x14ac:dyDescent="0.25">
      <c r="A514" s="96" t="s">
        <v>1100</v>
      </c>
      <c r="B514" s="98"/>
      <c r="C514" s="95" t="s">
        <v>57</v>
      </c>
      <c r="D514" s="97">
        <v>0.60113425925925923</v>
      </c>
      <c r="E514" s="96" t="s">
        <v>69</v>
      </c>
      <c r="F514" s="95"/>
      <c r="G514" s="95"/>
      <c r="H514" s="95"/>
      <c r="I514" s="95"/>
      <c r="J514" s="95"/>
      <c r="K514" s="95"/>
      <c r="L514" s="95"/>
      <c r="M514" s="95"/>
    </row>
    <row r="515" spans="1:15" x14ac:dyDescent="0.25">
      <c r="A515" s="100">
        <v>10008</v>
      </c>
      <c r="B515" s="29">
        <v>1</v>
      </c>
      <c r="C515" s="100">
        <v>35143</v>
      </c>
      <c r="D515" s="100">
        <v>16.54</v>
      </c>
      <c r="E515" s="100">
        <v>7.35</v>
      </c>
      <c r="F515" s="100">
        <v>13.13</v>
      </c>
      <c r="G515" s="100">
        <v>10.14</v>
      </c>
      <c r="H515" s="100">
        <v>7.97</v>
      </c>
      <c r="I515" s="100">
        <v>6.43</v>
      </c>
      <c r="J515" s="100">
        <v>5.12</v>
      </c>
      <c r="K515" s="100">
        <v>4.07</v>
      </c>
      <c r="L515" s="100">
        <v>68</v>
      </c>
      <c r="M515" s="100">
        <v>65</v>
      </c>
      <c r="N515" s="100">
        <v>7</v>
      </c>
      <c r="O515" s="99">
        <v>0.60261574074074076</v>
      </c>
    </row>
    <row r="516" spans="1:15" x14ac:dyDescent="0.25">
      <c r="A516" s="100">
        <v>10008</v>
      </c>
      <c r="B516" s="29">
        <v>2</v>
      </c>
      <c r="C516" s="100">
        <v>11916</v>
      </c>
      <c r="D516" s="100">
        <v>6.59</v>
      </c>
      <c r="E516" s="100">
        <v>2.1</v>
      </c>
      <c r="F516" s="100">
        <v>5.07</v>
      </c>
      <c r="G516" s="100">
        <v>3.88</v>
      </c>
      <c r="H516" s="100">
        <v>3</v>
      </c>
      <c r="I516" s="100">
        <v>2.42</v>
      </c>
      <c r="J516" s="100">
        <v>1.91</v>
      </c>
      <c r="K516" s="100">
        <v>1.54</v>
      </c>
      <c r="L516" s="100">
        <v>68</v>
      </c>
      <c r="M516" s="100">
        <v>65</v>
      </c>
      <c r="N516" s="100">
        <v>7</v>
      </c>
      <c r="O516" s="99">
        <v>0.60274305555555552</v>
      </c>
    </row>
    <row r="517" spans="1:15" x14ac:dyDescent="0.25">
      <c r="A517" s="100">
        <v>10008</v>
      </c>
      <c r="B517" s="29">
        <v>3</v>
      </c>
      <c r="C517" s="100">
        <v>23371</v>
      </c>
      <c r="D517" s="100">
        <v>11.94</v>
      </c>
      <c r="E517" s="100">
        <v>4.46</v>
      </c>
      <c r="F517" s="100">
        <v>9.48</v>
      </c>
      <c r="G517" s="100">
        <v>7.16</v>
      </c>
      <c r="H517" s="100">
        <v>5.65</v>
      </c>
      <c r="I517" s="100">
        <v>4.55</v>
      </c>
      <c r="J517" s="100">
        <v>3.6</v>
      </c>
      <c r="K517" s="100">
        <v>2.89</v>
      </c>
      <c r="L517" s="100">
        <v>68</v>
      </c>
      <c r="M517" s="100">
        <v>65</v>
      </c>
      <c r="N517" s="100">
        <v>7</v>
      </c>
      <c r="O517" s="99">
        <v>0.6028472222222222</v>
      </c>
    </row>
    <row r="518" spans="1:15" x14ac:dyDescent="0.25">
      <c r="A518" s="100">
        <v>10008</v>
      </c>
      <c r="B518" s="29">
        <v>4</v>
      </c>
      <c r="C518" s="100">
        <v>35307</v>
      </c>
      <c r="D518" s="100">
        <v>16.16</v>
      </c>
      <c r="E518" s="100">
        <v>7.41</v>
      </c>
      <c r="F518" s="100">
        <v>12.88</v>
      </c>
      <c r="G518" s="100">
        <v>9.92</v>
      </c>
      <c r="H518" s="100">
        <v>7.87</v>
      </c>
      <c r="I518" s="100">
        <v>6.36</v>
      </c>
      <c r="J518" s="100">
        <v>5.0999999999999996</v>
      </c>
      <c r="K518" s="100">
        <v>4.08</v>
      </c>
      <c r="L518" s="100">
        <v>68</v>
      </c>
      <c r="M518" s="100">
        <v>65</v>
      </c>
      <c r="N518" s="100">
        <v>7</v>
      </c>
      <c r="O518" s="99">
        <v>0.60297453703703707</v>
      </c>
    </row>
    <row r="519" spans="1:15" x14ac:dyDescent="0.25">
      <c r="A519" s="96" t="s">
        <v>1101</v>
      </c>
      <c r="B519" s="98"/>
      <c r="C519" s="95" t="s">
        <v>57</v>
      </c>
      <c r="D519" s="97">
        <v>0.60355324074074079</v>
      </c>
      <c r="E519" s="96" t="s">
        <v>67</v>
      </c>
      <c r="F519" s="95"/>
      <c r="G519" s="95"/>
      <c r="H519" s="95"/>
      <c r="I519" s="95"/>
      <c r="J519" s="95"/>
      <c r="K519" s="95"/>
      <c r="L519" s="95"/>
      <c r="M519" s="95"/>
    </row>
    <row r="520" spans="1:15" x14ac:dyDescent="0.25">
      <c r="A520" s="100">
        <v>10011</v>
      </c>
      <c r="B520" s="29">
        <v>1</v>
      </c>
      <c r="C520" s="100">
        <v>35202</v>
      </c>
      <c r="D520" s="100">
        <v>12.64</v>
      </c>
      <c r="E520" s="100">
        <v>10.199999999999999</v>
      </c>
      <c r="F520" s="100">
        <v>9.0500000000000007</v>
      </c>
      <c r="G520" s="100">
        <v>7.25</v>
      </c>
      <c r="H520" s="100">
        <v>5.88</v>
      </c>
      <c r="I520" s="100">
        <v>4.87</v>
      </c>
      <c r="J520" s="100">
        <v>4.1100000000000003</v>
      </c>
      <c r="K520" s="100">
        <v>3.47</v>
      </c>
      <c r="L520" s="100">
        <v>68</v>
      </c>
      <c r="M520" s="100">
        <v>66</v>
      </c>
      <c r="N520" s="100">
        <v>8</v>
      </c>
      <c r="O520" s="99">
        <v>0.60396990740740741</v>
      </c>
    </row>
    <row r="521" spans="1:15" x14ac:dyDescent="0.25">
      <c r="A521" s="100">
        <v>10011</v>
      </c>
      <c r="B521" s="29">
        <v>2</v>
      </c>
      <c r="C521" s="100">
        <v>12109</v>
      </c>
      <c r="D521" s="100">
        <v>4.3499999999999996</v>
      </c>
      <c r="E521" s="100">
        <v>3.52</v>
      </c>
      <c r="F521" s="100">
        <v>2.86</v>
      </c>
      <c r="G521" s="100">
        <v>2.3199999999999998</v>
      </c>
      <c r="H521" s="100">
        <v>1.95</v>
      </c>
      <c r="I521" s="100">
        <v>1.64</v>
      </c>
      <c r="J521" s="100">
        <v>1.4</v>
      </c>
      <c r="K521" s="100">
        <v>1.21</v>
      </c>
      <c r="L521" s="100">
        <v>68</v>
      </c>
      <c r="M521" s="100">
        <v>66</v>
      </c>
      <c r="N521" s="100">
        <v>8</v>
      </c>
      <c r="O521" s="99">
        <v>0.6040740740740741</v>
      </c>
    </row>
    <row r="522" spans="1:15" x14ac:dyDescent="0.25">
      <c r="A522" s="100">
        <v>10011</v>
      </c>
      <c r="B522" s="29">
        <v>3</v>
      </c>
      <c r="C522" s="100">
        <v>23473</v>
      </c>
      <c r="D522" s="100">
        <v>8.33</v>
      </c>
      <c r="E522" s="100">
        <v>6.72</v>
      </c>
      <c r="F522" s="100">
        <v>6.32</v>
      </c>
      <c r="G522" s="100">
        <v>5</v>
      </c>
      <c r="H522" s="100">
        <v>4.07</v>
      </c>
      <c r="I522" s="100">
        <v>3.37</v>
      </c>
      <c r="J522" s="100">
        <v>2.83</v>
      </c>
      <c r="K522" s="100">
        <v>2.39</v>
      </c>
      <c r="L522" s="100">
        <v>68</v>
      </c>
      <c r="M522" s="100">
        <v>66</v>
      </c>
      <c r="N522" s="100">
        <v>8</v>
      </c>
      <c r="O522" s="99">
        <v>0.60416666666666663</v>
      </c>
    </row>
    <row r="523" spans="1:15" x14ac:dyDescent="0.25">
      <c r="A523" s="100">
        <v>10011</v>
      </c>
      <c r="B523" s="29">
        <v>4</v>
      </c>
      <c r="C523" s="100">
        <v>35378</v>
      </c>
      <c r="D523" s="100">
        <v>12.18</v>
      </c>
      <c r="E523" s="100">
        <v>9.84</v>
      </c>
      <c r="F523" s="100">
        <v>9.6999999999999993</v>
      </c>
      <c r="G523" s="100">
        <v>7.71</v>
      </c>
      <c r="H523" s="100">
        <v>6.2</v>
      </c>
      <c r="I523" s="100">
        <v>5.09</v>
      </c>
      <c r="J523" s="100">
        <v>4.26</v>
      </c>
      <c r="K523" s="100">
        <v>3.57</v>
      </c>
      <c r="L523" s="100">
        <v>68</v>
      </c>
      <c r="M523" s="100">
        <v>66</v>
      </c>
      <c r="N523" s="100">
        <v>8</v>
      </c>
      <c r="O523" s="99">
        <v>0.60428240740740746</v>
      </c>
    </row>
    <row r="524" spans="1:15" x14ac:dyDescent="0.25">
      <c r="A524" s="96" t="s">
        <v>1107</v>
      </c>
      <c r="B524" s="98"/>
      <c r="C524" s="95" t="s">
        <v>57</v>
      </c>
      <c r="D524" s="97">
        <v>0.60480324074074077</v>
      </c>
      <c r="E524" s="96" t="s">
        <v>65</v>
      </c>
      <c r="F524" s="95"/>
      <c r="G524" s="95"/>
      <c r="H524" s="95"/>
      <c r="I524" s="95"/>
      <c r="J524" s="95"/>
      <c r="K524" s="95"/>
      <c r="L524" s="95"/>
      <c r="M524" s="95"/>
    </row>
    <row r="525" spans="1:15" x14ac:dyDescent="0.25">
      <c r="A525" s="100">
        <v>10621</v>
      </c>
      <c r="B525" s="29">
        <v>1</v>
      </c>
      <c r="C525" s="100">
        <v>35049</v>
      </c>
      <c r="D525" s="100">
        <v>17.75</v>
      </c>
      <c r="E525" s="100">
        <v>5.95</v>
      </c>
      <c r="F525" s="100">
        <v>13.98</v>
      </c>
      <c r="G525" s="100">
        <v>10.69</v>
      </c>
      <c r="H525" s="100">
        <v>8.4499999999999993</v>
      </c>
      <c r="I525" s="100">
        <v>6.7</v>
      </c>
      <c r="J525" s="100">
        <v>5.37</v>
      </c>
      <c r="K525" s="100">
        <v>4.3499999999999996</v>
      </c>
      <c r="L525" s="100">
        <v>68</v>
      </c>
      <c r="M525" s="100">
        <v>65</v>
      </c>
      <c r="N525" s="100">
        <v>9</v>
      </c>
      <c r="O525" s="99">
        <v>0.60618055555555561</v>
      </c>
    </row>
    <row r="526" spans="1:15" x14ac:dyDescent="0.25">
      <c r="A526" s="100">
        <v>10621</v>
      </c>
      <c r="B526" s="29">
        <v>2</v>
      </c>
      <c r="C526" s="100">
        <v>11939</v>
      </c>
      <c r="D526" s="100">
        <v>6.88</v>
      </c>
      <c r="E526" s="100">
        <v>1.82</v>
      </c>
      <c r="F526" s="100">
        <v>5.27</v>
      </c>
      <c r="G526" s="100">
        <v>3.98</v>
      </c>
      <c r="H526" s="100">
        <v>3.05</v>
      </c>
      <c r="I526" s="100">
        <v>2.4300000000000002</v>
      </c>
      <c r="J526" s="100">
        <v>1.93</v>
      </c>
      <c r="K526" s="100">
        <v>1.59</v>
      </c>
      <c r="L526" s="100">
        <v>68</v>
      </c>
      <c r="M526" s="100">
        <v>65</v>
      </c>
      <c r="N526" s="100">
        <v>9</v>
      </c>
      <c r="O526" s="99">
        <v>0.60630787037037037</v>
      </c>
    </row>
    <row r="527" spans="1:15" x14ac:dyDescent="0.25">
      <c r="A527" s="100">
        <v>10621</v>
      </c>
      <c r="B527" s="29">
        <v>3</v>
      </c>
      <c r="C527" s="100">
        <v>23402</v>
      </c>
      <c r="D527" s="100">
        <v>12.66</v>
      </c>
      <c r="E527" s="100">
        <v>3.79</v>
      </c>
      <c r="F527" s="100">
        <v>9.94</v>
      </c>
      <c r="G527" s="100">
        <v>7.43</v>
      </c>
      <c r="H527" s="100">
        <v>5.79</v>
      </c>
      <c r="I527" s="100">
        <v>4.6399999999999997</v>
      </c>
      <c r="J527" s="100">
        <v>3.68</v>
      </c>
      <c r="K527" s="100">
        <v>3.01</v>
      </c>
      <c r="L527" s="100">
        <v>68</v>
      </c>
      <c r="M527" s="100">
        <v>65</v>
      </c>
      <c r="N527" s="100">
        <v>9</v>
      </c>
      <c r="O527" s="99">
        <v>0.60642361111111109</v>
      </c>
    </row>
    <row r="528" spans="1:15" x14ac:dyDescent="0.25">
      <c r="A528" s="100">
        <v>10621</v>
      </c>
      <c r="B528" s="29">
        <v>4</v>
      </c>
      <c r="C528" s="100">
        <v>35482</v>
      </c>
      <c r="D528" s="100">
        <v>17.47</v>
      </c>
      <c r="E528" s="100">
        <v>5.99</v>
      </c>
      <c r="F528" s="100">
        <v>13.77</v>
      </c>
      <c r="G528" s="100">
        <v>10.51</v>
      </c>
      <c r="H528" s="100">
        <v>8.27</v>
      </c>
      <c r="I528" s="100">
        <v>6.59</v>
      </c>
      <c r="J528" s="100">
        <v>5.31</v>
      </c>
      <c r="K528" s="100">
        <v>4.3099999999999996</v>
      </c>
      <c r="L528" s="100">
        <v>68</v>
      </c>
      <c r="M528" s="100">
        <v>65</v>
      </c>
      <c r="N528" s="100">
        <v>9</v>
      </c>
      <c r="O528" s="99">
        <v>0.6065625</v>
      </c>
    </row>
    <row r="529" spans="1:15" x14ac:dyDescent="0.25">
      <c r="A529" s="96" t="s">
        <v>1108</v>
      </c>
      <c r="B529" s="98"/>
      <c r="C529" s="95" t="s">
        <v>57</v>
      </c>
      <c r="D529" s="97">
        <v>0.60709490740740735</v>
      </c>
      <c r="E529" s="96" t="s">
        <v>63</v>
      </c>
      <c r="F529" s="95"/>
      <c r="G529" s="95"/>
      <c r="H529" s="95"/>
      <c r="I529" s="95"/>
      <c r="J529" s="95"/>
      <c r="K529" s="95"/>
      <c r="L529" s="95"/>
      <c r="M529" s="95"/>
    </row>
    <row r="530" spans="1:15" x14ac:dyDescent="0.25">
      <c r="A530" s="100">
        <v>10625</v>
      </c>
      <c r="B530" s="29">
        <v>1</v>
      </c>
      <c r="C530" s="100">
        <v>35334</v>
      </c>
      <c r="D530" s="100">
        <v>12.18</v>
      </c>
      <c r="E530" s="100">
        <v>9.7899999999999991</v>
      </c>
      <c r="F530" s="100">
        <v>9.07</v>
      </c>
      <c r="G530" s="100">
        <v>7.17</v>
      </c>
      <c r="H530" s="100">
        <v>5.81</v>
      </c>
      <c r="I530" s="100">
        <v>4.78</v>
      </c>
      <c r="J530" s="100">
        <v>3.92</v>
      </c>
      <c r="K530" s="100">
        <v>3.33</v>
      </c>
      <c r="L530" s="100">
        <v>68</v>
      </c>
      <c r="M530" s="100">
        <v>65</v>
      </c>
      <c r="N530" s="100">
        <v>10</v>
      </c>
      <c r="O530" s="99">
        <v>0.60753472222222216</v>
      </c>
    </row>
    <row r="531" spans="1:15" x14ac:dyDescent="0.25">
      <c r="A531" s="100">
        <v>10625</v>
      </c>
      <c r="B531" s="29">
        <v>2</v>
      </c>
      <c r="C531" s="100">
        <v>12068</v>
      </c>
      <c r="D531" s="100">
        <v>3.84</v>
      </c>
      <c r="E531" s="100">
        <v>3.09</v>
      </c>
      <c r="F531" s="100">
        <v>3.11</v>
      </c>
      <c r="G531" s="100">
        <v>2.46</v>
      </c>
      <c r="H531" s="100">
        <v>1.96</v>
      </c>
      <c r="I531" s="100">
        <v>1.63</v>
      </c>
      <c r="J531" s="100">
        <v>1.35</v>
      </c>
      <c r="K531" s="100">
        <v>1.17</v>
      </c>
      <c r="L531" s="100">
        <v>68</v>
      </c>
      <c r="M531" s="100">
        <v>65</v>
      </c>
      <c r="N531" s="100">
        <v>10</v>
      </c>
      <c r="O531" s="99">
        <v>0.60763888888888895</v>
      </c>
    </row>
    <row r="532" spans="1:15" x14ac:dyDescent="0.25">
      <c r="A532" s="100">
        <v>10625</v>
      </c>
      <c r="B532" s="29">
        <v>3</v>
      </c>
      <c r="C532" s="100">
        <v>23456</v>
      </c>
      <c r="D532" s="100">
        <v>7.79</v>
      </c>
      <c r="E532" s="100">
        <v>6.29</v>
      </c>
      <c r="F532" s="100">
        <v>6.48</v>
      </c>
      <c r="G532" s="100">
        <v>5.07</v>
      </c>
      <c r="H532" s="100">
        <v>4.0599999999999996</v>
      </c>
      <c r="I532" s="100">
        <v>3.35</v>
      </c>
      <c r="J532" s="100">
        <v>2.73</v>
      </c>
      <c r="K532" s="100">
        <v>2.33</v>
      </c>
      <c r="L532" s="100">
        <v>68</v>
      </c>
      <c r="M532" s="100">
        <v>65</v>
      </c>
      <c r="N532" s="100">
        <v>10</v>
      </c>
      <c r="O532" s="99">
        <v>0.60773148148148148</v>
      </c>
    </row>
    <row r="533" spans="1:15" x14ac:dyDescent="0.25">
      <c r="A533" s="100">
        <v>10625</v>
      </c>
      <c r="B533" s="29">
        <v>4</v>
      </c>
      <c r="C533" s="100">
        <v>35745</v>
      </c>
      <c r="D533" s="100">
        <v>11.66</v>
      </c>
      <c r="E533" s="100">
        <v>9.4499999999999993</v>
      </c>
      <c r="F533" s="100">
        <v>9.86</v>
      </c>
      <c r="G533" s="100">
        <v>7.73</v>
      </c>
      <c r="H533" s="100">
        <v>6.15</v>
      </c>
      <c r="I533" s="100">
        <v>5.03</v>
      </c>
      <c r="J533" s="100">
        <v>4.09</v>
      </c>
      <c r="K533" s="100">
        <v>3.46</v>
      </c>
      <c r="L533" s="100">
        <v>68</v>
      </c>
      <c r="M533" s="100">
        <v>65</v>
      </c>
      <c r="N533" s="100">
        <v>10</v>
      </c>
      <c r="O533" s="99">
        <v>0.60785879629629636</v>
      </c>
    </row>
    <row r="534" spans="1:15" x14ac:dyDescent="0.25">
      <c r="A534" s="96" t="s">
        <v>1102</v>
      </c>
      <c r="B534" s="98"/>
      <c r="C534" s="95" t="s">
        <v>57</v>
      </c>
      <c r="D534" s="97">
        <v>0.60821759259259256</v>
      </c>
      <c r="E534" s="96" t="s">
        <v>61</v>
      </c>
      <c r="F534" s="95"/>
      <c r="G534" s="95"/>
      <c r="H534" s="95"/>
      <c r="I534" s="95"/>
      <c r="J534" s="95"/>
      <c r="K534" s="95"/>
      <c r="L534" s="95"/>
      <c r="M534" s="95"/>
    </row>
    <row r="535" spans="1:15" x14ac:dyDescent="0.25">
      <c r="A535" s="101">
        <v>11115</v>
      </c>
      <c r="B535" s="29">
        <v>1</v>
      </c>
      <c r="C535" s="100">
        <v>35096</v>
      </c>
      <c r="D535" s="100">
        <v>18.079999999999998</v>
      </c>
      <c r="E535" s="100">
        <v>7.05</v>
      </c>
      <c r="F535" s="100">
        <v>14.27</v>
      </c>
      <c r="G535" s="100">
        <v>11.04</v>
      </c>
      <c r="H535" s="100">
        <v>8.6199999999999992</v>
      </c>
      <c r="I535" s="100">
        <v>6.83</v>
      </c>
      <c r="J535" s="100">
        <v>5.42</v>
      </c>
      <c r="K535" s="100">
        <v>4.28</v>
      </c>
      <c r="L535" s="100">
        <v>68</v>
      </c>
      <c r="M535" s="100">
        <v>66</v>
      </c>
      <c r="N535" s="100">
        <v>11</v>
      </c>
      <c r="O535" s="99">
        <v>0.60971064814814813</v>
      </c>
    </row>
    <row r="536" spans="1:15" x14ac:dyDescent="0.25">
      <c r="A536" s="100">
        <v>11115</v>
      </c>
      <c r="B536" s="29">
        <v>2</v>
      </c>
      <c r="C536" s="100">
        <v>11976</v>
      </c>
      <c r="D536" s="100">
        <v>7.11</v>
      </c>
      <c r="E536" s="100">
        <v>1.97</v>
      </c>
      <c r="F536" s="100">
        <v>5.48</v>
      </c>
      <c r="G536" s="100">
        <v>4.2300000000000004</v>
      </c>
      <c r="H536" s="100">
        <v>3.24</v>
      </c>
      <c r="I536" s="100">
        <v>2.6</v>
      </c>
      <c r="J536" s="100">
        <v>2.06</v>
      </c>
      <c r="K536" s="100">
        <v>1.64</v>
      </c>
      <c r="L536" s="100">
        <v>68</v>
      </c>
      <c r="M536" s="100">
        <v>66</v>
      </c>
      <c r="N536" s="100">
        <v>11</v>
      </c>
      <c r="O536" s="99">
        <v>0.60987268518518511</v>
      </c>
    </row>
    <row r="537" spans="1:15" x14ac:dyDescent="0.25">
      <c r="A537" s="146">
        <v>11115</v>
      </c>
      <c r="B537" s="147">
        <v>3</v>
      </c>
      <c r="C537" s="146">
        <v>23286</v>
      </c>
      <c r="D537" s="146">
        <v>12.85</v>
      </c>
      <c r="E537" s="146">
        <v>4.2300000000000004</v>
      </c>
      <c r="F537" s="146">
        <v>10.130000000000001</v>
      </c>
      <c r="G537" s="146">
        <v>7.74</v>
      </c>
      <c r="H537" s="146">
        <v>6.03</v>
      </c>
      <c r="I537" s="146">
        <v>4.83</v>
      </c>
      <c r="J537" s="146">
        <v>3.82</v>
      </c>
      <c r="K537" s="146">
        <v>3.06</v>
      </c>
      <c r="L537" s="146">
        <v>68</v>
      </c>
      <c r="M537" s="146">
        <v>66</v>
      </c>
      <c r="N537" s="146">
        <v>11</v>
      </c>
      <c r="O537" s="143">
        <v>0.61002314814814818</v>
      </c>
    </row>
    <row r="538" spans="1:15" x14ac:dyDescent="0.25">
      <c r="A538" s="100">
        <v>11115</v>
      </c>
      <c r="B538" s="29">
        <v>4</v>
      </c>
      <c r="C538" s="100">
        <v>35372</v>
      </c>
      <c r="D538" s="100">
        <v>17.53</v>
      </c>
      <c r="E538" s="100">
        <v>7.12</v>
      </c>
      <c r="F538" s="100">
        <v>13.89</v>
      </c>
      <c r="G538" s="100">
        <v>10.77</v>
      </c>
      <c r="H538" s="100">
        <v>8.4499999999999993</v>
      </c>
      <c r="I538" s="100">
        <v>6.75</v>
      </c>
      <c r="J538" s="100">
        <v>5.39</v>
      </c>
      <c r="K538" s="100">
        <v>4.3099999999999996</v>
      </c>
      <c r="L538" s="100">
        <v>68</v>
      </c>
      <c r="M538" s="100">
        <v>66</v>
      </c>
      <c r="N538" s="100">
        <v>11</v>
      </c>
      <c r="O538" s="99">
        <v>0.61016203703703698</v>
      </c>
    </row>
    <row r="539" spans="1:15" x14ac:dyDescent="0.25">
      <c r="A539" s="108" t="s">
        <v>1103</v>
      </c>
      <c r="B539" s="115"/>
      <c r="C539" s="104" t="s">
        <v>57</v>
      </c>
      <c r="D539" s="114">
        <v>0.61060185185185178</v>
      </c>
      <c r="E539" s="108" t="s">
        <v>59</v>
      </c>
      <c r="F539" s="104"/>
      <c r="G539" s="104"/>
      <c r="H539" s="104"/>
      <c r="I539" s="104"/>
      <c r="J539" s="104"/>
      <c r="K539" s="104"/>
      <c r="L539" s="104"/>
      <c r="M539" s="104"/>
    </row>
    <row r="540" spans="1:15" x14ac:dyDescent="0.25">
      <c r="A540" s="100">
        <v>11118</v>
      </c>
      <c r="B540" s="29">
        <v>1</v>
      </c>
      <c r="C540" s="100">
        <v>35353</v>
      </c>
      <c r="D540" s="100">
        <v>14.42</v>
      </c>
      <c r="E540" s="100">
        <v>11.46</v>
      </c>
      <c r="F540" s="100">
        <v>8.4700000000000006</v>
      </c>
      <c r="G540" s="100">
        <v>6.89</v>
      </c>
      <c r="H540" s="100">
        <v>5.7</v>
      </c>
      <c r="I540" s="100">
        <v>4.7</v>
      </c>
      <c r="J540" s="100">
        <v>3.96</v>
      </c>
      <c r="K540" s="100">
        <v>3.34</v>
      </c>
      <c r="L540" s="100">
        <v>68</v>
      </c>
      <c r="M540" s="100">
        <v>66</v>
      </c>
      <c r="N540" s="100">
        <v>12</v>
      </c>
      <c r="O540" s="99">
        <v>0.61099537037037044</v>
      </c>
    </row>
    <row r="541" spans="1:15" x14ac:dyDescent="0.25">
      <c r="A541" s="155">
        <v>11118</v>
      </c>
      <c r="B541" s="158">
        <v>2</v>
      </c>
      <c r="C541" s="155">
        <v>12057</v>
      </c>
      <c r="D541" s="155">
        <v>4.88</v>
      </c>
      <c r="E541" s="155">
        <v>3.84</v>
      </c>
      <c r="F541" s="155">
        <v>2.42</v>
      </c>
      <c r="G541" s="155">
        <v>2.08</v>
      </c>
      <c r="H541" s="155">
        <v>1.79</v>
      </c>
      <c r="I541" s="155">
        <v>1.51</v>
      </c>
      <c r="J541" s="155">
        <v>1.3</v>
      </c>
      <c r="K541" s="155">
        <v>1.1299999999999999</v>
      </c>
      <c r="L541" s="155">
        <v>68</v>
      </c>
      <c r="M541" s="155">
        <v>66</v>
      </c>
      <c r="N541" s="155">
        <v>12</v>
      </c>
      <c r="O541" s="148">
        <v>0.61108796296296297</v>
      </c>
    </row>
    <row r="542" spans="1:15" x14ac:dyDescent="0.25">
      <c r="A542" s="100">
        <v>11118</v>
      </c>
      <c r="B542" s="29">
        <v>3</v>
      </c>
      <c r="C542" s="100">
        <v>23429</v>
      </c>
      <c r="D542" s="100">
        <v>9.65</v>
      </c>
      <c r="E542" s="100">
        <v>7.63</v>
      </c>
      <c r="F542" s="100">
        <v>5.41</v>
      </c>
      <c r="G542" s="100">
        <v>4.45</v>
      </c>
      <c r="H542" s="100">
        <v>3.75</v>
      </c>
      <c r="I542" s="100">
        <v>3.14</v>
      </c>
      <c r="J542" s="100">
        <v>2.65</v>
      </c>
      <c r="K542" s="100">
        <v>2.25</v>
      </c>
      <c r="L542" s="100">
        <v>68</v>
      </c>
      <c r="M542" s="100">
        <v>66</v>
      </c>
      <c r="N542" s="100">
        <v>12</v>
      </c>
      <c r="O542" s="99">
        <v>0.6111805555555555</v>
      </c>
    </row>
    <row r="543" spans="1:15" x14ac:dyDescent="0.25">
      <c r="A543" s="100">
        <v>11118</v>
      </c>
      <c r="B543" s="29">
        <v>4</v>
      </c>
      <c r="C543" s="100">
        <v>35529</v>
      </c>
      <c r="D543" s="100">
        <v>14.03</v>
      </c>
      <c r="E543" s="100">
        <v>11.14</v>
      </c>
      <c r="F543" s="100">
        <v>8.75</v>
      </c>
      <c r="G543" s="100">
        <v>7.08</v>
      </c>
      <c r="H543" s="100">
        <v>5.83</v>
      </c>
      <c r="I543" s="100">
        <v>4.8099999999999996</v>
      </c>
      <c r="J543" s="100">
        <v>4.03</v>
      </c>
      <c r="K543" s="100">
        <v>3.4</v>
      </c>
      <c r="L543" s="100">
        <v>68</v>
      </c>
      <c r="M543" s="100">
        <v>66</v>
      </c>
      <c r="N543" s="100">
        <v>12</v>
      </c>
      <c r="O543" s="99">
        <v>0.61130787037037038</v>
      </c>
    </row>
    <row r="544" spans="1:15" x14ac:dyDescent="0.25">
      <c r="A544" s="96" t="s">
        <v>1104</v>
      </c>
      <c r="B544" s="98"/>
      <c r="C544" s="95" t="s">
        <v>57</v>
      </c>
      <c r="D544" s="97">
        <v>0.61166666666666669</v>
      </c>
      <c r="E544" s="96" t="s">
        <v>56</v>
      </c>
      <c r="F544" s="95"/>
      <c r="G544" s="95"/>
      <c r="H544" s="95"/>
      <c r="I544" s="95"/>
      <c r="J544" s="95"/>
      <c r="K544" s="95"/>
      <c r="L544" s="95"/>
      <c r="M544" s="95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468"/>
  <sheetViews>
    <sheetView showGridLines="0" zoomScaleNormal="100" workbookViewId="0">
      <selection activeCell="R5" sqref="R5"/>
    </sheetView>
  </sheetViews>
  <sheetFormatPr defaultRowHeight="15" x14ac:dyDescent="0.25"/>
  <cols>
    <col min="1" max="1" width="16.42578125" style="1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1" bestFit="1" customWidth="1"/>
    <col min="6" max="6" width="8.28515625" style="4" bestFit="1" customWidth="1"/>
    <col min="7" max="7" width="11" style="4" bestFit="1" customWidth="1"/>
    <col min="8" max="8" width="11.42578125" style="1" bestFit="1" customWidth="1"/>
    <col min="9" max="9" width="13.85546875" style="1" bestFit="1" customWidth="1"/>
    <col min="10" max="10" width="14.140625" style="1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7" width="9.140625" style="1"/>
    <col min="18" max="18" width="11" style="1" bestFit="1" customWidth="1"/>
    <col min="19" max="19" width="16.140625" style="1" bestFit="1" customWidth="1"/>
    <col min="20" max="16384" width="9.140625" style="1"/>
  </cols>
  <sheetData>
    <row r="1" spans="1:19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9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50" t="s">
        <v>39</v>
      </c>
      <c r="G2" s="250" t="s">
        <v>38</v>
      </c>
      <c r="H2" s="250" t="s">
        <v>37</v>
      </c>
      <c r="I2" s="250" t="s">
        <v>36</v>
      </c>
      <c r="J2" s="250" t="s">
        <v>35</v>
      </c>
      <c r="K2" s="250" t="s">
        <v>34</v>
      </c>
    </row>
    <row r="3" spans="1:19" x14ac:dyDescent="0.25">
      <c r="A3" s="251"/>
      <c r="B3" s="253"/>
      <c r="C3" s="21" t="s">
        <v>33</v>
      </c>
      <c r="D3" s="20" t="s">
        <v>32</v>
      </c>
      <c r="E3" s="281"/>
      <c r="F3" s="251"/>
      <c r="G3" s="251"/>
      <c r="H3" s="251"/>
      <c r="I3" s="251"/>
      <c r="J3" s="251"/>
      <c r="K3" s="279"/>
    </row>
    <row r="4" spans="1:19" x14ac:dyDescent="0.25">
      <c r="A4" s="36">
        <v>43175.33662037037</v>
      </c>
      <c r="B4" s="12" t="s">
        <v>3</v>
      </c>
      <c r="C4" s="12" t="s">
        <v>2</v>
      </c>
      <c r="D4" s="10"/>
      <c r="E4" s="29" t="s">
        <v>636</v>
      </c>
      <c r="F4" s="28" t="s">
        <v>18</v>
      </c>
      <c r="G4" s="28" t="s">
        <v>0</v>
      </c>
      <c r="H4" s="28">
        <v>4230</v>
      </c>
      <c r="I4" s="28">
        <v>0.18</v>
      </c>
      <c r="J4" s="28">
        <v>46</v>
      </c>
      <c r="K4" s="277">
        <f>AVERAGE(H4:H9)</f>
        <v>4401.666666666667</v>
      </c>
      <c r="L4" s="3"/>
      <c r="M4" s="9" t="s">
        <v>19</v>
      </c>
      <c r="N4" s="9" t="s">
        <v>0</v>
      </c>
      <c r="O4" s="18">
        <f>K307</f>
        <v>4878.8888888888887</v>
      </c>
      <c r="S4" s="27"/>
    </row>
    <row r="5" spans="1:19" x14ac:dyDescent="0.25">
      <c r="A5" s="36">
        <v>43175.336782407408</v>
      </c>
      <c r="B5" s="12" t="s">
        <v>3</v>
      </c>
      <c r="C5" s="12" t="s">
        <v>2</v>
      </c>
      <c r="D5" s="10"/>
      <c r="E5" s="29" t="s">
        <v>636</v>
      </c>
      <c r="F5" s="28" t="s">
        <v>18</v>
      </c>
      <c r="G5" s="28" t="s">
        <v>0</v>
      </c>
      <c r="H5" s="28">
        <v>4250</v>
      </c>
      <c r="I5" s="28">
        <v>0.18</v>
      </c>
      <c r="J5" s="28">
        <v>46</v>
      </c>
      <c r="K5" s="277"/>
      <c r="L5" s="3"/>
      <c r="M5" s="12" t="s">
        <v>20</v>
      </c>
      <c r="N5" s="12" t="s">
        <v>0</v>
      </c>
      <c r="O5" s="17">
        <f>K286</f>
        <v>4831.1111111111113</v>
      </c>
      <c r="S5" s="27"/>
    </row>
    <row r="6" spans="1:19" x14ac:dyDescent="0.25">
      <c r="A6" s="36">
        <v>43175.336921296293</v>
      </c>
      <c r="B6" s="12" t="s">
        <v>3</v>
      </c>
      <c r="C6" s="12" t="s">
        <v>2</v>
      </c>
      <c r="D6" s="10"/>
      <c r="E6" s="29" t="s">
        <v>636</v>
      </c>
      <c r="F6" s="28" t="s">
        <v>18</v>
      </c>
      <c r="G6" s="28" t="s">
        <v>0</v>
      </c>
      <c r="H6" s="28">
        <v>4240</v>
      </c>
      <c r="I6" s="28">
        <v>0.18</v>
      </c>
      <c r="J6" s="28">
        <v>46</v>
      </c>
      <c r="K6" s="277"/>
      <c r="L6" s="3"/>
      <c r="M6" s="9" t="s">
        <v>20</v>
      </c>
      <c r="N6" s="9" t="s">
        <v>8</v>
      </c>
      <c r="O6" s="18">
        <f>K298</f>
        <v>3663.3333333333335</v>
      </c>
      <c r="S6" s="27"/>
    </row>
    <row r="7" spans="1:19" x14ac:dyDescent="0.25">
      <c r="A7" s="36">
        <v>43175.337604166663</v>
      </c>
      <c r="B7" s="12" t="s">
        <v>3</v>
      </c>
      <c r="C7" s="10"/>
      <c r="D7" s="12" t="s">
        <v>2</v>
      </c>
      <c r="E7" s="29" t="s">
        <v>637</v>
      </c>
      <c r="F7" s="28" t="s">
        <v>18</v>
      </c>
      <c r="G7" s="28" t="s">
        <v>0</v>
      </c>
      <c r="H7" s="28">
        <v>4550</v>
      </c>
      <c r="I7" s="28">
        <v>0.18</v>
      </c>
      <c r="J7" s="28">
        <v>46</v>
      </c>
      <c r="K7" s="277"/>
      <c r="L7" s="3"/>
      <c r="M7" s="12" t="s">
        <v>21</v>
      </c>
      <c r="N7" s="12" t="s">
        <v>0</v>
      </c>
      <c r="O7" s="17">
        <f>K274</f>
        <v>4165</v>
      </c>
      <c r="S7" s="27"/>
    </row>
    <row r="8" spans="1:19" x14ac:dyDescent="0.25">
      <c r="A8" s="36">
        <v>43175.337743055556</v>
      </c>
      <c r="B8" s="12" t="s">
        <v>3</v>
      </c>
      <c r="C8" s="10"/>
      <c r="D8" s="12" t="s">
        <v>2</v>
      </c>
      <c r="E8" s="29" t="s">
        <v>637</v>
      </c>
      <c r="F8" s="28" t="s">
        <v>18</v>
      </c>
      <c r="G8" s="28" t="s">
        <v>0</v>
      </c>
      <c r="H8" s="28">
        <v>4570</v>
      </c>
      <c r="I8" s="28">
        <v>0.18</v>
      </c>
      <c r="J8" s="28">
        <v>46</v>
      </c>
      <c r="K8" s="277"/>
      <c r="L8" s="3"/>
      <c r="M8" s="9" t="s">
        <v>22</v>
      </c>
      <c r="N8" s="9" t="s">
        <v>0</v>
      </c>
      <c r="O8" s="18">
        <f>K259</f>
        <v>4176.1538461538457</v>
      </c>
      <c r="S8" s="27"/>
    </row>
    <row r="9" spans="1:19" x14ac:dyDescent="0.25">
      <c r="A9" s="36">
        <v>43175.337881944448</v>
      </c>
      <c r="B9" s="12" t="s">
        <v>3</v>
      </c>
      <c r="C9" s="10"/>
      <c r="D9" s="12" t="s">
        <v>2</v>
      </c>
      <c r="E9" s="29" t="s">
        <v>637</v>
      </c>
      <c r="F9" s="28" t="s">
        <v>18</v>
      </c>
      <c r="G9" s="28" t="s">
        <v>0</v>
      </c>
      <c r="H9" s="28">
        <v>4570</v>
      </c>
      <c r="I9" s="28">
        <v>0.18</v>
      </c>
      <c r="J9" s="28">
        <v>46</v>
      </c>
      <c r="K9" s="277"/>
      <c r="L9" s="3"/>
      <c r="M9" s="12" t="s">
        <v>23</v>
      </c>
      <c r="N9" s="12" t="s">
        <v>0</v>
      </c>
      <c r="O9" s="17">
        <f>K238</f>
        <v>4040</v>
      </c>
      <c r="S9" s="27"/>
    </row>
    <row r="10" spans="1:19" x14ac:dyDescent="0.25">
      <c r="A10" s="25">
        <v>43175.338564814818</v>
      </c>
      <c r="B10" s="9" t="s">
        <v>3</v>
      </c>
      <c r="C10" s="9" t="s">
        <v>2</v>
      </c>
      <c r="D10" s="10"/>
      <c r="E10" s="8" t="s">
        <v>636</v>
      </c>
      <c r="F10" s="9" t="s">
        <v>17</v>
      </c>
      <c r="G10" s="9" t="s">
        <v>0</v>
      </c>
      <c r="H10" s="9">
        <v>4900</v>
      </c>
      <c r="I10" s="9">
        <v>0.18</v>
      </c>
      <c r="J10" s="9">
        <v>46</v>
      </c>
      <c r="K10" s="278">
        <f>AVERAGE(H10:H15)</f>
        <v>4813.333333333333</v>
      </c>
      <c r="L10" s="32"/>
      <c r="M10" s="9" t="s">
        <v>23</v>
      </c>
      <c r="N10" s="9" t="s">
        <v>5</v>
      </c>
      <c r="O10" s="18">
        <f>K250</f>
        <v>4290</v>
      </c>
      <c r="S10" s="27"/>
    </row>
    <row r="11" spans="1:19" x14ac:dyDescent="0.25">
      <c r="A11" s="25">
        <v>43175.338703703703</v>
      </c>
      <c r="B11" s="9" t="s">
        <v>3</v>
      </c>
      <c r="C11" s="9" t="s">
        <v>2</v>
      </c>
      <c r="D11" s="10"/>
      <c r="E11" s="8" t="s">
        <v>636</v>
      </c>
      <c r="F11" s="9" t="s">
        <v>17</v>
      </c>
      <c r="G11" s="9" t="s">
        <v>0</v>
      </c>
      <c r="H11" s="9">
        <v>4910</v>
      </c>
      <c r="I11" s="9">
        <v>0.18</v>
      </c>
      <c r="J11" s="9">
        <v>45</v>
      </c>
      <c r="K11" s="278"/>
      <c r="L11" s="32"/>
      <c r="M11" s="12" t="s">
        <v>25</v>
      </c>
      <c r="N11" s="12" t="s">
        <v>0</v>
      </c>
      <c r="O11" s="17">
        <f>K229</f>
        <v>4656.666666666667</v>
      </c>
      <c r="S11" s="27"/>
    </row>
    <row r="12" spans="1:19" x14ac:dyDescent="0.25">
      <c r="A12" s="25">
        <v>43175.338842592595</v>
      </c>
      <c r="B12" s="9" t="s">
        <v>3</v>
      </c>
      <c r="C12" s="9" t="s">
        <v>2</v>
      </c>
      <c r="D12" s="10"/>
      <c r="E12" s="8" t="s">
        <v>636</v>
      </c>
      <c r="F12" s="9" t="s">
        <v>17</v>
      </c>
      <c r="G12" s="9" t="s">
        <v>0</v>
      </c>
      <c r="H12" s="9">
        <v>4950</v>
      </c>
      <c r="I12" s="9">
        <v>0.18</v>
      </c>
      <c r="J12" s="9">
        <v>46</v>
      </c>
      <c r="K12" s="278"/>
      <c r="L12" s="32"/>
      <c r="M12" s="9" t="s">
        <v>31</v>
      </c>
      <c r="N12" s="9" t="s">
        <v>0</v>
      </c>
      <c r="O12" s="18">
        <f>K136</f>
        <v>4751.666666666667</v>
      </c>
      <c r="S12" s="27"/>
    </row>
    <row r="13" spans="1:19" x14ac:dyDescent="0.25">
      <c r="A13" s="25">
        <v>43175.339444444442</v>
      </c>
      <c r="B13" s="9" t="s">
        <v>3</v>
      </c>
      <c r="C13" s="10"/>
      <c r="D13" s="9" t="s">
        <v>2</v>
      </c>
      <c r="E13" s="8" t="s">
        <v>637</v>
      </c>
      <c r="F13" s="9" t="s">
        <v>17</v>
      </c>
      <c r="G13" s="9" t="s">
        <v>0</v>
      </c>
      <c r="H13" s="9">
        <v>4670</v>
      </c>
      <c r="I13" s="9">
        <v>0.18</v>
      </c>
      <c r="J13" s="9">
        <v>45</v>
      </c>
      <c r="K13" s="278"/>
      <c r="L13" s="32"/>
      <c r="M13" s="12" t="s">
        <v>30</v>
      </c>
      <c r="N13" s="12" t="s">
        <v>0</v>
      </c>
      <c r="O13" s="17">
        <f>K142</f>
        <v>4740</v>
      </c>
      <c r="S13" s="27"/>
    </row>
    <row r="14" spans="1:19" x14ac:dyDescent="0.25">
      <c r="A14" s="25">
        <v>43175.339583333334</v>
      </c>
      <c r="B14" s="9" t="s">
        <v>3</v>
      </c>
      <c r="C14" s="10" t="s">
        <v>2</v>
      </c>
      <c r="D14" s="9" t="s">
        <v>2</v>
      </c>
      <c r="E14" s="8" t="s">
        <v>637</v>
      </c>
      <c r="F14" s="9" t="s">
        <v>17</v>
      </c>
      <c r="G14" s="9" t="s">
        <v>0</v>
      </c>
      <c r="H14" s="9">
        <v>4710</v>
      </c>
      <c r="I14" s="9">
        <v>0.18</v>
      </c>
      <c r="J14" s="9">
        <v>45</v>
      </c>
      <c r="K14" s="278"/>
      <c r="L14" s="32"/>
      <c r="M14" s="9" t="s">
        <v>29</v>
      </c>
      <c r="N14" s="9" t="s">
        <v>0</v>
      </c>
      <c r="O14" s="18">
        <f>K148</f>
        <v>4898.8888888888887</v>
      </c>
      <c r="S14" s="27"/>
    </row>
    <row r="15" spans="1:19" x14ac:dyDescent="0.25">
      <c r="A15" s="25">
        <v>43175.339722222219</v>
      </c>
      <c r="B15" s="9" t="s">
        <v>3</v>
      </c>
      <c r="C15" s="10"/>
      <c r="D15" s="9" t="s">
        <v>2</v>
      </c>
      <c r="E15" s="8" t="s">
        <v>637</v>
      </c>
      <c r="F15" s="9" t="s">
        <v>17</v>
      </c>
      <c r="G15" s="9" t="s">
        <v>0</v>
      </c>
      <c r="H15" s="9">
        <v>4740</v>
      </c>
      <c r="I15" s="9">
        <v>0.18</v>
      </c>
      <c r="J15" s="9">
        <v>45</v>
      </c>
      <c r="K15" s="278"/>
      <c r="L15" s="32"/>
      <c r="M15" s="12" t="s">
        <v>29</v>
      </c>
      <c r="N15" s="12" t="s">
        <v>12</v>
      </c>
      <c r="O15" s="17">
        <f>K157</f>
        <v>4838.333333333333</v>
      </c>
      <c r="S15" s="27"/>
    </row>
    <row r="16" spans="1:19" x14ac:dyDescent="0.25">
      <c r="A16" s="36">
        <v>43175.340219907404</v>
      </c>
      <c r="B16" s="12" t="s">
        <v>3</v>
      </c>
      <c r="C16" s="12" t="s">
        <v>2</v>
      </c>
      <c r="D16" s="10"/>
      <c r="E16" s="29" t="s">
        <v>636</v>
      </c>
      <c r="F16" s="28" t="s">
        <v>17</v>
      </c>
      <c r="G16" s="28" t="s">
        <v>16</v>
      </c>
      <c r="H16" s="28">
        <v>4180</v>
      </c>
      <c r="I16" s="28">
        <v>0.18</v>
      </c>
      <c r="J16" s="28">
        <v>45</v>
      </c>
      <c r="K16" s="277">
        <f>AVERAGE(H16:H21)</f>
        <v>4550</v>
      </c>
      <c r="L16" s="32"/>
      <c r="M16" s="9" t="s">
        <v>28</v>
      </c>
      <c r="N16" s="9" t="s">
        <v>0</v>
      </c>
      <c r="O16" s="18">
        <f>K163</f>
        <v>5026.666666666667</v>
      </c>
      <c r="S16" s="27"/>
    </row>
    <row r="17" spans="1:19" x14ac:dyDescent="0.25">
      <c r="A17" s="36">
        <v>43175.340358796297</v>
      </c>
      <c r="B17" s="12" t="s">
        <v>3</v>
      </c>
      <c r="C17" s="12" t="s">
        <v>2</v>
      </c>
      <c r="D17" s="10"/>
      <c r="E17" s="29" t="s">
        <v>636</v>
      </c>
      <c r="F17" s="28" t="s">
        <v>17</v>
      </c>
      <c r="G17" s="28" t="s">
        <v>16</v>
      </c>
      <c r="H17" s="28">
        <v>4180</v>
      </c>
      <c r="I17" s="28">
        <v>0.18</v>
      </c>
      <c r="J17" s="28">
        <v>45</v>
      </c>
      <c r="K17" s="277"/>
      <c r="L17" s="32"/>
      <c r="M17" s="12" t="s">
        <v>28</v>
      </c>
      <c r="N17" s="12" t="s">
        <v>16</v>
      </c>
      <c r="O17" s="17">
        <f>K178</f>
        <v>4411.5384615384619</v>
      </c>
      <c r="S17" s="27"/>
    </row>
    <row r="18" spans="1:19" x14ac:dyDescent="0.25">
      <c r="A18" s="36">
        <v>43175.340497685182</v>
      </c>
      <c r="B18" s="12" t="s">
        <v>3</v>
      </c>
      <c r="C18" s="12" t="s">
        <v>2</v>
      </c>
      <c r="D18" s="10"/>
      <c r="E18" s="29" t="s">
        <v>636</v>
      </c>
      <c r="F18" s="28" t="s">
        <v>17</v>
      </c>
      <c r="G18" s="28" t="s">
        <v>16</v>
      </c>
      <c r="H18" s="28">
        <v>4180</v>
      </c>
      <c r="I18" s="28">
        <v>0.18</v>
      </c>
      <c r="J18" s="28">
        <v>45</v>
      </c>
      <c r="K18" s="277"/>
      <c r="L18" s="32"/>
      <c r="M18" s="9" t="s">
        <v>27</v>
      </c>
      <c r="N18" s="9" t="s">
        <v>0</v>
      </c>
      <c r="O18" s="18">
        <f>K202</f>
        <v>4737.5</v>
      </c>
      <c r="S18" s="27"/>
    </row>
    <row r="19" spans="1:19" x14ac:dyDescent="0.25">
      <c r="A19" s="36">
        <v>43175.340821759259</v>
      </c>
      <c r="B19" s="12" t="s">
        <v>3</v>
      </c>
      <c r="C19" s="10"/>
      <c r="D19" s="12" t="s">
        <v>2</v>
      </c>
      <c r="E19" s="29" t="s">
        <v>637</v>
      </c>
      <c r="F19" s="28" t="s">
        <v>17</v>
      </c>
      <c r="G19" s="28" t="s">
        <v>16</v>
      </c>
      <c r="H19" s="28">
        <v>4930</v>
      </c>
      <c r="I19" s="28">
        <v>0.18</v>
      </c>
      <c r="J19" s="28">
        <v>45</v>
      </c>
      <c r="K19" s="277"/>
      <c r="L19" s="32"/>
      <c r="M19" s="12" t="s">
        <v>26</v>
      </c>
      <c r="N19" s="12" t="s">
        <v>0</v>
      </c>
      <c r="O19" s="17">
        <f>K214</f>
        <v>4355.5555555555557</v>
      </c>
      <c r="S19" s="27"/>
    </row>
    <row r="20" spans="1:19" x14ac:dyDescent="0.25">
      <c r="A20" s="36">
        <v>43175.340960648151</v>
      </c>
      <c r="B20" s="12" t="s">
        <v>3</v>
      </c>
      <c r="C20" s="10"/>
      <c r="D20" s="12" t="s">
        <v>2</v>
      </c>
      <c r="E20" s="29" t="s">
        <v>637</v>
      </c>
      <c r="F20" s="28" t="s">
        <v>17</v>
      </c>
      <c r="G20" s="28" t="s">
        <v>16</v>
      </c>
      <c r="H20" s="28">
        <v>4910</v>
      </c>
      <c r="I20" s="28">
        <v>0.18</v>
      </c>
      <c r="J20" s="28">
        <v>45</v>
      </c>
      <c r="K20" s="277"/>
      <c r="L20" s="32"/>
      <c r="M20" s="9" t="s">
        <v>18</v>
      </c>
      <c r="N20" s="9" t="s">
        <v>0</v>
      </c>
      <c r="O20" s="18">
        <f>K4</f>
        <v>4401.666666666667</v>
      </c>
      <c r="S20" s="27"/>
    </row>
    <row r="21" spans="1:19" x14ac:dyDescent="0.25">
      <c r="A21" s="36">
        <v>43175.341099537036</v>
      </c>
      <c r="B21" s="12" t="s">
        <v>3</v>
      </c>
      <c r="C21" s="10"/>
      <c r="D21" s="12" t="s">
        <v>2</v>
      </c>
      <c r="E21" s="29" t="s">
        <v>637</v>
      </c>
      <c r="F21" s="28" t="s">
        <v>17</v>
      </c>
      <c r="G21" s="28" t="s">
        <v>16</v>
      </c>
      <c r="H21" s="28">
        <v>4920</v>
      </c>
      <c r="I21" s="28">
        <v>0.18</v>
      </c>
      <c r="J21" s="28">
        <v>45</v>
      </c>
      <c r="K21" s="277"/>
      <c r="L21" s="32"/>
      <c r="M21" s="12" t="s">
        <v>17</v>
      </c>
      <c r="N21" s="12" t="s">
        <v>0</v>
      </c>
      <c r="O21" s="17">
        <f>K10</f>
        <v>4813.333333333333</v>
      </c>
      <c r="S21" s="27"/>
    </row>
    <row r="22" spans="1:19" x14ac:dyDescent="0.25">
      <c r="A22" s="25">
        <v>43175.341689814813</v>
      </c>
      <c r="B22" s="9" t="s">
        <v>3</v>
      </c>
      <c r="C22" s="9" t="s">
        <v>2</v>
      </c>
      <c r="D22" s="10"/>
      <c r="E22" s="8" t="s">
        <v>636</v>
      </c>
      <c r="F22" s="9" t="s">
        <v>15</v>
      </c>
      <c r="G22" s="9" t="s">
        <v>0</v>
      </c>
      <c r="H22" s="9">
        <v>4590</v>
      </c>
      <c r="I22" s="9">
        <v>0.18</v>
      </c>
      <c r="J22" s="9">
        <v>45</v>
      </c>
      <c r="K22" s="278">
        <f>AVERAGE(H22:H27)</f>
        <v>4845</v>
      </c>
      <c r="L22" s="32"/>
      <c r="M22" s="9" t="s">
        <v>17</v>
      </c>
      <c r="N22" s="9" t="s">
        <v>16</v>
      </c>
      <c r="O22" s="18">
        <f>K16</f>
        <v>4550</v>
      </c>
      <c r="S22" s="27"/>
    </row>
    <row r="23" spans="1:19" x14ac:dyDescent="0.25">
      <c r="A23" s="25">
        <v>43175.341828703706</v>
      </c>
      <c r="B23" s="9" t="s">
        <v>3</v>
      </c>
      <c r="C23" s="9" t="s">
        <v>2</v>
      </c>
      <c r="D23" s="10"/>
      <c r="E23" s="8" t="s">
        <v>636</v>
      </c>
      <c r="F23" s="9" t="s">
        <v>15</v>
      </c>
      <c r="G23" s="9" t="s">
        <v>0</v>
      </c>
      <c r="H23" s="9">
        <v>4660</v>
      </c>
      <c r="I23" s="9">
        <v>0.18</v>
      </c>
      <c r="J23" s="9">
        <v>45</v>
      </c>
      <c r="K23" s="278"/>
      <c r="L23" s="32"/>
      <c r="M23" s="12" t="s">
        <v>15</v>
      </c>
      <c r="N23" s="12" t="s">
        <v>0</v>
      </c>
      <c r="O23" s="17">
        <f>K22</f>
        <v>4845</v>
      </c>
      <c r="S23" s="27"/>
    </row>
    <row r="24" spans="1:19" x14ac:dyDescent="0.25">
      <c r="A24" s="25">
        <v>43175.341967592591</v>
      </c>
      <c r="B24" s="9" t="s">
        <v>3</v>
      </c>
      <c r="C24" s="9" t="s">
        <v>2</v>
      </c>
      <c r="D24" s="10"/>
      <c r="E24" s="8" t="s">
        <v>636</v>
      </c>
      <c r="F24" s="9" t="s">
        <v>15</v>
      </c>
      <c r="G24" s="9" t="s">
        <v>0</v>
      </c>
      <c r="H24" s="9">
        <v>4650</v>
      </c>
      <c r="I24" s="9">
        <v>0.18</v>
      </c>
      <c r="J24" s="9">
        <v>45</v>
      </c>
      <c r="K24" s="278"/>
      <c r="L24" s="32"/>
      <c r="M24" s="9" t="s">
        <v>14</v>
      </c>
      <c r="N24" s="9" t="s">
        <v>0</v>
      </c>
      <c r="O24" s="18">
        <f>K28</f>
        <v>4406</v>
      </c>
      <c r="S24" s="27"/>
    </row>
    <row r="25" spans="1:19" x14ac:dyDescent="0.25">
      <c r="A25" s="25">
        <v>43175.342453703706</v>
      </c>
      <c r="B25" s="9" t="s">
        <v>3</v>
      </c>
      <c r="C25" s="10"/>
      <c r="D25" s="9" t="s">
        <v>2</v>
      </c>
      <c r="E25" s="8" t="s">
        <v>637</v>
      </c>
      <c r="F25" s="9" t="s">
        <v>15</v>
      </c>
      <c r="G25" s="9" t="s">
        <v>0</v>
      </c>
      <c r="H25" s="9">
        <v>5030</v>
      </c>
      <c r="I25" s="9">
        <v>0.18</v>
      </c>
      <c r="J25" s="9">
        <v>45</v>
      </c>
      <c r="K25" s="278"/>
      <c r="L25" s="32"/>
      <c r="M25" s="12" t="s">
        <v>13</v>
      </c>
      <c r="N25" s="12" t="s">
        <v>0</v>
      </c>
      <c r="O25" s="17">
        <f>K37</f>
        <v>5190</v>
      </c>
      <c r="S25" s="27"/>
    </row>
    <row r="26" spans="1:19" x14ac:dyDescent="0.25">
      <c r="A26" s="25">
        <v>43175.342592592591</v>
      </c>
      <c r="B26" s="9" t="s">
        <v>3</v>
      </c>
      <c r="C26" s="10"/>
      <c r="D26" s="9" t="s">
        <v>2</v>
      </c>
      <c r="E26" s="8" t="s">
        <v>637</v>
      </c>
      <c r="F26" s="9" t="s">
        <v>15</v>
      </c>
      <c r="G26" s="9" t="s">
        <v>0</v>
      </c>
      <c r="H26" s="9">
        <v>5060</v>
      </c>
      <c r="I26" s="9">
        <v>0.18</v>
      </c>
      <c r="J26" s="9">
        <v>45</v>
      </c>
      <c r="K26" s="278"/>
      <c r="L26" s="32"/>
      <c r="M26" s="9" t="s">
        <v>13</v>
      </c>
      <c r="N26" s="9" t="s">
        <v>12</v>
      </c>
      <c r="O26" s="18">
        <f>K43</f>
        <v>4248</v>
      </c>
      <c r="S26" s="27"/>
    </row>
    <row r="27" spans="1:19" x14ac:dyDescent="0.25">
      <c r="A27" s="25">
        <v>43175.342731481483</v>
      </c>
      <c r="B27" s="9" t="s">
        <v>3</v>
      </c>
      <c r="C27" s="10"/>
      <c r="D27" s="9" t="s">
        <v>2</v>
      </c>
      <c r="E27" s="8" t="s">
        <v>637</v>
      </c>
      <c r="F27" s="9" t="s">
        <v>15</v>
      </c>
      <c r="G27" s="9" t="s">
        <v>0</v>
      </c>
      <c r="H27" s="9">
        <v>5080</v>
      </c>
      <c r="I27" s="9">
        <v>0.18</v>
      </c>
      <c r="J27" s="9">
        <v>45</v>
      </c>
      <c r="K27" s="278"/>
      <c r="L27" s="32"/>
      <c r="M27" s="12" t="s">
        <v>11</v>
      </c>
      <c r="N27" s="12" t="s">
        <v>0</v>
      </c>
      <c r="O27" s="17">
        <f>K49</f>
        <v>4430</v>
      </c>
      <c r="S27" s="27"/>
    </row>
    <row r="28" spans="1:19" x14ac:dyDescent="0.25">
      <c r="A28" s="36">
        <v>43175.343657407408</v>
      </c>
      <c r="B28" s="12" t="s">
        <v>3</v>
      </c>
      <c r="C28" s="12" t="s">
        <v>2</v>
      </c>
      <c r="D28" s="10"/>
      <c r="E28" s="29" t="s">
        <v>636</v>
      </c>
      <c r="F28" s="28" t="s">
        <v>14</v>
      </c>
      <c r="G28" s="28" t="s">
        <v>0</v>
      </c>
      <c r="H28" s="28">
        <v>4410</v>
      </c>
      <c r="I28" s="28">
        <v>0.18</v>
      </c>
      <c r="J28" s="28">
        <v>45</v>
      </c>
      <c r="K28" s="277">
        <f>AVERAGE(H28:H31,H34)</f>
        <v>4406</v>
      </c>
      <c r="L28" s="38"/>
      <c r="M28" s="9" t="s">
        <v>1</v>
      </c>
      <c r="N28" s="9" t="s">
        <v>0</v>
      </c>
      <c r="O28" s="18">
        <f>K127</f>
        <v>4561.25</v>
      </c>
      <c r="S28" s="27"/>
    </row>
    <row r="29" spans="1:19" x14ac:dyDescent="0.25">
      <c r="A29" s="36">
        <v>43175.3437962963</v>
      </c>
      <c r="B29" s="12" t="s">
        <v>3</v>
      </c>
      <c r="C29" s="12" t="s">
        <v>2</v>
      </c>
      <c r="D29" s="10"/>
      <c r="E29" s="29" t="s">
        <v>636</v>
      </c>
      <c r="F29" s="28" t="s">
        <v>14</v>
      </c>
      <c r="G29" s="28" t="s">
        <v>0</v>
      </c>
      <c r="H29" s="28">
        <v>4350</v>
      </c>
      <c r="I29" s="28">
        <v>0.18</v>
      </c>
      <c r="J29" s="28">
        <v>45</v>
      </c>
      <c r="K29" s="277"/>
      <c r="L29" s="32"/>
      <c r="M29" s="12" t="s">
        <v>4</v>
      </c>
      <c r="N29" s="12" t="s">
        <v>0</v>
      </c>
      <c r="O29" s="17">
        <f>K118</f>
        <v>5043.75</v>
      </c>
      <c r="S29" s="27"/>
    </row>
    <row r="30" spans="1:19" x14ac:dyDescent="0.25">
      <c r="A30" s="36">
        <v>43175.343935185185</v>
      </c>
      <c r="B30" s="12" t="s">
        <v>3</v>
      </c>
      <c r="C30" s="12" t="s">
        <v>2</v>
      </c>
      <c r="D30" s="10"/>
      <c r="E30" s="29" t="s">
        <v>636</v>
      </c>
      <c r="F30" s="28" t="s">
        <v>14</v>
      </c>
      <c r="G30" s="28" t="s">
        <v>0</v>
      </c>
      <c r="H30" s="28">
        <v>4350</v>
      </c>
      <c r="I30" s="28">
        <v>0.18</v>
      </c>
      <c r="J30" s="28">
        <v>45</v>
      </c>
      <c r="K30" s="277"/>
      <c r="L30" s="32"/>
      <c r="M30" s="9" t="s">
        <v>6</v>
      </c>
      <c r="N30" s="9" t="s">
        <v>0</v>
      </c>
      <c r="O30" s="18">
        <f>K94</f>
        <v>4330</v>
      </c>
      <c r="S30" s="27"/>
    </row>
    <row r="31" spans="1:19" x14ac:dyDescent="0.25">
      <c r="A31" s="36">
        <v>43175.344386574077</v>
      </c>
      <c r="B31" s="12" t="s">
        <v>3</v>
      </c>
      <c r="C31" s="10"/>
      <c r="D31" s="12" t="s">
        <v>2</v>
      </c>
      <c r="E31" s="29" t="s">
        <v>637</v>
      </c>
      <c r="F31" s="28" t="s">
        <v>14</v>
      </c>
      <c r="G31" s="28" t="s">
        <v>0</v>
      </c>
      <c r="H31" s="28">
        <v>4250</v>
      </c>
      <c r="I31" s="28">
        <v>0.18</v>
      </c>
      <c r="J31" s="28">
        <v>45</v>
      </c>
      <c r="K31" s="277"/>
      <c r="L31" s="32"/>
      <c r="M31" s="12" t="s">
        <v>6</v>
      </c>
      <c r="N31" s="12" t="s">
        <v>5</v>
      </c>
      <c r="O31" s="17">
        <f>K109</f>
        <v>4424.2857142857147</v>
      </c>
      <c r="S31" s="27"/>
    </row>
    <row r="32" spans="1:19" x14ac:dyDescent="0.25">
      <c r="A32" s="36">
        <v>43175.344525462962</v>
      </c>
      <c r="B32" s="12" t="s">
        <v>3</v>
      </c>
      <c r="C32" s="10"/>
      <c r="D32" s="12" t="s">
        <v>2</v>
      </c>
      <c r="E32" s="29" t="s">
        <v>637</v>
      </c>
      <c r="F32" s="28" t="s">
        <v>14</v>
      </c>
      <c r="G32" s="28" t="s">
        <v>0</v>
      </c>
      <c r="H32" s="37">
        <v>400</v>
      </c>
      <c r="I32" s="28">
        <v>0.18</v>
      </c>
      <c r="J32" s="28">
        <v>45</v>
      </c>
      <c r="K32" s="277"/>
      <c r="L32" s="32"/>
      <c r="M32" s="9" t="s">
        <v>7</v>
      </c>
      <c r="N32" s="9" t="s">
        <v>0</v>
      </c>
      <c r="O32" s="18">
        <f>K82</f>
        <v>4270</v>
      </c>
      <c r="S32" s="27"/>
    </row>
    <row r="33" spans="1:19" x14ac:dyDescent="0.25">
      <c r="A33" s="36">
        <v>43175.344664351855</v>
      </c>
      <c r="B33" s="12" t="s">
        <v>3</v>
      </c>
      <c r="C33" s="10"/>
      <c r="D33" s="12" t="s">
        <v>2</v>
      </c>
      <c r="E33" s="29" t="s">
        <v>637</v>
      </c>
      <c r="F33" s="28" t="s">
        <v>14</v>
      </c>
      <c r="G33" s="28" t="s">
        <v>0</v>
      </c>
      <c r="H33" s="37">
        <v>4220</v>
      </c>
      <c r="I33" s="28">
        <v>0.18</v>
      </c>
      <c r="J33" s="28">
        <v>45</v>
      </c>
      <c r="K33" s="277"/>
      <c r="L33" s="32"/>
      <c r="M33" s="12" t="s">
        <v>7</v>
      </c>
      <c r="N33" s="12" t="s">
        <v>8</v>
      </c>
      <c r="O33" s="17">
        <f>K73</f>
        <v>4358.8888888888887</v>
      </c>
      <c r="S33" s="27"/>
    </row>
    <row r="34" spans="1:19" x14ac:dyDescent="0.25">
      <c r="A34" s="36">
        <v>43175.345023148147</v>
      </c>
      <c r="B34" s="12" t="s">
        <v>3</v>
      </c>
      <c r="C34" s="10"/>
      <c r="D34" s="12" t="s">
        <v>2</v>
      </c>
      <c r="E34" s="29" t="s">
        <v>637</v>
      </c>
      <c r="F34" s="28" t="s">
        <v>14</v>
      </c>
      <c r="G34" s="28" t="s">
        <v>0</v>
      </c>
      <c r="H34" s="28">
        <v>4670</v>
      </c>
      <c r="I34" s="28">
        <v>0.18</v>
      </c>
      <c r="J34" s="28">
        <v>45</v>
      </c>
      <c r="K34" s="277"/>
      <c r="L34" s="32"/>
      <c r="M34" s="9" t="s">
        <v>9</v>
      </c>
      <c r="N34" s="9" t="s">
        <v>0</v>
      </c>
      <c r="O34" s="18">
        <f>K64</f>
        <v>4575</v>
      </c>
      <c r="S34" s="27"/>
    </row>
    <row r="35" spans="1:19" x14ac:dyDescent="0.25">
      <c r="A35" s="36">
        <v>43175.34516203704</v>
      </c>
      <c r="B35" s="12" t="s">
        <v>3</v>
      </c>
      <c r="C35" s="10"/>
      <c r="D35" s="12" t="s">
        <v>2</v>
      </c>
      <c r="E35" s="29" t="s">
        <v>637</v>
      </c>
      <c r="F35" s="28" t="s">
        <v>14</v>
      </c>
      <c r="G35" s="28" t="s">
        <v>0</v>
      </c>
      <c r="H35" s="37">
        <v>4730</v>
      </c>
      <c r="I35" s="28">
        <v>0.18</v>
      </c>
      <c r="J35" s="28">
        <v>45</v>
      </c>
      <c r="K35" s="277"/>
      <c r="L35" s="32"/>
      <c r="M35" s="12" t="s">
        <v>10</v>
      </c>
      <c r="N35" s="12" t="s">
        <v>0</v>
      </c>
      <c r="O35" s="17">
        <f>K58</f>
        <v>4753.333333333333</v>
      </c>
      <c r="S35" s="27"/>
    </row>
    <row r="36" spans="1:19" x14ac:dyDescent="0.25">
      <c r="A36" s="36">
        <v>43175.345300925925</v>
      </c>
      <c r="B36" s="12" t="s">
        <v>3</v>
      </c>
      <c r="C36" s="10"/>
      <c r="D36" s="12" t="s">
        <v>2</v>
      </c>
      <c r="E36" s="29" t="s">
        <v>637</v>
      </c>
      <c r="F36" s="28" t="s">
        <v>14</v>
      </c>
      <c r="G36" s="28" t="s">
        <v>0</v>
      </c>
      <c r="H36" s="37">
        <v>4760</v>
      </c>
      <c r="I36" s="28">
        <v>0.18</v>
      </c>
      <c r="J36" s="28">
        <v>45</v>
      </c>
      <c r="K36" s="277"/>
      <c r="L36" s="32"/>
    </row>
    <row r="37" spans="1:19" x14ac:dyDescent="0.25">
      <c r="A37" s="25">
        <v>43175.346064814818</v>
      </c>
      <c r="B37" s="9" t="s">
        <v>3</v>
      </c>
      <c r="C37" s="9" t="s">
        <v>2</v>
      </c>
      <c r="D37" s="10"/>
      <c r="E37" s="8" t="s">
        <v>636</v>
      </c>
      <c r="F37" s="9" t="s">
        <v>13</v>
      </c>
      <c r="G37" s="9" t="s">
        <v>0</v>
      </c>
      <c r="H37" s="9">
        <v>4860</v>
      </c>
      <c r="I37" s="9">
        <v>0.18</v>
      </c>
      <c r="J37" s="9">
        <v>45</v>
      </c>
      <c r="K37" s="278">
        <f>AVERAGE(H37:H42)</f>
        <v>5190</v>
      </c>
      <c r="L37" s="32"/>
    </row>
    <row r="38" spans="1:19" x14ac:dyDescent="0.25">
      <c r="A38" s="25">
        <v>43175.346203703702</v>
      </c>
      <c r="B38" s="9" t="s">
        <v>3</v>
      </c>
      <c r="C38" s="9" t="s">
        <v>2</v>
      </c>
      <c r="D38" s="10"/>
      <c r="E38" s="8" t="s">
        <v>636</v>
      </c>
      <c r="F38" s="9" t="s">
        <v>13</v>
      </c>
      <c r="G38" s="9" t="s">
        <v>0</v>
      </c>
      <c r="H38" s="9">
        <v>4840</v>
      </c>
      <c r="I38" s="9">
        <v>0.18</v>
      </c>
      <c r="J38" s="9">
        <v>45</v>
      </c>
      <c r="K38" s="278"/>
      <c r="L38" s="32"/>
    </row>
    <row r="39" spans="1:19" x14ac:dyDescent="0.25">
      <c r="A39" s="25">
        <v>43175.346342592595</v>
      </c>
      <c r="B39" s="9" t="s">
        <v>3</v>
      </c>
      <c r="C39" s="9" t="s">
        <v>2</v>
      </c>
      <c r="D39" s="10"/>
      <c r="E39" s="8" t="s">
        <v>636</v>
      </c>
      <c r="F39" s="9" t="s">
        <v>13</v>
      </c>
      <c r="G39" s="9" t="s">
        <v>0</v>
      </c>
      <c r="H39" s="9">
        <v>4880</v>
      </c>
      <c r="I39" s="9">
        <v>0.18</v>
      </c>
      <c r="J39" s="9">
        <v>45</v>
      </c>
      <c r="K39" s="278"/>
      <c r="L39" s="32"/>
      <c r="O39" s="27"/>
    </row>
    <row r="40" spans="1:19" x14ac:dyDescent="0.25">
      <c r="A40" s="25">
        <v>43175.346747685187</v>
      </c>
      <c r="B40" s="9" t="s">
        <v>3</v>
      </c>
      <c r="C40" s="10"/>
      <c r="D40" s="9" t="s">
        <v>2</v>
      </c>
      <c r="E40" s="8" t="s">
        <v>637</v>
      </c>
      <c r="F40" s="9" t="s">
        <v>13</v>
      </c>
      <c r="G40" s="9" t="s">
        <v>0</v>
      </c>
      <c r="H40" s="9">
        <v>5430</v>
      </c>
      <c r="I40" s="9">
        <v>0.18</v>
      </c>
      <c r="J40" s="9">
        <v>45</v>
      </c>
      <c r="K40" s="278"/>
      <c r="L40" s="32"/>
    </row>
    <row r="41" spans="1:19" x14ac:dyDescent="0.25">
      <c r="A41" s="25">
        <v>43175.346886574072</v>
      </c>
      <c r="B41" s="9" t="s">
        <v>3</v>
      </c>
      <c r="C41" s="10"/>
      <c r="D41" s="9" t="s">
        <v>2</v>
      </c>
      <c r="E41" s="8" t="s">
        <v>637</v>
      </c>
      <c r="F41" s="9" t="s">
        <v>13</v>
      </c>
      <c r="G41" s="9" t="s">
        <v>0</v>
      </c>
      <c r="H41" s="9">
        <v>5540</v>
      </c>
      <c r="I41" s="9">
        <v>0.18</v>
      </c>
      <c r="J41" s="9">
        <v>45</v>
      </c>
      <c r="K41" s="278"/>
      <c r="L41" s="32"/>
    </row>
    <row r="42" spans="1:19" x14ac:dyDescent="0.25">
      <c r="A42" s="25">
        <v>43175.347025462965</v>
      </c>
      <c r="B42" s="9" t="s">
        <v>3</v>
      </c>
      <c r="C42" s="10"/>
      <c r="D42" s="9" t="s">
        <v>2</v>
      </c>
      <c r="E42" s="8" t="s">
        <v>637</v>
      </c>
      <c r="F42" s="9" t="s">
        <v>13</v>
      </c>
      <c r="G42" s="9" t="s">
        <v>0</v>
      </c>
      <c r="H42" s="9">
        <v>5590</v>
      </c>
      <c r="I42" s="9">
        <v>0.18</v>
      </c>
      <c r="J42" s="9">
        <v>45</v>
      </c>
      <c r="K42" s="278"/>
      <c r="L42" s="32"/>
    </row>
    <row r="43" spans="1:19" x14ac:dyDescent="0.25">
      <c r="A43" s="36">
        <v>43175.347685185188</v>
      </c>
      <c r="B43" s="12" t="s">
        <v>3</v>
      </c>
      <c r="C43" s="12" t="s">
        <v>2</v>
      </c>
      <c r="D43" s="10"/>
      <c r="E43" s="29" t="s">
        <v>636</v>
      </c>
      <c r="F43" s="28" t="s">
        <v>13</v>
      </c>
      <c r="G43" s="28" t="s">
        <v>12</v>
      </c>
      <c r="H43" s="28">
        <v>4060</v>
      </c>
      <c r="I43" s="28">
        <v>0.18</v>
      </c>
      <c r="J43" s="28">
        <v>45</v>
      </c>
      <c r="K43" s="277">
        <f>AVERAGE(H43:H46,H48)</f>
        <v>4248</v>
      </c>
      <c r="L43" s="32"/>
    </row>
    <row r="44" spans="1:19" x14ac:dyDescent="0.25">
      <c r="A44" s="36">
        <v>43175.347824074073</v>
      </c>
      <c r="B44" s="12" t="s">
        <v>3</v>
      </c>
      <c r="C44" s="12" t="s">
        <v>2</v>
      </c>
      <c r="D44" s="10"/>
      <c r="E44" s="29" t="s">
        <v>636</v>
      </c>
      <c r="F44" s="28" t="s">
        <v>13</v>
      </c>
      <c r="G44" s="28" t="s">
        <v>12</v>
      </c>
      <c r="H44" s="28">
        <v>4070</v>
      </c>
      <c r="I44" s="28">
        <v>0.18</v>
      </c>
      <c r="J44" s="28">
        <v>45</v>
      </c>
      <c r="K44" s="277"/>
      <c r="L44" s="32"/>
    </row>
    <row r="45" spans="1:19" x14ac:dyDescent="0.25">
      <c r="A45" s="36">
        <v>43175.347962962966</v>
      </c>
      <c r="B45" s="12" t="s">
        <v>3</v>
      </c>
      <c r="C45" s="12" t="s">
        <v>2</v>
      </c>
      <c r="D45" s="10"/>
      <c r="E45" s="29" t="s">
        <v>636</v>
      </c>
      <c r="F45" s="28" t="s">
        <v>13</v>
      </c>
      <c r="G45" s="28" t="s">
        <v>12</v>
      </c>
      <c r="H45" s="28">
        <v>4080</v>
      </c>
      <c r="I45" s="28">
        <v>0.18</v>
      </c>
      <c r="J45" s="28">
        <v>45</v>
      </c>
      <c r="K45" s="277"/>
      <c r="L45" s="32"/>
    </row>
    <row r="46" spans="1:19" x14ac:dyDescent="0.25">
      <c r="A46" s="36">
        <v>43175.348969907405</v>
      </c>
      <c r="B46" s="12" t="s">
        <v>3</v>
      </c>
      <c r="C46" s="10"/>
      <c r="D46" s="12" t="s">
        <v>2</v>
      </c>
      <c r="E46" s="29" t="s">
        <v>637</v>
      </c>
      <c r="F46" s="28" t="s">
        <v>13</v>
      </c>
      <c r="G46" s="28" t="s">
        <v>12</v>
      </c>
      <c r="H46" s="28">
        <v>4510</v>
      </c>
      <c r="I46" s="28">
        <v>0.18</v>
      </c>
      <c r="J46" s="28">
        <v>45</v>
      </c>
      <c r="K46" s="277"/>
      <c r="L46" s="32"/>
    </row>
    <row r="47" spans="1:19" x14ac:dyDescent="0.25">
      <c r="A47" s="36">
        <v>43175.349108796298</v>
      </c>
      <c r="B47" s="12" t="s">
        <v>3</v>
      </c>
      <c r="C47" s="10"/>
      <c r="D47" s="12" t="s">
        <v>2</v>
      </c>
      <c r="E47" s="29" t="s">
        <v>637</v>
      </c>
      <c r="F47" s="28" t="s">
        <v>13</v>
      </c>
      <c r="G47" s="28" t="s">
        <v>12</v>
      </c>
      <c r="H47" s="37">
        <v>4540</v>
      </c>
      <c r="I47" s="28">
        <v>0.18</v>
      </c>
      <c r="J47" s="28">
        <v>45</v>
      </c>
      <c r="K47" s="277"/>
      <c r="L47" s="32"/>
    </row>
    <row r="48" spans="1:19" x14ac:dyDescent="0.25">
      <c r="A48" s="36">
        <v>43175.349247685182</v>
      </c>
      <c r="B48" s="12" t="s">
        <v>3</v>
      </c>
      <c r="C48" s="10"/>
      <c r="D48" s="12" t="s">
        <v>2</v>
      </c>
      <c r="E48" s="29" t="s">
        <v>637</v>
      </c>
      <c r="F48" s="28" t="s">
        <v>13</v>
      </c>
      <c r="G48" s="28" t="s">
        <v>12</v>
      </c>
      <c r="H48" s="28">
        <v>4520</v>
      </c>
      <c r="I48" s="28">
        <v>0.18</v>
      </c>
      <c r="J48" s="28">
        <v>45</v>
      </c>
      <c r="K48" s="277"/>
      <c r="L48" s="32"/>
    </row>
    <row r="49" spans="1:12" x14ac:dyDescent="0.25">
      <c r="A49" s="25">
        <v>43175.349976851852</v>
      </c>
      <c r="B49" s="9" t="s">
        <v>3</v>
      </c>
      <c r="C49" s="9" t="s">
        <v>2</v>
      </c>
      <c r="D49" s="10"/>
      <c r="E49" s="8" t="s">
        <v>636</v>
      </c>
      <c r="F49" s="9" t="s">
        <v>11</v>
      </c>
      <c r="G49" s="9" t="s">
        <v>0</v>
      </c>
      <c r="H49" s="9">
        <v>4050</v>
      </c>
      <c r="I49" s="9">
        <v>0.18</v>
      </c>
      <c r="J49" s="9">
        <v>45</v>
      </c>
      <c r="K49" s="278">
        <f>AVERAGE(H49:H51,H55:H57)</f>
        <v>4430</v>
      </c>
      <c r="L49" s="32"/>
    </row>
    <row r="50" spans="1:12" x14ac:dyDescent="0.25">
      <c r="A50" s="25">
        <v>43175.350115740737</v>
      </c>
      <c r="B50" s="9" t="s">
        <v>3</v>
      </c>
      <c r="C50" s="9" t="s">
        <v>2</v>
      </c>
      <c r="D50" s="10"/>
      <c r="E50" s="8" t="s">
        <v>636</v>
      </c>
      <c r="F50" s="9" t="s">
        <v>11</v>
      </c>
      <c r="G50" s="9" t="s">
        <v>0</v>
      </c>
      <c r="H50" s="9">
        <v>4060</v>
      </c>
      <c r="I50" s="9">
        <v>0.18</v>
      </c>
      <c r="J50" s="9">
        <v>45</v>
      </c>
      <c r="K50" s="278"/>
      <c r="L50" s="32"/>
    </row>
    <row r="51" spans="1:12" x14ac:dyDescent="0.25">
      <c r="A51" s="25">
        <v>43175.350254629629</v>
      </c>
      <c r="B51" s="9" t="s">
        <v>3</v>
      </c>
      <c r="C51" s="9" t="s">
        <v>2</v>
      </c>
      <c r="D51" s="10"/>
      <c r="E51" s="8" t="s">
        <v>636</v>
      </c>
      <c r="F51" s="9" t="s">
        <v>11</v>
      </c>
      <c r="G51" s="9" t="s">
        <v>0</v>
      </c>
      <c r="H51" s="9">
        <v>4060</v>
      </c>
      <c r="I51" s="9">
        <v>0.18</v>
      </c>
      <c r="J51" s="9">
        <v>45</v>
      </c>
      <c r="K51" s="278"/>
      <c r="L51" s="32"/>
    </row>
    <row r="52" spans="1:12" x14ac:dyDescent="0.25">
      <c r="A52" s="25">
        <v>43175.351111111115</v>
      </c>
      <c r="B52" s="9" t="s">
        <v>3</v>
      </c>
      <c r="C52" s="10"/>
      <c r="D52" s="9" t="s">
        <v>2</v>
      </c>
      <c r="E52" s="8" t="s">
        <v>637</v>
      </c>
      <c r="F52" s="9" t="s">
        <v>11</v>
      </c>
      <c r="G52" s="9" t="s">
        <v>0</v>
      </c>
      <c r="H52" s="34">
        <v>3970</v>
      </c>
      <c r="I52" s="9">
        <v>0.18</v>
      </c>
      <c r="J52" s="9">
        <v>45</v>
      </c>
      <c r="K52" s="278"/>
      <c r="L52" s="32"/>
    </row>
    <row r="53" spans="1:12" x14ac:dyDescent="0.25">
      <c r="A53" s="25">
        <v>43175.35125</v>
      </c>
      <c r="B53" s="9" t="s">
        <v>3</v>
      </c>
      <c r="C53" s="10"/>
      <c r="D53" s="9" t="s">
        <v>2</v>
      </c>
      <c r="E53" s="8" t="s">
        <v>637</v>
      </c>
      <c r="F53" s="9" t="s">
        <v>11</v>
      </c>
      <c r="G53" s="9" t="s">
        <v>0</v>
      </c>
      <c r="H53" s="34">
        <v>3640</v>
      </c>
      <c r="I53" s="9">
        <v>0.18</v>
      </c>
      <c r="J53" s="9">
        <v>45</v>
      </c>
      <c r="K53" s="278"/>
      <c r="L53" s="32"/>
    </row>
    <row r="54" spans="1:12" x14ac:dyDescent="0.25">
      <c r="A54" s="25">
        <v>43175.351388888892</v>
      </c>
      <c r="B54" s="9" t="s">
        <v>3</v>
      </c>
      <c r="C54" s="10"/>
      <c r="D54" s="9" t="s">
        <v>2</v>
      </c>
      <c r="E54" s="8" t="s">
        <v>637</v>
      </c>
      <c r="F54" s="9" t="s">
        <v>11</v>
      </c>
      <c r="G54" s="9" t="s">
        <v>0</v>
      </c>
      <c r="H54" s="34">
        <v>3310</v>
      </c>
      <c r="I54" s="9">
        <v>0.18</v>
      </c>
      <c r="J54" s="9">
        <v>45</v>
      </c>
      <c r="K54" s="278"/>
      <c r="L54" s="32"/>
    </row>
    <row r="55" spans="1:12" x14ac:dyDescent="0.25">
      <c r="A55" s="25">
        <v>43175.352013888885</v>
      </c>
      <c r="B55" s="9" t="s">
        <v>3</v>
      </c>
      <c r="C55" s="10"/>
      <c r="D55" s="9" t="s">
        <v>2</v>
      </c>
      <c r="E55" s="8" t="s">
        <v>637</v>
      </c>
      <c r="F55" s="9" t="s">
        <v>11</v>
      </c>
      <c r="G55" s="9" t="s">
        <v>0</v>
      </c>
      <c r="H55" s="9">
        <v>4790</v>
      </c>
      <c r="I55" s="9">
        <v>0.18</v>
      </c>
      <c r="J55" s="9">
        <v>45</v>
      </c>
      <c r="K55" s="278"/>
      <c r="L55" s="32"/>
    </row>
    <row r="56" spans="1:12" x14ac:dyDescent="0.25">
      <c r="A56" s="25">
        <v>43175.352152777778</v>
      </c>
      <c r="B56" s="9" t="s">
        <v>3</v>
      </c>
      <c r="C56" s="10"/>
      <c r="D56" s="9" t="s">
        <v>2</v>
      </c>
      <c r="E56" s="8" t="s">
        <v>637</v>
      </c>
      <c r="F56" s="9" t="s">
        <v>11</v>
      </c>
      <c r="G56" s="9" t="s">
        <v>0</v>
      </c>
      <c r="H56" s="9">
        <v>4800</v>
      </c>
      <c r="I56" s="9">
        <v>0.18</v>
      </c>
      <c r="J56" s="9">
        <v>45</v>
      </c>
      <c r="K56" s="278"/>
      <c r="L56" s="32"/>
    </row>
    <row r="57" spans="1:12" x14ac:dyDescent="0.25">
      <c r="A57" s="25">
        <v>43175.35229166667</v>
      </c>
      <c r="B57" s="9" t="s">
        <v>3</v>
      </c>
      <c r="C57" s="10"/>
      <c r="D57" s="9" t="s">
        <v>2</v>
      </c>
      <c r="E57" s="8" t="s">
        <v>637</v>
      </c>
      <c r="F57" s="9" t="s">
        <v>11</v>
      </c>
      <c r="G57" s="9" t="s">
        <v>0</v>
      </c>
      <c r="H57" s="9">
        <v>4820</v>
      </c>
      <c r="I57" s="9">
        <v>0.18</v>
      </c>
      <c r="J57" s="9">
        <v>45</v>
      </c>
      <c r="K57" s="278"/>
      <c r="L57" s="32"/>
    </row>
    <row r="58" spans="1:12" x14ac:dyDescent="0.25">
      <c r="A58" s="36">
        <v>43175.353101851855</v>
      </c>
      <c r="B58" s="12" t="s">
        <v>3</v>
      </c>
      <c r="C58" s="12" t="s">
        <v>2</v>
      </c>
      <c r="D58" s="10"/>
      <c r="E58" s="29" t="s">
        <v>636</v>
      </c>
      <c r="F58" s="28" t="s">
        <v>10</v>
      </c>
      <c r="G58" s="28" t="s">
        <v>0</v>
      </c>
      <c r="H58" s="28">
        <v>4790</v>
      </c>
      <c r="I58" s="28">
        <v>0.18</v>
      </c>
      <c r="J58" s="28">
        <v>45</v>
      </c>
      <c r="K58" s="277">
        <f>AVERAGE(H58:H63)</f>
        <v>4753.333333333333</v>
      </c>
      <c r="L58" s="32"/>
    </row>
    <row r="59" spans="1:12" x14ac:dyDescent="0.25">
      <c r="A59" s="36">
        <v>43175.353229166663</v>
      </c>
      <c r="B59" s="12" t="s">
        <v>3</v>
      </c>
      <c r="C59" s="12" t="s">
        <v>2</v>
      </c>
      <c r="D59" s="10"/>
      <c r="E59" s="29" t="s">
        <v>636</v>
      </c>
      <c r="F59" s="28" t="s">
        <v>10</v>
      </c>
      <c r="G59" s="28" t="s">
        <v>0</v>
      </c>
      <c r="H59" s="28">
        <v>4810</v>
      </c>
      <c r="I59" s="28">
        <v>0.18</v>
      </c>
      <c r="J59" s="28">
        <v>45</v>
      </c>
      <c r="K59" s="277"/>
      <c r="L59" s="32"/>
    </row>
    <row r="60" spans="1:12" x14ac:dyDescent="0.25">
      <c r="A60" s="36">
        <v>43175.353356481479</v>
      </c>
      <c r="B60" s="12" t="s">
        <v>3</v>
      </c>
      <c r="C60" s="12" t="s">
        <v>2</v>
      </c>
      <c r="D60" s="10"/>
      <c r="E60" s="29" t="s">
        <v>636</v>
      </c>
      <c r="F60" s="28" t="s">
        <v>10</v>
      </c>
      <c r="G60" s="28" t="s">
        <v>0</v>
      </c>
      <c r="H60" s="28">
        <v>4840</v>
      </c>
      <c r="I60" s="28">
        <v>0.18</v>
      </c>
      <c r="J60" s="28">
        <v>45</v>
      </c>
      <c r="K60" s="277"/>
      <c r="L60" s="32"/>
    </row>
    <row r="61" spans="1:12" x14ac:dyDescent="0.25">
      <c r="A61" s="36">
        <v>43175.353842592594</v>
      </c>
      <c r="B61" s="12" t="s">
        <v>3</v>
      </c>
      <c r="C61" s="10"/>
      <c r="D61" s="12" t="s">
        <v>2</v>
      </c>
      <c r="E61" s="29" t="s">
        <v>637</v>
      </c>
      <c r="F61" s="28" t="s">
        <v>10</v>
      </c>
      <c r="G61" s="28" t="s">
        <v>0</v>
      </c>
      <c r="H61" s="28">
        <v>4660</v>
      </c>
      <c r="I61" s="28">
        <v>0.18</v>
      </c>
      <c r="J61" s="28">
        <v>45</v>
      </c>
      <c r="K61" s="277"/>
      <c r="L61" s="32"/>
    </row>
    <row r="62" spans="1:12" x14ac:dyDescent="0.25">
      <c r="A62" s="36">
        <v>43175.353981481479</v>
      </c>
      <c r="B62" s="12" t="s">
        <v>3</v>
      </c>
      <c r="C62" s="10"/>
      <c r="D62" s="12" t="s">
        <v>2</v>
      </c>
      <c r="E62" s="29" t="s">
        <v>637</v>
      </c>
      <c r="F62" s="28" t="s">
        <v>10</v>
      </c>
      <c r="G62" s="28" t="s">
        <v>0</v>
      </c>
      <c r="H62" s="28">
        <v>4720</v>
      </c>
      <c r="I62" s="28">
        <v>0.18</v>
      </c>
      <c r="J62" s="28">
        <v>45</v>
      </c>
      <c r="K62" s="277"/>
      <c r="L62" s="32"/>
    </row>
    <row r="63" spans="1:12" x14ac:dyDescent="0.25">
      <c r="A63" s="36">
        <v>43175.354131944441</v>
      </c>
      <c r="B63" s="12" t="s">
        <v>3</v>
      </c>
      <c r="C63" s="10"/>
      <c r="D63" s="12" t="s">
        <v>2</v>
      </c>
      <c r="E63" s="29" t="s">
        <v>637</v>
      </c>
      <c r="F63" s="28" t="s">
        <v>10</v>
      </c>
      <c r="G63" s="28" t="s">
        <v>0</v>
      </c>
      <c r="H63" s="28">
        <v>4700</v>
      </c>
      <c r="I63" s="28">
        <v>0.18</v>
      </c>
      <c r="J63" s="28">
        <v>45</v>
      </c>
      <c r="K63" s="277"/>
      <c r="L63" s="32"/>
    </row>
    <row r="64" spans="1:12" x14ac:dyDescent="0.25">
      <c r="A64" s="25">
        <v>43175.354861111111</v>
      </c>
      <c r="B64" s="9" t="s">
        <v>3</v>
      </c>
      <c r="C64" s="9" t="s">
        <v>2</v>
      </c>
      <c r="D64" s="10"/>
      <c r="E64" s="8" t="s">
        <v>636</v>
      </c>
      <c r="F64" s="9" t="s">
        <v>9</v>
      </c>
      <c r="G64" s="9" t="s">
        <v>0</v>
      </c>
      <c r="H64" s="34">
        <v>490</v>
      </c>
      <c r="I64" s="9">
        <v>0.18</v>
      </c>
      <c r="J64" s="9">
        <v>45</v>
      </c>
      <c r="K64" s="278">
        <f>AVERAGE(H67:H72)</f>
        <v>4575</v>
      </c>
      <c r="L64" s="32"/>
    </row>
    <row r="65" spans="1:12" x14ac:dyDescent="0.25">
      <c r="A65" s="25">
        <v>43175.355000000003</v>
      </c>
      <c r="B65" s="9" t="s">
        <v>3</v>
      </c>
      <c r="C65" s="9" t="s">
        <v>2</v>
      </c>
      <c r="D65" s="10"/>
      <c r="E65" s="8" t="s">
        <v>636</v>
      </c>
      <c r="F65" s="9" t="s">
        <v>9</v>
      </c>
      <c r="G65" s="9" t="s">
        <v>0</v>
      </c>
      <c r="H65" s="34">
        <v>480</v>
      </c>
      <c r="I65" s="9">
        <v>0.18</v>
      </c>
      <c r="J65" s="9">
        <v>45</v>
      </c>
      <c r="K65" s="278"/>
      <c r="L65" s="32"/>
    </row>
    <row r="66" spans="1:12" x14ac:dyDescent="0.25">
      <c r="A66" s="25">
        <v>43175.355138888888</v>
      </c>
      <c r="B66" s="9" t="s">
        <v>3</v>
      </c>
      <c r="C66" s="9" t="s">
        <v>2</v>
      </c>
      <c r="D66" s="10"/>
      <c r="E66" s="8" t="s">
        <v>636</v>
      </c>
      <c r="F66" s="9" t="s">
        <v>9</v>
      </c>
      <c r="G66" s="9" t="s">
        <v>0</v>
      </c>
      <c r="H66" s="34">
        <v>4120</v>
      </c>
      <c r="I66" s="9">
        <v>0.18</v>
      </c>
      <c r="J66" s="9">
        <v>45</v>
      </c>
      <c r="K66" s="278"/>
      <c r="L66" s="32"/>
    </row>
    <row r="67" spans="1:12" x14ac:dyDescent="0.25">
      <c r="A67" s="25">
        <v>43175.355532407404</v>
      </c>
      <c r="B67" s="9" t="s">
        <v>3</v>
      </c>
      <c r="C67" s="9" t="s">
        <v>2</v>
      </c>
      <c r="D67" s="10"/>
      <c r="E67" s="8" t="s">
        <v>636</v>
      </c>
      <c r="F67" s="9" t="s">
        <v>9</v>
      </c>
      <c r="G67" s="9" t="s">
        <v>0</v>
      </c>
      <c r="H67" s="9">
        <v>4420</v>
      </c>
      <c r="I67" s="9">
        <v>0.18</v>
      </c>
      <c r="J67" s="9">
        <v>45</v>
      </c>
      <c r="K67" s="278"/>
      <c r="L67" s="32"/>
    </row>
    <row r="68" spans="1:12" x14ac:dyDescent="0.25">
      <c r="A68" s="25">
        <v>43175.355671296296</v>
      </c>
      <c r="B68" s="9" t="s">
        <v>3</v>
      </c>
      <c r="C68" s="9" t="s">
        <v>2</v>
      </c>
      <c r="D68" s="10"/>
      <c r="E68" s="8" t="s">
        <v>636</v>
      </c>
      <c r="F68" s="9" t="s">
        <v>9</v>
      </c>
      <c r="G68" s="9" t="s">
        <v>0</v>
      </c>
      <c r="H68" s="9">
        <v>4030</v>
      </c>
      <c r="I68" s="9">
        <v>0.18</v>
      </c>
      <c r="J68" s="9">
        <v>45</v>
      </c>
      <c r="K68" s="278"/>
      <c r="L68" s="32"/>
    </row>
    <row r="69" spans="1:12" x14ac:dyDescent="0.25">
      <c r="A69" s="25">
        <v>43175.355833333335</v>
      </c>
      <c r="B69" s="9" t="s">
        <v>3</v>
      </c>
      <c r="C69" s="9" t="s">
        <v>2</v>
      </c>
      <c r="D69" s="10"/>
      <c r="E69" s="8" t="s">
        <v>636</v>
      </c>
      <c r="F69" s="9" t="s">
        <v>9</v>
      </c>
      <c r="G69" s="9" t="s">
        <v>0</v>
      </c>
      <c r="H69" s="9">
        <v>4480</v>
      </c>
      <c r="I69" s="9">
        <v>0.18</v>
      </c>
      <c r="J69" s="9">
        <v>45</v>
      </c>
      <c r="K69" s="278"/>
      <c r="L69" s="32"/>
    </row>
    <row r="70" spans="1:12" x14ac:dyDescent="0.25">
      <c r="A70" s="25">
        <v>43175.356423611112</v>
      </c>
      <c r="B70" s="9" t="s">
        <v>3</v>
      </c>
      <c r="C70" s="10"/>
      <c r="D70" s="9" t="s">
        <v>2</v>
      </c>
      <c r="E70" s="8" t="s">
        <v>637</v>
      </c>
      <c r="F70" s="9" t="s">
        <v>9</v>
      </c>
      <c r="G70" s="9" t="s">
        <v>0</v>
      </c>
      <c r="H70" s="9">
        <v>4780</v>
      </c>
      <c r="I70" s="9">
        <v>0.18</v>
      </c>
      <c r="J70" s="9">
        <v>45</v>
      </c>
      <c r="K70" s="278"/>
      <c r="L70" s="32"/>
    </row>
    <row r="71" spans="1:12" x14ac:dyDescent="0.25">
      <c r="A71" s="25">
        <v>43175.356562499997</v>
      </c>
      <c r="B71" s="9" t="s">
        <v>3</v>
      </c>
      <c r="C71" s="10"/>
      <c r="D71" s="9" t="s">
        <v>2</v>
      </c>
      <c r="E71" s="8" t="s">
        <v>637</v>
      </c>
      <c r="F71" s="9" t="s">
        <v>9</v>
      </c>
      <c r="G71" s="9" t="s">
        <v>0</v>
      </c>
      <c r="H71" s="9">
        <v>4880</v>
      </c>
      <c r="I71" s="9">
        <v>0.18</v>
      </c>
      <c r="J71" s="9">
        <v>45</v>
      </c>
      <c r="K71" s="278"/>
      <c r="L71" s="32"/>
    </row>
    <row r="72" spans="1:12" x14ac:dyDescent="0.25">
      <c r="A72" s="25">
        <v>43175.35670138889</v>
      </c>
      <c r="B72" s="9" t="s">
        <v>3</v>
      </c>
      <c r="C72" s="10"/>
      <c r="D72" s="9" t="s">
        <v>2</v>
      </c>
      <c r="E72" s="8" t="s">
        <v>637</v>
      </c>
      <c r="F72" s="9" t="s">
        <v>9</v>
      </c>
      <c r="G72" s="9" t="s">
        <v>0</v>
      </c>
      <c r="H72" s="9">
        <v>4860</v>
      </c>
      <c r="I72" s="9">
        <v>0.18</v>
      </c>
      <c r="J72" s="9">
        <v>45</v>
      </c>
      <c r="K72" s="278"/>
      <c r="L72" s="32"/>
    </row>
    <row r="73" spans="1:12" x14ac:dyDescent="0.25">
      <c r="A73" s="36">
        <v>43175.357534722221</v>
      </c>
      <c r="B73" s="12" t="s">
        <v>3</v>
      </c>
      <c r="C73" s="12" t="s">
        <v>2</v>
      </c>
      <c r="D73" s="10"/>
      <c r="E73" s="29" t="s">
        <v>636</v>
      </c>
      <c r="F73" s="28" t="s">
        <v>9</v>
      </c>
      <c r="G73" s="28" t="s">
        <v>5</v>
      </c>
      <c r="H73" s="28">
        <v>5030</v>
      </c>
      <c r="I73" s="28">
        <v>0.18</v>
      </c>
      <c r="J73" s="28">
        <v>45</v>
      </c>
      <c r="K73" s="277">
        <f>AVERAGE(H73:H81)</f>
        <v>4358.8888888888887</v>
      </c>
      <c r="L73" s="32"/>
    </row>
    <row r="74" spans="1:12" x14ac:dyDescent="0.25">
      <c r="A74" s="36">
        <v>43175.357673611114</v>
      </c>
      <c r="B74" s="12" t="s">
        <v>3</v>
      </c>
      <c r="C74" s="12" t="s">
        <v>2</v>
      </c>
      <c r="D74" s="10"/>
      <c r="E74" s="29" t="s">
        <v>636</v>
      </c>
      <c r="F74" s="28" t="s">
        <v>9</v>
      </c>
      <c r="G74" s="28" t="s">
        <v>5</v>
      </c>
      <c r="H74" s="28">
        <v>5040</v>
      </c>
      <c r="I74" s="28">
        <v>0.18</v>
      </c>
      <c r="J74" s="28">
        <v>45</v>
      </c>
      <c r="K74" s="277"/>
      <c r="L74" s="32"/>
    </row>
    <row r="75" spans="1:12" x14ac:dyDescent="0.25">
      <c r="A75" s="36">
        <v>43175.357812499999</v>
      </c>
      <c r="B75" s="12" t="s">
        <v>3</v>
      </c>
      <c r="C75" s="12" t="s">
        <v>2</v>
      </c>
      <c r="D75" s="10"/>
      <c r="E75" s="29" t="s">
        <v>636</v>
      </c>
      <c r="F75" s="28" t="s">
        <v>9</v>
      </c>
      <c r="G75" s="28" t="s">
        <v>5</v>
      </c>
      <c r="H75" s="28">
        <v>5040</v>
      </c>
      <c r="I75" s="28">
        <v>0.18</v>
      </c>
      <c r="J75" s="28">
        <v>45</v>
      </c>
      <c r="K75" s="277"/>
      <c r="L75" s="32"/>
    </row>
    <row r="76" spans="1:12" x14ac:dyDescent="0.25">
      <c r="A76" s="36">
        <v>43175.35833333333</v>
      </c>
      <c r="B76" s="12" t="s">
        <v>3</v>
      </c>
      <c r="C76" s="10"/>
      <c r="D76" s="12" t="s">
        <v>2</v>
      </c>
      <c r="E76" s="29" t="s">
        <v>637</v>
      </c>
      <c r="F76" s="28" t="s">
        <v>9</v>
      </c>
      <c r="G76" s="28" t="s">
        <v>5</v>
      </c>
      <c r="H76" s="28">
        <v>3970</v>
      </c>
      <c r="I76" s="28">
        <v>0.18</v>
      </c>
      <c r="J76" s="28">
        <v>45</v>
      </c>
      <c r="K76" s="277"/>
      <c r="L76" s="32"/>
    </row>
    <row r="77" spans="1:12" x14ac:dyDescent="0.25">
      <c r="A77" s="36">
        <v>43175.358483796299</v>
      </c>
      <c r="B77" s="12" t="s">
        <v>3</v>
      </c>
      <c r="C77" s="10"/>
      <c r="D77" s="12" t="s">
        <v>2</v>
      </c>
      <c r="E77" s="29" t="s">
        <v>637</v>
      </c>
      <c r="F77" s="28" t="s">
        <v>9</v>
      </c>
      <c r="G77" s="28" t="s">
        <v>5</v>
      </c>
      <c r="H77" s="28">
        <v>4020</v>
      </c>
      <c r="I77" s="28">
        <v>0.18</v>
      </c>
      <c r="J77" s="28">
        <v>45</v>
      </c>
      <c r="K77" s="277"/>
      <c r="L77" s="32"/>
    </row>
    <row r="78" spans="1:12" x14ac:dyDescent="0.25">
      <c r="A78" s="36">
        <v>43175.358622685184</v>
      </c>
      <c r="B78" s="12" t="s">
        <v>3</v>
      </c>
      <c r="C78" s="10"/>
      <c r="D78" s="12" t="s">
        <v>2</v>
      </c>
      <c r="E78" s="29" t="s">
        <v>637</v>
      </c>
      <c r="F78" s="28" t="s">
        <v>9</v>
      </c>
      <c r="G78" s="28" t="s">
        <v>5</v>
      </c>
      <c r="H78" s="28">
        <v>4040</v>
      </c>
      <c r="I78" s="28">
        <v>0.18</v>
      </c>
      <c r="J78" s="28">
        <v>45</v>
      </c>
      <c r="K78" s="277"/>
      <c r="L78" s="32"/>
    </row>
    <row r="79" spans="1:12" x14ac:dyDescent="0.25">
      <c r="A79" s="36">
        <v>43175.358842592592</v>
      </c>
      <c r="B79" s="12" t="s">
        <v>3</v>
      </c>
      <c r="C79" s="10"/>
      <c r="D79" s="12" t="s">
        <v>2</v>
      </c>
      <c r="E79" s="29" t="s">
        <v>637</v>
      </c>
      <c r="F79" s="28" t="s">
        <v>9</v>
      </c>
      <c r="G79" s="28" t="s">
        <v>5</v>
      </c>
      <c r="H79" s="28">
        <v>4030</v>
      </c>
      <c r="I79" s="28">
        <v>0.18</v>
      </c>
      <c r="J79" s="28">
        <v>45</v>
      </c>
      <c r="K79" s="277"/>
      <c r="L79" s="32"/>
    </row>
    <row r="80" spans="1:12" x14ac:dyDescent="0.25">
      <c r="A80" s="36">
        <v>43175.358993055554</v>
      </c>
      <c r="B80" s="12" t="s">
        <v>3</v>
      </c>
      <c r="C80" s="10"/>
      <c r="D80" s="12" t="s">
        <v>2</v>
      </c>
      <c r="E80" s="29" t="s">
        <v>637</v>
      </c>
      <c r="F80" s="28" t="s">
        <v>9</v>
      </c>
      <c r="G80" s="28" t="s">
        <v>5</v>
      </c>
      <c r="H80" s="28">
        <v>4030</v>
      </c>
      <c r="I80" s="28">
        <v>0.18</v>
      </c>
      <c r="J80" s="28">
        <v>45</v>
      </c>
      <c r="K80" s="277"/>
      <c r="L80" s="32"/>
    </row>
    <row r="81" spans="1:12" x14ac:dyDescent="0.25">
      <c r="A81" s="36">
        <v>43175.359131944446</v>
      </c>
      <c r="B81" s="12" t="s">
        <v>3</v>
      </c>
      <c r="C81" s="10"/>
      <c r="D81" s="12" t="s">
        <v>2</v>
      </c>
      <c r="E81" s="29" t="s">
        <v>637</v>
      </c>
      <c r="F81" s="28" t="s">
        <v>9</v>
      </c>
      <c r="G81" s="28" t="s">
        <v>5</v>
      </c>
      <c r="H81" s="28">
        <v>4030</v>
      </c>
      <c r="I81" s="28">
        <v>0.18</v>
      </c>
      <c r="J81" s="28">
        <v>45</v>
      </c>
      <c r="K81" s="277"/>
      <c r="L81" s="32"/>
    </row>
    <row r="82" spans="1:12" x14ac:dyDescent="0.25">
      <c r="A82" s="25">
        <v>43175.359803240739</v>
      </c>
      <c r="B82" s="9" t="s">
        <v>3</v>
      </c>
      <c r="C82" s="9" t="s">
        <v>2</v>
      </c>
      <c r="D82" s="10"/>
      <c r="E82" s="8" t="s">
        <v>636</v>
      </c>
      <c r="F82" s="9" t="s">
        <v>7</v>
      </c>
      <c r="G82" s="9" t="s">
        <v>0</v>
      </c>
      <c r="H82" s="9">
        <v>4260</v>
      </c>
      <c r="I82" s="9">
        <v>0.18</v>
      </c>
      <c r="J82" s="9">
        <v>45</v>
      </c>
      <c r="K82" s="278">
        <f>AVERAGE(H82:H84,H88:H90,H93)</f>
        <v>4270</v>
      </c>
      <c r="L82" s="32"/>
    </row>
    <row r="83" spans="1:12" x14ac:dyDescent="0.25">
      <c r="A83" s="25">
        <v>43175.359953703701</v>
      </c>
      <c r="B83" s="9" t="s">
        <v>3</v>
      </c>
      <c r="C83" s="9" t="s">
        <v>2</v>
      </c>
      <c r="D83" s="10"/>
      <c r="E83" s="8" t="s">
        <v>636</v>
      </c>
      <c r="F83" s="9" t="s">
        <v>7</v>
      </c>
      <c r="G83" s="9" t="s">
        <v>0</v>
      </c>
      <c r="H83" s="9">
        <v>4290</v>
      </c>
      <c r="I83" s="9">
        <v>0.18</v>
      </c>
      <c r="J83" s="9">
        <v>45</v>
      </c>
      <c r="K83" s="278"/>
      <c r="L83" s="32"/>
    </row>
    <row r="84" spans="1:12" x14ac:dyDescent="0.25">
      <c r="A84" s="25">
        <v>43175.360092592593</v>
      </c>
      <c r="B84" s="9" t="s">
        <v>3</v>
      </c>
      <c r="C84" s="9" t="s">
        <v>2</v>
      </c>
      <c r="D84" s="10"/>
      <c r="E84" s="8" t="s">
        <v>636</v>
      </c>
      <c r="F84" s="9" t="s">
        <v>7</v>
      </c>
      <c r="G84" s="9" t="s">
        <v>0</v>
      </c>
      <c r="H84" s="9">
        <v>4300</v>
      </c>
      <c r="I84" s="9">
        <v>0.18</v>
      </c>
      <c r="J84" s="9">
        <v>45</v>
      </c>
      <c r="K84" s="278"/>
      <c r="L84" s="32"/>
    </row>
    <row r="85" spans="1:12" x14ac:dyDescent="0.25">
      <c r="A85" s="25">
        <v>43175.360729166663</v>
      </c>
      <c r="B85" s="9" t="s">
        <v>3</v>
      </c>
      <c r="C85" s="9" t="s">
        <v>2</v>
      </c>
      <c r="D85" s="10"/>
      <c r="E85" s="8" t="s">
        <v>636</v>
      </c>
      <c r="F85" s="9" t="s">
        <v>7</v>
      </c>
      <c r="G85" s="9" t="s">
        <v>0</v>
      </c>
      <c r="H85" s="34">
        <v>4300</v>
      </c>
      <c r="I85" s="9">
        <v>0.18</v>
      </c>
      <c r="J85" s="9">
        <v>45</v>
      </c>
      <c r="K85" s="278"/>
      <c r="L85" s="32"/>
    </row>
    <row r="86" spans="1:12" x14ac:dyDescent="0.25">
      <c r="A86" s="25">
        <v>43175.360868055555</v>
      </c>
      <c r="B86" s="9" t="s">
        <v>3</v>
      </c>
      <c r="C86" s="9" t="s">
        <v>2</v>
      </c>
      <c r="D86" s="10"/>
      <c r="E86" s="8" t="s">
        <v>636</v>
      </c>
      <c r="F86" s="9" t="s">
        <v>7</v>
      </c>
      <c r="G86" s="9" t="s">
        <v>0</v>
      </c>
      <c r="H86" s="34">
        <v>4280</v>
      </c>
      <c r="I86" s="9">
        <v>0.18</v>
      </c>
      <c r="J86" s="9">
        <v>45</v>
      </c>
      <c r="K86" s="278"/>
      <c r="L86" s="32"/>
    </row>
    <row r="87" spans="1:12" x14ac:dyDescent="0.25">
      <c r="A87" s="25">
        <v>43175.361006944448</v>
      </c>
      <c r="B87" s="9" t="s">
        <v>3</v>
      </c>
      <c r="C87" s="9" t="s">
        <v>2</v>
      </c>
      <c r="D87" s="10"/>
      <c r="E87" s="8" t="s">
        <v>636</v>
      </c>
      <c r="F87" s="9" t="s">
        <v>7</v>
      </c>
      <c r="G87" s="9" t="s">
        <v>0</v>
      </c>
      <c r="H87" s="34">
        <v>4300</v>
      </c>
      <c r="I87" s="9">
        <v>0.18</v>
      </c>
      <c r="J87" s="9">
        <v>45</v>
      </c>
      <c r="K87" s="278"/>
      <c r="L87" s="32"/>
    </row>
    <row r="88" spans="1:12" x14ac:dyDescent="0.25">
      <c r="A88" s="25">
        <v>43175.362175925926</v>
      </c>
      <c r="B88" s="9" t="s">
        <v>3</v>
      </c>
      <c r="C88" s="10"/>
      <c r="D88" s="9" t="s">
        <v>2</v>
      </c>
      <c r="E88" s="8" t="s">
        <v>637</v>
      </c>
      <c r="F88" s="9" t="s">
        <v>7</v>
      </c>
      <c r="G88" s="9" t="s">
        <v>0</v>
      </c>
      <c r="H88" s="9">
        <v>4250</v>
      </c>
      <c r="I88" s="9">
        <v>0.18</v>
      </c>
      <c r="J88" s="9">
        <v>45</v>
      </c>
      <c r="K88" s="278"/>
      <c r="L88" s="32"/>
    </row>
    <row r="89" spans="1:12" x14ac:dyDescent="0.25">
      <c r="A89" s="25">
        <v>43175.362314814818</v>
      </c>
      <c r="B89" s="9" t="s">
        <v>3</v>
      </c>
      <c r="C89" s="10"/>
      <c r="D89" s="9" t="s">
        <v>2</v>
      </c>
      <c r="E89" s="8" t="s">
        <v>637</v>
      </c>
      <c r="F89" s="9" t="s">
        <v>7</v>
      </c>
      <c r="G89" s="9" t="s">
        <v>0</v>
      </c>
      <c r="H89" s="9">
        <v>4220</v>
      </c>
      <c r="I89" s="9">
        <v>0.18</v>
      </c>
      <c r="J89" s="9">
        <v>45</v>
      </c>
      <c r="K89" s="278"/>
      <c r="L89" s="32"/>
    </row>
    <row r="90" spans="1:12" x14ac:dyDescent="0.25">
      <c r="A90" s="25">
        <v>43175.362453703703</v>
      </c>
      <c r="B90" s="9" t="s">
        <v>3</v>
      </c>
      <c r="C90" s="10"/>
      <c r="D90" s="9" t="s">
        <v>2</v>
      </c>
      <c r="E90" s="8" t="s">
        <v>637</v>
      </c>
      <c r="F90" s="9" t="s">
        <v>7</v>
      </c>
      <c r="G90" s="9" t="s">
        <v>0</v>
      </c>
      <c r="H90" s="9">
        <v>4280</v>
      </c>
      <c r="I90" s="9">
        <v>0.18</v>
      </c>
      <c r="J90" s="9">
        <v>45</v>
      </c>
      <c r="K90" s="278"/>
      <c r="L90" s="32"/>
    </row>
    <row r="91" spans="1:12" x14ac:dyDescent="0.25">
      <c r="A91" s="25">
        <v>43175.362685185188</v>
      </c>
      <c r="B91" s="9" t="s">
        <v>3</v>
      </c>
      <c r="C91" s="10"/>
      <c r="D91" s="9" t="s">
        <v>2</v>
      </c>
      <c r="E91" s="8" t="s">
        <v>637</v>
      </c>
      <c r="F91" s="9" t="s">
        <v>7</v>
      </c>
      <c r="G91" s="9" t="s">
        <v>0</v>
      </c>
      <c r="H91" s="34">
        <v>4240</v>
      </c>
      <c r="I91" s="9">
        <v>0.18</v>
      </c>
      <c r="J91" s="9">
        <v>45</v>
      </c>
      <c r="K91" s="278"/>
      <c r="L91" s="32"/>
    </row>
    <row r="92" spans="1:12" x14ac:dyDescent="0.25">
      <c r="A92" s="25">
        <v>43175.362824074073</v>
      </c>
      <c r="B92" s="9" t="s">
        <v>3</v>
      </c>
      <c r="C92" s="10"/>
      <c r="D92" s="9" t="s">
        <v>2</v>
      </c>
      <c r="E92" s="8" t="s">
        <v>637</v>
      </c>
      <c r="F92" s="9" t="s">
        <v>7</v>
      </c>
      <c r="G92" s="9" t="s">
        <v>0</v>
      </c>
      <c r="H92" s="34">
        <v>3690</v>
      </c>
      <c r="I92" s="9">
        <v>0.18</v>
      </c>
      <c r="J92" s="9">
        <v>45</v>
      </c>
      <c r="K92" s="278"/>
      <c r="L92" s="32"/>
    </row>
    <row r="93" spans="1:12" x14ac:dyDescent="0.25">
      <c r="A93" s="25">
        <v>43175.362962962965</v>
      </c>
      <c r="B93" s="9" t="s">
        <v>3</v>
      </c>
      <c r="C93" s="10"/>
      <c r="D93" s="9" t="s">
        <v>2</v>
      </c>
      <c r="E93" s="8" t="s">
        <v>637</v>
      </c>
      <c r="F93" s="9" t="s">
        <v>7</v>
      </c>
      <c r="G93" s="9" t="s">
        <v>0</v>
      </c>
      <c r="H93" s="9">
        <v>4290</v>
      </c>
      <c r="I93" s="9">
        <v>0.18</v>
      </c>
      <c r="J93" s="9">
        <v>45</v>
      </c>
      <c r="K93" s="278"/>
      <c r="L93" s="32"/>
    </row>
    <row r="94" spans="1:12" x14ac:dyDescent="0.25">
      <c r="A94" s="36">
        <v>43175.36383101852</v>
      </c>
      <c r="B94" s="12" t="s">
        <v>3</v>
      </c>
      <c r="C94" s="12" t="s">
        <v>2</v>
      </c>
      <c r="D94" s="10"/>
      <c r="E94" s="29" t="s">
        <v>636</v>
      </c>
      <c r="F94" s="28" t="s">
        <v>6</v>
      </c>
      <c r="G94" s="28" t="s">
        <v>0</v>
      </c>
      <c r="H94" s="28">
        <v>3800</v>
      </c>
      <c r="I94" s="28">
        <v>0.18</v>
      </c>
      <c r="J94" s="28">
        <v>45</v>
      </c>
      <c r="K94" s="277">
        <f>AVERAGE(H94:H97,H103:H108)</f>
        <v>4330</v>
      </c>
      <c r="L94" s="32"/>
    </row>
    <row r="95" spans="1:12" x14ac:dyDescent="0.25">
      <c r="A95" s="36">
        <v>43175.363969907405</v>
      </c>
      <c r="B95" s="12" t="s">
        <v>3</v>
      </c>
      <c r="C95" s="12" t="s">
        <v>2</v>
      </c>
      <c r="D95" s="10"/>
      <c r="E95" s="29" t="s">
        <v>636</v>
      </c>
      <c r="F95" s="28" t="s">
        <v>6</v>
      </c>
      <c r="G95" s="28" t="s">
        <v>0</v>
      </c>
      <c r="H95" s="28">
        <v>3930</v>
      </c>
      <c r="I95" s="28">
        <v>0.18</v>
      </c>
      <c r="J95" s="28">
        <v>45</v>
      </c>
      <c r="K95" s="277"/>
      <c r="L95" s="32"/>
    </row>
    <row r="96" spans="1:12" x14ac:dyDescent="0.25">
      <c r="A96" s="36">
        <v>43175.364108796297</v>
      </c>
      <c r="B96" s="12" t="s">
        <v>3</v>
      </c>
      <c r="C96" s="12" t="s">
        <v>2</v>
      </c>
      <c r="D96" s="10"/>
      <c r="E96" s="29" t="s">
        <v>636</v>
      </c>
      <c r="F96" s="28" t="s">
        <v>6</v>
      </c>
      <c r="G96" s="28" t="s">
        <v>0</v>
      </c>
      <c r="H96" s="28">
        <v>4010</v>
      </c>
      <c r="I96" s="28">
        <v>0.18</v>
      </c>
      <c r="J96" s="28">
        <v>45</v>
      </c>
      <c r="K96" s="277"/>
      <c r="L96" s="32"/>
    </row>
    <row r="97" spans="1:12" x14ac:dyDescent="0.25">
      <c r="A97" s="36">
        <v>43175.364374999997</v>
      </c>
      <c r="B97" s="12" t="s">
        <v>3</v>
      </c>
      <c r="C97" s="12" t="s">
        <v>2</v>
      </c>
      <c r="D97" s="10"/>
      <c r="E97" s="29" t="s">
        <v>636</v>
      </c>
      <c r="F97" s="28" t="s">
        <v>6</v>
      </c>
      <c r="G97" s="28" t="s">
        <v>0</v>
      </c>
      <c r="H97" s="28">
        <v>4190</v>
      </c>
      <c r="I97" s="28">
        <v>0.18</v>
      </c>
      <c r="J97" s="28">
        <v>45</v>
      </c>
      <c r="K97" s="277"/>
      <c r="L97" s="32"/>
    </row>
    <row r="98" spans="1:12" x14ac:dyDescent="0.25">
      <c r="A98" s="36">
        <v>43175.364525462966</v>
      </c>
      <c r="B98" s="12" t="s">
        <v>3</v>
      </c>
      <c r="C98" s="12" t="s">
        <v>2</v>
      </c>
      <c r="D98" s="10"/>
      <c r="E98" s="29" t="s">
        <v>636</v>
      </c>
      <c r="F98" s="28" t="s">
        <v>6</v>
      </c>
      <c r="G98" s="28" t="s">
        <v>0</v>
      </c>
      <c r="H98" s="37">
        <v>2250</v>
      </c>
      <c r="I98" s="28">
        <v>0.18</v>
      </c>
      <c r="J98" s="28">
        <v>45</v>
      </c>
      <c r="K98" s="277"/>
      <c r="L98" s="32"/>
    </row>
    <row r="99" spans="1:12" x14ac:dyDescent="0.25">
      <c r="A99" s="36">
        <v>43175.364664351851</v>
      </c>
      <c r="B99" s="12" t="s">
        <v>3</v>
      </c>
      <c r="C99" s="12" t="s">
        <v>2</v>
      </c>
      <c r="D99" s="10"/>
      <c r="E99" s="29" t="s">
        <v>636</v>
      </c>
      <c r="F99" s="28" t="s">
        <v>6</v>
      </c>
      <c r="G99" s="28" t="s">
        <v>0</v>
      </c>
      <c r="H99" s="37">
        <v>3970</v>
      </c>
      <c r="I99" s="28">
        <v>0.18</v>
      </c>
      <c r="J99" s="28">
        <v>45</v>
      </c>
      <c r="K99" s="277"/>
      <c r="L99" s="32"/>
    </row>
    <row r="100" spans="1:12" x14ac:dyDescent="0.25">
      <c r="A100" s="36">
        <v>43175.367442129631</v>
      </c>
      <c r="B100" s="12" t="s">
        <v>3</v>
      </c>
      <c r="C100" s="12" t="s">
        <v>2</v>
      </c>
      <c r="D100" s="10"/>
      <c r="E100" s="29" t="s">
        <v>636</v>
      </c>
      <c r="F100" s="28" t="s">
        <v>6</v>
      </c>
      <c r="G100" s="28" t="s">
        <v>0</v>
      </c>
      <c r="H100" s="37">
        <v>370</v>
      </c>
      <c r="I100" s="28">
        <v>0.18</v>
      </c>
      <c r="J100" s="28">
        <v>45</v>
      </c>
      <c r="K100" s="277"/>
      <c r="L100" s="32"/>
    </row>
    <row r="101" spans="1:12" x14ac:dyDescent="0.25">
      <c r="A101" s="36">
        <v>43175.367581018516</v>
      </c>
      <c r="B101" s="12" t="s">
        <v>3</v>
      </c>
      <c r="C101" s="12" t="s">
        <v>2</v>
      </c>
      <c r="D101" s="10"/>
      <c r="E101" s="29" t="s">
        <v>636</v>
      </c>
      <c r="F101" s="28" t="s">
        <v>6</v>
      </c>
      <c r="G101" s="28" t="s">
        <v>0</v>
      </c>
      <c r="H101" s="37">
        <v>510</v>
      </c>
      <c r="I101" s="28">
        <v>0.18</v>
      </c>
      <c r="J101" s="28">
        <v>45</v>
      </c>
      <c r="K101" s="277"/>
      <c r="L101" s="32"/>
    </row>
    <row r="102" spans="1:12" x14ac:dyDescent="0.25">
      <c r="A102" s="36">
        <v>43175.367719907408</v>
      </c>
      <c r="B102" s="12" t="s">
        <v>3</v>
      </c>
      <c r="C102" s="12" t="s">
        <v>2</v>
      </c>
      <c r="D102" s="10"/>
      <c r="E102" s="29" t="s">
        <v>636</v>
      </c>
      <c r="F102" s="28" t="s">
        <v>6</v>
      </c>
      <c r="G102" s="28" t="s">
        <v>0</v>
      </c>
      <c r="H102" s="37">
        <v>400</v>
      </c>
      <c r="I102" s="28">
        <v>0.18</v>
      </c>
      <c r="J102" s="28">
        <v>45</v>
      </c>
      <c r="K102" s="277"/>
      <c r="L102" s="32"/>
    </row>
    <row r="103" spans="1:12" x14ac:dyDescent="0.25">
      <c r="A103" s="36">
        <v>43175.36855324074</v>
      </c>
      <c r="B103" s="12" t="s">
        <v>3</v>
      </c>
      <c r="C103" s="12" t="s">
        <v>2</v>
      </c>
      <c r="D103" s="10"/>
      <c r="E103" s="29" t="s">
        <v>636</v>
      </c>
      <c r="F103" s="28" t="s">
        <v>6</v>
      </c>
      <c r="G103" s="28" t="s">
        <v>0</v>
      </c>
      <c r="H103" s="28">
        <v>4440</v>
      </c>
      <c r="I103" s="28">
        <v>0.18</v>
      </c>
      <c r="J103" s="28">
        <v>45</v>
      </c>
      <c r="K103" s="277"/>
      <c r="L103" s="32"/>
    </row>
    <row r="104" spans="1:12" x14ac:dyDescent="0.25">
      <c r="A104" s="36">
        <v>43175.368692129632</v>
      </c>
      <c r="B104" s="12" t="s">
        <v>3</v>
      </c>
      <c r="C104" s="12" t="s">
        <v>2</v>
      </c>
      <c r="D104" s="10"/>
      <c r="E104" s="29" t="s">
        <v>636</v>
      </c>
      <c r="F104" s="28" t="s">
        <v>6</v>
      </c>
      <c r="G104" s="28" t="s">
        <v>0</v>
      </c>
      <c r="H104" s="28">
        <v>4520</v>
      </c>
      <c r="I104" s="28">
        <v>0.18</v>
      </c>
      <c r="J104" s="28">
        <v>45</v>
      </c>
      <c r="K104" s="277"/>
      <c r="L104" s="32"/>
    </row>
    <row r="105" spans="1:12" x14ac:dyDescent="0.25">
      <c r="A105" s="36">
        <v>43175.368842592594</v>
      </c>
      <c r="B105" s="12" t="s">
        <v>3</v>
      </c>
      <c r="C105" s="12" t="s">
        <v>2</v>
      </c>
      <c r="D105" s="10"/>
      <c r="E105" s="29" t="s">
        <v>636</v>
      </c>
      <c r="F105" s="28" t="s">
        <v>6</v>
      </c>
      <c r="G105" s="28" t="s">
        <v>0</v>
      </c>
      <c r="H105" s="28">
        <v>4570</v>
      </c>
      <c r="I105" s="28">
        <v>0.18</v>
      </c>
      <c r="J105" s="28">
        <v>45</v>
      </c>
      <c r="K105" s="277"/>
      <c r="L105" s="32"/>
    </row>
    <row r="106" spans="1:12" x14ac:dyDescent="0.25">
      <c r="A106" s="36">
        <v>43175.370694444442</v>
      </c>
      <c r="B106" s="12" t="s">
        <v>3</v>
      </c>
      <c r="C106" s="10"/>
      <c r="D106" s="12" t="s">
        <v>2</v>
      </c>
      <c r="E106" s="29" t="s">
        <v>637</v>
      </c>
      <c r="F106" s="28" t="s">
        <v>6</v>
      </c>
      <c r="G106" s="28" t="s">
        <v>0</v>
      </c>
      <c r="H106" s="28">
        <v>4620</v>
      </c>
      <c r="I106" s="28">
        <v>0.18</v>
      </c>
      <c r="J106" s="28">
        <v>45</v>
      </c>
      <c r="K106" s="277"/>
      <c r="L106" s="32"/>
    </row>
    <row r="107" spans="1:12" x14ac:dyDescent="0.25">
      <c r="A107" s="36">
        <v>43175.370856481481</v>
      </c>
      <c r="B107" s="12" t="s">
        <v>3</v>
      </c>
      <c r="C107" s="10"/>
      <c r="D107" s="12" t="s">
        <v>2</v>
      </c>
      <c r="E107" s="29" t="s">
        <v>637</v>
      </c>
      <c r="F107" s="28" t="s">
        <v>6</v>
      </c>
      <c r="G107" s="28" t="s">
        <v>0</v>
      </c>
      <c r="H107" s="28">
        <v>4610</v>
      </c>
      <c r="I107" s="28">
        <v>0.18</v>
      </c>
      <c r="J107" s="28">
        <v>45</v>
      </c>
      <c r="K107" s="277"/>
      <c r="L107" s="32"/>
    </row>
    <row r="108" spans="1:12" x14ac:dyDescent="0.25">
      <c r="A108" s="36">
        <v>43175.370995370373</v>
      </c>
      <c r="B108" s="12" t="s">
        <v>3</v>
      </c>
      <c r="C108" s="10"/>
      <c r="D108" s="12" t="s">
        <v>2</v>
      </c>
      <c r="E108" s="29" t="s">
        <v>637</v>
      </c>
      <c r="F108" s="28" t="s">
        <v>6</v>
      </c>
      <c r="G108" s="28" t="s">
        <v>0</v>
      </c>
      <c r="H108" s="28">
        <v>4610</v>
      </c>
      <c r="I108" s="28">
        <v>0.18</v>
      </c>
      <c r="J108" s="28">
        <v>45</v>
      </c>
      <c r="K108" s="277"/>
      <c r="L108" s="32"/>
    </row>
    <row r="109" spans="1:12" x14ac:dyDescent="0.25">
      <c r="A109" s="25">
        <v>43175.372847222221</v>
      </c>
      <c r="B109" s="9" t="s">
        <v>3</v>
      </c>
      <c r="C109" s="9" t="s">
        <v>2</v>
      </c>
      <c r="D109" s="10"/>
      <c r="E109" s="8" t="s">
        <v>636</v>
      </c>
      <c r="F109" s="9" t="s">
        <v>6</v>
      </c>
      <c r="G109" s="9" t="s">
        <v>5</v>
      </c>
      <c r="H109" s="9">
        <v>4620</v>
      </c>
      <c r="I109" s="9">
        <v>0.18</v>
      </c>
      <c r="J109" s="9">
        <v>45</v>
      </c>
      <c r="K109" s="278">
        <f>AVERAGE(H109:H112,H115:H117)</f>
        <v>4424.2857142857147</v>
      </c>
      <c r="L109" s="32"/>
    </row>
    <row r="110" spans="1:12" x14ac:dyDescent="0.25">
      <c r="A110" s="25">
        <v>43175.372986111113</v>
      </c>
      <c r="B110" s="9" t="s">
        <v>3</v>
      </c>
      <c r="C110" s="9" t="s">
        <v>2</v>
      </c>
      <c r="D110" s="10"/>
      <c r="E110" s="8" t="s">
        <v>636</v>
      </c>
      <c r="F110" s="9" t="s">
        <v>6</v>
      </c>
      <c r="G110" s="9" t="s">
        <v>5</v>
      </c>
      <c r="H110" s="9">
        <v>4650</v>
      </c>
      <c r="I110" s="9">
        <v>0.18</v>
      </c>
      <c r="J110" s="9">
        <v>45</v>
      </c>
      <c r="K110" s="278"/>
      <c r="L110" s="32"/>
    </row>
    <row r="111" spans="1:12" x14ac:dyDescent="0.25">
      <c r="A111" s="25">
        <v>43175.373124999998</v>
      </c>
      <c r="B111" s="9" t="s">
        <v>3</v>
      </c>
      <c r="C111" s="9" t="s">
        <v>2</v>
      </c>
      <c r="D111" s="10"/>
      <c r="E111" s="8" t="s">
        <v>636</v>
      </c>
      <c r="F111" s="9" t="s">
        <v>6</v>
      </c>
      <c r="G111" s="9" t="s">
        <v>5</v>
      </c>
      <c r="H111" s="9">
        <v>4660</v>
      </c>
      <c r="I111" s="9">
        <v>0.18</v>
      </c>
      <c r="J111" s="9">
        <v>45</v>
      </c>
      <c r="K111" s="278"/>
      <c r="L111" s="32"/>
    </row>
    <row r="112" spans="1:12" x14ac:dyDescent="0.25">
      <c r="A112" s="25">
        <v>43175.374560185184</v>
      </c>
      <c r="B112" s="9" t="s">
        <v>3</v>
      </c>
      <c r="C112" s="10"/>
      <c r="D112" s="9" t="s">
        <v>2</v>
      </c>
      <c r="E112" s="8" t="s">
        <v>637</v>
      </c>
      <c r="F112" s="9" t="s">
        <v>6</v>
      </c>
      <c r="G112" s="9" t="s">
        <v>5</v>
      </c>
      <c r="H112" s="9">
        <v>4470</v>
      </c>
      <c r="I112" s="9">
        <v>0.18</v>
      </c>
      <c r="J112" s="9">
        <v>45</v>
      </c>
      <c r="K112" s="278"/>
      <c r="L112" s="32"/>
    </row>
    <row r="113" spans="1:12" x14ac:dyDescent="0.25">
      <c r="A113" s="25">
        <v>43175.374699074076</v>
      </c>
      <c r="B113" s="9" t="s">
        <v>3</v>
      </c>
      <c r="C113" s="10"/>
      <c r="D113" s="9" t="s">
        <v>2</v>
      </c>
      <c r="E113" s="8" t="s">
        <v>637</v>
      </c>
      <c r="F113" s="9" t="s">
        <v>6</v>
      </c>
      <c r="G113" s="9" t="s">
        <v>5</v>
      </c>
      <c r="H113" s="34">
        <v>4550</v>
      </c>
      <c r="I113" s="9">
        <v>0.18</v>
      </c>
      <c r="J113" s="9">
        <v>45</v>
      </c>
      <c r="K113" s="278"/>
      <c r="L113" s="32"/>
    </row>
    <row r="114" spans="1:12" x14ac:dyDescent="0.25">
      <c r="A114" s="25">
        <v>43175.374849537038</v>
      </c>
      <c r="B114" s="9" t="s">
        <v>3</v>
      </c>
      <c r="C114" s="10"/>
      <c r="D114" s="9" t="s">
        <v>2</v>
      </c>
      <c r="E114" s="8" t="s">
        <v>637</v>
      </c>
      <c r="F114" s="9" t="s">
        <v>6</v>
      </c>
      <c r="G114" s="9" t="s">
        <v>5</v>
      </c>
      <c r="H114" s="34">
        <v>4560</v>
      </c>
      <c r="I114" s="9">
        <v>0.18</v>
      </c>
      <c r="J114" s="9">
        <v>45</v>
      </c>
      <c r="K114" s="278"/>
      <c r="L114" s="32"/>
    </row>
    <row r="115" spans="1:12" x14ac:dyDescent="0.25">
      <c r="A115" s="25">
        <v>43175.375277777777</v>
      </c>
      <c r="B115" s="9" t="s">
        <v>3</v>
      </c>
      <c r="C115" s="10"/>
      <c r="D115" s="9" t="s">
        <v>2</v>
      </c>
      <c r="E115" s="8" t="s">
        <v>637</v>
      </c>
      <c r="F115" s="9" t="s">
        <v>6</v>
      </c>
      <c r="G115" s="9" t="s">
        <v>5</v>
      </c>
      <c r="H115" s="9">
        <v>4170</v>
      </c>
      <c r="I115" s="9">
        <v>0.18</v>
      </c>
      <c r="J115" s="9">
        <v>45</v>
      </c>
      <c r="K115" s="278"/>
      <c r="L115" s="32"/>
    </row>
    <row r="116" spans="1:12" x14ac:dyDescent="0.25">
      <c r="A116" s="25">
        <v>43175.375416666669</v>
      </c>
      <c r="B116" s="9" t="s">
        <v>3</v>
      </c>
      <c r="C116" s="10"/>
      <c r="D116" s="9" t="s">
        <v>2</v>
      </c>
      <c r="E116" s="8" t="s">
        <v>637</v>
      </c>
      <c r="F116" s="9" t="s">
        <v>6</v>
      </c>
      <c r="G116" s="9" t="s">
        <v>5</v>
      </c>
      <c r="H116" s="9">
        <v>4210</v>
      </c>
      <c r="I116" s="9">
        <v>0.18</v>
      </c>
      <c r="J116" s="9">
        <v>45</v>
      </c>
      <c r="K116" s="278"/>
      <c r="L116" s="32"/>
    </row>
    <row r="117" spans="1:12" x14ac:dyDescent="0.25">
      <c r="A117" s="25">
        <v>43175.375555555554</v>
      </c>
      <c r="B117" s="9" t="s">
        <v>3</v>
      </c>
      <c r="C117" s="10"/>
      <c r="D117" s="9" t="s">
        <v>2</v>
      </c>
      <c r="E117" s="8" t="s">
        <v>637</v>
      </c>
      <c r="F117" s="9" t="s">
        <v>6</v>
      </c>
      <c r="G117" s="9" t="s">
        <v>5</v>
      </c>
      <c r="H117" s="9">
        <v>4190</v>
      </c>
      <c r="I117" s="9">
        <v>0.18</v>
      </c>
      <c r="J117" s="9">
        <v>45</v>
      </c>
      <c r="K117" s="278"/>
      <c r="L117" s="32"/>
    </row>
    <row r="118" spans="1:12" x14ac:dyDescent="0.25">
      <c r="A118" s="36">
        <v>43175.37736111111</v>
      </c>
      <c r="B118" s="12" t="s">
        <v>3</v>
      </c>
      <c r="C118" s="12" t="s">
        <v>2</v>
      </c>
      <c r="D118" s="10"/>
      <c r="E118" s="29" t="s">
        <v>636</v>
      </c>
      <c r="F118" s="28" t="s">
        <v>4</v>
      </c>
      <c r="G118" s="28" t="s">
        <v>0</v>
      </c>
      <c r="H118" s="28">
        <v>5030</v>
      </c>
      <c r="I118" s="28">
        <v>0.18</v>
      </c>
      <c r="J118" s="28">
        <v>45</v>
      </c>
      <c r="K118" s="277">
        <f>AVERAGE(H118:H121,H123:H126)</f>
        <v>5043.75</v>
      </c>
      <c r="L118" s="32"/>
    </row>
    <row r="119" spans="1:12" x14ac:dyDescent="0.25">
      <c r="A119" s="36">
        <v>43175.377511574072</v>
      </c>
      <c r="B119" s="12" t="s">
        <v>3</v>
      </c>
      <c r="C119" s="12" t="s">
        <v>2</v>
      </c>
      <c r="D119" s="10"/>
      <c r="E119" s="29" t="s">
        <v>636</v>
      </c>
      <c r="F119" s="28" t="s">
        <v>4</v>
      </c>
      <c r="G119" s="28" t="s">
        <v>0</v>
      </c>
      <c r="H119" s="28">
        <v>5030</v>
      </c>
      <c r="I119" s="28">
        <v>0.18</v>
      </c>
      <c r="J119" s="28">
        <v>45</v>
      </c>
      <c r="K119" s="277"/>
      <c r="L119" s="32"/>
    </row>
    <row r="120" spans="1:12" x14ac:dyDescent="0.25">
      <c r="A120" s="36">
        <v>43175.377650462964</v>
      </c>
      <c r="B120" s="12" t="s">
        <v>3</v>
      </c>
      <c r="C120" s="12" t="s">
        <v>2</v>
      </c>
      <c r="D120" s="10"/>
      <c r="E120" s="29" t="s">
        <v>636</v>
      </c>
      <c r="F120" s="28" t="s">
        <v>4</v>
      </c>
      <c r="G120" s="28" t="s">
        <v>0</v>
      </c>
      <c r="H120" s="28">
        <v>5020</v>
      </c>
      <c r="I120" s="28">
        <v>0.18</v>
      </c>
      <c r="J120" s="28">
        <v>45</v>
      </c>
      <c r="K120" s="277"/>
      <c r="L120" s="32"/>
    </row>
    <row r="121" spans="1:12" x14ac:dyDescent="0.25">
      <c r="A121" s="36">
        <v>43175.378472222219</v>
      </c>
      <c r="B121" s="12" t="s">
        <v>3</v>
      </c>
      <c r="C121" s="10"/>
      <c r="D121" s="12" t="s">
        <v>2</v>
      </c>
      <c r="E121" s="29" t="s">
        <v>637</v>
      </c>
      <c r="F121" s="28" t="s">
        <v>4</v>
      </c>
      <c r="G121" s="28" t="s">
        <v>0</v>
      </c>
      <c r="H121" s="28">
        <v>5310</v>
      </c>
      <c r="I121" s="28">
        <v>0.18</v>
      </c>
      <c r="J121" s="28">
        <v>45</v>
      </c>
      <c r="K121" s="277"/>
      <c r="L121" s="32"/>
    </row>
    <row r="122" spans="1:12" x14ac:dyDescent="0.25">
      <c r="A122" s="36">
        <v>43175.378611111111</v>
      </c>
      <c r="B122" s="12" t="s">
        <v>3</v>
      </c>
      <c r="C122" s="10"/>
      <c r="D122" s="12" t="s">
        <v>2</v>
      </c>
      <c r="E122" s="29" t="s">
        <v>637</v>
      </c>
      <c r="F122" s="28" t="s">
        <v>4</v>
      </c>
      <c r="G122" s="28" t="s">
        <v>0</v>
      </c>
      <c r="H122" s="37">
        <v>5300</v>
      </c>
      <c r="I122" s="28">
        <v>0.18</v>
      </c>
      <c r="J122" s="28">
        <v>45</v>
      </c>
      <c r="K122" s="277"/>
      <c r="L122" s="32"/>
    </row>
    <row r="123" spans="1:12" x14ac:dyDescent="0.25">
      <c r="A123" s="36">
        <v>43175.378750000003</v>
      </c>
      <c r="B123" s="12" t="s">
        <v>3</v>
      </c>
      <c r="C123" s="10"/>
      <c r="D123" s="12" t="s">
        <v>2</v>
      </c>
      <c r="E123" s="29" t="s">
        <v>637</v>
      </c>
      <c r="F123" s="28" t="s">
        <v>4</v>
      </c>
      <c r="G123" s="28" t="s">
        <v>0</v>
      </c>
      <c r="H123" s="28">
        <v>5280</v>
      </c>
      <c r="I123" s="28">
        <v>0.18</v>
      </c>
      <c r="J123" s="28">
        <v>45</v>
      </c>
      <c r="K123" s="277"/>
      <c r="L123" s="32"/>
    </row>
    <row r="124" spans="1:12" x14ac:dyDescent="0.25">
      <c r="A124" s="36">
        <v>43175.379363425927</v>
      </c>
      <c r="B124" s="12" t="s">
        <v>3</v>
      </c>
      <c r="C124" s="10"/>
      <c r="D124" s="12" t="s">
        <v>2</v>
      </c>
      <c r="E124" s="29" t="s">
        <v>637</v>
      </c>
      <c r="F124" s="28" t="s">
        <v>4</v>
      </c>
      <c r="G124" s="28" t="s">
        <v>0</v>
      </c>
      <c r="H124" s="28">
        <v>4880</v>
      </c>
      <c r="I124" s="28">
        <v>0.18</v>
      </c>
      <c r="J124" s="28">
        <v>45</v>
      </c>
      <c r="K124" s="277"/>
      <c r="L124" s="32"/>
    </row>
    <row r="125" spans="1:12" x14ac:dyDescent="0.25">
      <c r="A125" s="36">
        <v>43175.379513888889</v>
      </c>
      <c r="B125" s="12" t="s">
        <v>3</v>
      </c>
      <c r="C125" s="10"/>
      <c r="D125" s="12" t="s">
        <v>2</v>
      </c>
      <c r="E125" s="29" t="s">
        <v>637</v>
      </c>
      <c r="F125" s="28" t="s">
        <v>4</v>
      </c>
      <c r="G125" s="28" t="s">
        <v>0</v>
      </c>
      <c r="H125" s="28">
        <v>4890</v>
      </c>
      <c r="I125" s="28">
        <v>0.18</v>
      </c>
      <c r="J125" s="28">
        <v>45</v>
      </c>
      <c r="K125" s="277"/>
      <c r="L125" s="32"/>
    </row>
    <row r="126" spans="1:12" x14ac:dyDescent="0.25">
      <c r="A126" s="36">
        <v>43175.379652777781</v>
      </c>
      <c r="B126" s="12" t="s">
        <v>3</v>
      </c>
      <c r="C126" s="10"/>
      <c r="D126" s="12" t="s">
        <v>2</v>
      </c>
      <c r="E126" s="29" t="s">
        <v>637</v>
      </c>
      <c r="F126" s="28" t="s">
        <v>4</v>
      </c>
      <c r="G126" s="28" t="s">
        <v>0</v>
      </c>
      <c r="H126" s="28">
        <v>4910</v>
      </c>
      <c r="I126" s="28">
        <v>0.18</v>
      </c>
      <c r="J126" s="28">
        <v>45</v>
      </c>
      <c r="K126" s="277"/>
      <c r="L126" s="32"/>
    </row>
    <row r="127" spans="1:12" x14ac:dyDescent="0.25">
      <c r="A127" s="25">
        <v>43175.380509259259</v>
      </c>
      <c r="B127" s="9" t="s">
        <v>3</v>
      </c>
      <c r="C127" s="9" t="s">
        <v>2</v>
      </c>
      <c r="D127" s="10"/>
      <c r="E127" s="8" t="s">
        <v>636</v>
      </c>
      <c r="F127" s="9" t="s">
        <v>1</v>
      </c>
      <c r="G127" s="9" t="s">
        <v>0</v>
      </c>
      <c r="H127" s="9">
        <v>4890</v>
      </c>
      <c r="I127" s="9">
        <v>0.18</v>
      </c>
      <c r="J127" s="9">
        <v>45</v>
      </c>
      <c r="K127" s="278">
        <f>AVERAGE(H127:H131,H133:H135)</f>
        <v>4561.25</v>
      </c>
      <c r="L127" s="32"/>
    </row>
    <row r="128" spans="1:12" x14ac:dyDescent="0.25">
      <c r="A128" s="25">
        <v>43175.380648148152</v>
      </c>
      <c r="B128" s="9" t="s">
        <v>3</v>
      </c>
      <c r="C128" s="9" t="s">
        <v>2</v>
      </c>
      <c r="D128" s="10"/>
      <c r="E128" s="8" t="s">
        <v>636</v>
      </c>
      <c r="F128" s="9" t="s">
        <v>1</v>
      </c>
      <c r="G128" s="9" t="s">
        <v>0</v>
      </c>
      <c r="H128" s="9">
        <v>4910</v>
      </c>
      <c r="I128" s="9">
        <v>0.18</v>
      </c>
      <c r="J128" s="9">
        <v>45</v>
      </c>
      <c r="K128" s="278"/>
      <c r="L128" s="32"/>
    </row>
    <row r="129" spans="1:12" x14ac:dyDescent="0.25">
      <c r="A129" s="25">
        <v>43175.38077546296</v>
      </c>
      <c r="B129" s="9" t="s">
        <v>3</v>
      </c>
      <c r="C129" s="9" t="s">
        <v>2</v>
      </c>
      <c r="D129" s="10"/>
      <c r="E129" s="8" t="s">
        <v>636</v>
      </c>
      <c r="F129" s="9" t="s">
        <v>1</v>
      </c>
      <c r="G129" s="9" t="s">
        <v>0</v>
      </c>
      <c r="H129" s="9">
        <v>4950</v>
      </c>
      <c r="I129" s="9">
        <v>0.18</v>
      </c>
      <c r="J129" s="9">
        <v>45</v>
      </c>
      <c r="K129" s="278"/>
      <c r="L129" s="32"/>
    </row>
    <row r="130" spans="1:12" x14ac:dyDescent="0.25">
      <c r="A130" s="25">
        <v>43175.381180555552</v>
      </c>
      <c r="B130" s="9" t="s">
        <v>3</v>
      </c>
      <c r="C130" s="10"/>
      <c r="D130" s="9" t="s">
        <v>2</v>
      </c>
      <c r="E130" s="8" t="s">
        <v>637</v>
      </c>
      <c r="F130" s="9" t="s">
        <v>1</v>
      </c>
      <c r="G130" s="9" t="s">
        <v>0</v>
      </c>
      <c r="H130" s="9">
        <v>3670</v>
      </c>
      <c r="I130" s="9">
        <v>0.18</v>
      </c>
      <c r="J130" s="9">
        <v>45</v>
      </c>
      <c r="K130" s="278"/>
      <c r="L130" s="32"/>
    </row>
    <row r="131" spans="1:12" x14ac:dyDescent="0.25">
      <c r="A131" s="25">
        <v>43175.381319444445</v>
      </c>
      <c r="B131" s="9" t="s">
        <v>3</v>
      </c>
      <c r="C131" s="10"/>
      <c r="D131" s="9" t="s">
        <v>2</v>
      </c>
      <c r="E131" s="8" t="s">
        <v>637</v>
      </c>
      <c r="F131" s="9" t="s">
        <v>1</v>
      </c>
      <c r="G131" s="9" t="s">
        <v>0</v>
      </c>
      <c r="H131" s="9">
        <v>3660</v>
      </c>
      <c r="I131" s="9">
        <v>0.18</v>
      </c>
      <c r="J131" s="9">
        <v>45</v>
      </c>
      <c r="K131" s="278"/>
      <c r="L131" s="32"/>
    </row>
    <row r="132" spans="1:12" x14ac:dyDescent="0.25">
      <c r="A132" s="25">
        <v>43175.381458333337</v>
      </c>
      <c r="B132" s="9" t="s">
        <v>3</v>
      </c>
      <c r="C132" s="10"/>
      <c r="D132" s="9" t="s">
        <v>2</v>
      </c>
      <c r="E132" s="8" t="s">
        <v>637</v>
      </c>
      <c r="F132" s="9" t="s">
        <v>1</v>
      </c>
      <c r="G132" s="9" t="s">
        <v>0</v>
      </c>
      <c r="H132" s="34">
        <v>3500</v>
      </c>
      <c r="I132" s="9">
        <v>0.18</v>
      </c>
      <c r="J132" s="9">
        <v>45</v>
      </c>
      <c r="K132" s="278"/>
      <c r="L132" s="32"/>
    </row>
    <row r="133" spans="1:12" x14ac:dyDescent="0.25">
      <c r="A133" s="25">
        <v>43175.381979166668</v>
      </c>
      <c r="B133" s="9" t="s">
        <v>3</v>
      </c>
      <c r="C133" s="10"/>
      <c r="D133" s="9" t="s">
        <v>2</v>
      </c>
      <c r="E133" s="8" t="s">
        <v>637</v>
      </c>
      <c r="F133" s="9" t="s">
        <v>1</v>
      </c>
      <c r="G133" s="9" t="s">
        <v>0</v>
      </c>
      <c r="H133" s="9">
        <v>4770</v>
      </c>
      <c r="I133" s="9">
        <v>0.18</v>
      </c>
      <c r="J133" s="9">
        <v>45</v>
      </c>
      <c r="K133" s="278"/>
      <c r="L133" s="32"/>
    </row>
    <row r="134" spans="1:12" x14ac:dyDescent="0.25">
      <c r="A134" s="25">
        <v>43175.382118055553</v>
      </c>
      <c r="B134" s="9" t="s">
        <v>3</v>
      </c>
      <c r="C134" s="10"/>
      <c r="D134" s="9" t="s">
        <v>2</v>
      </c>
      <c r="E134" s="8" t="s">
        <v>637</v>
      </c>
      <c r="F134" s="9" t="s">
        <v>1</v>
      </c>
      <c r="G134" s="9" t="s">
        <v>0</v>
      </c>
      <c r="H134" s="9">
        <v>4820</v>
      </c>
      <c r="I134" s="9">
        <v>0.18</v>
      </c>
      <c r="J134" s="9">
        <v>45</v>
      </c>
      <c r="K134" s="278"/>
      <c r="L134" s="32"/>
    </row>
    <row r="135" spans="1:12" x14ac:dyDescent="0.25">
      <c r="A135" s="25">
        <v>43175.382256944446</v>
      </c>
      <c r="B135" s="9" t="s">
        <v>3</v>
      </c>
      <c r="C135" s="10"/>
      <c r="D135" s="9" t="s">
        <v>2</v>
      </c>
      <c r="E135" s="8" t="s">
        <v>637</v>
      </c>
      <c r="F135" s="9" t="s">
        <v>1</v>
      </c>
      <c r="G135" s="9" t="s">
        <v>0</v>
      </c>
      <c r="H135" s="9">
        <v>4820</v>
      </c>
      <c r="I135" s="9">
        <v>0.18</v>
      </c>
      <c r="J135" s="9">
        <v>45</v>
      </c>
      <c r="K135" s="278"/>
      <c r="L135" s="32"/>
    </row>
    <row r="136" spans="1:12" x14ac:dyDescent="0.25">
      <c r="A136" s="36">
        <v>43175.38380787037</v>
      </c>
      <c r="B136" s="12" t="s">
        <v>3</v>
      </c>
      <c r="C136" s="12" t="s">
        <v>2</v>
      </c>
      <c r="D136" s="10"/>
      <c r="E136" s="29" t="s">
        <v>636</v>
      </c>
      <c r="F136" s="28" t="s">
        <v>31</v>
      </c>
      <c r="G136" s="28" t="s">
        <v>0</v>
      </c>
      <c r="H136" s="28">
        <v>4900</v>
      </c>
      <c r="I136" s="28">
        <v>0.18</v>
      </c>
      <c r="J136" s="28">
        <v>45</v>
      </c>
      <c r="K136" s="277">
        <f>AVERAGE(H136:H141)</f>
        <v>4751.666666666667</v>
      </c>
      <c r="L136" s="32"/>
    </row>
    <row r="137" spans="1:12" x14ac:dyDescent="0.25">
      <c r="A137" s="36">
        <v>43175.383946759262</v>
      </c>
      <c r="B137" s="12" t="s">
        <v>3</v>
      </c>
      <c r="C137" s="12" t="s">
        <v>2</v>
      </c>
      <c r="D137" s="10"/>
      <c r="E137" s="29" t="s">
        <v>636</v>
      </c>
      <c r="F137" s="28" t="s">
        <v>31</v>
      </c>
      <c r="G137" s="28" t="s">
        <v>0</v>
      </c>
      <c r="H137" s="28">
        <v>4910</v>
      </c>
      <c r="I137" s="28">
        <v>0.18</v>
      </c>
      <c r="J137" s="28">
        <v>45</v>
      </c>
      <c r="K137" s="277"/>
      <c r="L137" s="32"/>
    </row>
    <row r="138" spans="1:12" x14ac:dyDescent="0.25">
      <c r="A138" s="36">
        <v>43175.384085648147</v>
      </c>
      <c r="B138" s="12" t="s">
        <v>3</v>
      </c>
      <c r="C138" s="12" t="s">
        <v>2</v>
      </c>
      <c r="D138" s="10"/>
      <c r="E138" s="29" t="s">
        <v>636</v>
      </c>
      <c r="F138" s="28" t="s">
        <v>31</v>
      </c>
      <c r="G138" s="28" t="s">
        <v>0</v>
      </c>
      <c r="H138" s="28">
        <v>4940</v>
      </c>
      <c r="I138" s="28">
        <v>0.18</v>
      </c>
      <c r="J138" s="28">
        <v>45</v>
      </c>
      <c r="K138" s="277"/>
      <c r="L138" s="32"/>
    </row>
    <row r="139" spans="1:12" x14ac:dyDescent="0.25">
      <c r="A139" s="36">
        <v>43175.384918981479</v>
      </c>
      <c r="B139" s="12" t="s">
        <v>3</v>
      </c>
      <c r="C139" s="10"/>
      <c r="D139" s="12" t="s">
        <v>2</v>
      </c>
      <c r="E139" s="29" t="s">
        <v>637</v>
      </c>
      <c r="F139" s="28" t="s">
        <v>31</v>
      </c>
      <c r="G139" s="28" t="s">
        <v>0</v>
      </c>
      <c r="H139" s="28">
        <v>4610</v>
      </c>
      <c r="I139" s="28">
        <v>0.18</v>
      </c>
      <c r="J139" s="28">
        <v>45</v>
      </c>
      <c r="K139" s="277"/>
      <c r="L139" s="32"/>
    </row>
    <row r="140" spans="1:12" x14ac:dyDescent="0.25">
      <c r="A140" s="36">
        <v>43175.385057870371</v>
      </c>
      <c r="B140" s="12" t="s">
        <v>3</v>
      </c>
      <c r="C140" s="10"/>
      <c r="D140" s="12" t="s">
        <v>2</v>
      </c>
      <c r="E140" s="29" t="s">
        <v>637</v>
      </c>
      <c r="F140" s="28" t="s">
        <v>31</v>
      </c>
      <c r="G140" s="28" t="s">
        <v>0</v>
      </c>
      <c r="H140" s="28">
        <v>4590</v>
      </c>
      <c r="I140" s="28">
        <v>0.18</v>
      </c>
      <c r="J140" s="28">
        <v>45</v>
      </c>
      <c r="K140" s="277"/>
      <c r="L140" s="32"/>
    </row>
    <row r="141" spans="1:12" x14ac:dyDescent="0.25">
      <c r="A141" s="36">
        <v>43175.385196759256</v>
      </c>
      <c r="B141" s="12" t="s">
        <v>3</v>
      </c>
      <c r="C141" s="10"/>
      <c r="D141" s="12" t="s">
        <v>2</v>
      </c>
      <c r="E141" s="29" t="s">
        <v>637</v>
      </c>
      <c r="F141" s="28" t="s">
        <v>31</v>
      </c>
      <c r="G141" s="28" t="s">
        <v>0</v>
      </c>
      <c r="H141" s="28">
        <v>4560</v>
      </c>
      <c r="I141" s="28">
        <v>0.18</v>
      </c>
      <c r="J141" s="28">
        <v>45</v>
      </c>
      <c r="K141" s="277"/>
      <c r="L141" s="32"/>
    </row>
    <row r="142" spans="1:12" x14ac:dyDescent="0.25">
      <c r="A142" s="25">
        <v>43175.386620370373</v>
      </c>
      <c r="B142" s="9" t="s">
        <v>3</v>
      </c>
      <c r="C142" s="9" t="s">
        <v>2</v>
      </c>
      <c r="D142" s="10"/>
      <c r="E142" s="8" t="s">
        <v>636</v>
      </c>
      <c r="F142" s="9" t="s">
        <v>30</v>
      </c>
      <c r="G142" s="9" t="s">
        <v>0</v>
      </c>
      <c r="H142" s="9">
        <v>4510</v>
      </c>
      <c r="I142" s="9">
        <v>0.18</v>
      </c>
      <c r="J142" s="9">
        <v>45</v>
      </c>
      <c r="K142" s="278">
        <f>AVERAGE(H142:H147)</f>
        <v>4740</v>
      </c>
      <c r="L142" s="32"/>
    </row>
    <row r="143" spans="1:12" x14ac:dyDescent="0.25">
      <c r="A143" s="25">
        <v>43175.386759259258</v>
      </c>
      <c r="B143" s="9" t="s">
        <v>3</v>
      </c>
      <c r="C143" s="9" t="s">
        <v>2</v>
      </c>
      <c r="D143" s="10"/>
      <c r="E143" s="8" t="s">
        <v>636</v>
      </c>
      <c r="F143" s="9" t="s">
        <v>30</v>
      </c>
      <c r="G143" s="9" t="s">
        <v>0</v>
      </c>
      <c r="H143" s="9">
        <v>4620</v>
      </c>
      <c r="I143" s="9">
        <v>0.18</v>
      </c>
      <c r="J143" s="9">
        <v>45</v>
      </c>
      <c r="K143" s="278"/>
      <c r="L143" s="32"/>
    </row>
    <row r="144" spans="1:12" x14ac:dyDescent="0.25">
      <c r="A144" s="25">
        <v>43175.38689814815</v>
      </c>
      <c r="B144" s="9" t="s">
        <v>3</v>
      </c>
      <c r="C144" s="9" t="s">
        <v>2</v>
      </c>
      <c r="D144" s="10"/>
      <c r="E144" s="8" t="s">
        <v>636</v>
      </c>
      <c r="F144" s="9" t="s">
        <v>30</v>
      </c>
      <c r="G144" s="9" t="s">
        <v>0</v>
      </c>
      <c r="H144" s="9">
        <v>4610</v>
      </c>
      <c r="I144" s="9">
        <v>0.18</v>
      </c>
      <c r="J144" s="9">
        <v>45</v>
      </c>
      <c r="K144" s="278"/>
      <c r="L144" s="32"/>
    </row>
    <row r="145" spans="1:12" x14ac:dyDescent="0.25">
      <c r="A145" s="25">
        <v>43175.387337962966</v>
      </c>
      <c r="B145" s="9" t="s">
        <v>3</v>
      </c>
      <c r="C145" s="10"/>
      <c r="D145" s="9" t="s">
        <v>2</v>
      </c>
      <c r="E145" s="8" t="s">
        <v>637</v>
      </c>
      <c r="F145" s="9" t="s">
        <v>30</v>
      </c>
      <c r="G145" s="9" t="s">
        <v>0</v>
      </c>
      <c r="H145" s="9">
        <v>4890</v>
      </c>
      <c r="I145" s="9">
        <v>0.18</v>
      </c>
      <c r="J145" s="9">
        <v>45</v>
      </c>
      <c r="K145" s="278"/>
      <c r="L145" s="32"/>
    </row>
    <row r="146" spans="1:12" x14ac:dyDescent="0.25">
      <c r="A146" s="25">
        <v>43175.387476851851</v>
      </c>
      <c r="B146" s="9" t="s">
        <v>3</v>
      </c>
      <c r="C146" s="10"/>
      <c r="D146" s="9" t="s">
        <v>2</v>
      </c>
      <c r="E146" s="8" t="s">
        <v>637</v>
      </c>
      <c r="F146" s="9" t="s">
        <v>30</v>
      </c>
      <c r="G146" s="9" t="s">
        <v>0</v>
      </c>
      <c r="H146" s="9">
        <v>4890</v>
      </c>
      <c r="I146" s="9">
        <v>0.18</v>
      </c>
      <c r="J146" s="9">
        <v>45</v>
      </c>
      <c r="K146" s="278"/>
      <c r="L146" s="32"/>
    </row>
    <row r="147" spans="1:12" x14ac:dyDescent="0.25">
      <c r="A147" s="25">
        <v>43175.387615740743</v>
      </c>
      <c r="B147" s="9" t="s">
        <v>3</v>
      </c>
      <c r="C147" s="10"/>
      <c r="D147" s="9" t="s">
        <v>2</v>
      </c>
      <c r="E147" s="8" t="s">
        <v>637</v>
      </c>
      <c r="F147" s="9" t="s">
        <v>30</v>
      </c>
      <c r="G147" s="9" t="s">
        <v>0</v>
      </c>
      <c r="H147" s="9">
        <v>4920</v>
      </c>
      <c r="I147" s="9">
        <v>0.18</v>
      </c>
      <c r="J147" s="9">
        <v>45</v>
      </c>
      <c r="K147" s="278"/>
      <c r="L147" s="32"/>
    </row>
    <row r="148" spans="1:12" x14ac:dyDescent="0.25">
      <c r="A148" s="36">
        <v>43175.38821759259</v>
      </c>
      <c r="B148" s="12" t="s">
        <v>3</v>
      </c>
      <c r="C148" s="12" t="s">
        <v>2</v>
      </c>
      <c r="D148" s="10"/>
      <c r="E148" s="29" t="s">
        <v>636</v>
      </c>
      <c r="F148" s="28" t="s">
        <v>29</v>
      </c>
      <c r="G148" s="28" t="s">
        <v>0</v>
      </c>
      <c r="H148" s="28">
        <v>5070</v>
      </c>
      <c r="I148" s="28">
        <v>0.18</v>
      </c>
      <c r="J148" s="28">
        <v>45</v>
      </c>
      <c r="K148" s="277">
        <f>AVERAGE(H148:H156)</f>
        <v>4898.8888888888887</v>
      </c>
      <c r="L148" s="32"/>
    </row>
    <row r="149" spans="1:12" x14ac:dyDescent="0.25">
      <c r="A149" s="36">
        <v>43175.388368055559</v>
      </c>
      <c r="B149" s="12" t="s">
        <v>3</v>
      </c>
      <c r="C149" s="12" t="s">
        <v>2</v>
      </c>
      <c r="D149" s="10"/>
      <c r="E149" s="29" t="s">
        <v>636</v>
      </c>
      <c r="F149" s="28" t="s">
        <v>29</v>
      </c>
      <c r="G149" s="28" t="s">
        <v>0</v>
      </c>
      <c r="H149" s="28">
        <v>5100</v>
      </c>
      <c r="I149" s="28">
        <v>0.18</v>
      </c>
      <c r="J149" s="28">
        <v>45</v>
      </c>
      <c r="K149" s="277"/>
      <c r="L149" s="32"/>
    </row>
    <row r="150" spans="1:12" x14ac:dyDescent="0.25">
      <c r="A150" s="36">
        <v>43175.388506944444</v>
      </c>
      <c r="B150" s="12" t="s">
        <v>3</v>
      </c>
      <c r="C150" s="12" t="s">
        <v>2</v>
      </c>
      <c r="D150" s="10"/>
      <c r="E150" s="29" t="s">
        <v>636</v>
      </c>
      <c r="F150" s="28" t="s">
        <v>29</v>
      </c>
      <c r="G150" s="28" t="s">
        <v>0</v>
      </c>
      <c r="H150" s="28">
        <v>5130</v>
      </c>
      <c r="I150" s="28">
        <v>0.18</v>
      </c>
      <c r="J150" s="28">
        <v>45</v>
      </c>
      <c r="K150" s="277"/>
      <c r="L150" s="32"/>
    </row>
    <row r="151" spans="1:12" x14ac:dyDescent="0.25">
      <c r="A151" s="36">
        <v>43175.388993055552</v>
      </c>
      <c r="B151" s="12" t="s">
        <v>3</v>
      </c>
      <c r="C151" s="10"/>
      <c r="D151" s="12" t="s">
        <v>2</v>
      </c>
      <c r="E151" s="29" t="s">
        <v>637</v>
      </c>
      <c r="F151" s="28" t="s">
        <v>29</v>
      </c>
      <c r="G151" s="28" t="s">
        <v>0</v>
      </c>
      <c r="H151" s="28">
        <v>4940</v>
      </c>
      <c r="I151" s="28">
        <v>0.18</v>
      </c>
      <c r="J151" s="28">
        <v>45</v>
      </c>
      <c r="K151" s="277"/>
      <c r="L151" s="32"/>
    </row>
    <row r="152" spans="1:12" x14ac:dyDescent="0.25">
      <c r="A152" s="36">
        <v>43175.389131944445</v>
      </c>
      <c r="B152" s="12" t="s">
        <v>3</v>
      </c>
      <c r="C152" s="10"/>
      <c r="D152" s="12" t="s">
        <v>2</v>
      </c>
      <c r="E152" s="29" t="s">
        <v>637</v>
      </c>
      <c r="F152" s="28" t="s">
        <v>29</v>
      </c>
      <c r="G152" s="28" t="s">
        <v>0</v>
      </c>
      <c r="H152" s="28">
        <v>4920</v>
      </c>
      <c r="I152" s="28">
        <v>0.18</v>
      </c>
      <c r="J152" s="28">
        <v>45</v>
      </c>
      <c r="K152" s="277"/>
      <c r="L152" s="32"/>
    </row>
    <row r="153" spans="1:12" x14ac:dyDescent="0.25">
      <c r="A153" s="36">
        <v>43175.389270833337</v>
      </c>
      <c r="B153" s="12" t="s">
        <v>3</v>
      </c>
      <c r="C153" s="10"/>
      <c r="D153" s="12" t="s">
        <v>2</v>
      </c>
      <c r="E153" s="29" t="s">
        <v>637</v>
      </c>
      <c r="F153" s="28" t="s">
        <v>29</v>
      </c>
      <c r="G153" s="28" t="s">
        <v>0</v>
      </c>
      <c r="H153" s="28">
        <v>5000</v>
      </c>
      <c r="I153" s="28">
        <v>0.18</v>
      </c>
      <c r="J153" s="28">
        <v>45</v>
      </c>
      <c r="K153" s="277"/>
      <c r="L153" s="32"/>
    </row>
    <row r="154" spans="1:12" x14ac:dyDescent="0.25">
      <c r="A154" s="36">
        <v>43175.389664351853</v>
      </c>
      <c r="B154" s="12" t="s">
        <v>3</v>
      </c>
      <c r="C154" s="10"/>
      <c r="D154" s="12" t="s">
        <v>2</v>
      </c>
      <c r="E154" s="29" t="s">
        <v>637</v>
      </c>
      <c r="F154" s="28" t="s">
        <v>29</v>
      </c>
      <c r="G154" s="28" t="s">
        <v>0</v>
      </c>
      <c r="H154" s="28">
        <v>4600</v>
      </c>
      <c r="I154" s="28">
        <v>0.18</v>
      </c>
      <c r="J154" s="28">
        <v>45</v>
      </c>
      <c r="K154" s="277"/>
      <c r="L154" s="32"/>
    </row>
    <row r="155" spans="1:12" x14ac:dyDescent="0.25">
      <c r="A155" s="36">
        <v>43175.389803240738</v>
      </c>
      <c r="B155" s="12" t="s">
        <v>3</v>
      </c>
      <c r="C155" s="10"/>
      <c r="D155" s="12" t="s">
        <v>2</v>
      </c>
      <c r="E155" s="29" t="s">
        <v>637</v>
      </c>
      <c r="F155" s="28" t="s">
        <v>29</v>
      </c>
      <c r="G155" s="28" t="s">
        <v>0</v>
      </c>
      <c r="H155" s="28">
        <v>4660</v>
      </c>
      <c r="I155" s="28">
        <v>0.18</v>
      </c>
      <c r="J155" s="28">
        <v>45</v>
      </c>
      <c r="K155" s="277"/>
      <c r="L155" s="32"/>
    </row>
    <row r="156" spans="1:12" x14ac:dyDescent="0.25">
      <c r="A156" s="36">
        <v>43175.389953703707</v>
      </c>
      <c r="B156" s="12" t="s">
        <v>3</v>
      </c>
      <c r="C156" s="10"/>
      <c r="D156" s="12" t="s">
        <v>2</v>
      </c>
      <c r="E156" s="29" t="s">
        <v>637</v>
      </c>
      <c r="F156" s="28" t="s">
        <v>29</v>
      </c>
      <c r="G156" s="28" t="s">
        <v>0</v>
      </c>
      <c r="H156" s="28">
        <v>4670</v>
      </c>
      <c r="I156" s="28">
        <v>0.18</v>
      </c>
      <c r="J156" s="28">
        <v>45</v>
      </c>
      <c r="K156" s="277"/>
      <c r="L156" s="32"/>
    </row>
    <row r="157" spans="1:12" x14ac:dyDescent="0.25">
      <c r="A157" s="25">
        <v>43175.390729166669</v>
      </c>
      <c r="B157" s="9" t="s">
        <v>3</v>
      </c>
      <c r="C157" s="9" t="s">
        <v>2</v>
      </c>
      <c r="D157" s="10"/>
      <c r="E157" s="8" t="s">
        <v>636</v>
      </c>
      <c r="F157" s="9" t="s">
        <v>29</v>
      </c>
      <c r="G157" s="9" t="s">
        <v>44</v>
      </c>
      <c r="H157" s="9">
        <v>5170</v>
      </c>
      <c r="I157" s="9">
        <v>0.18</v>
      </c>
      <c r="J157" s="9">
        <v>45</v>
      </c>
      <c r="K157" s="278">
        <f>AVERAGE(H157:H162)</f>
        <v>4838.333333333333</v>
      </c>
      <c r="L157" s="32"/>
    </row>
    <row r="158" spans="1:12" x14ac:dyDescent="0.25">
      <c r="A158" s="25">
        <v>43175.390868055554</v>
      </c>
      <c r="B158" s="9" t="s">
        <v>3</v>
      </c>
      <c r="C158" s="9" t="s">
        <v>2</v>
      </c>
      <c r="D158" s="10"/>
      <c r="E158" s="8" t="s">
        <v>636</v>
      </c>
      <c r="F158" s="9" t="s">
        <v>29</v>
      </c>
      <c r="G158" s="9" t="s">
        <v>44</v>
      </c>
      <c r="H158" s="9">
        <v>5230</v>
      </c>
      <c r="I158" s="9">
        <v>0.18</v>
      </c>
      <c r="J158" s="9">
        <v>45</v>
      </c>
      <c r="K158" s="278"/>
      <c r="L158" s="32"/>
    </row>
    <row r="159" spans="1:12" x14ac:dyDescent="0.25">
      <c r="A159" s="25">
        <v>43175.391006944446</v>
      </c>
      <c r="B159" s="9" t="s">
        <v>3</v>
      </c>
      <c r="C159" s="9" t="s">
        <v>2</v>
      </c>
      <c r="D159" s="10"/>
      <c r="E159" s="8" t="s">
        <v>636</v>
      </c>
      <c r="F159" s="9" t="s">
        <v>29</v>
      </c>
      <c r="G159" s="9" t="s">
        <v>44</v>
      </c>
      <c r="H159" s="9">
        <v>5250</v>
      </c>
      <c r="I159" s="9">
        <v>0.18</v>
      </c>
      <c r="J159" s="9">
        <v>45</v>
      </c>
      <c r="K159" s="278"/>
      <c r="L159" s="32"/>
    </row>
    <row r="160" spans="1:12" x14ac:dyDescent="0.25">
      <c r="A160" s="25">
        <v>43175.391608796293</v>
      </c>
      <c r="B160" s="9" t="s">
        <v>3</v>
      </c>
      <c r="C160" s="10"/>
      <c r="D160" s="9" t="s">
        <v>2</v>
      </c>
      <c r="E160" s="8" t="s">
        <v>637</v>
      </c>
      <c r="F160" s="9" t="s">
        <v>29</v>
      </c>
      <c r="G160" s="9" t="s">
        <v>44</v>
      </c>
      <c r="H160" s="9">
        <v>4400</v>
      </c>
      <c r="I160" s="9">
        <v>0.18</v>
      </c>
      <c r="J160" s="9">
        <v>45</v>
      </c>
      <c r="K160" s="278"/>
      <c r="L160" s="32"/>
    </row>
    <row r="161" spans="1:12" x14ac:dyDescent="0.25">
      <c r="A161" s="25">
        <v>43175.391759259262</v>
      </c>
      <c r="B161" s="9" t="s">
        <v>3</v>
      </c>
      <c r="C161" s="10"/>
      <c r="D161" s="9" t="s">
        <v>2</v>
      </c>
      <c r="E161" s="8" t="s">
        <v>637</v>
      </c>
      <c r="F161" s="9" t="s">
        <v>29</v>
      </c>
      <c r="G161" s="9" t="s">
        <v>44</v>
      </c>
      <c r="H161" s="9">
        <v>4480</v>
      </c>
      <c r="I161" s="9">
        <v>0.18</v>
      </c>
      <c r="J161" s="9">
        <v>45</v>
      </c>
      <c r="K161" s="278"/>
      <c r="L161" s="32"/>
    </row>
    <row r="162" spans="1:12" x14ac:dyDescent="0.25">
      <c r="A162" s="25">
        <v>43175.391898148147</v>
      </c>
      <c r="B162" s="9" t="s">
        <v>3</v>
      </c>
      <c r="C162" s="10"/>
      <c r="D162" s="9" t="s">
        <v>2</v>
      </c>
      <c r="E162" s="8" t="s">
        <v>637</v>
      </c>
      <c r="F162" s="9" t="s">
        <v>29</v>
      </c>
      <c r="G162" s="9" t="s">
        <v>44</v>
      </c>
      <c r="H162" s="9">
        <v>4500</v>
      </c>
      <c r="I162" s="9">
        <v>0.18</v>
      </c>
      <c r="J162" s="9">
        <v>45</v>
      </c>
      <c r="K162" s="278"/>
      <c r="L162" s="32"/>
    </row>
    <row r="163" spans="1:12" x14ac:dyDescent="0.25">
      <c r="A163" s="36">
        <v>43175.424189814818</v>
      </c>
      <c r="B163" s="12" t="s">
        <v>3</v>
      </c>
      <c r="C163" s="12" t="s">
        <v>2</v>
      </c>
      <c r="D163" s="10"/>
      <c r="E163" s="29" t="s">
        <v>636</v>
      </c>
      <c r="F163" s="28" t="s">
        <v>28</v>
      </c>
      <c r="G163" s="28" t="s">
        <v>0</v>
      </c>
      <c r="H163" s="28">
        <v>4740</v>
      </c>
      <c r="I163" s="28">
        <v>0.18</v>
      </c>
      <c r="J163" s="28">
        <v>45</v>
      </c>
      <c r="K163" s="277">
        <f>AVERAGE(H163:H166,H168:H169,H174:H176)</f>
        <v>5026.666666666667</v>
      </c>
      <c r="L163" s="32"/>
    </row>
    <row r="164" spans="1:12" x14ac:dyDescent="0.25">
      <c r="A164" s="36">
        <v>43175.424328703702</v>
      </c>
      <c r="B164" s="12" t="s">
        <v>3</v>
      </c>
      <c r="C164" s="12" t="s">
        <v>2</v>
      </c>
      <c r="D164" s="10"/>
      <c r="E164" s="29" t="s">
        <v>636</v>
      </c>
      <c r="F164" s="28" t="s">
        <v>28</v>
      </c>
      <c r="G164" s="28" t="s">
        <v>0</v>
      </c>
      <c r="H164" s="28">
        <v>4780</v>
      </c>
      <c r="I164" s="28">
        <v>0.18</v>
      </c>
      <c r="J164" s="28">
        <v>45</v>
      </c>
      <c r="K164" s="277"/>
      <c r="L164" s="32"/>
    </row>
    <row r="165" spans="1:12" x14ac:dyDescent="0.25">
      <c r="A165" s="36">
        <v>43175.424467592595</v>
      </c>
      <c r="B165" s="12" t="s">
        <v>3</v>
      </c>
      <c r="C165" s="12" t="s">
        <v>2</v>
      </c>
      <c r="D165" s="10"/>
      <c r="E165" s="29" t="s">
        <v>636</v>
      </c>
      <c r="F165" s="28" t="s">
        <v>28</v>
      </c>
      <c r="G165" s="28" t="s">
        <v>0</v>
      </c>
      <c r="H165" s="28">
        <v>4800</v>
      </c>
      <c r="I165" s="28">
        <v>0.18</v>
      </c>
      <c r="J165" s="28">
        <v>45</v>
      </c>
      <c r="K165" s="277"/>
      <c r="L165" s="32"/>
    </row>
    <row r="166" spans="1:12" x14ac:dyDescent="0.25">
      <c r="A166" s="36">
        <v>43175.425057870372</v>
      </c>
      <c r="B166" s="12" t="s">
        <v>3</v>
      </c>
      <c r="C166" s="10"/>
      <c r="D166" s="12" t="s">
        <v>2</v>
      </c>
      <c r="E166" s="29" t="s">
        <v>637</v>
      </c>
      <c r="F166" s="28" t="s">
        <v>28</v>
      </c>
      <c r="G166" s="28" t="s">
        <v>0</v>
      </c>
      <c r="H166" s="28">
        <v>5190</v>
      </c>
      <c r="I166" s="28">
        <v>0.18</v>
      </c>
      <c r="J166" s="28">
        <v>45</v>
      </c>
      <c r="K166" s="277"/>
      <c r="L166" s="32"/>
    </row>
    <row r="167" spans="1:12" x14ac:dyDescent="0.25">
      <c r="A167" s="36">
        <v>43175.425196759257</v>
      </c>
      <c r="B167" s="12" t="s">
        <v>3</v>
      </c>
      <c r="C167" s="10"/>
      <c r="D167" s="12" t="s">
        <v>2</v>
      </c>
      <c r="E167" s="29" t="s">
        <v>637</v>
      </c>
      <c r="F167" s="28" t="s">
        <v>28</v>
      </c>
      <c r="G167" s="28" t="s">
        <v>0</v>
      </c>
      <c r="H167" s="37">
        <v>5210</v>
      </c>
      <c r="I167" s="28">
        <v>0.18</v>
      </c>
      <c r="J167" s="28">
        <v>45</v>
      </c>
      <c r="K167" s="277"/>
      <c r="L167" s="32"/>
    </row>
    <row r="168" spans="1:12" x14ac:dyDescent="0.25">
      <c r="A168" s="36">
        <v>43175.425335648149</v>
      </c>
      <c r="B168" s="12" t="s">
        <v>3</v>
      </c>
      <c r="C168" s="10"/>
      <c r="D168" s="12" t="s">
        <v>2</v>
      </c>
      <c r="E168" s="29" t="s">
        <v>637</v>
      </c>
      <c r="F168" s="28" t="s">
        <v>28</v>
      </c>
      <c r="G168" s="28" t="s">
        <v>0</v>
      </c>
      <c r="H168" s="28">
        <v>5240</v>
      </c>
      <c r="I168" s="28">
        <v>0.18</v>
      </c>
      <c r="J168" s="28">
        <v>45</v>
      </c>
      <c r="K168" s="277"/>
      <c r="L168" s="32"/>
    </row>
    <row r="169" spans="1:12" x14ac:dyDescent="0.25">
      <c r="A169" s="36">
        <v>43175.42560185185</v>
      </c>
      <c r="B169" s="12" t="s">
        <v>3</v>
      </c>
      <c r="C169" s="10"/>
      <c r="D169" s="12" t="s">
        <v>2</v>
      </c>
      <c r="E169" s="29" t="s">
        <v>637</v>
      </c>
      <c r="F169" s="28" t="s">
        <v>28</v>
      </c>
      <c r="G169" s="28" t="s">
        <v>0</v>
      </c>
      <c r="H169" s="28">
        <v>5240</v>
      </c>
      <c r="I169" s="28">
        <v>0.18</v>
      </c>
      <c r="J169" s="28">
        <v>45</v>
      </c>
      <c r="K169" s="277"/>
      <c r="L169" s="32"/>
    </row>
    <row r="170" spans="1:12" x14ac:dyDescent="0.25">
      <c r="A170" s="36">
        <v>43175.425740740742</v>
      </c>
      <c r="B170" s="12" t="s">
        <v>3</v>
      </c>
      <c r="C170" s="10"/>
      <c r="D170" s="12" t="s">
        <v>2</v>
      </c>
      <c r="E170" s="29" t="s">
        <v>637</v>
      </c>
      <c r="F170" s="28" t="s">
        <v>28</v>
      </c>
      <c r="G170" s="28" t="s">
        <v>0</v>
      </c>
      <c r="H170" s="37">
        <v>5250</v>
      </c>
      <c r="I170" s="28">
        <v>0.18</v>
      </c>
      <c r="J170" s="28">
        <v>45</v>
      </c>
      <c r="K170" s="277"/>
      <c r="L170" s="32"/>
    </row>
    <row r="171" spans="1:12" x14ac:dyDescent="0.25">
      <c r="A171" s="36">
        <v>43175.425879629627</v>
      </c>
      <c r="B171" s="12" t="s">
        <v>3</v>
      </c>
      <c r="C171" s="10"/>
      <c r="D171" s="12" t="s">
        <v>2</v>
      </c>
      <c r="E171" s="29" t="s">
        <v>637</v>
      </c>
      <c r="F171" s="28" t="s">
        <v>28</v>
      </c>
      <c r="G171" s="28" t="s">
        <v>0</v>
      </c>
      <c r="H171" s="37">
        <v>5240</v>
      </c>
      <c r="I171" s="28">
        <v>0.18</v>
      </c>
      <c r="J171" s="28">
        <v>45</v>
      </c>
      <c r="K171" s="277"/>
      <c r="L171" s="32"/>
    </row>
    <row r="172" spans="1:12" x14ac:dyDescent="0.25">
      <c r="A172" s="36">
        <v>43175.426296296297</v>
      </c>
      <c r="B172" s="12" t="s">
        <v>3</v>
      </c>
      <c r="C172" s="10"/>
      <c r="D172" s="12" t="s">
        <v>2</v>
      </c>
      <c r="E172" s="29" t="s">
        <v>637</v>
      </c>
      <c r="F172" s="28" t="s">
        <v>28</v>
      </c>
      <c r="G172" s="28" t="s">
        <v>0</v>
      </c>
      <c r="H172" s="37">
        <v>4910</v>
      </c>
      <c r="I172" s="28">
        <v>0.18</v>
      </c>
      <c r="J172" s="28">
        <v>45</v>
      </c>
      <c r="K172" s="277"/>
      <c r="L172" s="32"/>
    </row>
    <row r="173" spans="1:12" x14ac:dyDescent="0.25">
      <c r="A173" s="36">
        <v>43175.426435185182</v>
      </c>
      <c r="B173" s="12" t="s">
        <v>3</v>
      </c>
      <c r="C173" s="10"/>
      <c r="D173" s="12" t="s">
        <v>2</v>
      </c>
      <c r="E173" s="29" t="s">
        <v>637</v>
      </c>
      <c r="F173" s="28" t="s">
        <v>28</v>
      </c>
      <c r="G173" s="28" t="s">
        <v>0</v>
      </c>
      <c r="H173" s="37">
        <v>4260</v>
      </c>
      <c r="I173" s="28">
        <v>0.18</v>
      </c>
      <c r="J173" s="28">
        <v>45</v>
      </c>
      <c r="K173" s="277"/>
      <c r="L173" s="32"/>
    </row>
    <row r="174" spans="1:12" x14ac:dyDescent="0.25">
      <c r="A174" s="36">
        <v>43175.426574074074</v>
      </c>
      <c r="B174" s="12" t="s">
        <v>3</v>
      </c>
      <c r="C174" s="10"/>
      <c r="D174" s="12" t="s">
        <v>2</v>
      </c>
      <c r="E174" s="29" t="s">
        <v>637</v>
      </c>
      <c r="F174" s="28" t="s">
        <v>28</v>
      </c>
      <c r="G174" s="28" t="s">
        <v>0</v>
      </c>
      <c r="H174" s="28">
        <v>5070</v>
      </c>
      <c r="I174" s="28">
        <v>0.18</v>
      </c>
      <c r="J174" s="28">
        <v>45</v>
      </c>
      <c r="K174" s="277"/>
      <c r="L174" s="32"/>
    </row>
    <row r="175" spans="1:12" x14ac:dyDescent="0.25">
      <c r="A175" s="36">
        <v>43175.426724537036</v>
      </c>
      <c r="B175" s="12" t="s">
        <v>3</v>
      </c>
      <c r="C175" s="10"/>
      <c r="D175" s="12" t="s">
        <v>2</v>
      </c>
      <c r="E175" s="29" t="s">
        <v>637</v>
      </c>
      <c r="F175" s="28" t="s">
        <v>28</v>
      </c>
      <c r="G175" s="28" t="s">
        <v>0</v>
      </c>
      <c r="H175" s="28">
        <v>5080</v>
      </c>
      <c r="I175" s="28">
        <v>0.18</v>
      </c>
      <c r="J175" s="28">
        <v>45</v>
      </c>
      <c r="K175" s="277"/>
      <c r="L175" s="32"/>
    </row>
    <row r="176" spans="1:12" x14ac:dyDescent="0.25">
      <c r="A176" s="36">
        <v>43175.426863425928</v>
      </c>
      <c r="B176" s="12" t="s">
        <v>3</v>
      </c>
      <c r="C176" s="10"/>
      <c r="D176" s="12" t="s">
        <v>2</v>
      </c>
      <c r="E176" s="29" t="s">
        <v>637</v>
      </c>
      <c r="F176" s="28" t="s">
        <v>28</v>
      </c>
      <c r="G176" s="28" t="s">
        <v>0</v>
      </c>
      <c r="H176" s="28">
        <v>5100</v>
      </c>
      <c r="I176" s="28">
        <v>0.18</v>
      </c>
      <c r="J176" s="28">
        <v>45</v>
      </c>
      <c r="K176" s="277"/>
      <c r="L176" s="32"/>
    </row>
    <row r="177" spans="1:12" x14ac:dyDescent="0.25">
      <c r="A177" s="36">
        <v>43175.427002314813</v>
      </c>
      <c r="B177" s="12" t="s">
        <v>3</v>
      </c>
      <c r="C177" s="10"/>
      <c r="D177" s="12" t="s">
        <v>2</v>
      </c>
      <c r="E177" s="29" t="s">
        <v>637</v>
      </c>
      <c r="F177" s="28" t="s">
        <v>28</v>
      </c>
      <c r="G177" s="28" t="s">
        <v>0</v>
      </c>
      <c r="H177" s="37">
        <v>4210</v>
      </c>
      <c r="I177" s="28">
        <v>0.18</v>
      </c>
      <c r="J177" s="28">
        <v>45</v>
      </c>
      <c r="K177" s="277"/>
      <c r="L177" s="32"/>
    </row>
    <row r="178" spans="1:12" x14ac:dyDescent="0.25">
      <c r="A178" s="25">
        <v>43175.42765046296</v>
      </c>
      <c r="B178" s="9" t="s">
        <v>3</v>
      </c>
      <c r="C178" s="9" t="s">
        <v>2</v>
      </c>
      <c r="D178" s="10"/>
      <c r="E178" s="8" t="s">
        <v>636</v>
      </c>
      <c r="F178" s="9" t="s">
        <v>28</v>
      </c>
      <c r="G178" s="9" t="s">
        <v>16</v>
      </c>
      <c r="H178" s="9">
        <v>4990</v>
      </c>
      <c r="I178" s="9">
        <v>0.18</v>
      </c>
      <c r="J178" s="9">
        <v>45</v>
      </c>
      <c r="K178" s="278">
        <f>AVERAGE(H178:H180,H182:H184,H188:H189,H193:H195,H198:H199)</f>
        <v>4411.5384615384619</v>
      </c>
      <c r="L178" s="32"/>
    </row>
    <row r="179" spans="1:12" x14ac:dyDescent="0.25">
      <c r="A179" s="25">
        <v>43175.427789351852</v>
      </c>
      <c r="B179" s="9" t="s">
        <v>3</v>
      </c>
      <c r="C179" s="9" t="s">
        <v>2</v>
      </c>
      <c r="D179" s="10"/>
      <c r="E179" s="8" t="s">
        <v>636</v>
      </c>
      <c r="F179" s="9" t="s">
        <v>28</v>
      </c>
      <c r="G179" s="9" t="s">
        <v>16</v>
      </c>
      <c r="H179" s="9">
        <v>5040</v>
      </c>
      <c r="I179" s="9">
        <v>0.18</v>
      </c>
      <c r="J179" s="9">
        <v>45</v>
      </c>
      <c r="K179" s="278"/>
      <c r="L179" s="32"/>
    </row>
    <row r="180" spans="1:12" x14ac:dyDescent="0.25">
      <c r="A180" s="25">
        <v>43175.427916666667</v>
      </c>
      <c r="B180" s="9" t="s">
        <v>3</v>
      </c>
      <c r="C180" s="9" t="s">
        <v>2</v>
      </c>
      <c r="D180" s="10"/>
      <c r="E180" s="8" t="s">
        <v>636</v>
      </c>
      <c r="F180" s="9" t="s">
        <v>28</v>
      </c>
      <c r="G180" s="9" t="s">
        <v>16</v>
      </c>
      <c r="H180" s="9">
        <v>5030</v>
      </c>
      <c r="I180" s="9">
        <v>0.18</v>
      </c>
      <c r="J180" s="9">
        <v>45</v>
      </c>
      <c r="K180" s="278"/>
      <c r="L180" s="32"/>
    </row>
    <row r="181" spans="1:12" x14ac:dyDescent="0.25">
      <c r="A181" s="25">
        <v>43175.428425925929</v>
      </c>
      <c r="B181" s="9" t="s">
        <v>3</v>
      </c>
      <c r="C181" s="9" t="s">
        <v>2</v>
      </c>
      <c r="D181" s="10"/>
      <c r="E181" s="8" t="s">
        <v>636</v>
      </c>
      <c r="F181" s="9" t="s">
        <v>28</v>
      </c>
      <c r="G181" s="9" t="s">
        <v>16</v>
      </c>
      <c r="H181" s="34">
        <v>3700</v>
      </c>
      <c r="I181" s="9">
        <v>0.18</v>
      </c>
      <c r="J181" s="9">
        <v>45</v>
      </c>
      <c r="K181" s="278"/>
      <c r="L181" s="32"/>
    </row>
    <row r="182" spans="1:12" x14ac:dyDescent="0.25">
      <c r="A182" s="25">
        <v>43175.428564814814</v>
      </c>
      <c r="B182" s="9" t="s">
        <v>3</v>
      </c>
      <c r="C182" s="9" t="s">
        <v>2</v>
      </c>
      <c r="D182" s="10"/>
      <c r="E182" s="8" t="s">
        <v>636</v>
      </c>
      <c r="F182" s="9" t="s">
        <v>28</v>
      </c>
      <c r="G182" s="9" t="s">
        <v>16</v>
      </c>
      <c r="H182" s="9">
        <v>3720</v>
      </c>
      <c r="I182" s="9">
        <v>0.18</v>
      </c>
      <c r="J182" s="9">
        <v>45</v>
      </c>
      <c r="K182" s="278"/>
      <c r="L182" s="32"/>
    </row>
    <row r="183" spans="1:12" x14ac:dyDescent="0.25">
      <c r="A183" s="25">
        <v>43175.428703703707</v>
      </c>
      <c r="B183" s="9" t="s">
        <v>3</v>
      </c>
      <c r="C183" s="9" t="s">
        <v>2</v>
      </c>
      <c r="D183" s="10"/>
      <c r="E183" s="8" t="s">
        <v>636</v>
      </c>
      <c r="F183" s="9" t="s">
        <v>28</v>
      </c>
      <c r="G183" s="9" t="s">
        <v>16</v>
      </c>
      <c r="H183" s="9">
        <v>3720</v>
      </c>
      <c r="I183" s="9">
        <v>0.18</v>
      </c>
      <c r="J183" s="9">
        <v>45</v>
      </c>
      <c r="K183" s="278"/>
      <c r="L183" s="32"/>
    </row>
    <row r="184" spans="1:12" x14ac:dyDescent="0.25">
      <c r="A184" s="25">
        <v>43175.429097222222</v>
      </c>
      <c r="B184" s="9" t="s">
        <v>3</v>
      </c>
      <c r="C184" s="9" t="s">
        <v>2</v>
      </c>
      <c r="D184" s="10"/>
      <c r="E184" s="8" t="s">
        <v>636</v>
      </c>
      <c r="F184" s="9" t="s">
        <v>28</v>
      </c>
      <c r="G184" s="9" t="s">
        <v>16</v>
      </c>
      <c r="H184" s="9">
        <v>4230</v>
      </c>
      <c r="I184" s="9">
        <v>0.18</v>
      </c>
      <c r="J184" s="9">
        <v>45</v>
      </c>
      <c r="K184" s="278"/>
      <c r="L184" s="32"/>
    </row>
    <row r="185" spans="1:12" x14ac:dyDescent="0.25">
      <c r="A185" s="25">
        <v>43175.429236111115</v>
      </c>
      <c r="B185" s="9" t="s">
        <v>3</v>
      </c>
      <c r="C185" s="9" t="s">
        <v>2</v>
      </c>
      <c r="D185" s="10"/>
      <c r="E185" s="8" t="s">
        <v>636</v>
      </c>
      <c r="F185" s="9" t="s">
        <v>28</v>
      </c>
      <c r="G185" s="9" t="s">
        <v>16</v>
      </c>
      <c r="H185" s="34">
        <v>3440</v>
      </c>
      <c r="I185" s="9">
        <v>0.18</v>
      </c>
      <c r="J185" s="9">
        <v>45</v>
      </c>
      <c r="K185" s="278"/>
      <c r="L185" s="32"/>
    </row>
    <row r="186" spans="1:12" x14ac:dyDescent="0.25">
      <c r="A186" s="25">
        <v>43175.429375</v>
      </c>
      <c r="B186" s="9" t="s">
        <v>3</v>
      </c>
      <c r="C186" s="9" t="s">
        <v>2</v>
      </c>
      <c r="D186" s="10"/>
      <c r="E186" s="8" t="s">
        <v>636</v>
      </c>
      <c r="F186" s="9" t="s">
        <v>28</v>
      </c>
      <c r="G186" s="9" t="s">
        <v>16</v>
      </c>
      <c r="H186" s="34">
        <v>4290</v>
      </c>
      <c r="I186" s="9">
        <v>0.18</v>
      </c>
      <c r="J186" s="9">
        <v>45</v>
      </c>
      <c r="K186" s="278"/>
      <c r="L186" s="32"/>
    </row>
    <row r="187" spans="1:12" x14ac:dyDescent="0.25">
      <c r="A187" s="25">
        <v>43175.429895833331</v>
      </c>
      <c r="B187" s="9" t="s">
        <v>3</v>
      </c>
      <c r="C187" s="9" t="s">
        <v>2</v>
      </c>
      <c r="D187" s="10"/>
      <c r="E187" s="8" t="s">
        <v>636</v>
      </c>
      <c r="F187" s="9" t="s">
        <v>28</v>
      </c>
      <c r="G187" s="9" t="s">
        <v>16</v>
      </c>
      <c r="H187" s="34">
        <v>4390</v>
      </c>
      <c r="I187" s="9">
        <v>0.18</v>
      </c>
      <c r="J187" s="9">
        <v>45</v>
      </c>
      <c r="K187" s="278"/>
      <c r="L187" s="32"/>
    </row>
    <row r="188" spans="1:12" x14ac:dyDescent="0.25">
      <c r="A188" s="25">
        <v>43175.430046296293</v>
      </c>
      <c r="B188" s="9" t="s">
        <v>3</v>
      </c>
      <c r="C188" s="9" t="s">
        <v>2</v>
      </c>
      <c r="D188" s="10"/>
      <c r="E188" s="8" t="s">
        <v>636</v>
      </c>
      <c r="F188" s="9" t="s">
        <v>28</v>
      </c>
      <c r="G188" s="9" t="s">
        <v>16</v>
      </c>
      <c r="H188" s="9">
        <v>4310</v>
      </c>
      <c r="I188" s="9">
        <v>0.18</v>
      </c>
      <c r="J188" s="9">
        <v>45</v>
      </c>
      <c r="K188" s="278"/>
      <c r="L188" s="32"/>
    </row>
    <row r="189" spans="1:12" x14ac:dyDescent="0.25">
      <c r="A189" s="25">
        <v>43175.430185185185</v>
      </c>
      <c r="B189" s="9" t="s">
        <v>3</v>
      </c>
      <c r="C189" s="9" t="s">
        <v>2</v>
      </c>
      <c r="D189" s="10"/>
      <c r="E189" s="8" t="s">
        <v>636</v>
      </c>
      <c r="F189" s="9" t="s">
        <v>28</v>
      </c>
      <c r="G189" s="9" t="s">
        <v>16</v>
      </c>
      <c r="H189" s="9">
        <v>4240</v>
      </c>
      <c r="I189" s="9">
        <v>0.18</v>
      </c>
      <c r="J189" s="9">
        <v>45</v>
      </c>
      <c r="K189" s="278"/>
      <c r="L189" s="32"/>
    </row>
    <row r="190" spans="1:12" x14ac:dyDescent="0.25">
      <c r="A190" s="25">
        <v>43175.430613425924</v>
      </c>
      <c r="B190" s="9" t="s">
        <v>3</v>
      </c>
      <c r="C190" s="9" t="s">
        <v>2</v>
      </c>
      <c r="D190" s="10"/>
      <c r="E190" s="8" t="s">
        <v>636</v>
      </c>
      <c r="F190" s="9" t="s">
        <v>28</v>
      </c>
      <c r="G190" s="9" t="s">
        <v>16</v>
      </c>
      <c r="H190" s="34">
        <v>4040</v>
      </c>
      <c r="I190" s="9">
        <v>0.18</v>
      </c>
      <c r="J190" s="9">
        <v>45</v>
      </c>
      <c r="K190" s="278"/>
      <c r="L190" s="32"/>
    </row>
    <row r="191" spans="1:12" x14ac:dyDescent="0.25">
      <c r="A191" s="25">
        <v>43175.430763888886</v>
      </c>
      <c r="B191" s="9" t="s">
        <v>3</v>
      </c>
      <c r="C191" s="9" t="s">
        <v>2</v>
      </c>
      <c r="D191" s="10"/>
      <c r="E191" s="8" t="s">
        <v>636</v>
      </c>
      <c r="F191" s="9" t="s">
        <v>28</v>
      </c>
      <c r="G191" s="9" t="s">
        <v>16</v>
      </c>
      <c r="H191" s="34">
        <v>4380</v>
      </c>
      <c r="I191" s="9">
        <v>0.18</v>
      </c>
      <c r="J191" s="9">
        <v>45</v>
      </c>
      <c r="K191" s="278"/>
      <c r="L191" s="32"/>
    </row>
    <row r="192" spans="1:12" x14ac:dyDescent="0.25">
      <c r="A192" s="25">
        <v>43175.430925925924</v>
      </c>
      <c r="B192" s="9" t="s">
        <v>3</v>
      </c>
      <c r="C192" s="9" t="s">
        <v>2</v>
      </c>
      <c r="D192" s="10"/>
      <c r="E192" s="8" t="s">
        <v>636</v>
      </c>
      <c r="F192" s="9" t="s">
        <v>28</v>
      </c>
      <c r="G192" s="9" t="s">
        <v>16</v>
      </c>
      <c r="H192" s="34">
        <v>4040</v>
      </c>
      <c r="I192" s="9">
        <v>0.18</v>
      </c>
      <c r="J192" s="9">
        <v>45</v>
      </c>
      <c r="K192" s="278"/>
      <c r="L192" s="32"/>
    </row>
    <row r="193" spans="1:12" x14ac:dyDescent="0.25">
      <c r="A193" s="25">
        <v>43175.431377314817</v>
      </c>
      <c r="B193" s="9" t="s">
        <v>3</v>
      </c>
      <c r="C193" s="9" t="s">
        <v>2</v>
      </c>
      <c r="D193" s="10"/>
      <c r="E193" s="8" t="s">
        <v>636</v>
      </c>
      <c r="F193" s="9" t="s">
        <v>28</v>
      </c>
      <c r="G193" s="9" t="s">
        <v>16</v>
      </c>
      <c r="H193" s="9">
        <v>4400</v>
      </c>
      <c r="I193" s="9">
        <v>0.18</v>
      </c>
      <c r="J193" s="9">
        <v>45</v>
      </c>
      <c r="K193" s="278"/>
      <c r="L193" s="32"/>
    </row>
    <row r="194" spans="1:12" x14ac:dyDescent="0.25">
      <c r="A194" s="25">
        <v>43175.431516203702</v>
      </c>
      <c r="B194" s="9" t="s">
        <v>3</v>
      </c>
      <c r="C194" s="9" t="s">
        <v>2</v>
      </c>
      <c r="D194" s="10"/>
      <c r="E194" s="8" t="s">
        <v>636</v>
      </c>
      <c r="F194" s="9" t="s">
        <v>28</v>
      </c>
      <c r="G194" s="9" t="s">
        <v>16</v>
      </c>
      <c r="H194" s="9">
        <v>4390</v>
      </c>
      <c r="I194" s="9">
        <v>0.18</v>
      </c>
      <c r="J194" s="9">
        <v>45</v>
      </c>
      <c r="K194" s="278"/>
      <c r="L194" s="32"/>
    </row>
    <row r="195" spans="1:12" x14ac:dyDescent="0.25">
      <c r="A195" s="25">
        <v>43175.431655092594</v>
      </c>
      <c r="B195" s="9" t="s">
        <v>3</v>
      </c>
      <c r="C195" s="9" t="s">
        <v>2</v>
      </c>
      <c r="D195" s="10"/>
      <c r="E195" s="8" t="s">
        <v>636</v>
      </c>
      <c r="F195" s="9" t="s">
        <v>28</v>
      </c>
      <c r="G195" s="9" t="s">
        <v>16</v>
      </c>
      <c r="H195" s="9">
        <v>4380</v>
      </c>
      <c r="I195" s="9">
        <v>0.18</v>
      </c>
      <c r="J195" s="9">
        <v>45</v>
      </c>
      <c r="K195" s="278"/>
      <c r="L195" s="32"/>
    </row>
    <row r="196" spans="1:12" x14ac:dyDescent="0.25">
      <c r="A196" s="25">
        <v>43175.432141203702</v>
      </c>
      <c r="B196" s="9" t="s">
        <v>3</v>
      </c>
      <c r="C196" s="10"/>
      <c r="D196" s="9" t="s">
        <v>2</v>
      </c>
      <c r="E196" s="8" t="s">
        <v>637</v>
      </c>
      <c r="F196" s="9" t="s">
        <v>28</v>
      </c>
      <c r="G196" s="9" t="s">
        <v>16</v>
      </c>
      <c r="H196" s="34">
        <v>4530</v>
      </c>
      <c r="I196" s="9">
        <v>0.18</v>
      </c>
      <c r="J196" s="9">
        <v>45</v>
      </c>
      <c r="K196" s="278"/>
      <c r="L196" s="32"/>
    </row>
    <row r="197" spans="1:12" x14ac:dyDescent="0.25">
      <c r="A197" s="25">
        <v>43175.432291666664</v>
      </c>
      <c r="B197" s="9" t="s">
        <v>3</v>
      </c>
      <c r="C197" s="10"/>
      <c r="D197" s="9" t="s">
        <v>2</v>
      </c>
      <c r="E197" s="8" t="s">
        <v>637</v>
      </c>
      <c r="F197" s="9" t="s">
        <v>28</v>
      </c>
      <c r="G197" s="9" t="s">
        <v>16</v>
      </c>
      <c r="H197" s="34">
        <v>4570</v>
      </c>
      <c r="I197" s="9">
        <v>0.18</v>
      </c>
      <c r="J197" s="9">
        <v>45</v>
      </c>
      <c r="K197" s="278"/>
      <c r="L197" s="32"/>
    </row>
    <row r="198" spans="1:12" x14ac:dyDescent="0.25">
      <c r="A198" s="25">
        <v>43175.432442129626</v>
      </c>
      <c r="B198" s="9" t="s">
        <v>3</v>
      </c>
      <c r="C198" s="10"/>
      <c r="D198" s="9" t="s">
        <v>2</v>
      </c>
      <c r="E198" s="8" t="s">
        <v>637</v>
      </c>
      <c r="F198" s="9" t="s">
        <v>28</v>
      </c>
      <c r="G198" s="9" t="s">
        <v>16</v>
      </c>
      <c r="H198" s="9">
        <v>4590</v>
      </c>
      <c r="I198" s="9">
        <v>0.18</v>
      </c>
      <c r="J198" s="9">
        <v>45</v>
      </c>
      <c r="K198" s="278"/>
      <c r="L198" s="32"/>
    </row>
    <row r="199" spans="1:12" x14ac:dyDescent="0.25">
      <c r="A199" s="25">
        <v>43175.433252314811</v>
      </c>
      <c r="B199" s="9" t="s">
        <v>3</v>
      </c>
      <c r="C199" s="10"/>
      <c r="D199" s="9" t="s">
        <v>2</v>
      </c>
      <c r="E199" s="8" t="s">
        <v>637</v>
      </c>
      <c r="F199" s="9" t="s">
        <v>28</v>
      </c>
      <c r="G199" s="9" t="s">
        <v>16</v>
      </c>
      <c r="H199" s="9">
        <v>4310</v>
      </c>
      <c r="I199" s="9">
        <v>0.18</v>
      </c>
      <c r="J199" s="9">
        <v>45</v>
      </c>
      <c r="K199" s="278"/>
      <c r="L199" s="32"/>
    </row>
    <row r="200" spans="1:12" x14ac:dyDescent="0.25">
      <c r="A200" s="25">
        <v>43175.43340277778</v>
      </c>
      <c r="B200" s="9" t="s">
        <v>3</v>
      </c>
      <c r="C200" s="10"/>
      <c r="D200" s="9" t="s">
        <v>2</v>
      </c>
      <c r="E200" s="8" t="s">
        <v>637</v>
      </c>
      <c r="F200" s="9" t="s">
        <v>28</v>
      </c>
      <c r="G200" s="9" t="s">
        <v>16</v>
      </c>
      <c r="H200" s="34">
        <v>4280</v>
      </c>
      <c r="I200" s="9">
        <v>0.18</v>
      </c>
      <c r="J200" s="9">
        <v>45</v>
      </c>
      <c r="K200" s="278"/>
      <c r="L200" s="32"/>
    </row>
    <row r="201" spans="1:12" x14ac:dyDescent="0.25">
      <c r="A201" s="25">
        <v>43175.433541666665</v>
      </c>
      <c r="B201" s="9" t="s">
        <v>3</v>
      </c>
      <c r="C201" s="10"/>
      <c r="D201" s="9" t="s">
        <v>2</v>
      </c>
      <c r="E201" s="8" t="s">
        <v>637</v>
      </c>
      <c r="F201" s="9" t="s">
        <v>28</v>
      </c>
      <c r="G201" s="9" t="s">
        <v>16</v>
      </c>
      <c r="H201" s="34">
        <v>4290</v>
      </c>
      <c r="I201" s="9">
        <v>0.18</v>
      </c>
      <c r="J201" s="9">
        <v>45</v>
      </c>
      <c r="K201" s="278"/>
      <c r="L201" s="32"/>
    </row>
    <row r="202" spans="1:12" x14ac:dyDescent="0.25">
      <c r="A202" s="36">
        <v>43175.434155092589</v>
      </c>
      <c r="B202" s="12" t="s">
        <v>3</v>
      </c>
      <c r="C202" s="12" t="s">
        <v>2</v>
      </c>
      <c r="D202" s="10"/>
      <c r="E202" s="29" t="s">
        <v>636</v>
      </c>
      <c r="F202" s="28" t="s">
        <v>27</v>
      </c>
      <c r="G202" s="28" t="s">
        <v>0</v>
      </c>
      <c r="H202" s="28">
        <v>4760</v>
      </c>
      <c r="I202" s="28">
        <v>0.18</v>
      </c>
      <c r="J202" s="28">
        <v>45</v>
      </c>
      <c r="K202" s="277">
        <f>AVERAGE(H202:H204,H208,H210:H213)</f>
        <v>4737.5</v>
      </c>
      <c r="L202" s="3"/>
    </row>
    <row r="203" spans="1:12" x14ac:dyDescent="0.25">
      <c r="A203" s="36">
        <v>43175.434305555558</v>
      </c>
      <c r="B203" s="12" t="s">
        <v>3</v>
      </c>
      <c r="C203" s="12" t="s">
        <v>2</v>
      </c>
      <c r="D203" s="10"/>
      <c r="E203" s="29" t="s">
        <v>636</v>
      </c>
      <c r="F203" s="28" t="s">
        <v>27</v>
      </c>
      <c r="G203" s="28" t="s">
        <v>0</v>
      </c>
      <c r="H203" s="28">
        <v>4770</v>
      </c>
      <c r="I203" s="28">
        <v>0.18</v>
      </c>
      <c r="J203" s="28">
        <v>45</v>
      </c>
      <c r="K203" s="277"/>
      <c r="L203" s="3"/>
    </row>
    <row r="204" spans="1:12" x14ac:dyDescent="0.25">
      <c r="A204" s="36">
        <v>43175.434444444443</v>
      </c>
      <c r="B204" s="12" t="s">
        <v>3</v>
      </c>
      <c r="C204" s="12" t="s">
        <v>2</v>
      </c>
      <c r="D204" s="10"/>
      <c r="E204" s="29" t="s">
        <v>636</v>
      </c>
      <c r="F204" s="28" t="s">
        <v>27</v>
      </c>
      <c r="G204" s="28" t="s">
        <v>0</v>
      </c>
      <c r="H204" s="28">
        <v>4760</v>
      </c>
      <c r="I204" s="28">
        <v>0.18</v>
      </c>
      <c r="J204" s="28">
        <v>45</v>
      </c>
      <c r="K204" s="277"/>
      <c r="L204" s="3"/>
    </row>
    <row r="205" spans="1:12" x14ac:dyDescent="0.25">
      <c r="A205" s="36">
        <v>43175.43482638889</v>
      </c>
      <c r="B205" s="12" t="s">
        <v>3</v>
      </c>
      <c r="C205" s="12" t="s">
        <v>2</v>
      </c>
      <c r="D205" s="10"/>
      <c r="E205" s="29" t="s">
        <v>636</v>
      </c>
      <c r="F205" s="28" t="s">
        <v>27</v>
      </c>
      <c r="G205" s="28" t="s">
        <v>0</v>
      </c>
      <c r="H205" s="37">
        <v>4700</v>
      </c>
      <c r="I205" s="28">
        <v>0.18</v>
      </c>
      <c r="J205" s="28">
        <v>45</v>
      </c>
      <c r="K205" s="277"/>
      <c r="L205" s="3"/>
    </row>
    <row r="206" spans="1:12" x14ac:dyDescent="0.25">
      <c r="A206" s="36">
        <v>43175.434976851851</v>
      </c>
      <c r="B206" s="12" t="s">
        <v>3</v>
      </c>
      <c r="C206" s="12" t="s">
        <v>2</v>
      </c>
      <c r="D206" s="10"/>
      <c r="E206" s="29" t="s">
        <v>636</v>
      </c>
      <c r="F206" s="28" t="s">
        <v>27</v>
      </c>
      <c r="G206" s="28" t="s">
        <v>0</v>
      </c>
      <c r="H206" s="37">
        <v>4720</v>
      </c>
      <c r="I206" s="28">
        <v>0.18</v>
      </c>
      <c r="J206" s="28">
        <v>45</v>
      </c>
      <c r="K206" s="277"/>
      <c r="L206" s="3"/>
    </row>
    <row r="207" spans="1:12" x14ac:dyDescent="0.25">
      <c r="A207" s="36">
        <v>43175.435115740744</v>
      </c>
      <c r="B207" s="12" t="s">
        <v>3</v>
      </c>
      <c r="C207" s="12" t="s">
        <v>2</v>
      </c>
      <c r="D207" s="10"/>
      <c r="E207" s="29" t="s">
        <v>636</v>
      </c>
      <c r="F207" s="28" t="s">
        <v>27</v>
      </c>
      <c r="G207" s="28" t="s">
        <v>0</v>
      </c>
      <c r="H207" s="37">
        <v>4730</v>
      </c>
      <c r="I207" s="28">
        <v>0.18</v>
      </c>
      <c r="J207" s="28">
        <v>45</v>
      </c>
      <c r="K207" s="277"/>
      <c r="L207" s="3"/>
    </row>
    <row r="208" spans="1:12" x14ac:dyDescent="0.25">
      <c r="A208" s="36">
        <v>43175.435486111113</v>
      </c>
      <c r="B208" s="12" t="s">
        <v>3</v>
      </c>
      <c r="C208" s="12" t="s">
        <v>2</v>
      </c>
      <c r="D208" s="10"/>
      <c r="E208" s="29" t="s">
        <v>636</v>
      </c>
      <c r="F208" s="28" t="s">
        <v>27</v>
      </c>
      <c r="G208" s="28" t="s">
        <v>0</v>
      </c>
      <c r="H208" s="28">
        <v>4790</v>
      </c>
      <c r="I208" s="28">
        <v>0.18</v>
      </c>
      <c r="J208" s="28">
        <v>45</v>
      </c>
      <c r="K208" s="277"/>
      <c r="L208" s="3"/>
    </row>
    <row r="209" spans="1:12" x14ac:dyDescent="0.25">
      <c r="A209" s="36">
        <v>43175.435624999998</v>
      </c>
      <c r="B209" s="12" t="s">
        <v>3</v>
      </c>
      <c r="C209" s="12" t="s">
        <v>2</v>
      </c>
      <c r="D209" s="10"/>
      <c r="E209" s="29" t="s">
        <v>636</v>
      </c>
      <c r="F209" s="28" t="s">
        <v>27</v>
      </c>
      <c r="G209" s="28" t="s">
        <v>0</v>
      </c>
      <c r="H209" s="37">
        <v>3670</v>
      </c>
      <c r="I209" s="28">
        <v>0.18</v>
      </c>
      <c r="J209" s="28">
        <v>45</v>
      </c>
      <c r="K209" s="277"/>
      <c r="L209" s="3"/>
    </row>
    <row r="210" spans="1:12" x14ac:dyDescent="0.25">
      <c r="A210" s="36">
        <v>43175.435763888891</v>
      </c>
      <c r="B210" s="12" t="s">
        <v>3</v>
      </c>
      <c r="C210" s="12" t="s">
        <v>2</v>
      </c>
      <c r="D210" s="10"/>
      <c r="E210" s="29" t="s">
        <v>636</v>
      </c>
      <c r="F210" s="28" t="s">
        <v>27</v>
      </c>
      <c r="G210" s="28" t="s">
        <v>0</v>
      </c>
      <c r="H210" s="28">
        <v>4800</v>
      </c>
      <c r="I210" s="28">
        <v>0.18</v>
      </c>
      <c r="J210" s="28">
        <v>45</v>
      </c>
      <c r="K210" s="277"/>
      <c r="L210" s="3"/>
    </row>
    <row r="211" spans="1:12" x14ac:dyDescent="0.25">
      <c r="A211" s="36">
        <v>43175.436180555553</v>
      </c>
      <c r="B211" s="12" t="s">
        <v>3</v>
      </c>
      <c r="C211" s="10"/>
      <c r="D211" s="12" t="s">
        <v>2</v>
      </c>
      <c r="E211" s="29" t="s">
        <v>637</v>
      </c>
      <c r="F211" s="28" t="s">
        <v>27</v>
      </c>
      <c r="G211" s="28" t="s">
        <v>0</v>
      </c>
      <c r="H211" s="28">
        <v>4650</v>
      </c>
      <c r="I211" s="28">
        <v>0.18</v>
      </c>
      <c r="J211" s="28">
        <v>45</v>
      </c>
      <c r="K211" s="277"/>
      <c r="L211" s="3"/>
    </row>
    <row r="212" spans="1:12" x14ac:dyDescent="0.25">
      <c r="A212" s="36">
        <v>43175.436319444445</v>
      </c>
      <c r="B212" s="12" t="s">
        <v>3</v>
      </c>
      <c r="C212" s="10"/>
      <c r="D212" s="12" t="s">
        <v>2</v>
      </c>
      <c r="E212" s="29" t="s">
        <v>637</v>
      </c>
      <c r="F212" s="28" t="s">
        <v>27</v>
      </c>
      <c r="G212" s="28" t="s">
        <v>0</v>
      </c>
      <c r="H212" s="28">
        <v>4670</v>
      </c>
      <c r="I212" s="28">
        <v>0.18</v>
      </c>
      <c r="J212" s="28">
        <v>45</v>
      </c>
      <c r="K212" s="277"/>
      <c r="L212" s="3"/>
    </row>
    <row r="213" spans="1:12" x14ac:dyDescent="0.25">
      <c r="A213" s="36">
        <v>43175.43645833333</v>
      </c>
      <c r="B213" s="12" t="s">
        <v>3</v>
      </c>
      <c r="C213" s="10"/>
      <c r="D213" s="12" t="s">
        <v>2</v>
      </c>
      <c r="E213" s="29" t="s">
        <v>637</v>
      </c>
      <c r="F213" s="28" t="s">
        <v>27</v>
      </c>
      <c r="G213" s="28" t="s">
        <v>0</v>
      </c>
      <c r="H213" s="28">
        <v>4700</v>
      </c>
      <c r="I213" s="28">
        <v>0.18</v>
      </c>
      <c r="J213" s="28">
        <v>45</v>
      </c>
      <c r="K213" s="277"/>
      <c r="L213" s="3"/>
    </row>
    <row r="214" spans="1:12" x14ac:dyDescent="0.25">
      <c r="A214" s="25">
        <v>43175.436956018515</v>
      </c>
      <c r="B214" s="9" t="s">
        <v>3</v>
      </c>
      <c r="C214" s="9" t="s">
        <v>2</v>
      </c>
      <c r="D214" s="10"/>
      <c r="E214" s="8" t="s">
        <v>636</v>
      </c>
      <c r="F214" s="9" t="s">
        <v>26</v>
      </c>
      <c r="G214" s="9" t="s">
        <v>0</v>
      </c>
      <c r="H214" s="34">
        <v>4640</v>
      </c>
      <c r="I214" s="9">
        <v>0.18</v>
      </c>
      <c r="J214" s="9">
        <v>45</v>
      </c>
      <c r="K214" s="278">
        <f>AVERAGE(H218:H219,H221,H223:H228)</f>
        <v>4355.5555555555557</v>
      </c>
      <c r="L214" s="32"/>
    </row>
    <row r="215" spans="1:12" x14ac:dyDescent="0.25">
      <c r="A215" s="25">
        <v>43175.437094907407</v>
      </c>
      <c r="B215" s="9" t="s">
        <v>3</v>
      </c>
      <c r="C215" s="9" t="s">
        <v>2</v>
      </c>
      <c r="D215" s="10"/>
      <c r="E215" s="8" t="s">
        <v>636</v>
      </c>
      <c r="F215" s="9" t="s">
        <v>26</v>
      </c>
      <c r="G215" s="9" t="s">
        <v>0</v>
      </c>
      <c r="H215" s="34">
        <v>4490</v>
      </c>
      <c r="I215" s="9">
        <v>0.18</v>
      </c>
      <c r="J215" s="9">
        <v>45</v>
      </c>
      <c r="K215" s="278"/>
      <c r="L215" s="32"/>
    </row>
    <row r="216" spans="1:12" x14ac:dyDescent="0.25">
      <c r="A216" s="25">
        <v>43175.4372337963</v>
      </c>
      <c r="B216" s="9" t="s">
        <v>3</v>
      </c>
      <c r="C216" s="9" t="s">
        <v>2</v>
      </c>
      <c r="D216" s="10"/>
      <c r="E216" s="8" t="s">
        <v>636</v>
      </c>
      <c r="F216" s="9" t="s">
        <v>26</v>
      </c>
      <c r="G216" s="9" t="s">
        <v>0</v>
      </c>
      <c r="H216" s="34">
        <v>4600</v>
      </c>
      <c r="I216" s="9">
        <v>0.18</v>
      </c>
      <c r="J216" s="9">
        <v>45</v>
      </c>
      <c r="K216" s="278"/>
      <c r="L216" s="32"/>
    </row>
    <row r="217" spans="1:12" x14ac:dyDescent="0.25">
      <c r="A217" s="25">
        <v>43175.437719907408</v>
      </c>
      <c r="B217" s="9" t="s">
        <v>3</v>
      </c>
      <c r="C217" s="9" t="s">
        <v>2</v>
      </c>
      <c r="D217" s="10"/>
      <c r="E217" s="8" t="s">
        <v>636</v>
      </c>
      <c r="F217" s="9" t="s">
        <v>26</v>
      </c>
      <c r="G217" s="9" t="s">
        <v>0</v>
      </c>
      <c r="H217" s="34">
        <v>350</v>
      </c>
      <c r="I217" s="9">
        <v>0.18</v>
      </c>
      <c r="J217" s="9">
        <v>45</v>
      </c>
      <c r="K217" s="278"/>
      <c r="L217" s="32"/>
    </row>
    <row r="218" spans="1:12" x14ac:dyDescent="0.25">
      <c r="A218" s="25">
        <v>43175.437858796293</v>
      </c>
      <c r="B218" s="9" t="s">
        <v>3</v>
      </c>
      <c r="C218" s="9" t="s">
        <v>2</v>
      </c>
      <c r="D218" s="10"/>
      <c r="E218" s="8" t="s">
        <v>636</v>
      </c>
      <c r="F218" s="9" t="s">
        <v>26</v>
      </c>
      <c r="G218" s="9" t="s">
        <v>0</v>
      </c>
      <c r="H218" s="9">
        <v>3760</v>
      </c>
      <c r="I218" s="9">
        <v>0.18</v>
      </c>
      <c r="J218" s="9">
        <v>45</v>
      </c>
      <c r="K218" s="278"/>
      <c r="L218" s="32"/>
    </row>
    <row r="219" spans="1:12" x14ac:dyDescent="0.25">
      <c r="A219" s="25">
        <v>43175.438009259262</v>
      </c>
      <c r="B219" s="9" t="s">
        <v>3</v>
      </c>
      <c r="C219" s="9" t="s">
        <v>2</v>
      </c>
      <c r="D219" s="10"/>
      <c r="E219" s="8" t="s">
        <v>636</v>
      </c>
      <c r="F219" s="9" t="s">
        <v>26</v>
      </c>
      <c r="G219" s="9" t="s">
        <v>0</v>
      </c>
      <c r="H219" s="9">
        <v>3860</v>
      </c>
      <c r="I219" s="9">
        <v>0.18</v>
      </c>
      <c r="J219" s="9">
        <v>45</v>
      </c>
      <c r="K219" s="278"/>
      <c r="L219" s="32"/>
    </row>
    <row r="220" spans="1:12" x14ac:dyDescent="0.25">
      <c r="A220" s="25">
        <v>43175.438333333332</v>
      </c>
      <c r="B220" s="9" t="s">
        <v>3</v>
      </c>
      <c r="C220" s="9" t="s">
        <v>2</v>
      </c>
      <c r="D220" s="10"/>
      <c r="E220" s="8" t="s">
        <v>636</v>
      </c>
      <c r="F220" s="9" t="s">
        <v>26</v>
      </c>
      <c r="G220" s="9" t="s">
        <v>0</v>
      </c>
      <c r="H220" s="34">
        <v>2010</v>
      </c>
      <c r="I220" s="9">
        <v>0.18</v>
      </c>
      <c r="J220" s="9">
        <v>45</v>
      </c>
      <c r="K220" s="278"/>
      <c r="L220" s="32"/>
    </row>
    <row r="221" spans="1:12" x14ac:dyDescent="0.25">
      <c r="A221" s="25">
        <v>43175.438483796293</v>
      </c>
      <c r="B221" s="9" t="s">
        <v>3</v>
      </c>
      <c r="C221" s="9" t="s">
        <v>2</v>
      </c>
      <c r="D221" s="10"/>
      <c r="E221" s="8" t="s">
        <v>636</v>
      </c>
      <c r="F221" s="9" t="s">
        <v>26</v>
      </c>
      <c r="G221" s="9" t="s">
        <v>0</v>
      </c>
      <c r="H221" s="9">
        <v>3920</v>
      </c>
      <c r="I221" s="9">
        <v>0.18</v>
      </c>
      <c r="J221" s="9">
        <v>45</v>
      </c>
      <c r="K221" s="278"/>
      <c r="L221" s="32"/>
    </row>
    <row r="222" spans="1:12" x14ac:dyDescent="0.25">
      <c r="A222" s="25">
        <v>43175.438622685186</v>
      </c>
      <c r="B222" s="9" t="s">
        <v>3</v>
      </c>
      <c r="C222" s="9" t="s">
        <v>2</v>
      </c>
      <c r="D222" s="10"/>
      <c r="E222" s="8" t="s">
        <v>636</v>
      </c>
      <c r="F222" s="9" t="s">
        <v>26</v>
      </c>
      <c r="G222" s="9" t="s">
        <v>0</v>
      </c>
      <c r="H222" s="34">
        <v>2690</v>
      </c>
      <c r="I222" s="9">
        <v>0.18</v>
      </c>
      <c r="J222" s="9">
        <v>45</v>
      </c>
      <c r="K222" s="278"/>
      <c r="L222" s="32"/>
    </row>
    <row r="223" spans="1:12" x14ac:dyDescent="0.25">
      <c r="A223" s="25">
        <v>43175.438935185186</v>
      </c>
      <c r="B223" s="9" t="s">
        <v>3</v>
      </c>
      <c r="C223" s="9" t="s">
        <v>2</v>
      </c>
      <c r="D223" s="10"/>
      <c r="E223" s="8" t="s">
        <v>636</v>
      </c>
      <c r="F223" s="9" t="s">
        <v>26</v>
      </c>
      <c r="G223" s="9" t="s">
        <v>0</v>
      </c>
      <c r="H223" s="9">
        <v>4560</v>
      </c>
      <c r="I223" s="9">
        <v>0.18</v>
      </c>
      <c r="J223" s="9">
        <v>45</v>
      </c>
      <c r="K223" s="278"/>
      <c r="L223" s="32"/>
    </row>
    <row r="224" spans="1:12" x14ac:dyDescent="0.25">
      <c r="A224" s="25">
        <v>43175.439074074071</v>
      </c>
      <c r="B224" s="9" t="s">
        <v>3</v>
      </c>
      <c r="C224" s="9" t="s">
        <v>2</v>
      </c>
      <c r="D224" s="10"/>
      <c r="E224" s="8" t="s">
        <v>636</v>
      </c>
      <c r="F224" s="9" t="s">
        <v>26</v>
      </c>
      <c r="G224" s="9" t="s">
        <v>0</v>
      </c>
      <c r="H224" s="9">
        <v>4580</v>
      </c>
      <c r="I224" s="9">
        <v>0.18</v>
      </c>
      <c r="J224" s="9">
        <v>45</v>
      </c>
      <c r="K224" s="278"/>
      <c r="L224" s="32"/>
    </row>
    <row r="225" spans="1:12" x14ac:dyDescent="0.25">
      <c r="A225" s="25">
        <v>43175.439212962963</v>
      </c>
      <c r="B225" s="9" t="s">
        <v>3</v>
      </c>
      <c r="C225" s="9" t="s">
        <v>2</v>
      </c>
      <c r="D225" s="10"/>
      <c r="E225" s="8" t="s">
        <v>636</v>
      </c>
      <c r="F225" s="9" t="s">
        <v>26</v>
      </c>
      <c r="G225" s="9" t="s">
        <v>0</v>
      </c>
      <c r="H225" s="9">
        <v>4580</v>
      </c>
      <c r="I225" s="9">
        <v>0.18</v>
      </c>
      <c r="J225" s="9">
        <v>45</v>
      </c>
      <c r="K225" s="278"/>
      <c r="L225" s="32"/>
    </row>
    <row r="226" spans="1:12" x14ac:dyDescent="0.25">
      <c r="A226" s="25">
        <v>43175.439606481479</v>
      </c>
      <c r="B226" s="9" t="s">
        <v>3</v>
      </c>
      <c r="C226" s="10"/>
      <c r="D226" s="9" t="s">
        <v>2</v>
      </c>
      <c r="E226" s="8" t="s">
        <v>637</v>
      </c>
      <c r="F226" s="9" t="s">
        <v>26</v>
      </c>
      <c r="G226" s="9" t="s">
        <v>0</v>
      </c>
      <c r="H226" s="9">
        <v>4650</v>
      </c>
      <c r="I226" s="9">
        <v>0.18</v>
      </c>
      <c r="J226" s="9">
        <v>45</v>
      </c>
      <c r="K226" s="278"/>
      <c r="L226" s="32"/>
    </row>
    <row r="227" spans="1:12" x14ac:dyDescent="0.25">
      <c r="A227" s="25">
        <v>43175.439745370371</v>
      </c>
      <c r="B227" s="9" t="s">
        <v>3</v>
      </c>
      <c r="C227" s="10"/>
      <c r="D227" s="9" t="s">
        <v>2</v>
      </c>
      <c r="E227" s="8" t="s">
        <v>637</v>
      </c>
      <c r="F227" s="9" t="s">
        <v>26</v>
      </c>
      <c r="G227" s="9" t="s">
        <v>0</v>
      </c>
      <c r="H227" s="9">
        <v>4650</v>
      </c>
      <c r="I227" s="9">
        <v>0.18</v>
      </c>
      <c r="J227" s="9">
        <v>45</v>
      </c>
      <c r="K227" s="278"/>
      <c r="L227" s="32"/>
    </row>
    <row r="228" spans="1:12" x14ac:dyDescent="0.25">
      <c r="A228" s="25">
        <v>43175.439895833333</v>
      </c>
      <c r="B228" s="9" t="s">
        <v>3</v>
      </c>
      <c r="C228" s="10"/>
      <c r="D228" s="9" t="s">
        <v>2</v>
      </c>
      <c r="E228" s="8" t="s">
        <v>637</v>
      </c>
      <c r="F228" s="9" t="s">
        <v>26</v>
      </c>
      <c r="G228" s="9" t="s">
        <v>0</v>
      </c>
      <c r="H228" s="9">
        <v>4640</v>
      </c>
      <c r="I228" s="9">
        <v>0.18</v>
      </c>
      <c r="J228" s="9">
        <v>45</v>
      </c>
      <c r="K228" s="278"/>
      <c r="L228" s="32"/>
    </row>
    <row r="229" spans="1:12" x14ac:dyDescent="0.25">
      <c r="A229" s="36">
        <v>43175.506238425929</v>
      </c>
      <c r="B229" s="12" t="s">
        <v>3</v>
      </c>
      <c r="C229" s="12" t="s">
        <v>2</v>
      </c>
      <c r="D229" s="10"/>
      <c r="E229" s="29" t="s">
        <v>636</v>
      </c>
      <c r="F229" s="28" t="s">
        <v>25</v>
      </c>
      <c r="G229" s="28" t="s">
        <v>0</v>
      </c>
      <c r="H229" s="28">
        <v>4510</v>
      </c>
      <c r="I229" s="28">
        <v>0.18</v>
      </c>
      <c r="J229" s="28">
        <v>45</v>
      </c>
      <c r="K229" s="277">
        <f>AVERAGE(H229:H231,H234,H236:H237)</f>
        <v>4656.666666666667</v>
      </c>
      <c r="L229" s="32"/>
    </row>
    <row r="230" spans="1:12" x14ac:dyDescent="0.25">
      <c r="A230" s="36">
        <v>43175.506377314814</v>
      </c>
      <c r="B230" s="12" t="s">
        <v>3</v>
      </c>
      <c r="C230" s="12" t="s">
        <v>2</v>
      </c>
      <c r="D230" s="10"/>
      <c r="E230" s="29" t="s">
        <v>636</v>
      </c>
      <c r="F230" s="28" t="s">
        <v>25</v>
      </c>
      <c r="G230" s="28" t="s">
        <v>0</v>
      </c>
      <c r="H230" s="28">
        <v>4540</v>
      </c>
      <c r="I230" s="28">
        <v>0.18</v>
      </c>
      <c r="J230" s="28">
        <v>45</v>
      </c>
      <c r="K230" s="277"/>
      <c r="L230" s="32"/>
    </row>
    <row r="231" spans="1:12" x14ac:dyDescent="0.25">
      <c r="A231" s="36">
        <v>43175.506516203706</v>
      </c>
      <c r="B231" s="12" t="s">
        <v>3</v>
      </c>
      <c r="C231" s="12" t="s">
        <v>2</v>
      </c>
      <c r="D231" s="10"/>
      <c r="E231" s="29" t="s">
        <v>636</v>
      </c>
      <c r="F231" s="28" t="s">
        <v>25</v>
      </c>
      <c r="G231" s="28" t="s">
        <v>0</v>
      </c>
      <c r="H231" s="28">
        <v>4560</v>
      </c>
      <c r="I231" s="28">
        <v>0.18</v>
      </c>
      <c r="J231" s="28">
        <v>45</v>
      </c>
      <c r="K231" s="277"/>
      <c r="L231" s="32"/>
    </row>
    <row r="232" spans="1:12" x14ac:dyDescent="0.25">
      <c r="A232" s="36">
        <v>43175.507245370369</v>
      </c>
      <c r="B232" s="12" t="s">
        <v>3</v>
      </c>
      <c r="C232" s="10"/>
      <c r="D232" s="12" t="s">
        <v>2</v>
      </c>
      <c r="E232" s="29" t="s">
        <v>637</v>
      </c>
      <c r="F232" s="28" t="s">
        <v>25</v>
      </c>
      <c r="G232" s="28" t="s">
        <v>0</v>
      </c>
      <c r="H232" s="37">
        <v>420</v>
      </c>
      <c r="I232" s="28">
        <v>0.18</v>
      </c>
      <c r="J232" s="28">
        <v>45</v>
      </c>
      <c r="K232" s="277"/>
      <c r="L232" s="32"/>
    </row>
    <row r="233" spans="1:12" x14ac:dyDescent="0.25">
      <c r="A233" s="36">
        <v>43175.507395833331</v>
      </c>
      <c r="B233" s="12" t="s">
        <v>3</v>
      </c>
      <c r="C233" s="10"/>
      <c r="D233" s="12" t="s">
        <v>2</v>
      </c>
      <c r="E233" s="29" t="s">
        <v>637</v>
      </c>
      <c r="F233" s="28" t="s">
        <v>25</v>
      </c>
      <c r="G233" s="28" t="s">
        <v>0</v>
      </c>
      <c r="H233" s="37">
        <v>540</v>
      </c>
      <c r="I233" s="28">
        <v>0.18</v>
      </c>
      <c r="J233" s="28">
        <v>45</v>
      </c>
      <c r="K233" s="277"/>
      <c r="L233" s="32"/>
    </row>
    <row r="234" spans="1:12" x14ac:dyDescent="0.25">
      <c r="A234" s="36">
        <v>43175.507534722223</v>
      </c>
      <c r="B234" s="12" t="s">
        <v>3</v>
      </c>
      <c r="C234" s="10"/>
      <c r="D234" s="12" t="s">
        <v>2</v>
      </c>
      <c r="E234" s="29" t="s">
        <v>637</v>
      </c>
      <c r="F234" s="28" t="s">
        <v>25</v>
      </c>
      <c r="G234" s="28" t="s">
        <v>0</v>
      </c>
      <c r="H234" s="28">
        <v>4780</v>
      </c>
      <c r="I234" s="28">
        <v>0.18</v>
      </c>
      <c r="J234" s="28">
        <v>45</v>
      </c>
      <c r="K234" s="277"/>
      <c r="L234" s="32"/>
    </row>
    <row r="235" spans="1:12" x14ac:dyDescent="0.25">
      <c r="A235" s="36">
        <v>43175.507916666669</v>
      </c>
      <c r="B235" s="12" t="s">
        <v>3</v>
      </c>
      <c r="C235" s="10"/>
      <c r="D235" s="12" t="s">
        <v>2</v>
      </c>
      <c r="E235" s="29" t="s">
        <v>637</v>
      </c>
      <c r="F235" s="28" t="s">
        <v>25</v>
      </c>
      <c r="G235" s="28" t="s">
        <v>0</v>
      </c>
      <c r="H235" s="37">
        <v>4300</v>
      </c>
      <c r="I235" s="28">
        <v>0.18</v>
      </c>
      <c r="J235" s="28">
        <v>45</v>
      </c>
      <c r="K235" s="277"/>
      <c r="L235" s="32"/>
    </row>
    <row r="236" spans="1:12" x14ac:dyDescent="0.25">
      <c r="A236" s="36">
        <v>43175.508055555554</v>
      </c>
      <c r="B236" s="12" t="s">
        <v>3</v>
      </c>
      <c r="C236" s="10"/>
      <c r="D236" s="12" t="s">
        <v>2</v>
      </c>
      <c r="E236" s="29" t="s">
        <v>637</v>
      </c>
      <c r="F236" s="28" t="s">
        <v>25</v>
      </c>
      <c r="G236" s="28" t="s">
        <v>0</v>
      </c>
      <c r="H236" s="28">
        <v>4780</v>
      </c>
      <c r="I236" s="28">
        <v>0.18</v>
      </c>
      <c r="J236" s="28">
        <v>45</v>
      </c>
      <c r="K236" s="277"/>
      <c r="L236" s="32"/>
    </row>
    <row r="237" spans="1:12" x14ac:dyDescent="0.25">
      <c r="A237" s="36">
        <v>43175.508206018516</v>
      </c>
      <c r="B237" s="12" t="s">
        <v>3</v>
      </c>
      <c r="C237" s="10"/>
      <c r="D237" s="12" t="s">
        <v>2</v>
      </c>
      <c r="E237" s="29" t="s">
        <v>637</v>
      </c>
      <c r="F237" s="28" t="s">
        <v>25</v>
      </c>
      <c r="G237" s="28" t="s">
        <v>0</v>
      </c>
      <c r="H237" s="28">
        <v>4770</v>
      </c>
      <c r="I237" s="28">
        <v>0.18</v>
      </c>
      <c r="J237" s="28">
        <v>45</v>
      </c>
      <c r="K237" s="277"/>
      <c r="L237" s="32"/>
    </row>
    <row r="238" spans="1:12" x14ac:dyDescent="0.25">
      <c r="A238" s="25">
        <v>43175.509004629632</v>
      </c>
      <c r="B238" s="9" t="s">
        <v>3</v>
      </c>
      <c r="C238" s="9" t="s">
        <v>2</v>
      </c>
      <c r="D238" s="10"/>
      <c r="E238" s="8" t="s">
        <v>636</v>
      </c>
      <c r="F238" s="9" t="s">
        <v>23</v>
      </c>
      <c r="G238" s="9" t="s">
        <v>0</v>
      </c>
      <c r="H238" s="34">
        <v>3710</v>
      </c>
      <c r="I238" s="9">
        <v>0.18</v>
      </c>
      <c r="J238" s="9">
        <v>46</v>
      </c>
      <c r="K238" s="278">
        <f>AVERAGE(H239:H249)</f>
        <v>4040</v>
      </c>
      <c r="L238" s="32"/>
    </row>
    <row r="239" spans="1:12" x14ac:dyDescent="0.25">
      <c r="A239" s="25">
        <v>43175.509155092594</v>
      </c>
      <c r="B239" s="9" t="s">
        <v>3</v>
      </c>
      <c r="C239" s="9" t="s">
        <v>2</v>
      </c>
      <c r="D239" s="10"/>
      <c r="E239" s="8" t="s">
        <v>636</v>
      </c>
      <c r="F239" s="9" t="s">
        <v>23</v>
      </c>
      <c r="G239" s="9" t="s">
        <v>0</v>
      </c>
      <c r="H239" s="9">
        <v>3670</v>
      </c>
      <c r="I239" s="9">
        <v>0.18</v>
      </c>
      <c r="J239" s="9">
        <v>45</v>
      </c>
      <c r="K239" s="278"/>
      <c r="L239" s="32"/>
    </row>
    <row r="240" spans="1:12" x14ac:dyDescent="0.25">
      <c r="A240" s="25">
        <v>43175.509293981479</v>
      </c>
      <c r="B240" s="9" t="s">
        <v>3</v>
      </c>
      <c r="C240" s="9" t="s">
        <v>2</v>
      </c>
      <c r="D240" s="10"/>
      <c r="E240" s="8" t="s">
        <v>636</v>
      </c>
      <c r="F240" s="9" t="s">
        <v>23</v>
      </c>
      <c r="G240" s="9" t="s">
        <v>0</v>
      </c>
      <c r="H240" s="9">
        <v>3670</v>
      </c>
      <c r="I240" s="9">
        <v>0.18</v>
      </c>
      <c r="J240" s="9">
        <v>45</v>
      </c>
      <c r="K240" s="278"/>
      <c r="L240" s="32"/>
    </row>
    <row r="241" spans="1:12" x14ac:dyDescent="0.25">
      <c r="A241" s="25">
        <v>43175.509710648148</v>
      </c>
      <c r="B241" s="9" t="s">
        <v>3</v>
      </c>
      <c r="C241" s="9" t="s">
        <v>2</v>
      </c>
      <c r="D241" s="10"/>
      <c r="E241" s="8" t="s">
        <v>636</v>
      </c>
      <c r="F241" s="9" t="s">
        <v>23</v>
      </c>
      <c r="G241" s="9" t="s">
        <v>0</v>
      </c>
      <c r="H241" s="9">
        <v>4430</v>
      </c>
      <c r="I241" s="9">
        <v>0.18</v>
      </c>
      <c r="J241" s="9">
        <v>45</v>
      </c>
      <c r="K241" s="278"/>
      <c r="L241" s="32"/>
    </row>
    <row r="242" spans="1:12" x14ac:dyDescent="0.25">
      <c r="A242" s="25">
        <v>43175.50984953704</v>
      </c>
      <c r="B242" s="9" t="s">
        <v>3</v>
      </c>
      <c r="C242" s="9" t="s">
        <v>2</v>
      </c>
      <c r="D242" s="10"/>
      <c r="E242" s="8" t="s">
        <v>636</v>
      </c>
      <c r="F242" s="9" t="s">
        <v>23</v>
      </c>
      <c r="G242" s="9" t="s">
        <v>0</v>
      </c>
      <c r="H242" s="9">
        <v>4370</v>
      </c>
      <c r="I242" s="9">
        <v>0.18</v>
      </c>
      <c r="J242" s="9">
        <v>45</v>
      </c>
      <c r="K242" s="278"/>
      <c r="L242" s="32"/>
    </row>
    <row r="243" spans="1:12" x14ac:dyDescent="0.25">
      <c r="A243" s="25">
        <v>43175.51</v>
      </c>
      <c r="B243" s="9" t="s">
        <v>3</v>
      </c>
      <c r="C243" s="9" t="s">
        <v>2</v>
      </c>
      <c r="D243" s="10"/>
      <c r="E243" s="8" t="s">
        <v>636</v>
      </c>
      <c r="F243" s="9" t="s">
        <v>23</v>
      </c>
      <c r="G243" s="9" t="s">
        <v>0</v>
      </c>
      <c r="H243" s="9">
        <v>4410</v>
      </c>
      <c r="I243" s="9">
        <v>0.18</v>
      </c>
      <c r="J243" s="9">
        <v>45</v>
      </c>
      <c r="K243" s="278"/>
      <c r="L243" s="32"/>
    </row>
    <row r="244" spans="1:12" x14ac:dyDescent="0.25">
      <c r="A244" s="25">
        <v>43175.511655092596</v>
      </c>
      <c r="B244" s="9" t="s">
        <v>3</v>
      </c>
      <c r="C244" s="10"/>
      <c r="D244" s="9" t="s">
        <v>2</v>
      </c>
      <c r="E244" s="8" t="s">
        <v>637</v>
      </c>
      <c r="F244" s="9" t="s">
        <v>23</v>
      </c>
      <c r="G244" s="9" t="s">
        <v>0</v>
      </c>
      <c r="H244" s="9">
        <v>3940</v>
      </c>
      <c r="I244" s="9">
        <v>0.18</v>
      </c>
      <c r="J244" s="9">
        <v>46</v>
      </c>
      <c r="K244" s="278"/>
      <c r="L244" s="32"/>
    </row>
    <row r="245" spans="1:12" x14ac:dyDescent="0.25">
      <c r="A245" s="25">
        <v>43175.511793981481</v>
      </c>
      <c r="B245" s="9" t="s">
        <v>3</v>
      </c>
      <c r="C245" s="10"/>
      <c r="D245" s="9" t="s">
        <v>2</v>
      </c>
      <c r="E245" s="8" t="s">
        <v>637</v>
      </c>
      <c r="F245" s="9" t="s">
        <v>23</v>
      </c>
      <c r="G245" s="9" t="s">
        <v>0</v>
      </c>
      <c r="H245" s="9">
        <v>3970</v>
      </c>
      <c r="I245" s="9">
        <v>0.18</v>
      </c>
      <c r="J245" s="9">
        <v>46</v>
      </c>
      <c r="K245" s="278"/>
      <c r="L245" s="32"/>
    </row>
    <row r="246" spans="1:12" x14ac:dyDescent="0.25">
      <c r="A246" s="25">
        <v>43175.511932870373</v>
      </c>
      <c r="B246" s="9" t="s">
        <v>3</v>
      </c>
      <c r="C246" s="10"/>
      <c r="D246" s="9" t="s">
        <v>2</v>
      </c>
      <c r="E246" s="8" t="s">
        <v>637</v>
      </c>
      <c r="F246" s="9" t="s">
        <v>23</v>
      </c>
      <c r="G246" s="9" t="s">
        <v>0</v>
      </c>
      <c r="H246" s="9">
        <v>3990</v>
      </c>
      <c r="I246" s="9">
        <v>0.18</v>
      </c>
      <c r="J246" s="9">
        <v>46</v>
      </c>
      <c r="K246" s="278"/>
      <c r="L246" s="32"/>
    </row>
    <row r="247" spans="1:12" x14ac:dyDescent="0.25">
      <c r="A247" s="25">
        <v>43175.51221064815</v>
      </c>
      <c r="B247" s="9" t="s">
        <v>3</v>
      </c>
      <c r="C247" s="10"/>
      <c r="D247" s="9" t="s">
        <v>2</v>
      </c>
      <c r="E247" s="8" t="s">
        <v>637</v>
      </c>
      <c r="F247" s="9" t="s">
        <v>23</v>
      </c>
      <c r="G247" s="9" t="s">
        <v>0</v>
      </c>
      <c r="H247" s="9">
        <v>3990</v>
      </c>
      <c r="I247" s="9">
        <v>0.18</v>
      </c>
      <c r="J247" s="9">
        <v>46</v>
      </c>
      <c r="K247" s="278"/>
      <c r="L247" s="32"/>
    </row>
    <row r="248" spans="1:12" x14ac:dyDescent="0.25">
      <c r="A248" s="25">
        <v>43175.512349537035</v>
      </c>
      <c r="B248" s="9" t="s">
        <v>3</v>
      </c>
      <c r="C248" s="10"/>
      <c r="D248" s="9" t="s">
        <v>2</v>
      </c>
      <c r="E248" s="8" t="s">
        <v>637</v>
      </c>
      <c r="F248" s="9" t="s">
        <v>23</v>
      </c>
      <c r="G248" s="9" t="s">
        <v>0</v>
      </c>
      <c r="H248" s="9">
        <v>3980</v>
      </c>
      <c r="I248" s="9">
        <v>0.18</v>
      </c>
      <c r="J248" s="9">
        <v>46</v>
      </c>
      <c r="K248" s="278"/>
      <c r="L248" s="32"/>
    </row>
    <row r="249" spans="1:12" x14ac:dyDescent="0.25">
      <c r="A249" s="25">
        <v>43175.512488425928</v>
      </c>
      <c r="B249" s="9" t="s">
        <v>3</v>
      </c>
      <c r="C249" s="10"/>
      <c r="D249" s="9" t="s">
        <v>2</v>
      </c>
      <c r="E249" s="8" t="s">
        <v>637</v>
      </c>
      <c r="F249" s="9" t="s">
        <v>23</v>
      </c>
      <c r="G249" s="9" t="s">
        <v>0</v>
      </c>
      <c r="H249" s="9">
        <v>4020</v>
      </c>
      <c r="I249" s="9">
        <v>0.18</v>
      </c>
      <c r="J249" s="9">
        <v>46</v>
      </c>
      <c r="K249" s="278"/>
      <c r="L249" s="32"/>
    </row>
    <row r="250" spans="1:12" x14ac:dyDescent="0.25">
      <c r="A250" s="36">
        <v>43175.513020833336</v>
      </c>
      <c r="B250" s="12" t="s">
        <v>3</v>
      </c>
      <c r="C250" s="12" t="s">
        <v>2</v>
      </c>
      <c r="D250" s="10"/>
      <c r="E250" s="29" t="s">
        <v>636</v>
      </c>
      <c r="F250" s="28" t="s">
        <v>23</v>
      </c>
      <c r="G250" s="28" t="s">
        <v>5</v>
      </c>
      <c r="H250" s="28">
        <v>4060</v>
      </c>
      <c r="I250" s="28">
        <v>0.18</v>
      </c>
      <c r="J250" s="28">
        <v>46</v>
      </c>
      <c r="K250" s="277">
        <f>AVERAGE(H250:H258)</f>
        <v>4290</v>
      </c>
      <c r="L250" s="32"/>
    </row>
    <row r="251" spans="1:12" x14ac:dyDescent="0.25">
      <c r="A251" s="36">
        <v>43175.513159722221</v>
      </c>
      <c r="B251" s="12" t="s">
        <v>3</v>
      </c>
      <c r="C251" s="12" t="s">
        <v>2</v>
      </c>
      <c r="D251" s="10"/>
      <c r="E251" s="29" t="s">
        <v>636</v>
      </c>
      <c r="F251" s="28" t="s">
        <v>23</v>
      </c>
      <c r="G251" s="28" t="s">
        <v>5</v>
      </c>
      <c r="H251" s="28">
        <v>4070</v>
      </c>
      <c r="I251" s="28">
        <v>0.18</v>
      </c>
      <c r="J251" s="28">
        <v>46</v>
      </c>
      <c r="K251" s="277"/>
      <c r="L251" s="32"/>
    </row>
    <row r="252" spans="1:12" x14ac:dyDescent="0.25">
      <c r="A252" s="36">
        <v>43175.513298611113</v>
      </c>
      <c r="B252" s="12" t="s">
        <v>3</v>
      </c>
      <c r="C252" s="12" t="s">
        <v>2</v>
      </c>
      <c r="D252" s="10"/>
      <c r="E252" s="29" t="s">
        <v>636</v>
      </c>
      <c r="F252" s="28" t="s">
        <v>23</v>
      </c>
      <c r="G252" s="28" t="s">
        <v>5</v>
      </c>
      <c r="H252" s="28">
        <v>4050</v>
      </c>
      <c r="I252" s="28">
        <v>0.18</v>
      </c>
      <c r="J252" s="28">
        <v>46</v>
      </c>
      <c r="K252" s="277"/>
      <c r="L252" s="32"/>
    </row>
    <row r="253" spans="1:12" x14ac:dyDescent="0.25">
      <c r="A253" s="36">
        <v>43175.513888888891</v>
      </c>
      <c r="B253" s="12" t="s">
        <v>3</v>
      </c>
      <c r="C253" s="12" t="s">
        <v>2</v>
      </c>
      <c r="D253" s="10"/>
      <c r="E253" s="29" t="s">
        <v>636</v>
      </c>
      <c r="F253" s="28" t="s">
        <v>23</v>
      </c>
      <c r="G253" s="28" t="s">
        <v>5</v>
      </c>
      <c r="H253" s="28">
        <v>4330</v>
      </c>
      <c r="I253" s="28">
        <v>0.18</v>
      </c>
      <c r="J253" s="28">
        <v>46</v>
      </c>
      <c r="K253" s="277"/>
      <c r="L253" s="32"/>
    </row>
    <row r="254" spans="1:12" x14ac:dyDescent="0.25">
      <c r="A254" s="36">
        <v>43175.514027777775</v>
      </c>
      <c r="B254" s="12" t="s">
        <v>3</v>
      </c>
      <c r="C254" s="12" t="s">
        <v>2</v>
      </c>
      <c r="D254" s="10"/>
      <c r="E254" s="29" t="s">
        <v>636</v>
      </c>
      <c r="F254" s="28" t="s">
        <v>23</v>
      </c>
      <c r="G254" s="28" t="s">
        <v>5</v>
      </c>
      <c r="H254" s="28">
        <v>4470</v>
      </c>
      <c r="I254" s="28">
        <v>0.18</v>
      </c>
      <c r="J254" s="28">
        <v>46</v>
      </c>
      <c r="K254" s="277"/>
      <c r="L254" s="32"/>
    </row>
    <row r="255" spans="1:12" x14ac:dyDescent="0.25">
      <c r="A255" s="36">
        <v>43175.514166666668</v>
      </c>
      <c r="B255" s="12" t="s">
        <v>3</v>
      </c>
      <c r="C255" s="12" t="s">
        <v>2</v>
      </c>
      <c r="D255" s="10"/>
      <c r="E255" s="29" t="s">
        <v>636</v>
      </c>
      <c r="F255" s="28" t="s">
        <v>23</v>
      </c>
      <c r="G255" s="28" t="s">
        <v>5</v>
      </c>
      <c r="H255" s="28">
        <v>4530</v>
      </c>
      <c r="I255" s="28">
        <v>0.18</v>
      </c>
      <c r="J255" s="28">
        <v>46</v>
      </c>
      <c r="K255" s="277"/>
      <c r="L255" s="32"/>
    </row>
    <row r="256" spans="1:12" x14ac:dyDescent="0.25">
      <c r="A256" s="36">
        <v>43175.514652777776</v>
      </c>
      <c r="B256" s="12" t="s">
        <v>3</v>
      </c>
      <c r="C256" s="10"/>
      <c r="D256" s="12" t="s">
        <v>2</v>
      </c>
      <c r="E256" s="29" t="s">
        <v>637</v>
      </c>
      <c r="F256" s="28" t="s">
        <v>23</v>
      </c>
      <c r="G256" s="28" t="s">
        <v>5</v>
      </c>
      <c r="H256" s="28">
        <v>4370</v>
      </c>
      <c r="I256" s="28">
        <v>0.18</v>
      </c>
      <c r="J256" s="28">
        <v>46</v>
      </c>
      <c r="K256" s="277"/>
      <c r="L256" s="32"/>
    </row>
    <row r="257" spans="1:12" x14ac:dyDescent="0.25">
      <c r="A257" s="36">
        <v>43175.514791666668</v>
      </c>
      <c r="B257" s="12" t="s">
        <v>3</v>
      </c>
      <c r="C257" s="10"/>
      <c r="D257" s="12" t="s">
        <v>2</v>
      </c>
      <c r="E257" s="29" t="s">
        <v>637</v>
      </c>
      <c r="F257" s="28" t="s">
        <v>23</v>
      </c>
      <c r="G257" s="28" t="s">
        <v>5</v>
      </c>
      <c r="H257" s="28">
        <v>4360</v>
      </c>
      <c r="I257" s="28">
        <v>0.18</v>
      </c>
      <c r="J257" s="28">
        <v>46</v>
      </c>
      <c r="K257" s="277"/>
      <c r="L257" s="32"/>
    </row>
    <row r="258" spans="1:12" x14ac:dyDescent="0.25">
      <c r="A258" s="36">
        <v>43175.51494212963</v>
      </c>
      <c r="B258" s="12" t="s">
        <v>3</v>
      </c>
      <c r="C258" s="10"/>
      <c r="D258" s="12" t="s">
        <v>2</v>
      </c>
      <c r="E258" s="29" t="s">
        <v>637</v>
      </c>
      <c r="F258" s="28" t="s">
        <v>23</v>
      </c>
      <c r="G258" s="28" t="s">
        <v>5</v>
      </c>
      <c r="H258" s="28">
        <v>4370</v>
      </c>
      <c r="I258" s="28">
        <v>0.18</v>
      </c>
      <c r="J258" s="28">
        <v>46</v>
      </c>
      <c r="K258" s="277"/>
      <c r="L258" s="32"/>
    </row>
    <row r="259" spans="1:12" x14ac:dyDescent="0.25">
      <c r="A259" s="25">
        <v>43175.5158912037</v>
      </c>
      <c r="B259" s="9" t="s">
        <v>3</v>
      </c>
      <c r="C259" s="9" t="s">
        <v>2</v>
      </c>
      <c r="D259" s="10"/>
      <c r="E259" s="8" t="s">
        <v>636</v>
      </c>
      <c r="F259" s="9" t="s">
        <v>22</v>
      </c>
      <c r="G259" s="9" t="s">
        <v>0</v>
      </c>
      <c r="H259" s="9">
        <v>4090</v>
      </c>
      <c r="I259" s="9">
        <v>0.18</v>
      </c>
      <c r="J259" s="9">
        <v>45</v>
      </c>
      <c r="K259" s="278">
        <f>AVERAGE(H259:H265,H268:H273)</f>
        <v>4176.1538461538457</v>
      </c>
      <c r="L259" s="32"/>
    </row>
    <row r="260" spans="1:12" x14ac:dyDescent="0.25">
      <c r="A260" s="25">
        <v>43175.516041666669</v>
      </c>
      <c r="B260" s="9" t="s">
        <v>3</v>
      </c>
      <c r="C260" s="9" t="s">
        <v>2</v>
      </c>
      <c r="D260" s="10"/>
      <c r="E260" s="8" t="s">
        <v>636</v>
      </c>
      <c r="F260" s="9" t="s">
        <v>22</v>
      </c>
      <c r="G260" s="9" t="s">
        <v>0</v>
      </c>
      <c r="H260" s="9">
        <v>4080</v>
      </c>
      <c r="I260" s="9">
        <v>0.18</v>
      </c>
      <c r="J260" s="9">
        <v>46</v>
      </c>
      <c r="K260" s="278"/>
      <c r="L260" s="32"/>
    </row>
    <row r="261" spans="1:12" x14ac:dyDescent="0.25">
      <c r="A261" s="25">
        <v>43175.516180555554</v>
      </c>
      <c r="B261" s="9" t="s">
        <v>3</v>
      </c>
      <c r="C261" s="9" t="s">
        <v>2</v>
      </c>
      <c r="D261" s="10"/>
      <c r="E261" s="8" t="s">
        <v>636</v>
      </c>
      <c r="F261" s="9" t="s">
        <v>22</v>
      </c>
      <c r="G261" s="9" t="s">
        <v>0</v>
      </c>
      <c r="H261" s="9">
        <v>4070</v>
      </c>
      <c r="I261" s="9">
        <v>0.18</v>
      </c>
      <c r="J261" s="9">
        <v>46</v>
      </c>
      <c r="K261" s="278"/>
      <c r="L261" s="32"/>
    </row>
    <row r="262" spans="1:12" x14ac:dyDescent="0.25">
      <c r="A262" s="25">
        <v>43175.516435185185</v>
      </c>
      <c r="B262" s="9" t="s">
        <v>3</v>
      </c>
      <c r="C262" s="9" t="s">
        <v>2</v>
      </c>
      <c r="D262" s="10"/>
      <c r="E262" s="8" t="s">
        <v>636</v>
      </c>
      <c r="F262" s="9" t="s">
        <v>22</v>
      </c>
      <c r="G262" s="9" t="s">
        <v>0</v>
      </c>
      <c r="H262" s="9">
        <v>4040</v>
      </c>
      <c r="I262" s="9">
        <v>0.18</v>
      </c>
      <c r="J262" s="9">
        <v>46</v>
      </c>
      <c r="K262" s="278"/>
      <c r="L262" s="32"/>
    </row>
    <row r="263" spans="1:12" x14ac:dyDescent="0.25">
      <c r="A263" s="25">
        <v>43175.516574074078</v>
      </c>
      <c r="B263" s="9" t="s">
        <v>3</v>
      </c>
      <c r="C263" s="9" t="s">
        <v>2</v>
      </c>
      <c r="D263" s="10"/>
      <c r="E263" s="8" t="s">
        <v>636</v>
      </c>
      <c r="F263" s="9" t="s">
        <v>22</v>
      </c>
      <c r="G263" s="9" t="s">
        <v>0</v>
      </c>
      <c r="H263" s="9">
        <v>4060</v>
      </c>
      <c r="I263" s="9">
        <v>0.18</v>
      </c>
      <c r="J263" s="9">
        <v>45</v>
      </c>
      <c r="K263" s="278"/>
      <c r="L263" s="32"/>
    </row>
    <row r="264" spans="1:12" x14ac:dyDescent="0.25">
      <c r="A264" s="25">
        <v>43175.516712962963</v>
      </c>
      <c r="B264" s="9" t="s">
        <v>3</v>
      </c>
      <c r="C264" s="9" t="s">
        <v>2</v>
      </c>
      <c r="D264" s="10"/>
      <c r="E264" s="8" t="s">
        <v>636</v>
      </c>
      <c r="F264" s="9" t="s">
        <v>22</v>
      </c>
      <c r="G264" s="9" t="s">
        <v>0</v>
      </c>
      <c r="H264" s="9">
        <v>4070</v>
      </c>
      <c r="I264" s="9">
        <v>0.18</v>
      </c>
      <c r="J264" s="9">
        <v>45</v>
      </c>
      <c r="K264" s="278"/>
      <c r="L264" s="32"/>
    </row>
    <row r="265" spans="1:12" x14ac:dyDescent="0.25">
      <c r="A265" s="25">
        <v>43175.517222222225</v>
      </c>
      <c r="B265" s="9" t="s">
        <v>3</v>
      </c>
      <c r="C265" s="10"/>
      <c r="D265" s="9" t="s">
        <v>2</v>
      </c>
      <c r="E265" s="8" t="s">
        <v>637</v>
      </c>
      <c r="F265" s="9" t="s">
        <v>22</v>
      </c>
      <c r="G265" s="9" t="s">
        <v>0</v>
      </c>
      <c r="H265" s="9">
        <v>4510</v>
      </c>
      <c r="I265" s="9">
        <v>0.18</v>
      </c>
      <c r="J265" s="9">
        <v>45</v>
      </c>
      <c r="K265" s="278"/>
      <c r="L265" s="32"/>
    </row>
    <row r="266" spans="1:12" x14ac:dyDescent="0.25">
      <c r="A266" s="25">
        <v>43175.517361111109</v>
      </c>
      <c r="B266" s="9" t="s">
        <v>3</v>
      </c>
      <c r="C266" s="10"/>
      <c r="D266" s="9" t="s">
        <v>2</v>
      </c>
      <c r="E266" s="8" t="s">
        <v>637</v>
      </c>
      <c r="F266" s="9" t="s">
        <v>22</v>
      </c>
      <c r="G266" s="9" t="s">
        <v>0</v>
      </c>
      <c r="H266" s="34">
        <v>4560</v>
      </c>
      <c r="I266" s="9">
        <v>0.18</v>
      </c>
      <c r="J266" s="9">
        <v>45</v>
      </c>
      <c r="K266" s="278"/>
      <c r="L266" s="32"/>
    </row>
    <row r="267" spans="1:12" x14ac:dyDescent="0.25">
      <c r="A267" s="25">
        <v>43175.517511574071</v>
      </c>
      <c r="B267" s="9" t="s">
        <v>3</v>
      </c>
      <c r="C267" s="10"/>
      <c r="D267" s="9" t="s">
        <v>2</v>
      </c>
      <c r="E267" s="8" t="s">
        <v>637</v>
      </c>
      <c r="F267" s="9" t="s">
        <v>22</v>
      </c>
      <c r="G267" s="9" t="s">
        <v>0</v>
      </c>
      <c r="H267" s="34">
        <v>4560</v>
      </c>
      <c r="I267" s="9">
        <v>0.18</v>
      </c>
      <c r="J267" s="9">
        <v>45</v>
      </c>
      <c r="K267" s="278"/>
      <c r="L267" s="32"/>
    </row>
    <row r="268" spans="1:12" x14ac:dyDescent="0.25">
      <c r="A268" s="25">
        <v>43175.517847222225</v>
      </c>
      <c r="B268" s="9" t="s">
        <v>3</v>
      </c>
      <c r="C268" s="10"/>
      <c r="D268" s="9" t="s">
        <v>2</v>
      </c>
      <c r="E268" s="8" t="s">
        <v>637</v>
      </c>
      <c r="F268" s="9" t="s">
        <v>22</v>
      </c>
      <c r="G268" s="9" t="s">
        <v>0</v>
      </c>
      <c r="H268" s="9">
        <v>4510</v>
      </c>
      <c r="I268" s="9">
        <v>0.18</v>
      </c>
      <c r="J268" s="9">
        <v>45</v>
      </c>
      <c r="K268" s="278"/>
      <c r="L268" s="32"/>
    </row>
    <row r="269" spans="1:12" x14ac:dyDescent="0.25">
      <c r="A269" s="25">
        <v>43175.517997685187</v>
      </c>
      <c r="B269" s="9" t="s">
        <v>3</v>
      </c>
      <c r="C269" s="10"/>
      <c r="D269" s="9" t="s">
        <v>2</v>
      </c>
      <c r="E269" s="8" t="s">
        <v>637</v>
      </c>
      <c r="F269" s="9" t="s">
        <v>22</v>
      </c>
      <c r="G269" s="9" t="s">
        <v>0</v>
      </c>
      <c r="H269" s="9">
        <v>4490</v>
      </c>
      <c r="I269" s="9">
        <v>0.18</v>
      </c>
      <c r="J269" s="9">
        <v>45</v>
      </c>
      <c r="K269" s="278"/>
      <c r="L269" s="32"/>
    </row>
    <row r="270" spans="1:12" x14ac:dyDescent="0.25">
      <c r="A270" s="25">
        <v>43175.518136574072</v>
      </c>
      <c r="B270" s="9" t="s">
        <v>3</v>
      </c>
      <c r="C270" s="10"/>
      <c r="D270" s="9" t="s">
        <v>2</v>
      </c>
      <c r="E270" s="8" t="s">
        <v>637</v>
      </c>
      <c r="F270" s="9" t="s">
        <v>22</v>
      </c>
      <c r="G270" s="9" t="s">
        <v>0</v>
      </c>
      <c r="H270" s="9">
        <v>4480</v>
      </c>
      <c r="I270" s="9">
        <v>0.18</v>
      </c>
      <c r="J270" s="9">
        <v>45</v>
      </c>
      <c r="K270" s="278"/>
      <c r="L270" s="32"/>
    </row>
    <row r="271" spans="1:12" x14ac:dyDescent="0.25">
      <c r="A271" s="25">
        <v>43175.518599537034</v>
      </c>
      <c r="B271" s="9" t="s">
        <v>3</v>
      </c>
      <c r="C271" s="10"/>
      <c r="D271" s="9" t="s">
        <v>2</v>
      </c>
      <c r="E271" s="8" t="s">
        <v>637</v>
      </c>
      <c r="F271" s="9" t="s">
        <v>22</v>
      </c>
      <c r="G271" s="9" t="s">
        <v>0</v>
      </c>
      <c r="H271" s="9">
        <v>3950</v>
      </c>
      <c r="I271" s="9">
        <v>0.18</v>
      </c>
      <c r="J271" s="9">
        <v>45</v>
      </c>
      <c r="K271" s="278"/>
      <c r="L271" s="32"/>
    </row>
    <row r="272" spans="1:12" x14ac:dyDescent="0.25">
      <c r="A272" s="25">
        <v>43175.518738425926</v>
      </c>
      <c r="B272" s="9" t="s">
        <v>3</v>
      </c>
      <c r="C272" s="10"/>
      <c r="D272" s="9" t="s">
        <v>2</v>
      </c>
      <c r="E272" s="8" t="s">
        <v>637</v>
      </c>
      <c r="F272" s="9" t="s">
        <v>22</v>
      </c>
      <c r="G272" s="9" t="s">
        <v>0</v>
      </c>
      <c r="H272" s="9">
        <v>3960</v>
      </c>
      <c r="I272" s="9">
        <v>0.18</v>
      </c>
      <c r="J272" s="9">
        <v>45</v>
      </c>
      <c r="K272" s="278"/>
      <c r="L272" s="32"/>
    </row>
    <row r="273" spans="1:12" x14ac:dyDescent="0.25">
      <c r="A273" s="25">
        <v>43175.518877314818</v>
      </c>
      <c r="B273" s="9" t="s">
        <v>3</v>
      </c>
      <c r="C273" s="10"/>
      <c r="D273" s="9" t="s">
        <v>2</v>
      </c>
      <c r="E273" s="8" t="s">
        <v>637</v>
      </c>
      <c r="F273" s="9" t="s">
        <v>22</v>
      </c>
      <c r="G273" s="9" t="s">
        <v>0</v>
      </c>
      <c r="H273" s="9">
        <v>3980</v>
      </c>
      <c r="I273" s="9">
        <v>0.18</v>
      </c>
      <c r="J273" s="9">
        <v>46</v>
      </c>
      <c r="K273" s="278"/>
      <c r="L273" s="32"/>
    </row>
    <row r="274" spans="1:12" x14ac:dyDescent="0.25">
      <c r="A274" s="36">
        <v>43175.53020833333</v>
      </c>
      <c r="B274" s="12" t="s">
        <v>3</v>
      </c>
      <c r="C274" s="12" t="s">
        <v>2</v>
      </c>
      <c r="D274" s="10"/>
      <c r="E274" s="29" t="s">
        <v>637</v>
      </c>
      <c r="F274" s="28" t="s">
        <v>21</v>
      </c>
      <c r="G274" s="28" t="s">
        <v>0</v>
      </c>
      <c r="H274" s="37">
        <v>940</v>
      </c>
      <c r="I274" s="28">
        <v>0.18</v>
      </c>
      <c r="J274" s="28">
        <v>46</v>
      </c>
      <c r="K274" s="277">
        <f>AVERAGE(H277:H279,H281:H285)</f>
        <v>4165</v>
      </c>
      <c r="L274" s="32"/>
    </row>
    <row r="275" spans="1:12" x14ac:dyDescent="0.25">
      <c r="A275" s="36">
        <v>43175.530358796299</v>
      </c>
      <c r="B275" s="12" t="s">
        <v>3</v>
      </c>
      <c r="C275" s="12" t="s">
        <v>2</v>
      </c>
      <c r="D275" s="10"/>
      <c r="E275" s="29" t="s">
        <v>637</v>
      </c>
      <c r="F275" s="28" t="s">
        <v>21</v>
      </c>
      <c r="G275" s="28" t="s">
        <v>0</v>
      </c>
      <c r="H275" s="37">
        <v>4040</v>
      </c>
      <c r="I275" s="28">
        <v>0.18</v>
      </c>
      <c r="J275" s="28">
        <v>46</v>
      </c>
      <c r="K275" s="277"/>
      <c r="L275" s="32"/>
    </row>
    <row r="276" spans="1:12" x14ac:dyDescent="0.25">
      <c r="A276" s="36">
        <v>43175.530497685184</v>
      </c>
      <c r="B276" s="12" t="s">
        <v>3</v>
      </c>
      <c r="C276" s="12" t="s">
        <v>2</v>
      </c>
      <c r="D276" s="10"/>
      <c r="E276" s="29" t="s">
        <v>637</v>
      </c>
      <c r="F276" s="28" t="s">
        <v>21</v>
      </c>
      <c r="G276" s="28" t="s">
        <v>0</v>
      </c>
      <c r="H276" s="37">
        <v>4090</v>
      </c>
      <c r="I276" s="28">
        <v>0.18</v>
      </c>
      <c r="J276" s="28">
        <v>46</v>
      </c>
      <c r="K276" s="277"/>
      <c r="L276" s="32"/>
    </row>
    <row r="277" spans="1:12" x14ac:dyDescent="0.25">
      <c r="A277" s="36">
        <v>43175.531111111108</v>
      </c>
      <c r="B277" s="12" t="s">
        <v>3</v>
      </c>
      <c r="C277" s="12" t="s">
        <v>2</v>
      </c>
      <c r="D277" s="10"/>
      <c r="E277" s="29" t="s">
        <v>637</v>
      </c>
      <c r="F277" s="28" t="s">
        <v>21</v>
      </c>
      <c r="G277" s="28" t="s">
        <v>0</v>
      </c>
      <c r="H277" s="28">
        <v>4100</v>
      </c>
      <c r="I277" s="28">
        <v>0.18</v>
      </c>
      <c r="J277" s="28">
        <v>46</v>
      </c>
      <c r="K277" s="277"/>
      <c r="L277" s="32"/>
    </row>
    <row r="278" spans="1:12" x14ac:dyDescent="0.25">
      <c r="A278" s="36">
        <v>43175.53125</v>
      </c>
      <c r="B278" s="12" t="s">
        <v>3</v>
      </c>
      <c r="C278" s="12" t="s">
        <v>2</v>
      </c>
      <c r="D278" s="10"/>
      <c r="E278" s="29" t="s">
        <v>637</v>
      </c>
      <c r="F278" s="28" t="s">
        <v>21</v>
      </c>
      <c r="G278" s="28" t="s">
        <v>0</v>
      </c>
      <c r="H278" s="28">
        <v>4050</v>
      </c>
      <c r="I278" s="28">
        <v>0.18</v>
      </c>
      <c r="J278" s="28">
        <v>46</v>
      </c>
      <c r="K278" s="277"/>
      <c r="L278" s="32"/>
    </row>
    <row r="279" spans="1:12" x14ac:dyDescent="0.25">
      <c r="A279" s="36">
        <v>43175.531388888892</v>
      </c>
      <c r="B279" s="12" t="s">
        <v>3</v>
      </c>
      <c r="C279" s="12" t="s">
        <v>2</v>
      </c>
      <c r="D279" s="10"/>
      <c r="E279" s="29" t="s">
        <v>637</v>
      </c>
      <c r="F279" s="28" t="s">
        <v>21</v>
      </c>
      <c r="G279" s="28" t="s">
        <v>0</v>
      </c>
      <c r="H279" s="28">
        <v>4060</v>
      </c>
      <c r="I279" s="28">
        <v>0.18</v>
      </c>
      <c r="J279" s="28">
        <v>46</v>
      </c>
      <c r="K279" s="277"/>
      <c r="L279" s="32"/>
    </row>
    <row r="280" spans="1:12" x14ac:dyDescent="0.25">
      <c r="A280" s="36">
        <v>43175.531817129631</v>
      </c>
      <c r="B280" s="12" t="s">
        <v>3</v>
      </c>
      <c r="C280" s="10"/>
      <c r="D280" s="12" t="s">
        <v>2</v>
      </c>
      <c r="E280" s="29" t="s">
        <v>637</v>
      </c>
      <c r="F280" s="28" t="s">
        <v>21</v>
      </c>
      <c r="G280" s="28" t="s">
        <v>0</v>
      </c>
      <c r="H280" s="37">
        <v>4630</v>
      </c>
      <c r="I280" s="28">
        <v>0.18</v>
      </c>
      <c r="J280" s="28">
        <v>46</v>
      </c>
      <c r="K280" s="277"/>
      <c r="L280" s="32"/>
    </row>
    <row r="281" spans="1:12" x14ac:dyDescent="0.25">
      <c r="A281" s="36">
        <v>43175.531956018516</v>
      </c>
      <c r="B281" s="12" t="s">
        <v>3</v>
      </c>
      <c r="C281" s="10"/>
      <c r="D281" s="12" t="s">
        <v>2</v>
      </c>
      <c r="E281" s="29" t="s">
        <v>637</v>
      </c>
      <c r="F281" s="28" t="s">
        <v>21</v>
      </c>
      <c r="G281" s="28" t="s">
        <v>0</v>
      </c>
      <c r="H281" s="28">
        <v>4330</v>
      </c>
      <c r="I281" s="28">
        <v>0.18</v>
      </c>
      <c r="J281" s="28">
        <v>46</v>
      </c>
      <c r="K281" s="277"/>
      <c r="L281" s="32"/>
    </row>
    <row r="282" spans="1:12" x14ac:dyDescent="0.25">
      <c r="A282" s="36">
        <v>43175.532094907408</v>
      </c>
      <c r="B282" s="12" t="s">
        <v>3</v>
      </c>
      <c r="C282" s="10"/>
      <c r="D282" s="12" t="s">
        <v>2</v>
      </c>
      <c r="E282" s="29" t="s">
        <v>637</v>
      </c>
      <c r="F282" s="28" t="s">
        <v>21</v>
      </c>
      <c r="G282" s="28" t="s">
        <v>0</v>
      </c>
      <c r="H282" s="28">
        <v>4290</v>
      </c>
      <c r="I282" s="28">
        <v>0.18</v>
      </c>
      <c r="J282" s="28">
        <v>46</v>
      </c>
      <c r="K282" s="277"/>
      <c r="L282" s="32"/>
    </row>
    <row r="283" spans="1:12" x14ac:dyDescent="0.25">
      <c r="A283" s="36">
        <v>43175.532638888886</v>
      </c>
      <c r="B283" s="12" t="s">
        <v>3</v>
      </c>
      <c r="C283" s="10"/>
      <c r="D283" s="12" t="s">
        <v>2</v>
      </c>
      <c r="E283" s="29" t="s">
        <v>637</v>
      </c>
      <c r="F283" s="28" t="s">
        <v>21</v>
      </c>
      <c r="G283" s="28" t="s">
        <v>0</v>
      </c>
      <c r="H283" s="28">
        <v>4150</v>
      </c>
      <c r="I283" s="28">
        <v>0.18</v>
      </c>
      <c r="J283" s="28">
        <v>46</v>
      </c>
      <c r="K283" s="277"/>
      <c r="L283" s="32"/>
    </row>
    <row r="284" spans="1:12" x14ac:dyDescent="0.25">
      <c r="A284" s="36">
        <v>43175.532777777778</v>
      </c>
      <c r="B284" s="12" t="s">
        <v>3</v>
      </c>
      <c r="C284" s="10"/>
      <c r="D284" s="12" t="s">
        <v>2</v>
      </c>
      <c r="E284" s="29" t="s">
        <v>637</v>
      </c>
      <c r="F284" s="28" t="s">
        <v>21</v>
      </c>
      <c r="G284" s="28" t="s">
        <v>0</v>
      </c>
      <c r="H284" s="28">
        <v>4170</v>
      </c>
      <c r="I284" s="28">
        <v>0.18</v>
      </c>
      <c r="J284" s="28">
        <v>46</v>
      </c>
      <c r="K284" s="277"/>
      <c r="L284" s="32"/>
    </row>
    <row r="285" spans="1:12" x14ac:dyDescent="0.25">
      <c r="A285" s="36">
        <v>43175.532916666663</v>
      </c>
      <c r="B285" s="12" t="s">
        <v>3</v>
      </c>
      <c r="C285" s="10"/>
      <c r="D285" s="12" t="s">
        <v>2</v>
      </c>
      <c r="E285" s="29" t="s">
        <v>637</v>
      </c>
      <c r="F285" s="28" t="s">
        <v>21</v>
      </c>
      <c r="G285" s="28" t="s">
        <v>0</v>
      </c>
      <c r="H285" s="28">
        <v>4170</v>
      </c>
      <c r="I285" s="28">
        <v>0.18</v>
      </c>
      <c r="J285" s="28">
        <v>46</v>
      </c>
      <c r="K285" s="277"/>
      <c r="L285" s="32"/>
    </row>
    <row r="286" spans="1:12" x14ac:dyDescent="0.25">
      <c r="A286" s="25">
        <v>43175.533495370371</v>
      </c>
      <c r="B286" s="9" t="s">
        <v>3</v>
      </c>
      <c r="C286" s="9" t="s">
        <v>2</v>
      </c>
      <c r="D286" s="10"/>
      <c r="E286" s="8" t="s">
        <v>636</v>
      </c>
      <c r="F286" s="9" t="s">
        <v>20</v>
      </c>
      <c r="G286" s="9" t="s">
        <v>0</v>
      </c>
      <c r="H286" s="9">
        <v>4620</v>
      </c>
      <c r="I286" s="9">
        <v>0.18</v>
      </c>
      <c r="J286" s="9">
        <v>46</v>
      </c>
      <c r="K286" s="278">
        <f>AVERAGE(H286:H291,H295:H297)</f>
        <v>4831.1111111111113</v>
      </c>
      <c r="L286" s="32"/>
    </row>
    <row r="287" spans="1:12" x14ac:dyDescent="0.25">
      <c r="A287" s="25">
        <v>43175.533634259256</v>
      </c>
      <c r="B287" s="9" t="s">
        <v>3</v>
      </c>
      <c r="C287" s="9" t="s">
        <v>2</v>
      </c>
      <c r="D287" s="10"/>
      <c r="E287" s="8" t="s">
        <v>636</v>
      </c>
      <c r="F287" s="9" t="s">
        <v>20</v>
      </c>
      <c r="G287" s="9" t="s">
        <v>0</v>
      </c>
      <c r="H287" s="9">
        <v>4650</v>
      </c>
      <c r="I287" s="9">
        <v>0.18</v>
      </c>
      <c r="J287" s="9">
        <v>46</v>
      </c>
      <c r="K287" s="278"/>
      <c r="L287" s="32"/>
    </row>
    <row r="288" spans="1:12" x14ac:dyDescent="0.25">
      <c r="A288" s="25">
        <v>43175.533773148149</v>
      </c>
      <c r="B288" s="9" t="s">
        <v>3</v>
      </c>
      <c r="C288" s="9" t="s">
        <v>2</v>
      </c>
      <c r="D288" s="10"/>
      <c r="E288" s="8" t="s">
        <v>636</v>
      </c>
      <c r="F288" s="9" t="s">
        <v>20</v>
      </c>
      <c r="G288" s="9" t="s">
        <v>0</v>
      </c>
      <c r="H288" s="9">
        <v>4630</v>
      </c>
      <c r="I288" s="9">
        <v>0.18</v>
      </c>
      <c r="J288" s="9">
        <v>46</v>
      </c>
      <c r="K288" s="278"/>
      <c r="L288" s="32"/>
    </row>
    <row r="289" spans="1:12" x14ac:dyDescent="0.25">
      <c r="A289" s="25">
        <v>43175.5387962963</v>
      </c>
      <c r="B289" s="9" t="s">
        <v>3</v>
      </c>
      <c r="C289" s="10"/>
      <c r="D289" s="9" t="s">
        <v>2</v>
      </c>
      <c r="E289" s="8" t="s">
        <v>637</v>
      </c>
      <c r="F289" s="9" t="s">
        <v>20</v>
      </c>
      <c r="G289" s="9" t="s">
        <v>0</v>
      </c>
      <c r="H289" s="9">
        <v>5270</v>
      </c>
      <c r="I289" s="9">
        <v>0.18</v>
      </c>
      <c r="J289" s="9">
        <v>46</v>
      </c>
      <c r="K289" s="278"/>
      <c r="L289" s="32"/>
    </row>
    <row r="290" spans="1:12" x14ac:dyDescent="0.25">
      <c r="A290" s="25">
        <v>43175.538946759261</v>
      </c>
      <c r="B290" s="9" t="s">
        <v>3</v>
      </c>
      <c r="C290" s="10"/>
      <c r="D290" s="9" t="s">
        <v>2</v>
      </c>
      <c r="E290" s="8" t="s">
        <v>637</v>
      </c>
      <c r="F290" s="9" t="s">
        <v>20</v>
      </c>
      <c r="G290" s="9" t="s">
        <v>0</v>
      </c>
      <c r="H290" s="9">
        <v>5210</v>
      </c>
      <c r="I290" s="9">
        <v>0.18</v>
      </c>
      <c r="J290" s="9">
        <v>46</v>
      </c>
      <c r="K290" s="278"/>
      <c r="L290" s="32"/>
    </row>
    <row r="291" spans="1:12" x14ac:dyDescent="0.25">
      <c r="A291" s="25">
        <v>43175.539085648146</v>
      </c>
      <c r="B291" s="9" t="s">
        <v>3</v>
      </c>
      <c r="C291" s="10"/>
      <c r="D291" s="9" t="s">
        <v>2</v>
      </c>
      <c r="E291" s="8" t="s">
        <v>637</v>
      </c>
      <c r="F291" s="9" t="s">
        <v>20</v>
      </c>
      <c r="G291" s="9" t="s">
        <v>0</v>
      </c>
      <c r="H291" s="9">
        <v>5170</v>
      </c>
      <c r="I291" s="9">
        <v>0.18</v>
      </c>
      <c r="J291" s="9">
        <v>46</v>
      </c>
      <c r="K291" s="278"/>
      <c r="L291" s="32"/>
    </row>
    <row r="292" spans="1:12" x14ac:dyDescent="0.25">
      <c r="A292" s="25">
        <v>43175.539293981485</v>
      </c>
      <c r="B292" s="9" t="s">
        <v>3</v>
      </c>
      <c r="C292" s="10"/>
      <c r="D292" s="9" t="s">
        <v>2</v>
      </c>
      <c r="E292" s="8" t="s">
        <v>637</v>
      </c>
      <c r="F292" s="9" t="s">
        <v>20</v>
      </c>
      <c r="G292" s="9" t="s">
        <v>0</v>
      </c>
      <c r="H292" s="34">
        <v>5080</v>
      </c>
      <c r="I292" s="9">
        <v>0.18</v>
      </c>
      <c r="J292" s="9">
        <v>46</v>
      </c>
      <c r="K292" s="278"/>
      <c r="L292" s="32"/>
    </row>
    <row r="293" spans="1:12" x14ac:dyDescent="0.25">
      <c r="A293" s="25">
        <v>43175.53943287037</v>
      </c>
      <c r="B293" s="9" t="s">
        <v>3</v>
      </c>
      <c r="C293" s="10"/>
      <c r="D293" s="9" t="s">
        <v>2</v>
      </c>
      <c r="E293" s="8" t="s">
        <v>637</v>
      </c>
      <c r="F293" s="9" t="s">
        <v>20</v>
      </c>
      <c r="G293" s="9" t="s">
        <v>0</v>
      </c>
      <c r="H293" s="34">
        <v>5070</v>
      </c>
      <c r="I293" s="9">
        <v>0.18</v>
      </c>
      <c r="J293" s="9">
        <v>46</v>
      </c>
      <c r="K293" s="278"/>
      <c r="L293" s="32"/>
    </row>
    <row r="294" spans="1:12" x14ac:dyDescent="0.25">
      <c r="A294" s="25">
        <v>43175.539571759262</v>
      </c>
      <c r="B294" s="9" t="s">
        <v>3</v>
      </c>
      <c r="C294" s="10"/>
      <c r="D294" s="9" t="s">
        <v>2</v>
      </c>
      <c r="E294" s="8" t="s">
        <v>637</v>
      </c>
      <c r="F294" s="9" t="s">
        <v>20</v>
      </c>
      <c r="G294" s="9" t="s">
        <v>0</v>
      </c>
      <c r="H294" s="34">
        <v>5060</v>
      </c>
      <c r="I294" s="9">
        <v>0.18</v>
      </c>
      <c r="J294" s="9">
        <v>46</v>
      </c>
      <c r="K294" s="278"/>
      <c r="L294" s="32"/>
    </row>
    <row r="295" spans="1:12" x14ac:dyDescent="0.25">
      <c r="A295" s="25">
        <v>43175.54011574074</v>
      </c>
      <c r="B295" s="9" t="s">
        <v>3</v>
      </c>
      <c r="C295" s="10"/>
      <c r="D295" s="9" t="s">
        <v>2</v>
      </c>
      <c r="E295" s="8" t="s">
        <v>637</v>
      </c>
      <c r="F295" s="9" t="s">
        <v>20</v>
      </c>
      <c r="G295" s="9" t="s">
        <v>0</v>
      </c>
      <c r="H295" s="9">
        <v>4630</v>
      </c>
      <c r="I295" s="9">
        <v>0.18</v>
      </c>
      <c r="J295" s="9">
        <v>46</v>
      </c>
      <c r="K295" s="278"/>
      <c r="L295" s="32"/>
    </row>
    <row r="296" spans="1:12" x14ac:dyDescent="0.25">
      <c r="A296" s="25">
        <v>43175.540254629632</v>
      </c>
      <c r="B296" s="9" t="s">
        <v>3</v>
      </c>
      <c r="C296" s="10"/>
      <c r="D296" s="9" t="s">
        <v>2</v>
      </c>
      <c r="E296" s="8" t="s">
        <v>637</v>
      </c>
      <c r="F296" s="9" t="s">
        <v>20</v>
      </c>
      <c r="G296" s="9" t="s">
        <v>0</v>
      </c>
      <c r="H296" s="9">
        <v>4670</v>
      </c>
      <c r="I296" s="9">
        <v>0.18</v>
      </c>
      <c r="J296" s="9">
        <v>46</v>
      </c>
      <c r="K296" s="278"/>
      <c r="L296" s="32"/>
    </row>
    <row r="297" spans="1:12" x14ac:dyDescent="0.25">
      <c r="A297" s="25">
        <v>43175.540405092594</v>
      </c>
      <c r="B297" s="9" t="s">
        <v>3</v>
      </c>
      <c r="C297" s="10"/>
      <c r="D297" s="9" t="s">
        <v>2</v>
      </c>
      <c r="E297" s="8" t="s">
        <v>637</v>
      </c>
      <c r="F297" s="9" t="s">
        <v>20</v>
      </c>
      <c r="G297" s="9" t="s">
        <v>0</v>
      </c>
      <c r="H297" s="9">
        <v>4630</v>
      </c>
      <c r="I297" s="9">
        <v>0.18</v>
      </c>
      <c r="J297" s="9">
        <v>46</v>
      </c>
      <c r="K297" s="278"/>
      <c r="L297" s="32"/>
    </row>
    <row r="298" spans="1:12" x14ac:dyDescent="0.25">
      <c r="A298" s="36">
        <v>43175.540960648148</v>
      </c>
      <c r="B298" s="12" t="s">
        <v>3</v>
      </c>
      <c r="C298" s="12" t="s">
        <v>2</v>
      </c>
      <c r="D298" s="10"/>
      <c r="E298" s="29" t="s">
        <v>636</v>
      </c>
      <c r="F298" s="28" t="s">
        <v>20</v>
      </c>
      <c r="G298" s="28" t="s">
        <v>8</v>
      </c>
      <c r="H298" s="37">
        <v>3430</v>
      </c>
      <c r="I298" s="28">
        <v>0.18</v>
      </c>
      <c r="J298" s="28">
        <v>46</v>
      </c>
      <c r="K298" s="277">
        <f>AVERAGE(H299:H301,H304:H306)</f>
        <v>3663.3333333333335</v>
      </c>
      <c r="L298" s="32"/>
    </row>
    <row r="299" spans="1:12" x14ac:dyDescent="0.25">
      <c r="A299" s="36">
        <v>43175.54111111111</v>
      </c>
      <c r="B299" s="12" t="s">
        <v>3</v>
      </c>
      <c r="C299" s="12" t="s">
        <v>2</v>
      </c>
      <c r="D299" s="10"/>
      <c r="E299" s="29" t="s">
        <v>636</v>
      </c>
      <c r="F299" s="28" t="s">
        <v>20</v>
      </c>
      <c r="G299" s="28" t="s">
        <v>8</v>
      </c>
      <c r="H299" s="28">
        <v>3500</v>
      </c>
      <c r="I299" s="28">
        <v>0.18</v>
      </c>
      <c r="J299" s="28">
        <v>46</v>
      </c>
      <c r="K299" s="277"/>
      <c r="L299" s="32"/>
    </row>
    <row r="300" spans="1:12" x14ac:dyDescent="0.25">
      <c r="A300" s="36">
        <v>43175.541250000002</v>
      </c>
      <c r="B300" s="12" t="s">
        <v>3</v>
      </c>
      <c r="C300" s="12" t="s">
        <v>2</v>
      </c>
      <c r="D300" s="10"/>
      <c r="E300" s="29" t="s">
        <v>636</v>
      </c>
      <c r="F300" s="28" t="s">
        <v>20</v>
      </c>
      <c r="G300" s="28" t="s">
        <v>8</v>
      </c>
      <c r="H300" s="28">
        <v>3540</v>
      </c>
      <c r="I300" s="28">
        <v>0.18</v>
      </c>
      <c r="J300" s="28">
        <v>46</v>
      </c>
      <c r="K300" s="277"/>
      <c r="L300" s="32"/>
    </row>
    <row r="301" spans="1:12" x14ac:dyDescent="0.25">
      <c r="A301" s="36">
        <v>43175.541678240741</v>
      </c>
      <c r="B301" s="12" t="s">
        <v>3</v>
      </c>
      <c r="C301" s="12" t="s">
        <v>2</v>
      </c>
      <c r="D301" s="10"/>
      <c r="E301" s="29" t="s">
        <v>636</v>
      </c>
      <c r="F301" s="28" t="s">
        <v>20</v>
      </c>
      <c r="G301" s="28" t="s">
        <v>8</v>
      </c>
      <c r="H301" s="28">
        <v>3470</v>
      </c>
      <c r="I301" s="28">
        <v>0.18</v>
      </c>
      <c r="J301" s="28">
        <v>46</v>
      </c>
      <c r="K301" s="277"/>
      <c r="L301" s="32"/>
    </row>
    <row r="302" spans="1:12" x14ac:dyDescent="0.25">
      <c r="A302" s="36">
        <v>43175.541817129626</v>
      </c>
      <c r="B302" s="12" t="s">
        <v>3</v>
      </c>
      <c r="C302" s="12" t="s">
        <v>2</v>
      </c>
      <c r="D302" s="10"/>
      <c r="E302" s="29" t="s">
        <v>636</v>
      </c>
      <c r="F302" s="28" t="s">
        <v>20</v>
      </c>
      <c r="G302" s="28" t="s">
        <v>8</v>
      </c>
      <c r="H302" s="37">
        <v>3430</v>
      </c>
      <c r="I302" s="28">
        <v>0.18</v>
      </c>
      <c r="J302" s="28">
        <v>46</v>
      </c>
      <c r="K302" s="277"/>
      <c r="L302" s="32"/>
    </row>
    <row r="303" spans="1:12" x14ac:dyDescent="0.25">
      <c r="A303" s="36">
        <v>43175.541956018518</v>
      </c>
      <c r="B303" s="12" t="s">
        <v>3</v>
      </c>
      <c r="C303" s="12" t="s">
        <v>2</v>
      </c>
      <c r="D303" s="10"/>
      <c r="E303" s="29" t="s">
        <v>636</v>
      </c>
      <c r="F303" s="28" t="s">
        <v>20</v>
      </c>
      <c r="G303" s="28" t="s">
        <v>8</v>
      </c>
      <c r="H303" s="37">
        <v>3440</v>
      </c>
      <c r="I303" s="28">
        <v>0.18</v>
      </c>
      <c r="J303" s="28">
        <v>46</v>
      </c>
      <c r="K303" s="277"/>
      <c r="L303" s="32"/>
    </row>
    <row r="304" spans="1:12" x14ac:dyDescent="0.25">
      <c r="A304" s="36">
        <v>43175.542291666665</v>
      </c>
      <c r="B304" s="12" t="s">
        <v>3</v>
      </c>
      <c r="C304" s="10"/>
      <c r="D304" s="12" t="s">
        <v>2</v>
      </c>
      <c r="E304" s="29" t="s">
        <v>637</v>
      </c>
      <c r="F304" s="28" t="s">
        <v>20</v>
      </c>
      <c r="G304" s="28" t="s">
        <v>8</v>
      </c>
      <c r="H304" s="28">
        <v>3820</v>
      </c>
      <c r="I304" s="28">
        <v>0.18</v>
      </c>
      <c r="J304" s="28">
        <v>46</v>
      </c>
      <c r="K304" s="277"/>
      <c r="L304" s="32"/>
    </row>
    <row r="305" spans="1:12" x14ac:dyDescent="0.25">
      <c r="A305" s="36">
        <v>43175.542442129627</v>
      </c>
      <c r="B305" s="12" t="s">
        <v>3</v>
      </c>
      <c r="C305" s="10"/>
      <c r="D305" s="12" t="s">
        <v>2</v>
      </c>
      <c r="E305" s="29" t="s">
        <v>637</v>
      </c>
      <c r="F305" s="28" t="s">
        <v>20</v>
      </c>
      <c r="G305" s="28" t="s">
        <v>8</v>
      </c>
      <c r="H305" s="28">
        <v>3820</v>
      </c>
      <c r="I305" s="28">
        <v>0.18</v>
      </c>
      <c r="J305" s="28">
        <v>46</v>
      </c>
      <c r="K305" s="277"/>
      <c r="L305" s="32"/>
    </row>
    <row r="306" spans="1:12" x14ac:dyDescent="0.25">
      <c r="A306" s="36">
        <v>43175.542581018519</v>
      </c>
      <c r="B306" s="12" t="s">
        <v>3</v>
      </c>
      <c r="C306" s="10"/>
      <c r="D306" s="12" t="s">
        <v>2</v>
      </c>
      <c r="E306" s="29" t="s">
        <v>637</v>
      </c>
      <c r="F306" s="28" t="s">
        <v>20</v>
      </c>
      <c r="G306" s="28" t="s">
        <v>8</v>
      </c>
      <c r="H306" s="28">
        <v>3830</v>
      </c>
      <c r="I306" s="28">
        <v>0.18</v>
      </c>
      <c r="J306" s="28">
        <v>46</v>
      </c>
      <c r="K306" s="277"/>
      <c r="L306" s="32"/>
    </row>
    <row r="307" spans="1:12" x14ac:dyDescent="0.25">
      <c r="A307" s="25">
        <v>43175.543680555558</v>
      </c>
      <c r="B307" s="9" t="s">
        <v>3</v>
      </c>
      <c r="C307" s="9" t="s">
        <v>2</v>
      </c>
      <c r="D307" s="10"/>
      <c r="E307" s="8" t="s">
        <v>636</v>
      </c>
      <c r="F307" s="9" t="s">
        <v>19</v>
      </c>
      <c r="G307" s="9" t="s">
        <v>0</v>
      </c>
      <c r="H307" s="9">
        <v>5540</v>
      </c>
      <c r="I307" s="9">
        <v>0.18</v>
      </c>
      <c r="J307" s="9">
        <v>46</v>
      </c>
      <c r="K307" s="278">
        <f>AVERAGE(H307:H309,H313:H318)</f>
        <v>4878.8888888888887</v>
      </c>
      <c r="L307" s="32"/>
    </row>
    <row r="308" spans="1:12" x14ac:dyDescent="0.25">
      <c r="A308" s="25">
        <v>43175.543819444443</v>
      </c>
      <c r="B308" s="9" t="s">
        <v>3</v>
      </c>
      <c r="C308" s="9" t="s">
        <v>2</v>
      </c>
      <c r="D308" s="10"/>
      <c r="E308" s="8" t="s">
        <v>636</v>
      </c>
      <c r="F308" s="9" t="s">
        <v>19</v>
      </c>
      <c r="G308" s="9" t="s">
        <v>0</v>
      </c>
      <c r="H308" s="9">
        <v>5740</v>
      </c>
      <c r="I308" s="9">
        <v>0.18</v>
      </c>
      <c r="J308" s="9">
        <v>46</v>
      </c>
      <c r="K308" s="278"/>
      <c r="L308" s="32"/>
    </row>
    <row r="309" spans="1:12" x14ac:dyDescent="0.25">
      <c r="A309" s="25">
        <v>43175.543958333335</v>
      </c>
      <c r="B309" s="9" t="s">
        <v>3</v>
      </c>
      <c r="C309" s="9" t="s">
        <v>2</v>
      </c>
      <c r="D309" s="10"/>
      <c r="E309" s="8" t="s">
        <v>636</v>
      </c>
      <c r="F309" s="9" t="s">
        <v>19</v>
      </c>
      <c r="G309" s="9" t="s">
        <v>0</v>
      </c>
      <c r="H309" s="9">
        <v>5690</v>
      </c>
      <c r="I309" s="9">
        <v>0.18</v>
      </c>
      <c r="J309" s="9">
        <v>46</v>
      </c>
      <c r="K309" s="278"/>
      <c r="L309" s="32"/>
    </row>
    <row r="310" spans="1:12" x14ac:dyDescent="0.25">
      <c r="A310" s="25">
        <v>43175.544328703705</v>
      </c>
      <c r="B310" s="9" t="s">
        <v>3</v>
      </c>
      <c r="C310" s="9" t="s">
        <v>2</v>
      </c>
      <c r="D310" s="10"/>
      <c r="E310" s="8" t="s">
        <v>636</v>
      </c>
      <c r="F310" s="9" t="s">
        <v>19</v>
      </c>
      <c r="G310" s="9" t="s">
        <v>0</v>
      </c>
      <c r="H310" s="34">
        <v>490</v>
      </c>
      <c r="I310" s="9">
        <v>0.18</v>
      </c>
      <c r="J310" s="9">
        <v>46</v>
      </c>
      <c r="K310" s="278"/>
      <c r="L310" s="32"/>
    </row>
    <row r="311" spans="1:12" x14ac:dyDescent="0.25">
      <c r="A311" s="25">
        <v>43175.544479166667</v>
      </c>
      <c r="B311" s="9" t="s">
        <v>3</v>
      </c>
      <c r="C311" s="9" t="s">
        <v>2</v>
      </c>
      <c r="D311" s="10"/>
      <c r="E311" s="8" t="s">
        <v>636</v>
      </c>
      <c r="F311" s="9" t="s">
        <v>19</v>
      </c>
      <c r="G311" s="9" t="s">
        <v>0</v>
      </c>
      <c r="H311" s="34">
        <v>410</v>
      </c>
      <c r="I311" s="9">
        <v>0.18</v>
      </c>
      <c r="J311" s="9">
        <v>46</v>
      </c>
      <c r="K311" s="278"/>
      <c r="L311" s="32"/>
    </row>
    <row r="312" spans="1:12" x14ac:dyDescent="0.25">
      <c r="A312" s="25">
        <v>43175.544618055559</v>
      </c>
      <c r="B312" s="9" t="s">
        <v>3</v>
      </c>
      <c r="C312" s="9" t="s">
        <v>2</v>
      </c>
      <c r="D312" s="10"/>
      <c r="E312" s="8" t="s">
        <v>636</v>
      </c>
      <c r="F312" s="9" t="s">
        <v>19</v>
      </c>
      <c r="G312" s="9" t="s">
        <v>0</v>
      </c>
      <c r="H312" s="34">
        <v>420</v>
      </c>
      <c r="I312" s="9">
        <v>0.18</v>
      </c>
      <c r="J312" s="9">
        <v>46</v>
      </c>
      <c r="K312" s="278"/>
      <c r="L312" s="32"/>
    </row>
    <row r="313" spans="1:12" x14ac:dyDescent="0.25">
      <c r="A313" s="25">
        <v>43175.544953703706</v>
      </c>
      <c r="B313" s="9" t="s">
        <v>3</v>
      </c>
      <c r="C313" s="9" t="s">
        <v>2</v>
      </c>
      <c r="D313" s="10"/>
      <c r="E313" s="8" t="s">
        <v>636</v>
      </c>
      <c r="F313" s="9" t="s">
        <v>19</v>
      </c>
      <c r="G313" s="9" t="s">
        <v>0</v>
      </c>
      <c r="H313" s="9">
        <v>4500</v>
      </c>
      <c r="I313" s="9">
        <v>0.18</v>
      </c>
      <c r="J313" s="9">
        <v>46</v>
      </c>
      <c r="K313" s="278"/>
      <c r="L313" s="32"/>
    </row>
    <row r="314" spans="1:12" x14ac:dyDescent="0.25">
      <c r="A314" s="25">
        <v>43175.545092592591</v>
      </c>
      <c r="B314" s="9" t="s">
        <v>3</v>
      </c>
      <c r="C314" s="9" t="s">
        <v>2</v>
      </c>
      <c r="D314" s="10"/>
      <c r="E314" s="8" t="s">
        <v>636</v>
      </c>
      <c r="F314" s="9" t="s">
        <v>19</v>
      </c>
      <c r="G314" s="9" t="s">
        <v>0</v>
      </c>
      <c r="H314" s="9">
        <v>4490</v>
      </c>
      <c r="I314" s="9">
        <v>0.18</v>
      </c>
      <c r="J314" s="9">
        <v>46</v>
      </c>
      <c r="K314" s="278"/>
      <c r="L314" s="32"/>
    </row>
    <row r="315" spans="1:12" x14ac:dyDescent="0.25">
      <c r="A315" s="25">
        <v>43175.545231481483</v>
      </c>
      <c r="B315" s="9" t="s">
        <v>3</v>
      </c>
      <c r="C315" s="9" t="s">
        <v>2</v>
      </c>
      <c r="D315" s="10"/>
      <c r="E315" s="8" t="s">
        <v>636</v>
      </c>
      <c r="F315" s="9" t="s">
        <v>19</v>
      </c>
      <c r="G315" s="9" t="s">
        <v>0</v>
      </c>
      <c r="H315" s="9">
        <v>4530</v>
      </c>
      <c r="I315" s="9">
        <v>0.18</v>
      </c>
      <c r="J315" s="9">
        <v>48</v>
      </c>
      <c r="K315" s="278"/>
      <c r="L315" s="32"/>
    </row>
    <row r="316" spans="1:12" x14ac:dyDescent="0.25">
      <c r="A316" s="25">
        <v>43175.54583333333</v>
      </c>
      <c r="B316" s="9" t="s">
        <v>3</v>
      </c>
      <c r="C316" s="10"/>
      <c r="D316" s="9" t="s">
        <v>2</v>
      </c>
      <c r="E316" s="8" t="s">
        <v>637</v>
      </c>
      <c r="F316" s="9" t="s">
        <v>19</v>
      </c>
      <c r="G316" s="9" t="s">
        <v>0</v>
      </c>
      <c r="H316" s="9">
        <v>4440</v>
      </c>
      <c r="I316" s="9">
        <v>0.18</v>
      </c>
      <c r="J316" s="9">
        <v>48</v>
      </c>
      <c r="K316" s="278"/>
      <c r="L316" s="32"/>
    </row>
    <row r="317" spans="1:12" x14ac:dyDescent="0.25">
      <c r="A317" s="25">
        <v>43175.545972222222</v>
      </c>
      <c r="B317" s="9" t="s">
        <v>3</v>
      </c>
      <c r="C317" s="10"/>
      <c r="D317" s="9" t="s">
        <v>2</v>
      </c>
      <c r="E317" s="8" t="s">
        <v>637</v>
      </c>
      <c r="F317" s="9" t="s">
        <v>19</v>
      </c>
      <c r="G317" s="9" t="s">
        <v>0</v>
      </c>
      <c r="H317" s="9">
        <v>4500</v>
      </c>
      <c r="I317" s="9">
        <v>0.18</v>
      </c>
      <c r="J317" s="9">
        <v>46</v>
      </c>
      <c r="K317" s="278"/>
      <c r="L317" s="32"/>
    </row>
    <row r="318" spans="1:12" x14ac:dyDescent="0.25">
      <c r="A318" s="25">
        <v>43175.546122685184</v>
      </c>
      <c r="B318" s="9" t="s">
        <v>3</v>
      </c>
      <c r="C318" s="10"/>
      <c r="D318" s="9" t="s">
        <v>2</v>
      </c>
      <c r="E318" s="8" t="s">
        <v>637</v>
      </c>
      <c r="F318" s="9" t="s">
        <v>19</v>
      </c>
      <c r="G318" s="9" t="s">
        <v>0</v>
      </c>
      <c r="H318" s="9">
        <v>4480</v>
      </c>
      <c r="I318" s="9">
        <v>0.18</v>
      </c>
      <c r="J318" s="9">
        <v>46</v>
      </c>
      <c r="K318" s="278"/>
      <c r="L318" s="32"/>
    </row>
    <row r="319" spans="1:12" x14ac:dyDescent="0.25">
      <c r="L319" s="5"/>
    </row>
    <row r="320" spans="1:12" x14ac:dyDescent="0.25">
      <c r="L320" s="5"/>
    </row>
    <row r="321" spans="12:12" x14ac:dyDescent="0.25">
      <c r="L321" s="5"/>
    </row>
    <row r="322" spans="12:12" x14ac:dyDescent="0.25">
      <c r="L322" s="5"/>
    </row>
    <row r="323" spans="12:12" x14ac:dyDescent="0.25">
      <c r="L323" s="5"/>
    </row>
    <row r="324" spans="12:12" x14ac:dyDescent="0.25">
      <c r="L324" s="5"/>
    </row>
    <row r="325" spans="12:12" x14ac:dyDescent="0.25">
      <c r="L325" s="5"/>
    </row>
    <row r="326" spans="12:12" x14ac:dyDescent="0.25">
      <c r="L326" s="5"/>
    </row>
    <row r="327" spans="12:12" x14ac:dyDescent="0.25">
      <c r="L327" s="5"/>
    </row>
    <row r="328" spans="12:12" x14ac:dyDescent="0.25">
      <c r="L328" s="5"/>
    </row>
    <row r="329" spans="12:12" x14ac:dyDescent="0.25">
      <c r="L329" s="5"/>
    </row>
    <row r="330" spans="12:12" x14ac:dyDescent="0.25">
      <c r="L330" s="5"/>
    </row>
    <row r="331" spans="12:12" x14ac:dyDescent="0.25">
      <c r="L331" s="5"/>
    </row>
    <row r="332" spans="12:12" x14ac:dyDescent="0.25">
      <c r="L332" s="5"/>
    </row>
    <row r="333" spans="12:12" x14ac:dyDescent="0.25">
      <c r="L333" s="5"/>
    </row>
    <row r="334" spans="12:12" x14ac:dyDescent="0.25">
      <c r="L334" s="5"/>
    </row>
    <row r="335" spans="12:12" x14ac:dyDescent="0.25">
      <c r="L335" s="5"/>
    </row>
    <row r="336" spans="12:12" x14ac:dyDescent="0.25">
      <c r="L336" s="5"/>
    </row>
    <row r="337" spans="12:12" x14ac:dyDescent="0.25">
      <c r="L337" s="5"/>
    </row>
    <row r="338" spans="12:12" x14ac:dyDescent="0.25">
      <c r="L338" s="5"/>
    </row>
    <row r="339" spans="12:12" x14ac:dyDescent="0.25">
      <c r="L339" s="5"/>
    </row>
    <row r="340" spans="12:12" x14ac:dyDescent="0.25">
      <c r="L340" s="5"/>
    </row>
    <row r="341" spans="12:12" x14ac:dyDescent="0.25">
      <c r="L341" s="5"/>
    </row>
    <row r="342" spans="12:12" x14ac:dyDescent="0.25">
      <c r="L342" s="5"/>
    </row>
    <row r="343" spans="12:12" x14ac:dyDescent="0.25">
      <c r="L343" s="5"/>
    </row>
    <row r="344" spans="12:12" x14ac:dyDescent="0.25">
      <c r="L344" s="5"/>
    </row>
    <row r="345" spans="12:12" x14ac:dyDescent="0.25">
      <c r="L345" s="5"/>
    </row>
    <row r="346" spans="12:12" x14ac:dyDescent="0.25">
      <c r="L346" s="5"/>
    </row>
    <row r="347" spans="12:12" x14ac:dyDescent="0.25">
      <c r="L347" s="5"/>
    </row>
    <row r="348" spans="12:12" x14ac:dyDescent="0.25">
      <c r="L348" s="5"/>
    </row>
    <row r="349" spans="12:12" x14ac:dyDescent="0.25">
      <c r="L349" s="5"/>
    </row>
    <row r="350" spans="12:12" x14ac:dyDescent="0.25">
      <c r="L350" s="5"/>
    </row>
    <row r="351" spans="12:12" x14ac:dyDescent="0.25">
      <c r="L351" s="5"/>
    </row>
    <row r="352" spans="12:12" x14ac:dyDescent="0.25">
      <c r="L352" s="5"/>
    </row>
    <row r="353" spans="12:12" x14ac:dyDescent="0.25">
      <c r="L353" s="5"/>
    </row>
    <row r="354" spans="12:12" x14ac:dyDescent="0.25">
      <c r="L354" s="5"/>
    </row>
    <row r="355" spans="12:12" x14ac:dyDescent="0.25">
      <c r="L355" s="5"/>
    </row>
    <row r="356" spans="12:12" x14ac:dyDescent="0.25">
      <c r="L356" s="5"/>
    </row>
    <row r="357" spans="12:12" x14ac:dyDescent="0.25">
      <c r="L357" s="5"/>
    </row>
    <row r="358" spans="12:12" x14ac:dyDescent="0.25">
      <c r="L358" s="5"/>
    </row>
    <row r="359" spans="12:12" x14ac:dyDescent="0.25">
      <c r="L359" s="5"/>
    </row>
    <row r="360" spans="12:12" x14ac:dyDescent="0.25">
      <c r="L360" s="5"/>
    </row>
    <row r="361" spans="12:12" x14ac:dyDescent="0.25">
      <c r="L361" s="5"/>
    </row>
    <row r="362" spans="12:12" x14ac:dyDescent="0.25">
      <c r="L362" s="5"/>
    </row>
    <row r="363" spans="12:12" x14ac:dyDescent="0.25">
      <c r="L363" s="5"/>
    </row>
    <row r="364" spans="12:12" x14ac:dyDescent="0.25">
      <c r="L364" s="5"/>
    </row>
    <row r="365" spans="12:12" x14ac:dyDescent="0.25">
      <c r="L365" s="5"/>
    </row>
    <row r="366" spans="12:12" x14ac:dyDescent="0.25">
      <c r="L366" s="5"/>
    </row>
    <row r="367" spans="12:12" x14ac:dyDescent="0.25">
      <c r="L367" s="5"/>
    </row>
    <row r="368" spans="12:12" x14ac:dyDescent="0.25">
      <c r="L368" s="5"/>
    </row>
    <row r="369" spans="12:12" x14ac:dyDescent="0.25">
      <c r="L369" s="5"/>
    </row>
    <row r="370" spans="12:12" x14ac:dyDescent="0.25">
      <c r="L370" s="5"/>
    </row>
    <row r="371" spans="12:12" x14ac:dyDescent="0.25">
      <c r="L371" s="5"/>
    </row>
    <row r="372" spans="12:12" x14ac:dyDescent="0.25">
      <c r="L372" s="5"/>
    </row>
    <row r="373" spans="12:12" x14ac:dyDescent="0.25">
      <c r="L373" s="5"/>
    </row>
    <row r="374" spans="12:12" x14ac:dyDescent="0.25">
      <c r="L374" s="5"/>
    </row>
    <row r="375" spans="12:12" x14ac:dyDescent="0.25">
      <c r="L375" s="5"/>
    </row>
    <row r="376" spans="12:12" x14ac:dyDescent="0.25">
      <c r="L376" s="5"/>
    </row>
    <row r="377" spans="12:12" x14ac:dyDescent="0.25">
      <c r="L377" s="5"/>
    </row>
    <row r="378" spans="12:12" x14ac:dyDescent="0.25">
      <c r="L378" s="5"/>
    </row>
    <row r="379" spans="12:12" x14ac:dyDescent="0.25">
      <c r="L379" s="5"/>
    </row>
    <row r="380" spans="12:12" x14ac:dyDescent="0.25">
      <c r="L380" s="5"/>
    </row>
    <row r="381" spans="12:12" x14ac:dyDescent="0.25">
      <c r="L381" s="5"/>
    </row>
    <row r="382" spans="12:12" x14ac:dyDescent="0.25">
      <c r="L382" s="5"/>
    </row>
    <row r="383" spans="12:12" x14ac:dyDescent="0.25">
      <c r="L383" s="5"/>
    </row>
    <row r="384" spans="12:12" x14ac:dyDescent="0.25">
      <c r="L384" s="5"/>
    </row>
    <row r="385" spans="12:12" x14ac:dyDescent="0.25">
      <c r="L385" s="5"/>
    </row>
    <row r="386" spans="12:12" x14ac:dyDescent="0.25">
      <c r="L386" s="5"/>
    </row>
    <row r="387" spans="12:12" x14ac:dyDescent="0.25">
      <c r="L387" s="5"/>
    </row>
    <row r="388" spans="12:12" x14ac:dyDescent="0.25">
      <c r="L388" s="5"/>
    </row>
    <row r="389" spans="12:12" x14ac:dyDescent="0.25">
      <c r="L389" s="5"/>
    </row>
    <row r="390" spans="12:12" x14ac:dyDescent="0.25">
      <c r="L390" s="5"/>
    </row>
    <row r="391" spans="12:12" x14ac:dyDescent="0.25">
      <c r="L391" s="5"/>
    </row>
    <row r="392" spans="12:12" x14ac:dyDescent="0.25">
      <c r="L392" s="5"/>
    </row>
    <row r="393" spans="12:12" x14ac:dyDescent="0.25">
      <c r="L393" s="5"/>
    </row>
    <row r="394" spans="12:12" x14ac:dyDescent="0.25">
      <c r="L394" s="5"/>
    </row>
    <row r="395" spans="12:12" x14ac:dyDescent="0.25">
      <c r="L395" s="5"/>
    </row>
    <row r="396" spans="12:12" x14ac:dyDescent="0.25">
      <c r="L396" s="5"/>
    </row>
    <row r="397" spans="12:12" x14ac:dyDescent="0.25">
      <c r="L397" s="5"/>
    </row>
    <row r="398" spans="12:12" x14ac:dyDescent="0.25">
      <c r="L398" s="5"/>
    </row>
    <row r="399" spans="12:12" x14ac:dyDescent="0.25">
      <c r="L399" s="5"/>
    </row>
    <row r="400" spans="12:12" x14ac:dyDescent="0.25">
      <c r="L400" s="5"/>
    </row>
    <row r="401" spans="12:12" x14ac:dyDescent="0.25">
      <c r="L401" s="5"/>
    </row>
    <row r="402" spans="12:12" x14ac:dyDescent="0.25">
      <c r="L402" s="5"/>
    </row>
    <row r="403" spans="12:12" x14ac:dyDescent="0.25">
      <c r="L403" s="5"/>
    </row>
    <row r="404" spans="12:12" x14ac:dyDescent="0.25">
      <c r="L404" s="5"/>
    </row>
    <row r="405" spans="12:12" x14ac:dyDescent="0.25">
      <c r="L405" s="5"/>
    </row>
    <row r="406" spans="12:12" x14ac:dyDescent="0.25">
      <c r="L406" s="5"/>
    </row>
    <row r="407" spans="12:12" x14ac:dyDescent="0.25">
      <c r="L407" s="5"/>
    </row>
    <row r="408" spans="12:12" x14ac:dyDescent="0.25">
      <c r="L408" s="5"/>
    </row>
    <row r="409" spans="12:12" x14ac:dyDescent="0.25">
      <c r="L409" s="5"/>
    </row>
    <row r="410" spans="12:12" x14ac:dyDescent="0.25">
      <c r="L410" s="5"/>
    </row>
    <row r="411" spans="12:12" x14ac:dyDescent="0.25">
      <c r="L411" s="5"/>
    </row>
    <row r="412" spans="12:12" x14ac:dyDescent="0.25">
      <c r="L412" s="5"/>
    </row>
    <row r="413" spans="12:12" x14ac:dyDescent="0.25">
      <c r="L413" s="5"/>
    </row>
    <row r="414" spans="12:12" x14ac:dyDescent="0.25">
      <c r="L414" s="5"/>
    </row>
    <row r="415" spans="12:12" x14ac:dyDescent="0.25">
      <c r="L415" s="5"/>
    </row>
    <row r="416" spans="12:12" x14ac:dyDescent="0.25">
      <c r="L416" s="5"/>
    </row>
    <row r="417" spans="12:12" x14ac:dyDescent="0.25">
      <c r="L417" s="5"/>
    </row>
    <row r="418" spans="12:12" x14ac:dyDescent="0.25">
      <c r="L418" s="5"/>
    </row>
    <row r="419" spans="12:12" x14ac:dyDescent="0.25">
      <c r="L419" s="5"/>
    </row>
    <row r="420" spans="12:12" x14ac:dyDescent="0.25">
      <c r="L420" s="5"/>
    </row>
    <row r="421" spans="12:12" x14ac:dyDescent="0.25">
      <c r="L421" s="5"/>
    </row>
    <row r="422" spans="12:12" x14ac:dyDescent="0.25">
      <c r="L422" s="5"/>
    </row>
    <row r="423" spans="12:12" x14ac:dyDescent="0.25">
      <c r="L423" s="5"/>
    </row>
    <row r="424" spans="12:12" x14ac:dyDescent="0.25">
      <c r="L424" s="5"/>
    </row>
    <row r="425" spans="12:12" x14ac:dyDescent="0.25">
      <c r="L425" s="5"/>
    </row>
    <row r="426" spans="12:12" x14ac:dyDescent="0.25">
      <c r="L426" s="5"/>
    </row>
    <row r="427" spans="12:12" x14ac:dyDescent="0.25">
      <c r="L427" s="5"/>
    </row>
    <row r="428" spans="12:12" x14ac:dyDescent="0.25">
      <c r="L428" s="5"/>
    </row>
    <row r="429" spans="12:12" x14ac:dyDescent="0.25">
      <c r="L429" s="5"/>
    </row>
    <row r="430" spans="12:12" x14ac:dyDescent="0.25">
      <c r="L430" s="5"/>
    </row>
    <row r="431" spans="12:12" x14ac:dyDescent="0.25">
      <c r="L431" s="5"/>
    </row>
    <row r="432" spans="12:12" x14ac:dyDescent="0.25">
      <c r="L432" s="5"/>
    </row>
    <row r="433" spans="12:12" x14ac:dyDescent="0.25">
      <c r="L433" s="5"/>
    </row>
    <row r="434" spans="12:12" x14ac:dyDescent="0.25">
      <c r="L434" s="5"/>
    </row>
    <row r="435" spans="12:12" x14ac:dyDescent="0.25">
      <c r="L435" s="5"/>
    </row>
    <row r="436" spans="12:12" x14ac:dyDescent="0.25">
      <c r="L436" s="5"/>
    </row>
    <row r="437" spans="12:12" x14ac:dyDescent="0.25">
      <c r="L437" s="5"/>
    </row>
    <row r="438" spans="12:12" x14ac:dyDescent="0.25">
      <c r="L438" s="5"/>
    </row>
    <row r="439" spans="12:12" x14ac:dyDescent="0.25">
      <c r="L439" s="5"/>
    </row>
    <row r="440" spans="12:12" x14ac:dyDescent="0.25">
      <c r="L440" s="5"/>
    </row>
    <row r="441" spans="12:12" x14ac:dyDescent="0.25">
      <c r="L441" s="5"/>
    </row>
    <row r="442" spans="12:12" x14ac:dyDescent="0.25">
      <c r="L442" s="5"/>
    </row>
    <row r="443" spans="12:12" x14ac:dyDescent="0.25">
      <c r="L443" s="5"/>
    </row>
    <row r="444" spans="12:12" x14ac:dyDescent="0.25">
      <c r="L444" s="5"/>
    </row>
    <row r="445" spans="12:12" x14ac:dyDescent="0.25">
      <c r="L445" s="5"/>
    </row>
    <row r="446" spans="12:12" x14ac:dyDescent="0.25">
      <c r="L446" s="5"/>
    </row>
    <row r="447" spans="12:12" x14ac:dyDescent="0.25">
      <c r="L447" s="5"/>
    </row>
    <row r="448" spans="12:12" x14ac:dyDescent="0.25">
      <c r="L448" s="5"/>
    </row>
    <row r="449" spans="12:12" x14ac:dyDescent="0.25">
      <c r="L449" s="5"/>
    </row>
    <row r="450" spans="12:12" x14ac:dyDescent="0.25">
      <c r="L450" s="5"/>
    </row>
    <row r="451" spans="12:12" x14ac:dyDescent="0.25">
      <c r="L451" s="5"/>
    </row>
    <row r="452" spans="12:12" x14ac:dyDescent="0.25">
      <c r="L452" s="5"/>
    </row>
    <row r="453" spans="12:12" x14ac:dyDescent="0.25">
      <c r="L453" s="5"/>
    </row>
    <row r="454" spans="12:12" x14ac:dyDescent="0.25">
      <c r="L454" s="5"/>
    </row>
    <row r="455" spans="12:12" x14ac:dyDescent="0.25">
      <c r="L455" s="5"/>
    </row>
    <row r="456" spans="12:12" x14ac:dyDescent="0.25">
      <c r="L456" s="5"/>
    </row>
    <row r="457" spans="12:12" x14ac:dyDescent="0.25">
      <c r="L457" s="5"/>
    </row>
    <row r="458" spans="12:12" x14ac:dyDescent="0.25">
      <c r="L458" s="5"/>
    </row>
    <row r="459" spans="12:12" x14ac:dyDescent="0.25">
      <c r="L459" s="5"/>
    </row>
    <row r="460" spans="12:12" x14ac:dyDescent="0.25">
      <c r="L460" s="5"/>
    </row>
    <row r="461" spans="12:12" x14ac:dyDescent="0.25">
      <c r="L461" s="5"/>
    </row>
    <row r="462" spans="12:12" x14ac:dyDescent="0.25">
      <c r="L462" s="5"/>
    </row>
    <row r="463" spans="12:12" x14ac:dyDescent="0.25">
      <c r="L463" s="5"/>
    </row>
    <row r="464" spans="12:12" x14ac:dyDescent="0.25">
      <c r="L464" s="5"/>
    </row>
    <row r="465" spans="12:12" x14ac:dyDescent="0.25">
      <c r="L465" s="5"/>
    </row>
    <row r="466" spans="12:12" x14ac:dyDescent="0.25">
      <c r="L466" s="5"/>
    </row>
    <row r="467" spans="12:12" x14ac:dyDescent="0.25">
      <c r="L467" s="5"/>
    </row>
    <row r="468" spans="12:12" x14ac:dyDescent="0.25">
      <c r="L468" s="5"/>
    </row>
  </sheetData>
  <autoFilter ref="F1:F468"/>
  <mergeCells count="43"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82:K93"/>
    <mergeCell ref="K4:K9"/>
    <mergeCell ref="K10:K15"/>
    <mergeCell ref="K16:K21"/>
    <mergeCell ref="K22:K27"/>
    <mergeCell ref="K28:K36"/>
    <mergeCell ref="K37:K42"/>
    <mergeCell ref="K43:K48"/>
    <mergeCell ref="K58:K63"/>
    <mergeCell ref="K64:K72"/>
    <mergeCell ref="K73:K81"/>
    <mergeCell ref="K49:K57"/>
    <mergeCell ref="K214:K228"/>
    <mergeCell ref="K94:K108"/>
    <mergeCell ref="K109:K117"/>
    <mergeCell ref="K118:K126"/>
    <mergeCell ref="K127:K135"/>
    <mergeCell ref="K136:K141"/>
    <mergeCell ref="K142:K147"/>
    <mergeCell ref="K148:K156"/>
    <mergeCell ref="K157:K162"/>
    <mergeCell ref="K163:K177"/>
    <mergeCell ref="K178:K201"/>
    <mergeCell ref="K202:K213"/>
    <mergeCell ref="K298:K306"/>
    <mergeCell ref="K307:K318"/>
    <mergeCell ref="K229:K237"/>
    <mergeCell ref="K238:K249"/>
    <mergeCell ref="K250:K258"/>
    <mergeCell ref="K259:K273"/>
    <mergeCell ref="K274:K285"/>
    <mergeCell ref="K286:K297"/>
  </mergeCells>
  <pageMargins left="0.7" right="0.7" top="0.75" bottom="0.75" header="0.3" footer="0.3"/>
  <pageSetup scale="59" fitToHeight="0" orientation="portrait" r:id="rId1"/>
  <ignoredErrors>
    <ignoredError sqref="K4:K35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471"/>
  <sheetViews>
    <sheetView showGridLines="0" zoomScaleNormal="100" workbookViewId="0">
      <selection activeCell="Q12" sqref="Q12"/>
    </sheetView>
  </sheetViews>
  <sheetFormatPr defaultRowHeight="15" x14ac:dyDescent="0.25"/>
  <cols>
    <col min="1" max="1" width="16.42578125" style="1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1" bestFit="1" customWidth="1"/>
    <col min="6" max="6" width="8.28515625" style="4" bestFit="1" customWidth="1"/>
    <col min="7" max="7" width="10.5703125" style="4" bestFit="1" customWidth="1"/>
    <col min="8" max="8" width="11.42578125" style="1" bestFit="1" customWidth="1"/>
    <col min="9" max="9" width="13.85546875" style="1" bestFit="1" customWidth="1"/>
    <col min="10" max="10" width="14.140625" style="1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6" width="5.42578125" style="1" bestFit="1" customWidth="1"/>
    <col min="17" max="16384" width="9.140625" style="1"/>
  </cols>
  <sheetData>
    <row r="1" spans="1:17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7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50" t="s">
        <v>39</v>
      </c>
      <c r="G2" s="250" t="s">
        <v>38</v>
      </c>
      <c r="H2" s="250" t="s">
        <v>37</v>
      </c>
      <c r="I2" s="250" t="s">
        <v>36</v>
      </c>
      <c r="J2" s="250" t="s">
        <v>35</v>
      </c>
      <c r="K2" s="282" t="s">
        <v>34</v>
      </c>
    </row>
    <row r="3" spans="1:17" x14ac:dyDescent="0.25">
      <c r="A3" s="251"/>
      <c r="B3" s="253"/>
      <c r="C3" s="21" t="s">
        <v>33</v>
      </c>
      <c r="D3" s="20" t="s">
        <v>32</v>
      </c>
      <c r="E3" s="281"/>
      <c r="F3" s="251"/>
      <c r="G3" s="251"/>
      <c r="H3" s="251"/>
      <c r="I3" s="251"/>
      <c r="J3" s="251"/>
      <c r="K3" s="282"/>
    </row>
    <row r="4" spans="1:17" x14ac:dyDescent="0.25">
      <c r="A4" s="36">
        <v>43182.361597222225</v>
      </c>
      <c r="B4" s="12" t="s">
        <v>3</v>
      </c>
      <c r="C4" s="12" t="s">
        <v>2</v>
      </c>
      <c r="D4" s="10"/>
      <c r="E4" s="29" t="s">
        <v>636</v>
      </c>
      <c r="F4" s="28" t="s">
        <v>18</v>
      </c>
      <c r="G4" s="28" t="s">
        <v>0</v>
      </c>
      <c r="H4" s="37">
        <v>2290</v>
      </c>
      <c r="I4" s="28">
        <v>0.18</v>
      </c>
      <c r="J4" s="48">
        <v>43</v>
      </c>
      <c r="K4" s="267">
        <f>AVERAGE(H7:H10,H14)</f>
        <v>4666</v>
      </c>
      <c r="L4" s="39"/>
      <c r="M4" s="9" t="s">
        <v>19</v>
      </c>
      <c r="N4" s="9" t="s">
        <v>0</v>
      </c>
      <c r="O4" s="18">
        <f>K169</f>
        <v>4851.666666666667</v>
      </c>
    </row>
    <row r="5" spans="1:17" x14ac:dyDescent="0.25">
      <c r="A5" s="36">
        <v>43182.361747685187</v>
      </c>
      <c r="B5" s="12" t="s">
        <v>3</v>
      </c>
      <c r="C5" s="12" t="s">
        <v>2</v>
      </c>
      <c r="D5" s="10"/>
      <c r="E5" s="29" t="s">
        <v>636</v>
      </c>
      <c r="F5" s="28" t="s">
        <v>18</v>
      </c>
      <c r="G5" s="28" t="s">
        <v>0</v>
      </c>
      <c r="H5" s="37">
        <v>2360</v>
      </c>
      <c r="I5" s="28">
        <v>0.18</v>
      </c>
      <c r="J5" s="48">
        <v>43</v>
      </c>
      <c r="K5" s="268"/>
      <c r="L5" s="39"/>
      <c r="M5" s="12" t="s">
        <v>20</v>
      </c>
      <c r="N5" s="12" t="s">
        <v>0</v>
      </c>
      <c r="O5" s="17">
        <f>K190</f>
        <v>4345</v>
      </c>
    </row>
    <row r="6" spans="1:17" x14ac:dyDescent="0.25">
      <c r="A6" s="36">
        <v>43182.361886574072</v>
      </c>
      <c r="B6" s="12" t="s">
        <v>3</v>
      </c>
      <c r="C6" s="12" t="s">
        <v>2</v>
      </c>
      <c r="D6" s="10"/>
      <c r="E6" s="29" t="s">
        <v>636</v>
      </c>
      <c r="F6" s="28" t="s">
        <v>18</v>
      </c>
      <c r="G6" s="28" t="s">
        <v>0</v>
      </c>
      <c r="H6" s="37">
        <v>2390</v>
      </c>
      <c r="I6" s="28">
        <v>0.18</v>
      </c>
      <c r="J6" s="48">
        <v>43</v>
      </c>
      <c r="K6" s="268"/>
      <c r="L6" s="39"/>
      <c r="M6" s="9" t="s">
        <v>20</v>
      </c>
      <c r="N6" s="9" t="s">
        <v>8</v>
      </c>
      <c r="O6" s="18">
        <f>K202</f>
        <v>4116.666666666667</v>
      </c>
    </row>
    <row r="7" spans="1:17" x14ac:dyDescent="0.25">
      <c r="A7" s="36">
        <v>43182.362719907411</v>
      </c>
      <c r="B7" s="12" t="s">
        <v>3</v>
      </c>
      <c r="C7" s="12" t="s">
        <v>2</v>
      </c>
      <c r="D7" s="10"/>
      <c r="E7" s="29" t="s">
        <v>636</v>
      </c>
      <c r="F7" s="28" t="s">
        <v>18</v>
      </c>
      <c r="G7" s="28" t="s">
        <v>0</v>
      </c>
      <c r="H7" s="28">
        <v>4710</v>
      </c>
      <c r="I7" s="28">
        <v>0.18</v>
      </c>
      <c r="J7" s="48">
        <v>43</v>
      </c>
      <c r="K7" s="268"/>
      <c r="L7" s="39"/>
      <c r="M7" s="12" t="s">
        <v>21</v>
      </c>
      <c r="N7" s="12" t="s">
        <v>0</v>
      </c>
      <c r="O7" s="17">
        <f>K232</f>
        <v>3824.705882352941</v>
      </c>
    </row>
    <row r="8" spans="1:17" x14ac:dyDescent="0.25">
      <c r="A8" s="36">
        <v>43182.362858796296</v>
      </c>
      <c r="B8" s="12" t="s">
        <v>3</v>
      </c>
      <c r="C8" s="12" t="s">
        <v>2</v>
      </c>
      <c r="D8" s="10"/>
      <c r="E8" s="29" t="s">
        <v>636</v>
      </c>
      <c r="F8" s="28" t="s">
        <v>18</v>
      </c>
      <c r="G8" s="28" t="s">
        <v>0</v>
      </c>
      <c r="H8" s="28">
        <v>4690</v>
      </c>
      <c r="I8" s="28">
        <v>0.18</v>
      </c>
      <c r="J8" s="48">
        <v>43</v>
      </c>
      <c r="K8" s="268"/>
      <c r="L8" s="39"/>
      <c r="M8" s="9" t="s">
        <v>22</v>
      </c>
      <c r="N8" s="9" t="s">
        <v>0</v>
      </c>
      <c r="O8" s="18">
        <f>K253</f>
        <v>4260.833333333333</v>
      </c>
    </row>
    <row r="9" spans="1:17" x14ac:dyDescent="0.25">
      <c r="A9" s="36">
        <v>43182.363009259258</v>
      </c>
      <c r="B9" s="12" t="s">
        <v>3</v>
      </c>
      <c r="C9" s="12" t="s">
        <v>2</v>
      </c>
      <c r="D9" s="10"/>
      <c r="E9" s="29" t="s">
        <v>636</v>
      </c>
      <c r="F9" s="28" t="s">
        <v>18</v>
      </c>
      <c r="G9" s="28" t="s">
        <v>0</v>
      </c>
      <c r="H9" s="28">
        <v>4730</v>
      </c>
      <c r="I9" s="28">
        <v>0.18</v>
      </c>
      <c r="J9" s="48">
        <v>43</v>
      </c>
      <c r="K9" s="268"/>
      <c r="L9" s="39"/>
      <c r="M9" s="12" t="s">
        <v>23</v>
      </c>
      <c r="N9" s="12" t="s">
        <v>0</v>
      </c>
      <c r="O9" s="17">
        <f>K268</f>
        <v>4065.3846153846152</v>
      </c>
    </row>
    <row r="10" spans="1:17" x14ac:dyDescent="0.25">
      <c r="A10" s="26">
        <v>43182.363506944443</v>
      </c>
      <c r="B10" s="12" t="s">
        <v>3</v>
      </c>
      <c r="C10" s="10"/>
      <c r="D10" s="12" t="s">
        <v>2</v>
      </c>
      <c r="E10" s="29" t="s">
        <v>637</v>
      </c>
      <c r="F10" s="12" t="s">
        <v>18</v>
      </c>
      <c r="G10" s="28" t="s">
        <v>0</v>
      </c>
      <c r="H10" s="12">
        <v>4600</v>
      </c>
      <c r="I10" s="12">
        <v>0.18</v>
      </c>
      <c r="J10" s="45">
        <v>43</v>
      </c>
      <c r="K10" s="268"/>
      <c r="L10" s="39"/>
      <c r="M10" s="9" t="s">
        <v>23</v>
      </c>
      <c r="N10" s="9" t="s">
        <v>5</v>
      </c>
      <c r="O10" s="18"/>
    </row>
    <row r="11" spans="1:17" x14ac:dyDescent="0.25">
      <c r="A11" s="26">
        <v>43182.363645833335</v>
      </c>
      <c r="B11" s="12" t="s">
        <v>3</v>
      </c>
      <c r="C11" s="10"/>
      <c r="D11" s="12" t="s">
        <v>2</v>
      </c>
      <c r="E11" s="29" t="s">
        <v>637</v>
      </c>
      <c r="F11" s="12" t="s">
        <v>18</v>
      </c>
      <c r="G11" s="28" t="s">
        <v>0</v>
      </c>
      <c r="H11" s="40">
        <v>4640</v>
      </c>
      <c r="I11" s="12">
        <v>0.18</v>
      </c>
      <c r="J11" s="45">
        <v>43</v>
      </c>
      <c r="K11" s="268"/>
      <c r="L11" s="39"/>
      <c r="M11" s="12" t="s">
        <v>25</v>
      </c>
      <c r="N11" s="12" t="s">
        <v>0</v>
      </c>
      <c r="O11" s="17">
        <f>K292</f>
        <v>3889.090909090909</v>
      </c>
    </row>
    <row r="12" spans="1:17" x14ac:dyDescent="0.25">
      <c r="A12" s="26">
        <v>43182.36378472222</v>
      </c>
      <c r="B12" s="12" t="s">
        <v>3</v>
      </c>
      <c r="C12" s="10"/>
      <c r="D12" s="12" t="s">
        <v>2</v>
      </c>
      <c r="E12" s="29" t="s">
        <v>637</v>
      </c>
      <c r="F12" s="12" t="s">
        <v>18</v>
      </c>
      <c r="G12" s="28" t="s">
        <v>0</v>
      </c>
      <c r="H12" s="40">
        <v>4640</v>
      </c>
      <c r="I12" s="12">
        <v>0.18</v>
      </c>
      <c r="J12" s="45">
        <v>43</v>
      </c>
      <c r="K12" s="268"/>
      <c r="L12" s="39"/>
      <c r="M12" s="9" t="s">
        <v>31</v>
      </c>
      <c r="N12" s="9" t="s">
        <v>0</v>
      </c>
      <c r="O12" s="18">
        <f>K175</f>
        <v>4538.5714285714284</v>
      </c>
    </row>
    <row r="13" spans="1:17" x14ac:dyDescent="0.25">
      <c r="A13" s="26">
        <v>43182.364259259259</v>
      </c>
      <c r="B13" s="12" t="s">
        <v>3</v>
      </c>
      <c r="C13" s="10"/>
      <c r="D13" s="12" t="s">
        <v>2</v>
      </c>
      <c r="E13" s="29" t="s">
        <v>637</v>
      </c>
      <c r="F13" s="12" t="s">
        <v>18</v>
      </c>
      <c r="G13" s="28" t="s">
        <v>0</v>
      </c>
      <c r="H13" s="40">
        <v>4630</v>
      </c>
      <c r="I13" s="12">
        <v>0.18</v>
      </c>
      <c r="J13" s="45">
        <v>43</v>
      </c>
      <c r="K13" s="268"/>
      <c r="L13" s="39"/>
      <c r="M13" s="12" t="s">
        <v>30</v>
      </c>
      <c r="N13" s="12" t="s">
        <v>0</v>
      </c>
      <c r="O13" s="17">
        <f>K403</f>
        <v>4510</v>
      </c>
    </row>
    <row r="14" spans="1:17" x14ac:dyDescent="0.25">
      <c r="A14" s="26">
        <v>43182.364398148151</v>
      </c>
      <c r="B14" s="12" t="s">
        <v>3</v>
      </c>
      <c r="C14" s="10"/>
      <c r="D14" s="12" t="s">
        <v>2</v>
      </c>
      <c r="E14" s="29" t="s">
        <v>637</v>
      </c>
      <c r="F14" s="12" t="s">
        <v>18</v>
      </c>
      <c r="G14" s="28" t="s">
        <v>0</v>
      </c>
      <c r="H14" s="12">
        <v>4600</v>
      </c>
      <c r="I14" s="12">
        <v>0.18</v>
      </c>
      <c r="J14" s="45">
        <v>43</v>
      </c>
      <c r="K14" s="268"/>
      <c r="L14" s="39"/>
      <c r="M14" s="9" t="s">
        <v>29</v>
      </c>
      <c r="N14" s="9" t="s">
        <v>0</v>
      </c>
      <c r="O14" s="18">
        <f>K367</f>
        <v>4863.333333333333</v>
      </c>
    </row>
    <row r="15" spans="1:17" x14ac:dyDescent="0.25">
      <c r="A15" s="26">
        <v>43182.364537037036</v>
      </c>
      <c r="B15" s="12" t="s">
        <v>3</v>
      </c>
      <c r="C15" s="10"/>
      <c r="D15" s="12" t="s">
        <v>2</v>
      </c>
      <c r="E15" s="29" t="s">
        <v>637</v>
      </c>
      <c r="F15" s="12" t="s">
        <v>18</v>
      </c>
      <c r="G15" s="28" t="s">
        <v>0</v>
      </c>
      <c r="H15" s="40">
        <v>4680</v>
      </c>
      <c r="I15" s="12">
        <v>0.18</v>
      </c>
      <c r="J15" s="45">
        <v>43</v>
      </c>
      <c r="K15" s="269"/>
      <c r="L15" s="39"/>
      <c r="M15" s="12" t="s">
        <v>29</v>
      </c>
      <c r="N15" s="12" t="s">
        <v>12</v>
      </c>
      <c r="O15" s="17">
        <f>K391</f>
        <v>3980</v>
      </c>
      <c r="Q15" s="3"/>
    </row>
    <row r="16" spans="1:17" x14ac:dyDescent="0.25">
      <c r="A16" s="25">
        <v>43182.365104166667</v>
      </c>
      <c r="B16" s="9" t="s">
        <v>3</v>
      </c>
      <c r="C16" s="9" t="s">
        <v>2</v>
      </c>
      <c r="D16" s="10"/>
      <c r="E16" s="8" t="s">
        <v>636</v>
      </c>
      <c r="F16" s="9" t="s">
        <v>17</v>
      </c>
      <c r="G16" s="9" t="s">
        <v>0</v>
      </c>
      <c r="H16" s="34">
        <v>430</v>
      </c>
      <c r="I16" s="9">
        <v>0.18</v>
      </c>
      <c r="J16" s="43">
        <v>43</v>
      </c>
      <c r="K16" s="270">
        <f>AVERAGE(H17:H20,H23:H24)</f>
        <v>4918.333333333333</v>
      </c>
      <c r="L16" s="39"/>
      <c r="M16" s="9" t="s">
        <v>28</v>
      </c>
      <c r="N16" s="9" t="s">
        <v>0</v>
      </c>
      <c r="O16" s="18">
        <f>K343</f>
        <v>4355.7142857142853</v>
      </c>
    </row>
    <row r="17" spans="1:15" x14ac:dyDescent="0.25">
      <c r="A17" s="25">
        <v>43182.365243055552</v>
      </c>
      <c r="B17" s="9" t="s">
        <v>3</v>
      </c>
      <c r="C17" s="9" t="s">
        <v>2</v>
      </c>
      <c r="D17" s="10"/>
      <c r="E17" s="8" t="s">
        <v>636</v>
      </c>
      <c r="F17" s="9" t="s">
        <v>17</v>
      </c>
      <c r="G17" s="9" t="s">
        <v>0</v>
      </c>
      <c r="H17" s="9">
        <v>5200</v>
      </c>
      <c r="I17" s="9">
        <v>0.18</v>
      </c>
      <c r="J17" s="43">
        <v>43</v>
      </c>
      <c r="K17" s="271"/>
      <c r="L17" s="39"/>
      <c r="M17" s="12" t="s">
        <v>28</v>
      </c>
      <c r="N17" s="12" t="s">
        <v>16</v>
      </c>
      <c r="O17" s="17">
        <f>K334</f>
        <v>4323.333333333333</v>
      </c>
    </row>
    <row r="18" spans="1:15" x14ac:dyDescent="0.25">
      <c r="A18" s="25">
        <v>43182.365381944444</v>
      </c>
      <c r="B18" s="9" t="s">
        <v>3</v>
      </c>
      <c r="C18" s="9" t="s">
        <v>2</v>
      </c>
      <c r="D18" s="10"/>
      <c r="E18" s="8" t="s">
        <v>636</v>
      </c>
      <c r="F18" s="9" t="s">
        <v>17</v>
      </c>
      <c r="G18" s="9" t="s">
        <v>0</v>
      </c>
      <c r="H18" s="9">
        <v>5210</v>
      </c>
      <c r="I18" s="9">
        <v>0.18</v>
      </c>
      <c r="J18" s="43">
        <v>43</v>
      </c>
      <c r="K18" s="271"/>
      <c r="L18" s="39"/>
      <c r="M18" s="9" t="s">
        <v>27</v>
      </c>
      <c r="N18" s="9" t="s">
        <v>0</v>
      </c>
      <c r="O18" s="18">
        <f>K325</f>
        <v>4711.4285714285716</v>
      </c>
    </row>
    <row r="19" spans="1:15" x14ac:dyDescent="0.25">
      <c r="A19" s="25">
        <v>43182.365833333337</v>
      </c>
      <c r="B19" s="9" t="s">
        <v>3</v>
      </c>
      <c r="C19" s="9" t="s">
        <v>2</v>
      </c>
      <c r="D19" s="10"/>
      <c r="E19" s="8" t="s">
        <v>636</v>
      </c>
      <c r="F19" s="9" t="s">
        <v>17</v>
      </c>
      <c r="G19" s="9" t="s">
        <v>0</v>
      </c>
      <c r="H19" s="9">
        <v>5240</v>
      </c>
      <c r="I19" s="9">
        <v>0.18</v>
      </c>
      <c r="J19" s="43">
        <v>43</v>
      </c>
      <c r="K19" s="271"/>
      <c r="L19" s="39"/>
      <c r="M19" s="12" t="s">
        <v>26</v>
      </c>
      <c r="N19" s="12" t="s">
        <v>0</v>
      </c>
      <c r="O19" s="17">
        <f>K316</f>
        <v>4800</v>
      </c>
    </row>
    <row r="20" spans="1:15" x14ac:dyDescent="0.25">
      <c r="A20" s="25">
        <v>43182.365983796299</v>
      </c>
      <c r="B20" s="9" t="s">
        <v>3</v>
      </c>
      <c r="C20" s="9" t="s">
        <v>2</v>
      </c>
      <c r="D20" s="10"/>
      <c r="E20" s="8" t="s">
        <v>636</v>
      </c>
      <c r="F20" s="9" t="s">
        <v>17</v>
      </c>
      <c r="G20" s="9" t="s">
        <v>0</v>
      </c>
      <c r="H20" s="9">
        <v>5260</v>
      </c>
      <c r="I20" s="9">
        <v>0.18</v>
      </c>
      <c r="J20" s="43">
        <v>43</v>
      </c>
      <c r="K20" s="271"/>
      <c r="L20" s="39"/>
      <c r="M20" s="9" t="s">
        <v>18</v>
      </c>
      <c r="N20" s="9" t="s">
        <v>0</v>
      </c>
      <c r="O20" s="18">
        <f>K4</f>
        <v>4666</v>
      </c>
    </row>
    <row r="21" spans="1:15" x14ac:dyDescent="0.25">
      <c r="A21" s="25">
        <v>43182.366122685184</v>
      </c>
      <c r="B21" s="9" t="s">
        <v>3</v>
      </c>
      <c r="C21" s="9" t="s">
        <v>2</v>
      </c>
      <c r="D21" s="10"/>
      <c r="E21" s="8" t="s">
        <v>636</v>
      </c>
      <c r="F21" s="9" t="s">
        <v>17</v>
      </c>
      <c r="G21" s="9" t="s">
        <v>0</v>
      </c>
      <c r="H21" s="34">
        <v>4900</v>
      </c>
      <c r="I21" s="9">
        <v>0.18</v>
      </c>
      <c r="J21" s="43">
        <v>43</v>
      </c>
      <c r="K21" s="271"/>
      <c r="L21" s="39"/>
      <c r="M21" s="12" t="s">
        <v>17</v>
      </c>
      <c r="N21" s="12" t="s">
        <v>0</v>
      </c>
      <c r="O21" s="17">
        <f>K16</f>
        <v>4918.333333333333</v>
      </c>
    </row>
    <row r="22" spans="1:15" x14ac:dyDescent="0.25">
      <c r="A22" s="25">
        <v>43182.366550925923</v>
      </c>
      <c r="B22" s="9" t="s">
        <v>3</v>
      </c>
      <c r="C22" s="10"/>
      <c r="D22" s="9" t="s">
        <v>2</v>
      </c>
      <c r="E22" s="8" t="s">
        <v>637</v>
      </c>
      <c r="F22" s="9" t="s">
        <v>17</v>
      </c>
      <c r="G22" s="9" t="s">
        <v>0</v>
      </c>
      <c r="H22" s="34">
        <v>4330</v>
      </c>
      <c r="I22" s="9">
        <v>0.18</v>
      </c>
      <c r="J22" s="43">
        <v>43</v>
      </c>
      <c r="K22" s="271"/>
      <c r="L22" s="39"/>
      <c r="M22" s="9" t="s">
        <v>17</v>
      </c>
      <c r="N22" s="9" t="s">
        <v>16</v>
      </c>
      <c r="O22" s="18">
        <f>K25</f>
        <v>4291.666666666667</v>
      </c>
    </row>
    <row r="23" spans="1:15" x14ac:dyDescent="0.25">
      <c r="A23" s="25">
        <v>43182.366701388892</v>
      </c>
      <c r="B23" s="9" t="s">
        <v>3</v>
      </c>
      <c r="C23" s="10"/>
      <c r="D23" s="9" t="s">
        <v>2</v>
      </c>
      <c r="E23" s="8" t="s">
        <v>637</v>
      </c>
      <c r="F23" s="9" t="s">
        <v>17</v>
      </c>
      <c r="G23" s="9" t="s">
        <v>0</v>
      </c>
      <c r="H23" s="9">
        <v>4300</v>
      </c>
      <c r="I23" s="9">
        <v>0.18</v>
      </c>
      <c r="J23" s="43">
        <v>43</v>
      </c>
      <c r="K23" s="271"/>
      <c r="L23" s="39"/>
      <c r="M23" s="12" t="s">
        <v>15</v>
      </c>
      <c r="N23" s="12" t="s">
        <v>0</v>
      </c>
      <c r="O23" s="17">
        <f>K37</f>
        <v>4430</v>
      </c>
    </row>
    <row r="24" spans="1:15" x14ac:dyDescent="0.25">
      <c r="A24" s="25">
        <v>43182.366851851853</v>
      </c>
      <c r="B24" s="9" t="s">
        <v>3</v>
      </c>
      <c r="C24" s="10"/>
      <c r="D24" s="9" t="s">
        <v>2</v>
      </c>
      <c r="E24" s="8" t="s">
        <v>637</v>
      </c>
      <c r="F24" s="9" t="s">
        <v>17</v>
      </c>
      <c r="G24" s="9" t="s">
        <v>0</v>
      </c>
      <c r="H24" s="9">
        <v>4300</v>
      </c>
      <c r="I24" s="9">
        <v>0.18</v>
      </c>
      <c r="J24" s="43">
        <v>43</v>
      </c>
      <c r="K24" s="272"/>
      <c r="L24" s="39"/>
      <c r="M24" s="9" t="s">
        <v>14</v>
      </c>
      <c r="N24" s="9" t="s">
        <v>0</v>
      </c>
      <c r="O24" s="18">
        <f>K49</f>
        <v>4921.666666666667</v>
      </c>
    </row>
    <row r="25" spans="1:15" x14ac:dyDescent="0.25">
      <c r="A25" s="26">
        <v>43182.367523148147</v>
      </c>
      <c r="B25" s="12" t="s">
        <v>3</v>
      </c>
      <c r="C25" s="12" t="s">
        <v>2</v>
      </c>
      <c r="D25" s="10"/>
      <c r="E25" s="29" t="s">
        <v>636</v>
      </c>
      <c r="F25" s="12" t="s">
        <v>17</v>
      </c>
      <c r="G25" s="12" t="s">
        <v>16</v>
      </c>
      <c r="H25" s="40">
        <v>4340</v>
      </c>
      <c r="I25" s="12">
        <v>0.18</v>
      </c>
      <c r="J25" s="45">
        <v>43</v>
      </c>
      <c r="K25" s="267">
        <f>AVERAGE(H26:H28,H34:H36)</f>
        <v>4291.666666666667</v>
      </c>
      <c r="L25" s="39"/>
      <c r="M25" s="12" t="s">
        <v>13</v>
      </c>
      <c r="N25" s="12" t="s">
        <v>0</v>
      </c>
      <c r="O25" s="17">
        <f>K55</f>
        <v>4633.333333333333</v>
      </c>
    </row>
    <row r="26" spans="1:15" x14ac:dyDescent="0.25">
      <c r="A26" s="26">
        <v>43182.367662037039</v>
      </c>
      <c r="B26" s="12" t="s">
        <v>3</v>
      </c>
      <c r="C26" s="12" t="s">
        <v>2</v>
      </c>
      <c r="D26" s="10"/>
      <c r="E26" s="29" t="s">
        <v>636</v>
      </c>
      <c r="F26" s="12" t="s">
        <v>17</v>
      </c>
      <c r="G26" s="12" t="s">
        <v>16</v>
      </c>
      <c r="H26" s="12">
        <v>4370</v>
      </c>
      <c r="I26" s="12">
        <v>0.18</v>
      </c>
      <c r="J26" s="45">
        <v>43</v>
      </c>
      <c r="K26" s="268"/>
      <c r="L26" s="39"/>
      <c r="M26" s="9" t="s">
        <v>13</v>
      </c>
      <c r="N26" s="9" t="s">
        <v>12</v>
      </c>
      <c r="O26" s="18">
        <f>K61</f>
        <v>4130</v>
      </c>
    </row>
    <row r="27" spans="1:15" x14ac:dyDescent="0.25">
      <c r="A27" s="26">
        <v>43182.367800925924</v>
      </c>
      <c r="B27" s="12" t="s">
        <v>3</v>
      </c>
      <c r="C27" s="12" t="s">
        <v>2</v>
      </c>
      <c r="D27" s="10"/>
      <c r="E27" s="29" t="s">
        <v>636</v>
      </c>
      <c r="F27" s="12" t="s">
        <v>17</v>
      </c>
      <c r="G27" s="12" t="s">
        <v>16</v>
      </c>
      <c r="H27" s="12">
        <v>4400</v>
      </c>
      <c r="I27" s="12">
        <v>0.18</v>
      </c>
      <c r="J27" s="45">
        <v>43</v>
      </c>
      <c r="K27" s="268"/>
      <c r="L27" s="39"/>
      <c r="M27" s="12" t="s">
        <v>11</v>
      </c>
      <c r="N27" s="12" t="s">
        <v>0</v>
      </c>
      <c r="O27" s="17">
        <f>K76</f>
        <v>4086</v>
      </c>
    </row>
    <row r="28" spans="1:15" x14ac:dyDescent="0.25">
      <c r="A28" s="26">
        <v>43182.368425925924</v>
      </c>
      <c r="B28" s="12" t="s">
        <v>3</v>
      </c>
      <c r="C28" s="10"/>
      <c r="D28" s="12" t="s">
        <v>2</v>
      </c>
      <c r="E28" s="29" t="s">
        <v>637</v>
      </c>
      <c r="F28" s="12" t="s">
        <v>17</v>
      </c>
      <c r="G28" s="12" t="s">
        <v>16</v>
      </c>
      <c r="H28" s="12">
        <v>4060</v>
      </c>
      <c r="I28" s="12">
        <v>0.18</v>
      </c>
      <c r="J28" s="45">
        <v>43</v>
      </c>
      <c r="K28" s="268"/>
      <c r="L28" s="39"/>
      <c r="M28" s="9" t="s">
        <v>1</v>
      </c>
      <c r="N28" s="9" t="s">
        <v>0</v>
      </c>
      <c r="O28" s="18">
        <f>K157</f>
        <v>4934.2857142857147</v>
      </c>
    </row>
    <row r="29" spans="1:15" x14ac:dyDescent="0.25">
      <c r="A29" s="26">
        <v>43182.368564814817</v>
      </c>
      <c r="B29" s="12" t="s">
        <v>3</v>
      </c>
      <c r="C29" s="10"/>
      <c r="D29" s="12" t="s">
        <v>2</v>
      </c>
      <c r="E29" s="29" t="s">
        <v>637</v>
      </c>
      <c r="F29" s="12" t="s">
        <v>17</v>
      </c>
      <c r="G29" s="12" t="s">
        <v>16</v>
      </c>
      <c r="H29" s="40">
        <v>4100</v>
      </c>
      <c r="I29" s="12">
        <v>0.18</v>
      </c>
      <c r="J29" s="45">
        <v>43</v>
      </c>
      <c r="K29" s="268"/>
      <c r="L29" s="39"/>
      <c r="M29" s="12" t="s">
        <v>4</v>
      </c>
      <c r="N29" s="12" t="s">
        <v>0</v>
      </c>
      <c r="O29" s="17">
        <f>K136</f>
        <v>4916</v>
      </c>
    </row>
    <row r="30" spans="1:15" x14ac:dyDescent="0.25">
      <c r="A30" s="26">
        <v>43182.368703703702</v>
      </c>
      <c r="B30" s="12" t="s">
        <v>3</v>
      </c>
      <c r="C30" s="10"/>
      <c r="D30" s="12" t="s">
        <v>2</v>
      </c>
      <c r="E30" s="29" t="s">
        <v>637</v>
      </c>
      <c r="F30" s="12" t="s">
        <v>17</v>
      </c>
      <c r="G30" s="12" t="s">
        <v>16</v>
      </c>
      <c r="H30" s="40">
        <v>2900</v>
      </c>
      <c r="I30" s="12">
        <v>0.18</v>
      </c>
      <c r="J30" s="45">
        <v>43</v>
      </c>
      <c r="K30" s="268"/>
      <c r="L30" s="39"/>
      <c r="M30" s="9" t="s">
        <v>6</v>
      </c>
      <c r="N30" s="9" t="s">
        <v>0</v>
      </c>
      <c r="O30" s="18">
        <f>K121</f>
        <v>4274.166666666667</v>
      </c>
    </row>
    <row r="31" spans="1:15" x14ac:dyDescent="0.25">
      <c r="A31" s="26">
        <v>43182.368935185186</v>
      </c>
      <c r="B31" s="12" t="s">
        <v>3</v>
      </c>
      <c r="C31" s="10"/>
      <c r="D31" s="12" t="s">
        <v>2</v>
      </c>
      <c r="E31" s="29" t="s">
        <v>637</v>
      </c>
      <c r="F31" s="12" t="s">
        <v>17</v>
      </c>
      <c r="G31" s="12" t="s">
        <v>16</v>
      </c>
      <c r="H31" s="40">
        <v>4140</v>
      </c>
      <c r="I31" s="12">
        <v>0.18</v>
      </c>
      <c r="J31" s="45">
        <v>43</v>
      </c>
      <c r="K31" s="268"/>
      <c r="L31" s="39"/>
      <c r="M31" s="12" t="s">
        <v>6</v>
      </c>
      <c r="N31" s="12" t="s">
        <v>5</v>
      </c>
      <c r="O31" s="17"/>
    </row>
    <row r="32" spans="1:15" x14ac:dyDescent="0.25">
      <c r="A32" s="26">
        <v>43182.369097222225</v>
      </c>
      <c r="B32" s="12" t="s">
        <v>3</v>
      </c>
      <c r="C32" s="10"/>
      <c r="D32" s="12" t="s">
        <v>2</v>
      </c>
      <c r="E32" s="29" t="s">
        <v>637</v>
      </c>
      <c r="F32" s="12" t="s">
        <v>17</v>
      </c>
      <c r="G32" s="12" t="s">
        <v>16</v>
      </c>
      <c r="H32" s="40">
        <v>4090</v>
      </c>
      <c r="I32" s="12">
        <v>0.18</v>
      </c>
      <c r="J32" s="45">
        <v>43</v>
      </c>
      <c r="K32" s="268"/>
      <c r="L32" s="39"/>
      <c r="M32" s="9" t="s">
        <v>7</v>
      </c>
      <c r="N32" s="9" t="s">
        <v>0</v>
      </c>
      <c r="O32" s="18">
        <f>K109</f>
        <v>4583.333333333333</v>
      </c>
    </row>
    <row r="33" spans="1:15" x14ac:dyDescent="0.25">
      <c r="A33" s="26">
        <v>43182.36923611111</v>
      </c>
      <c r="B33" s="12" t="s">
        <v>3</v>
      </c>
      <c r="C33" s="10"/>
      <c r="D33" s="12" t="s">
        <v>2</v>
      </c>
      <c r="E33" s="29" t="s">
        <v>637</v>
      </c>
      <c r="F33" s="12" t="s">
        <v>17</v>
      </c>
      <c r="G33" s="12" t="s">
        <v>16</v>
      </c>
      <c r="H33" s="40">
        <v>4120</v>
      </c>
      <c r="I33" s="12">
        <v>0.18</v>
      </c>
      <c r="J33" s="45">
        <v>43</v>
      </c>
      <c r="K33" s="268"/>
      <c r="L33" s="39"/>
      <c r="M33" s="12" t="s">
        <v>7</v>
      </c>
      <c r="N33" s="12" t="s">
        <v>8</v>
      </c>
      <c r="O33" s="17">
        <f>K100</f>
        <v>4336</v>
      </c>
    </row>
    <row r="34" spans="1:15" x14ac:dyDescent="0.25">
      <c r="A34" s="26">
        <v>43182.369629629633</v>
      </c>
      <c r="B34" s="12" t="s">
        <v>3</v>
      </c>
      <c r="C34" s="10"/>
      <c r="D34" s="12" t="s">
        <v>2</v>
      </c>
      <c r="E34" s="29" t="s">
        <v>637</v>
      </c>
      <c r="F34" s="12" t="s">
        <v>17</v>
      </c>
      <c r="G34" s="12" t="s">
        <v>16</v>
      </c>
      <c r="H34" s="12">
        <v>4250</v>
      </c>
      <c r="I34" s="12">
        <v>0.18</v>
      </c>
      <c r="J34" s="45">
        <v>43</v>
      </c>
      <c r="K34" s="268"/>
      <c r="L34" s="39"/>
      <c r="M34" s="9" t="s">
        <v>9</v>
      </c>
      <c r="N34" s="9" t="s">
        <v>0</v>
      </c>
      <c r="O34" s="18">
        <f>K94</f>
        <v>5021.666666666667</v>
      </c>
    </row>
    <row r="35" spans="1:15" x14ac:dyDescent="0.25">
      <c r="A35" s="26">
        <v>43182.369768518518</v>
      </c>
      <c r="B35" s="12" t="s">
        <v>3</v>
      </c>
      <c r="C35" s="10"/>
      <c r="D35" s="12" t="s">
        <v>2</v>
      </c>
      <c r="E35" s="29" t="s">
        <v>637</v>
      </c>
      <c r="F35" s="12" t="s">
        <v>17</v>
      </c>
      <c r="G35" s="12" t="s">
        <v>16</v>
      </c>
      <c r="H35" s="12">
        <v>4340</v>
      </c>
      <c r="I35" s="12">
        <v>0.18</v>
      </c>
      <c r="J35" s="45">
        <v>43</v>
      </c>
      <c r="K35" s="268"/>
      <c r="L35" s="39"/>
      <c r="M35" s="12" t="s">
        <v>10</v>
      </c>
      <c r="N35" s="12" t="s">
        <v>0</v>
      </c>
      <c r="O35" s="17">
        <f>K82</f>
        <v>4710</v>
      </c>
    </row>
    <row r="36" spans="1:15" x14ac:dyDescent="0.25">
      <c r="A36" s="26">
        <v>43182.36991898148</v>
      </c>
      <c r="B36" s="12" t="s">
        <v>3</v>
      </c>
      <c r="C36" s="10"/>
      <c r="D36" s="12" t="s">
        <v>2</v>
      </c>
      <c r="E36" s="29" t="s">
        <v>637</v>
      </c>
      <c r="F36" s="12" t="s">
        <v>17</v>
      </c>
      <c r="G36" s="12" t="s">
        <v>16</v>
      </c>
      <c r="H36" s="12">
        <v>4330</v>
      </c>
      <c r="I36" s="12">
        <v>0.18</v>
      </c>
      <c r="J36" s="45">
        <v>43</v>
      </c>
      <c r="K36" s="269"/>
      <c r="L36" s="39"/>
    </row>
    <row r="37" spans="1:15" x14ac:dyDescent="0.25">
      <c r="A37" s="25">
        <v>43182.370405092595</v>
      </c>
      <c r="B37" s="9" t="s">
        <v>3</v>
      </c>
      <c r="C37" s="9" t="s">
        <v>2</v>
      </c>
      <c r="D37" s="10"/>
      <c r="E37" s="8" t="s">
        <v>636</v>
      </c>
      <c r="F37" s="9" t="s">
        <v>15</v>
      </c>
      <c r="G37" s="9" t="s">
        <v>0</v>
      </c>
      <c r="H37" s="9">
        <v>3960</v>
      </c>
      <c r="I37" s="9">
        <v>0.18</v>
      </c>
      <c r="J37" s="43">
        <v>43</v>
      </c>
      <c r="K37" s="270">
        <f>AVERAGE(H37,H39:H45,H47:H48)</f>
        <v>4430</v>
      </c>
      <c r="L37" s="39"/>
    </row>
    <row r="38" spans="1:15" x14ac:dyDescent="0.25">
      <c r="A38" s="25">
        <v>43182.370555555557</v>
      </c>
      <c r="B38" s="9" t="s">
        <v>3</v>
      </c>
      <c r="C38" s="9" t="s">
        <v>2</v>
      </c>
      <c r="D38" s="10"/>
      <c r="E38" s="8" t="s">
        <v>636</v>
      </c>
      <c r="F38" s="9" t="s">
        <v>15</v>
      </c>
      <c r="G38" s="9" t="s">
        <v>0</v>
      </c>
      <c r="H38" s="34">
        <v>3910</v>
      </c>
      <c r="I38" s="9">
        <v>0.18</v>
      </c>
      <c r="J38" s="43">
        <v>43</v>
      </c>
      <c r="K38" s="271"/>
      <c r="L38" s="39"/>
    </row>
    <row r="39" spans="1:15" x14ac:dyDescent="0.25">
      <c r="A39" s="25">
        <v>43182.370694444442</v>
      </c>
      <c r="B39" s="9" t="s">
        <v>3</v>
      </c>
      <c r="C39" s="9" t="s">
        <v>2</v>
      </c>
      <c r="D39" s="10"/>
      <c r="E39" s="8" t="s">
        <v>636</v>
      </c>
      <c r="F39" s="9" t="s">
        <v>15</v>
      </c>
      <c r="G39" s="9" t="s">
        <v>0</v>
      </c>
      <c r="H39" s="9">
        <v>3950</v>
      </c>
      <c r="I39" s="9">
        <v>0.18</v>
      </c>
      <c r="J39" s="43">
        <v>43</v>
      </c>
      <c r="K39" s="271"/>
      <c r="L39" s="39"/>
      <c r="O39" s="27"/>
    </row>
    <row r="40" spans="1:15" x14ac:dyDescent="0.25">
      <c r="A40" s="25">
        <v>43182.371192129627</v>
      </c>
      <c r="B40" s="9" t="s">
        <v>3</v>
      </c>
      <c r="C40" s="9" t="s">
        <v>2</v>
      </c>
      <c r="D40" s="10"/>
      <c r="E40" s="8" t="s">
        <v>636</v>
      </c>
      <c r="F40" s="9" t="s">
        <v>15</v>
      </c>
      <c r="G40" s="9" t="s">
        <v>0</v>
      </c>
      <c r="H40" s="9">
        <v>4840</v>
      </c>
      <c r="I40" s="9">
        <v>0.18</v>
      </c>
      <c r="J40" s="43">
        <v>43</v>
      </c>
      <c r="K40" s="271"/>
      <c r="L40" s="39"/>
    </row>
    <row r="41" spans="1:15" x14ac:dyDescent="0.25">
      <c r="A41" s="25">
        <v>43182.371331018519</v>
      </c>
      <c r="B41" s="9" t="s">
        <v>3</v>
      </c>
      <c r="C41" s="9" t="s">
        <v>2</v>
      </c>
      <c r="D41" s="10"/>
      <c r="E41" s="8" t="s">
        <v>636</v>
      </c>
      <c r="F41" s="9" t="s">
        <v>15</v>
      </c>
      <c r="G41" s="9" t="s">
        <v>0</v>
      </c>
      <c r="H41" s="9">
        <v>4860</v>
      </c>
      <c r="I41" s="9">
        <v>0.18</v>
      </c>
      <c r="J41" s="43">
        <v>43</v>
      </c>
      <c r="K41" s="271"/>
      <c r="L41" s="39"/>
    </row>
    <row r="42" spans="1:15" x14ac:dyDescent="0.25">
      <c r="A42" s="25">
        <v>43182.371469907404</v>
      </c>
      <c r="B42" s="9" t="s">
        <v>3</v>
      </c>
      <c r="C42" s="9" t="s">
        <v>2</v>
      </c>
      <c r="D42" s="10"/>
      <c r="E42" s="8" t="s">
        <v>636</v>
      </c>
      <c r="F42" s="9" t="s">
        <v>15</v>
      </c>
      <c r="G42" s="9" t="s">
        <v>0</v>
      </c>
      <c r="H42" s="9">
        <v>4900</v>
      </c>
      <c r="I42" s="9">
        <v>0.18</v>
      </c>
      <c r="J42" s="43">
        <v>43</v>
      </c>
      <c r="K42" s="271"/>
      <c r="L42" s="39"/>
    </row>
    <row r="43" spans="1:15" x14ac:dyDescent="0.25">
      <c r="A43" s="25">
        <v>43182.371898148151</v>
      </c>
      <c r="B43" s="9" t="s">
        <v>3</v>
      </c>
      <c r="C43" s="10"/>
      <c r="D43" s="9" t="s">
        <v>2</v>
      </c>
      <c r="E43" s="8" t="s">
        <v>637</v>
      </c>
      <c r="F43" s="9" t="s">
        <v>15</v>
      </c>
      <c r="G43" s="9" t="s">
        <v>0</v>
      </c>
      <c r="H43" s="9">
        <v>4210</v>
      </c>
      <c r="I43" s="9">
        <v>0.18</v>
      </c>
      <c r="J43" s="43">
        <v>43</v>
      </c>
      <c r="K43" s="271"/>
      <c r="L43" s="39"/>
    </row>
    <row r="44" spans="1:15" x14ac:dyDescent="0.25">
      <c r="A44" s="25">
        <v>43182.372037037036</v>
      </c>
      <c r="B44" s="9" t="s">
        <v>3</v>
      </c>
      <c r="C44" s="10"/>
      <c r="D44" s="9" t="s">
        <v>2</v>
      </c>
      <c r="E44" s="8" t="s">
        <v>637</v>
      </c>
      <c r="F44" s="9" t="s">
        <v>15</v>
      </c>
      <c r="G44" s="9" t="s">
        <v>0</v>
      </c>
      <c r="H44" s="9">
        <v>4320</v>
      </c>
      <c r="I44" s="9">
        <v>0.18</v>
      </c>
      <c r="J44" s="43">
        <v>43</v>
      </c>
      <c r="K44" s="271"/>
      <c r="L44" s="39"/>
    </row>
    <row r="45" spans="1:15" x14ac:dyDescent="0.25">
      <c r="A45" s="25">
        <v>43182.372175925928</v>
      </c>
      <c r="B45" s="9" t="s">
        <v>3</v>
      </c>
      <c r="C45" s="10"/>
      <c r="D45" s="9" t="s">
        <v>2</v>
      </c>
      <c r="E45" s="8" t="s">
        <v>637</v>
      </c>
      <c r="F45" s="9" t="s">
        <v>15</v>
      </c>
      <c r="G45" s="9" t="s">
        <v>0</v>
      </c>
      <c r="H45" s="9">
        <v>4360</v>
      </c>
      <c r="I45" s="9">
        <v>0.18</v>
      </c>
      <c r="J45" s="43">
        <v>43</v>
      </c>
      <c r="K45" s="271"/>
      <c r="L45" s="39"/>
    </row>
    <row r="46" spans="1:15" x14ac:dyDescent="0.25">
      <c r="A46" s="25">
        <v>43182.372557870367</v>
      </c>
      <c r="B46" s="9" t="s">
        <v>3</v>
      </c>
      <c r="C46" s="10"/>
      <c r="D46" s="9" t="s">
        <v>2</v>
      </c>
      <c r="E46" s="8" t="s">
        <v>637</v>
      </c>
      <c r="F46" s="9" t="s">
        <v>15</v>
      </c>
      <c r="G46" s="9" t="s">
        <v>0</v>
      </c>
      <c r="H46" s="34">
        <v>4380</v>
      </c>
      <c r="I46" s="9">
        <v>0.18</v>
      </c>
      <c r="J46" s="43">
        <v>43</v>
      </c>
      <c r="K46" s="271"/>
      <c r="L46" s="39"/>
    </row>
    <row r="47" spans="1:15" x14ac:dyDescent="0.25">
      <c r="A47" s="25">
        <v>43182.372708333336</v>
      </c>
      <c r="B47" s="9" t="s">
        <v>3</v>
      </c>
      <c r="C47" s="10"/>
      <c r="D47" s="9" t="s">
        <v>2</v>
      </c>
      <c r="E47" s="8" t="s">
        <v>637</v>
      </c>
      <c r="F47" s="9" t="s">
        <v>15</v>
      </c>
      <c r="G47" s="9" t="s">
        <v>0</v>
      </c>
      <c r="H47" s="9">
        <v>4440</v>
      </c>
      <c r="I47" s="9">
        <v>0.18</v>
      </c>
      <c r="J47" s="43">
        <v>43</v>
      </c>
      <c r="K47" s="271"/>
      <c r="L47" s="39"/>
    </row>
    <row r="48" spans="1:15" x14ac:dyDescent="0.25">
      <c r="A48" s="25">
        <v>43182.372847222221</v>
      </c>
      <c r="B48" s="9" t="s">
        <v>3</v>
      </c>
      <c r="C48" s="10"/>
      <c r="D48" s="9" t="s">
        <v>2</v>
      </c>
      <c r="E48" s="8" t="s">
        <v>637</v>
      </c>
      <c r="F48" s="9" t="s">
        <v>15</v>
      </c>
      <c r="G48" s="9" t="s">
        <v>0</v>
      </c>
      <c r="H48" s="9">
        <v>4460</v>
      </c>
      <c r="I48" s="9">
        <v>0.18</v>
      </c>
      <c r="J48" s="43">
        <v>43</v>
      </c>
      <c r="K48" s="272"/>
      <c r="L48" s="39"/>
    </row>
    <row r="49" spans="1:12" x14ac:dyDescent="0.25">
      <c r="A49" s="26">
        <v>43182.373402777775</v>
      </c>
      <c r="B49" s="12" t="s">
        <v>3</v>
      </c>
      <c r="C49" s="12" t="s">
        <v>2</v>
      </c>
      <c r="D49" s="10"/>
      <c r="E49" s="29" t="s">
        <v>636</v>
      </c>
      <c r="F49" s="12" t="s">
        <v>14</v>
      </c>
      <c r="G49" s="12" t="s">
        <v>0</v>
      </c>
      <c r="H49" s="12">
        <v>4740</v>
      </c>
      <c r="I49" s="12">
        <v>0.18</v>
      </c>
      <c r="J49" s="45">
        <v>43</v>
      </c>
      <c r="K49" s="267">
        <f>AVERAGE(H49:H54)</f>
        <v>4921.666666666667</v>
      </c>
      <c r="L49" s="39"/>
    </row>
    <row r="50" spans="1:12" x14ac:dyDescent="0.25">
      <c r="A50" s="26">
        <v>43182.373541666668</v>
      </c>
      <c r="B50" s="12" t="s">
        <v>3</v>
      </c>
      <c r="C50" s="12" t="s">
        <v>2</v>
      </c>
      <c r="D50" s="10"/>
      <c r="E50" s="29" t="s">
        <v>636</v>
      </c>
      <c r="F50" s="12" t="s">
        <v>14</v>
      </c>
      <c r="G50" s="12" t="s">
        <v>0</v>
      </c>
      <c r="H50" s="12">
        <v>4720</v>
      </c>
      <c r="I50" s="12">
        <v>0.18</v>
      </c>
      <c r="J50" s="45">
        <v>43</v>
      </c>
      <c r="K50" s="268"/>
      <c r="L50" s="39"/>
    </row>
    <row r="51" spans="1:12" x14ac:dyDescent="0.25">
      <c r="A51" s="26">
        <v>43182.373680555553</v>
      </c>
      <c r="B51" s="12" t="s">
        <v>3</v>
      </c>
      <c r="C51" s="12" t="s">
        <v>2</v>
      </c>
      <c r="D51" s="10"/>
      <c r="E51" s="29" t="s">
        <v>636</v>
      </c>
      <c r="F51" s="12" t="s">
        <v>14</v>
      </c>
      <c r="G51" s="12" t="s">
        <v>0</v>
      </c>
      <c r="H51" s="12">
        <v>4730</v>
      </c>
      <c r="I51" s="12">
        <v>0.18</v>
      </c>
      <c r="J51" s="45">
        <v>45</v>
      </c>
      <c r="K51" s="268"/>
      <c r="L51" s="39"/>
    </row>
    <row r="52" spans="1:12" x14ac:dyDescent="0.25">
      <c r="A52" s="26">
        <v>43182.374351851853</v>
      </c>
      <c r="B52" s="12" t="s">
        <v>3</v>
      </c>
      <c r="C52" s="10"/>
      <c r="D52" s="12" t="s">
        <v>2</v>
      </c>
      <c r="E52" s="29" t="s">
        <v>637</v>
      </c>
      <c r="F52" s="12" t="s">
        <v>14</v>
      </c>
      <c r="G52" s="12" t="s">
        <v>0</v>
      </c>
      <c r="H52" s="12">
        <v>5070</v>
      </c>
      <c r="I52" s="12">
        <v>0.18</v>
      </c>
      <c r="J52" s="45">
        <v>43</v>
      </c>
      <c r="K52" s="268"/>
      <c r="L52" s="39"/>
    </row>
    <row r="53" spans="1:12" x14ac:dyDescent="0.25">
      <c r="A53" s="26">
        <v>43182.374490740738</v>
      </c>
      <c r="B53" s="12" t="s">
        <v>3</v>
      </c>
      <c r="C53" s="10"/>
      <c r="D53" s="12" t="s">
        <v>2</v>
      </c>
      <c r="E53" s="29" t="s">
        <v>637</v>
      </c>
      <c r="F53" s="12" t="s">
        <v>14</v>
      </c>
      <c r="G53" s="12" t="s">
        <v>0</v>
      </c>
      <c r="H53" s="12">
        <v>5130</v>
      </c>
      <c r="I53" s="12">
        <v>0.18</v>
      </c>
      <c r="J53" s="45">
        <v>43</v>
      </c>
      <c r="K53" s="268"/>
      <c r="L53" s="39"/>
    </row>
    <row r="54" spans="1:12" x14ac:dyDescent="0.25">
      <c r="A54" s="26">
        <v>43182.374641203707</v>
      </c>
      <c r="B54" s="12" t="s">
        <v>3</v>
      </c>
      <c r="C54" s="10"/>
      <c r="D54" s="12" t="s">
        <v>2</v>
      </c>
      <c r="E54" s="29" t="s">
        <v>637</v>
      </c>
      <c r="F54" s="12" t="s">
        <v>14</v>
      </c>
      <c r="G54" s="12" t="s">
        <v>0</v>
      </c>
      <c r="H54" s="12">
        <v>5140</v>
      </c>
      <c r="I54" s="12">
        <v>0.18</v>
      </c>
      <c r="J54" s="45">
        <v>43</v>
      </c>
      <c r="K54" s="269"/>
      <c r="L54" s="39"/>
    </row>
    <row r="55" spans="1:12" x14ac:dyDescent="0.25">
      <c r="A55" s="25">
        <v>43182.375254629631</v>
      </c>
      <c r="B55" s="9" t="s">
        <v>3</v>
      </c>
      <c r="C55" s="9" t="s">
        <v>2</v>
      </c>
      <c r="D55" s="10"/>
      <c r="E55" s="8" t="s">
        <v>636</v>
      </c>
      <c r="F55" s="9" t="s">
        <v>13</v>
      </c>
      <c r="G55" s="9" t="s">
        <v>0</v>
      </c>
      <c r="H55" s="9">
        <v>4400</v>
      </c>
      <c r="I55" s="9">
        <v>0.18</v>
      </c>
      <c r="J55" s="43">
        <v>43</v>
      </c>
      <c r="K55" s="270">
        <f>AVERAGE(H55:H60)</f>
        <v>4633.333333333333</v>
      </c>
      <c r="L55" s="39"/>
    </row>
    <row r="56" spans="1:12" x14ac:dyDescent="0.25">
      <c r="A56" s="25">
        <v>43182.375393518516</v>
      </c>
      <c r="B56" s="9" t="s">
        <v>3</v>
      </c>
      <c r="C56" s="9" t="s">
        <v>2</v>
      </c>
      <c r="D56" s="10"/>
      <c r="E56" s="8" t="s">
        <v>636</v>
      </c>
      <c r="F56" s="9" t="s">
        <v>13</v>
      </c>
      <c r="G56" s="9" t="s">
        <v>0</v>
      </c>
      <c r="H56" s="9">
        <v>4420</v>
      </c>
      <c r="I56" s="9">
        <v>0.18</v>
      </c>
      <c r="J56" s="43">
        <v>43</v>
      </c>
      <c r="K56" s="271"/>
      <c r="L56" s="39"/>
    </row>
    <row r="57" spans="1:12" x14ac:dyDescent="0.25">
      <c r="A57" s="25">
        <v>43182.375532407408</v>
      </c>
      <c r="B57" s="9" t="s">
        <v>3</v>
      </c>
      <c r="C57" s="9" t="s">
        <v>2</v>
      </c>
      <c r="D57" s="10"/>
      <c r="E57" s="8" t="s">
        <v>636</v>
      </c>
      <c r="F57" s="9" t="s">
        <v>13</v>
      </c>
      <c r="G57" s="9" t="s">
        <v>0</v>
      </c>
      <c r="H57" s="9">
        <v>4450</v>
      </c>
      <c r="I57" s="9">
        <v>0.18</v>
      </c>
      <c r="J57" s="43">
        <v>45</v>
      </c>
      <c r="K57" s="271"/>
      <c r="L57" s="39"/>
    </row>
    <row r="58" spans="1:12" x14ac:dyDescent="0.25">
      <c r="A58" s="25">
        <v>43182.375937500001</v>
      </c>
      <c r="B58" s="9" t="s">
        <v>3</v>
      </c>
      <c r="C58" s="10"/>
      <c r="D58" s="9" t="s">
        <v>2</v>
      </c>
      <c r="E58" s="8" t="s">
        <v>637</v>
      </c>
      <c r="F58" s="9" t="s">
        <v>13</v>
      </c>
      <c r="G58" s="9" t="s">
        <v>0</v>
      </c>
      <c r="H58" s="9">
        <v>4830</v>
      </c>
      <c r="I58" s="9">
        <v>0.18</v>
      </c>
      <c r="J58" s="43">
        <v>43</v>
      </c>
      <c r="K58" s="271"/>
      <c r="L58" s="39"/>
    </row>
    <row r="59" spans="1:12" x14ac:dyDescent="0.25">
      <c r="A59" s="25">
        <v>43182.376076388886</v>
      </c>
      <c r="B59" s="9" t="s">
        <v>3</v>
      </c>
      <c r="C59" s="10"/>
      <c r="D59" s="9" t="s">
        <v>2</v>
      </c>
      <c r="E59" s="8" t="s">
        <v>637</v>
      </c>
      <c r="F59" s="9" t="s">
        <v>13</v>
      </c>
      <c r="G59" s="9" t="s">
        <v>0</v>
      </c>
      <c r="H59" s="9">
        <v>4820</v>
      </c>
      <c r="I59" s="9">
        <v>0.18</v>
      </c>
      <c r="J59" s="43">
        <v>43</v>
      </c>
      <c r="K59" s="271"/>
      <c r="L59" s="39"/>
    </row>
    <row r="60" spans="1:12" x14ac:dyDescent="0.25">
      <c r="A60" s="25">
        <v>43182.376226851855</v>
      </c>
      <c r="B60" s="9" t="s">
        <v>3</v>
      </c>
      <c r="C60" s="10"/>
      <c r="D60" s="9" t="s">
        <v>2</v>
      </c>
      <c r="E60" s="8" t="s">
        <v>637</v>
      </c>
      <c r="F60" s="9" t="s">
        <v>13</v>
      </c>
      <c r="G60" s="9" t="s">
        <v>0</v>
      </c>
      <c r="H60" s="9">
        <v>4880</v>
      </c>
      <c r="I60" s="9">
        <v>0.18</v>
      </c>
      <c r="J60" s="43">
        <v>43</v>
      </c>
      <c r="K60" s="272"/>
      <c r="L60" s="39"/>
    </row>
    <row r="61" spans="1:12" x14ac:dyDescent="0.25">
      <c r="A61" s="26">
        <v>43182.376805555556</v>
      </c>
      <c r="B61" s="12" t="s">
        <v>3</v>
      </c>
      <c r="C61" s="12" t="s">
        <v>2</v>
      </c>
      <c r="D61" s="10"/>
      <c r="E61" s="29" t="s">
        <v>636</v>
      </c>
      <c r="F61" s="12" t="s">
        <v>13</v>
      </c>
      <c r="G61" s="12" t="s">
        <v>12</v>
      </c>
      <c r="H61" s="40">
        <v>4130</v>
      </c>
      <c r="I61" s="12">
        <v>0.18</v>
      </c>
      <c r="J61" s="45">
        <v>45</v>
      </c>
      <c r="K61" s="267">
        <f>AVERAGE(H68:H69,H73:H75)</f>
        <v>4130</v>
      </c>
      <c r="L61" s="39"/>
    </row>
    <row r="62" spans="1:12" x14ac:dyDescent="0.25">
      <c r="A62" s="26">
        <v>43182.376944444448</v>
      </c>
      <c r="B62" s="12" t="s">
        <v>3</v>
      </c>
      <c r="C62" s="12" t="s">
        <v>2</v>
      </c>
      <c r="D62" s="10"/>
      <c r="E62" s="29" t="s">
        <v>636</v>
      </c>
      <c r="F62" s="12" t="s">
        <v>13</v>
      </c>
      <c r="G62" s="12" t="s">
        <v>12</v>
      </c>
      <c r="H62" s="40">
        <v>3990</v>
      </c>
      <c r="I62" s="12">
        <v>0.18</v>
      </c>
      <c r="J62" s="45">
        <v>45</v>
      </c>
      <c r="K62" s="268"/>
      <c r="L62" s="39"/>
    </row>
    <row r="63" spans="1:12" x14ac:dyDescent="0.25">
      <c r="A63" s="26">
        <v>43182.377083333333</v>
      </c>
      <c r="B63" s="12" t="s">
        <v>3</v>
      </c>
      <c r="C63" s="12" t="s">
        <v>2</v>
      </c>
      <c r="D63" s="10"/>
      <c r="E63" s="29" t="s">
        <v>636</v>
      </c>
      <c r="F63" s="12" t="s">
        <v>13</v>
      </c>
      <c r="G63" s="12" t="s">
        <v>12</v>
      </c>
      <c r="H63" s="40">
        <v>3930</v>
      </c>
      <c r="I63" s="12">
        <v>0.18</v>
      </c>
      <c r="J63" s="45">
        <v>45</v>
      </c>
      <c r="K63" s="268"/>
      <c r="L63" s="39"/>
    </row>
    <row r="64" spans="1:12" x14ac:dyDescent="0.25">
      <c r="A64" s="26">
        <v>43182.377430555556</v>
      </c>
      <c r="B64" s="12" t="s">
        <v>3</v>
      </c>
      <c r="C64" s="12" t="s">
        <v>2</v>
      </c>
      <c r="D64" s="10"/>
      <c r="E64" s="29" t="s">
        <v>636</v>
      </c>
      <c r="F64" s="12" t="s">
        <v>13</v>
      </c>
      <c r="G64" s="12" t="s">
        <v>12</v>
      </c>
      <c r="H64" s="40">
        <v>4050</v>
      </c>
      <c r="I64" s="12">
        <v>0.18</v>
      </c>
      <c r="J64" s="45">
        <v>45</v>
      </c>
      <c r="K64" s="268"/>
      <c r="L64" s="39"/>
    </row>
    <row r="65" spans="1:12" x14ac:dyDescent="0.25">
      <c r="A65" s="26">
        <v>43182.377569444441</v>
      </c>
      <c r="B65" s="12" t="s">
        <v>3</v>
      </c>
      <c r="C65" s="12" t="s">
        <v>2</v>
      </c>
      <c r="D65" s="10"/>
      <c r="E65" s="29" t="s">
        <v>636</v>
      </c>
      <c r="F65" s="12" t="s">
        <v>13</v>
      </c>
      <c r="G65" s="12" t="s">
        <v>12</v>
      </c>
      <c r="H65" s="40">
        <v>4130</v>
      </c>
      <c r="I65" s="12">
        <v>0.18</v>
      </c>
      <c r="J65" s="45">
        <v>43</v>
      </c>
      <c r="K65" s="268"/>
      <c r="L65" s="39"/>
    </row>
    <row r="66" spans="1:12" x14ac:dyDescent="0.25">
      <c r="A66" s="26">
        <v>43182.37771990741</v>
      </c>
      <c r="B66" s="12" t="s">
        <v>3</v>
      </c>
      <c r="C66" s="12" t="s">
        <v>2</v>
      </c>
      <c r="D66" s="10"/>
      <c r="E66" s="29" t="s">
        <v>636</v>
      </c>
      <c r="F66" s="12" t="s">
        <v>13</v>
      </c>
      <c r="G66" s="12" t="s">
        <v>12</v>
      </c>
      <c r="H66" s="40">
        <v>4070</v>
      </c>
      <c r="I66" s="12">
        <v>0.18</v>
      </c>
      <c r="J66" s="45">
        <v>45</v>
      </c>
      <c r="K66" s="268"/>
      <c r="L66" s="39"/>
    </row>
    <row r="67" spans="1:12" x14ac:dyDescent="0.25">
      <c r="A67" s="26">
        <v>43182.378182870372</v>
      </c>
      <c r="B67" s="12" t="s">
        <v>3</v>
      </c>
      <c r="C67" s="12" t="s">
        <v>2</v>
      </c>
      <c r="D67" s="10"/>
      <c r="E67" s="29" t="s">
        <v>636</v>
      </c>
      <c r="F67" s="12" t="s">
        <v>13</v>
      </c>
      <c r="G67" s="12" t="s">
        <v>12</v>
      </c>
      <c r="H67" s="40">
        <v>4070</v>
      </c>
      <c r="I67" s="12">
        <v>0.18</v>
      </c>
      <c r="J67" s="45">
        <v>45</v>
      </c>
      <c r="K67" s="268"/>
      <c r="L67" s="39"/>
    </row>
    <row r="68" spans="1:12" x14ac:dyDescent="0.25">
      <c r="A68" s="26">
        <v>43182.378321759257</v>
      </c>
      <c r="B68" s="12" t="s">
        <v>3</v>
      </c>
      <c r="C68" s="12" t="s">
        <v>2</v>
      </c>
      <c r="D68" s="10"/>
      <c r="E68" s="29" t="s">
        <v>636</v>
      </c>
      <c r="F68" s="12" t="s">
        <v>13</v>
      </c>
      <c r="G68" s="12" t="s">
        <v>12</v>
      </c>
      <c r="H68" s="12">
        <v>4060</v>
      </c>
      <c r="I68" s="12">
        <v>0.18</v>
      </c>
      <c r="J68" s="45">
        <v>43</v>
      </c>
      <c r="K68" s="268"/>
      <c r="L68" s="39"/>
    </row>
    <row r="69" spans="1:12" x14ac:dyDescent="0.25">
      <c r="A69" s="26">
        <v>43182.378460648149</v>
      </c>
      <c r="B69" s="12" t="s">
        <v>3</v>
      </c>
      <c r="C69" s="12" t="s">
        <v>2</v>
      </c>
      <c r="D69" s="10"/>
      <c r="E69" s="29" t="s">
        <v>636</v>
      </c>
      <c r="F69" s="12" t="s">
        <v>13</v>
      </c>
      <c r="G69" s="12" t="s">
        <v>12</v>
      </c>
      <c r="H69" s="12">
        <v>4060</v>
      </c>
      <c r="I69" s="12">
        <v>0.18</v>
      </c>
      <c r="J69" s="45">
        <v>45</v>
      </c>
      <c r="K69" s="268"/>
      <c r="L69" s="39"/>
    </row>
    <row r="70" spans="1:12" x14ac:dyDescent="0.25">
      <c r="A70" s="26">
        <v>43182.378877314812</v>
      </c>
      <c r="B70" s="12" t="s">
        <v>3</v>
      </c>
      <c r="C70" s="10"/>
      <c r="D70" s="12" t="s">
        <v>2</v>
      </c>
      <c r="E70" s="29" t="s">
        <v>637</v>
      </c>
      <c r="F70" s="12" t="s">
        <v>13</v>
      </c>
      <c r="G70" s="12" t="s">
        <v>12</v>
      </c>
      <c r="H70" s="40">
        <v>4150</v>
      </c>
      <c r="I70" s="12">
        <v>0.18</v>
      </c>
      <c r="J70" s="45">
        <v>45</v>
      </c>
      <c r="K70" s="268"/>
      <c r="L70" s="39"/>
    </row>
    <row r="71" spans="1:12" x14ac:dyDescent="0.25">
      <c r="A71" s="26">
        <v>43182.379027777781</v>
      </c>
      <c r="B71" s="12" t="s">
        <v>3</v>
      </c>
      <c r="C71" s="10"/>
      <c r="D71" s="12" t="s">
        <v>2</v>
      </c>
      <c r="E71" s="29" t="s">
        <v>637</v>
      </c>
      <c r="F71" s="12" t="s">
        <v>13</v>
      </c>
      <c r="G71" s="12" t="s">
        <v>12</v>
      </c>
      <c r="H71" s="40">
        <v>4120</v>
      </c>
      <c r="I71" s="12">
        <v>0.18</v>
      </c>
      <c r="J71" s="45">
        <v>45</v>
      </c>
      <c r="K71" s="268"/>
      <c r="L71" s="39"/>
    </row>
    <row r="72" spans="1:12" x14ac:dyDescent="0.25">
      <c r="A72" s="26">
        <v>43182.379166666666</v>
      </c>
      <c r="B72" s="12" t="s">
        <v>3</v>
      </c>
      <c r="C72" s="10"/>
      <c r="D72" s="12" t="s">
        <v>2</v>
      </c>
      <c r="E72" s="29" t="s">
        <v>637</v>
      </c>
      <c r="F72" s="12" t="s">
        <v>13</v>
      </c>
      <c r="G72" s="12" t="s">
        <v>12</v>
      </c>
      <c r="H72" s="40">
        <v>4180</v>
      </c>
      <c r="I72" s="12">
        <v>0.18</v>
      </c>
      <c r="J72" s="45">
        <v>45</v>
      </c>
      <c r="K72" s="268"/>
      <c r="L72" s="39"/>
    </row>
    <row r="73" spans="1:12" x14ac:dyDescent="0.25">
      <c r="A73" s="26">
        <v>43182.379618055558</v>
      </c>
      <c r="B73" s="12" t="s">
        <v>3</v>
      </c>
      <c r="C73" s="10"/>
      <c r="D73" s="12" t="s">
        <v>2</v>
      </c>
      <c r="E73" s="29" t="s">
        <v>637</v>
      </c>
      <c r="F73" s="12" t="s">
        <v>13</v>
      </c>
      <c r="G73" s="12" t="s">
        <v>12</v>
      </c>
      <c r="H73" s="12">
        <v>4160</v>
      </c>
      <c r="I73" s="12">
        <v>0.18</v>
      </c>
      <c r="J73" s="45">
        <v>45</v>
      </c>
      <c r="K73" s="268"/>
      <c r="L73" s="39"/>
    </row>
    <row r="74" spans="1:12" x14ac:dyDescent="0.25">
      <c r="A74" s="26">
        <v>43182.379756944443</v>
      </c>
      <c r="B74" s="12" t="s">
        <v>3</v>
      </c>
      <c r="C74" s="10"/>
      <c r="D74" s="12" t="s">
        <v>2</v>
      </c>
      <c r="E74" s="29" t="s">
        <v>637</v>
      </c>
      <c r="F74" s="12" t="s">
        <v>13</v>
      </c>
      <c r="G74" s="12" t="s">
        <v>12</v>
      </c>
      <c r="H74" s="12">
        <v>4180</v>
      </c>
      <c r="I74" s="12">
        <v>0.18</v>
      </c>
      <c r="J74" s="45">
        <v>45</v>
      </c>
      <c r="K74" s="268"/>
      <c r="L74" s="39"/>
    </row>
    <row r="75" spans="1:12" x14ac:dyDescent="0.25">
      <c r="A75" s="26">
        <v>43182.379895833335</v>
      </c>
      <c r="B75" s="12" t="s">
        <v>3</v>
      </c>
      <c r="C75" s="10"/>
      <c r="D75" s="12" t="s">
        <v>2</v>
      </c>
      <c r="E75" s="29" t="s">
        <v>637</v>
      </c>
      <c r="F75" s="12" t="s">
        <v>13</v>
      </c>
      <c r="G75" s="12" t="s">
        <v>12</v>
      </c>
      <c r="H75" s="12">
        <v>4190</v>
      </c>
      <c r="I75" s="12">
        <v>0.18</v>
      </c>
      <c r="J75" s="45">
        <v>45</v>
      </c>
      <c r="K75" s="269"/>
      <c r="L75" s="39"/>
    </row>
    <row r="76" spans="1:12" x14ac:dyDescent="0.25">
      <c r="A76" s="25">
        <v>43182.380428240744</v>
      </c>
      <c r="B76" s="9" t="s">
        <v>3</v>
      </c>
      <c r="C76" s="9" t="s">
        <v>2</v>
      </c>
      <c r="D76" s="10"/>
      <c r="E76" s="8" t="s">
        <v>636</v>
      </c>
      <c r="F76" s="9" t="s">
        <v>11</v>
      </c>
      <c r="G76" s="9" t="s">
        <v>0</v>
      </c>
      <c r="H76" s="34">
        <v>380</v>
      </c>
      <c r="I76" s="9">
        <v>0.18</v>
      </c>
      <c r="J76" s="43">
        <v>45</v>
      </c>
      <c r="K76" s="270">
        <f>AVERAGE(H77:H81)</f>
        <v>4086</v>
      </c>
      <c r="L76" s="39"/>
    </row>
    <row r="77" spans="1:12" x14ac:dyDescent="0.25">
      <c r="A77" s="25">
        <v>43182.380590277775</v>
      </c>
      <c r="B77" s="9" t="s">
        <v>3</v>
      </c>
      <c r="C77" s="9" t="s">
        <v>2</v>
      </c>
      <c r="D77" s="10"/>
      <c r="E77" s="8" t="s">
        <v>636</v>
      </c>
      <c r="F77" s="9" t="s">
        <v>11</v>
      </c>
      <c r="G77" s="9" t="s">
        <v>0</v>
      </c>
      <c r="H77" s="9">
        <v>4130</v>
      </c>
      <c r="I77" s="9">
        <v>0.18</v>
      </c>
      <c r="J77" s="43">
        <v>43</v>
      </c>
      <c r="K77" s="271"/>
      <c r="L77" s="39"/>
    </row>
    <row r="78" spans="1:12" x14ac:dyDescent="0.25">
      <c r="A78" s="25">
        <v>43182.380729166667</v>
      </c>
      <c r="B78" s="9" t="s">
        <v>3</v>
      </c>
      <c r="C78" s="9" t="s">
        <v>2</v>
      </c>
      <c r="D78" s="10"/>
      <c r="E78" s="8" t="s">
        <v>636</v>
      </c>
      <c r="F78" s="9" t="s">
        <v>11</v>
      </c>
      <c r="G78" s="9" t="s">
        <v>0</v>
      </c>
      <c r="H78" s="9">
        <v>4130</v>
      </c>
      <c r="I78" s="9">
        <v>0.18</v>
      </c>
      <c r="J78" s="43">
        <v>45</v>
      </c>
      <c r="K78" s="271"/>
      <c r="L78" s="39"/>
    </row>
    <row r="79" spans="1:12" x14ac:dyDescent="0.25">
      <c r="A79" s="25">
        <v>43182.380949074075</v>
      </c>
      <c r="B79" s="9" t="s">
        <v>3</v>
      </c>
      <c r="C79" s="10"/>
      <c r="D79" s="9" t="s">
        <v>2</v>
      </c>
      <c r="E79" s="8" t="s">
        <v>637</v>
      </c>
      <c r="F79" s="9" t="s">
        <v>11</v>
      </c>
      <c r="G79" s="9" t="s">
        <v>0</v>
      </c>
      <c r="H79" s="9">
        <v>4060</v>
      </c>
      <c r="I79" s="9">
        <v>0.18</v>
      </c>
      <c r="J79" s="43">
        <v>43</v>
      </c>
      <c r="K79" s="271"/>
      <c r="L79" s="39"/>
    </row>
    <row r="80" spans="1:12" x14ac:dyDescent="0.25">
      <c r="A80" s="25">
        <v>43182.381111111114</v>
      </c>
      <c r="B80" s="9" t="s">
        <v>3</v>
      </c>
      <c r="C80" s="10"/>
      <c r="D80" s="9" t="s">
        <v>2</v>
      </c>
      <c r="E80" s="8" t="s">
        <v>637</v>
      </c>
      <c r="F80" s="9" t="s">
        <v>11</v>
      </c>
      <c r="G80" s="9" t="s">
        <v>0</v>
      </c>
      <c r="H80" s="9">
        <v>4050</v>
      </c>
      <c r="I80" s="9">
        <v>0.18</v>
      </c>
      <c r="J80" s="43">
        <v>45</v>
      </c>
      <c r="K80" s="271"/>
      <c r="L80" s="39"/>
    </row>
    <row r="81" spans="1:12" x14ac:dyDescent="0.25">
      <c r="A81" s="25">
        <v>43182.381249999999</v>
      </c>
      <c r="B81" s="9" t="s">
        <v>3</v>
      </c>
      <c r="C81" s="10"/>
      <c r="D81" s="9" t="s">
        <v>2</v>
      </c>
      <c r="E81" s="8" t="s">
        <v>637</v>
      </c>
      <c r="F81" s="9" t="s">
        <v>11</v>
      </c>
      <c r="G81" s="9" t="s">
        <v>0</v>
      </c>
      <c r="H81" s="9">
        <v>4060</v>
      </c>
      <c r="I81" s="9">
        <v>0.18</v>
      </c>
      <c r="J81" s="43">
        <v>43</v>
      </c>
      <c r="K81" s="272"/>
      <c r="L81" s="39"/>
    </row>
    <row r="82" spans="1:12" x14ac:dyDescent="0.25">
      <c r="A82" s="26">
        <v>43182.38175925926</v>
      </c>
      <c r="B82" s="12" t="s">
        <v>3</v>
      </c>
      <c r="C82" s="12" t="s">
        <v>2</v>
      </c>
      <c r="D82" s="10"/>
      <c r="E82" s="29" t="s">
        <v>636</v>
      </c>
      <c r="F82" s="12" t="s">
        <v>10</v>
      </c>
      <c r="G82" s="12" t="s">
        <v>0</v>
      </c>
      <c r="H82" s="12">
        <v>4830</v>
      </c>
      <c r="I82" s="12">
        <v>0.18</v>
      </c>
      <c r="J82" s="45">
        <v>45</v>
      </c>
      <c r="K82" s="267">
        <f>AVERAGE(H82:H84,H91:H93)</f>
        <v>4710</v>
      </c>
      <c r="L82" s="39"/>
    </row>
    <row r="83" spans="1:12" x14ac:dyDescent="0.25">
      <c r="A83" s="26">
        <v>43182.381898148145</v>
      </c>
      <c r="B83" s="12" t="s">
        <v>3</v>
      </c>
      <c r="C83" s="12" t="s">
        <v>2</v>
      </c>
      <c r="D83" s="10"/>
      <c r="E83" s="29" t="s">
        <v>636</v>
      </c>
      <c r="F83" s="12" t="s">
        <v>10</v>
      </c>
      <c r="G83" s="12" t="s">
        <v>0</v>
      </c>
      <c r="H83" s="12">
        <v>4850</v>
      </c>
      <c r="I83" s="12">
        <v>0.18</v>
      </c>
      <c r="J83" s="45">
        <v>45</v>
      </c>
      <c r="K83" s="268"/>
      <c r="L83" s="39"/>
    </row>
    <row r="84" spans="1:12" x14ac:dyDescent="0.25">
      <c r="A84" s="26">
        <v>43182.382037037038</v>
      </c>
      <c r="B84" s="12" t="s">
        <v>3</v>
      </c>
      <c r="C84" s="12" t="s">
        <v>2</v>
      </c>
      <c r="D84" s="10"/>
      <c r="E84" s="29" t="s">
        <v>636</v>
      </c>
      <c r="F84" s="12" t="s">
        <v>10</v>
      </c>
      <c r="G84" s="12" t="s">
        <v>0</v>
      </c>
      <c r="H84" s="12">
        <v>4850</v>
      </c>
      <c r="I84" s="12">
        <v>0.18</v>
      </c>
      <c r="J84" s="45">
        <v>45</v>
      </c>
      <c r="K84" s="268"/>
      <c r="L84" s="39"/>
    </row>
    <row r="85" spans="1:12" x14ac:dyDescent="0.25">
      <c r="A85" s="26">
        <v>43182.382372685184</v>
      </c>
      <c r="B85" s="12" t="s">
        <v>3</v>
      </c>
      <c r="C85" s="10"/>
      <c r="D85" s="12" t="s">
        <v>2</v>
      </c>
      <c r="E85" s="29" t="s">
        <v>637</v>
      </c>
      <c r="F85" s="12" t="s">
        <v>10</v>
      </c>
      <c r="G85" s="12" t="s">
        <v>0</v>
      </c>
      <c r="H85" s="40">
        <v>3500</v>
      </c>
      <c r="I85" s="12">
        <v>0.18</v>
      </c>
      <c r="J85" s="45">
        <v>45</v>
      </c>
      <c r="K85" s="268"/>
      <c r="L85" s="39"/>
    </row>
    <row r="86" spans="1:12" x14ac:dyDescent="0.25">
      <c r="A86" s="26">
        <v>43182.382511574076</v>
      </c>
      <c r="B86" s="12" t="s">
        <v>3</v>
      </c>
      <c r="C86" s="10"/>
      <c r="D86" s="12" t="s">
        <v>2</v>
      </c>
      <c r="E86" s="29" t="s">
        <v>637</v>
      </c>
      <c r="F86" s="12" t="s">
        <v>10</v>
      </c>
      <c r="G86" s="12" t="s">
        <v>0</v>
      </c>
      <c r="H86" s="40">
        <v>3570</v>
      </c>
      <c r="I86" s="12">
        <v>0.18</v>
      </c>
      <c r="J86" s="45">
        <v>43</v>
      </c>
      <c r="K86" s="268"/>
      <c r="L86" s="39"/>
    </row>
    <row r="87" spans="1:12" x14ac:dyDescent="0.25">
      <c r="A87" s="26">
        <v>43182.382662037038</v>
      </c>
      <c r="B87" s="12" t="s">
        <v>3</v>
      </c>
      <c r="C87" s="10"/>
      <c r="D87" s="12" t="s">
        <v>2</v>
      </c>
      <c r="E87" s="29" t="s">
        <v>637</v>
      </c>
      <c r="F87" s="12" t="s">
        <v>10</v>
      </c>
      <c r="G87" s="12" t="s">
        <v>0</v>
      </c>
      <c r="H87" s="40">
        <v>3640</v>
      </c>
      <c r="I87" s="12">
        <v>0.18</v>
      </c>
      <c r="J87" s="45">
        <v>45</v>
      </c>
      <c r="K87" s="268"/>
      <c r="L87" s="39"/>
    </row>
    <row r="88" spans="1:12" x14ac:dyDescent="0.25">
      <c r="A88" s="26">
        <v>43182.382986111108</v>
      </c>
      <c r="B88" s="12" t="s">
        <v>3</v>
      </c>
      <c r="C88" s="10"/>
      <c r="D88" s="12" t="s">
        <v>2</v>
      </c>
      <c r="E88" s="29" t="s">
        <v>637</v>
      </c>
      <c r="F88" s="12" t="s">
        <v>10</v>
      </c>
      <c r="G88" s="12" t="s">
        <v>0</v>
      </c>
      <c r="H88" s="40">
        <v>3020</v>
      </c>
      <c r="I88" s="12">
        <v>0.18</v>
      </c>
      <c r="J88" s="45">
        <v>45</v>
      </c>
      <c r="K88" s="268"/>
      <c r="L88" s="39"/>
    </row>
    <row r="89" spans="1:12" x14ac:dyDescent="0.25">
      <c r="A89" s="26">
        <v>43182.383125</v>
      </c>
      <c r="B89" s="12" t="s">
        <v>3</v>
      </c>
      <c r="C89" s="10"/>
      <c r="D89" s="12" t="s">
        <v>2</v>
      </c>
      <c r="E89" s="29" t="s">
        <v>637</v>
      </c>
      <c r="F89" s="12" t="s">
        <v>10</v>
      </c>
      <c r="G89" s="12" t="s">
        <v>0</v>
      </c>
      <c r="H89" s="40">
        <v>3900</v>
      </c>
      <c r="I89" s="12">
        <v>0.18</v>
      </c>
      <c r="J89" s="45">
        <v>45</v>
      </c>
      <c r="K89" s="268"/>
      <c r="L89" s="39"/>
    </row>
    <row r="90" spans="1:12" x14ac:dyDescent="0.25">
      <c r="A90" s="26">
        <v>43182.383263888885</v>
      </c>
      <c r="B90" s="12" t="s">
        <v>3</v>
      </c>
      <c r="C90" s="10"/>
      <c r="D90" s="12" t="s">
        <v>2</v>
      </c>
      <c r="E90" s="29" t="s">
        <v>637</v>
      </c>
      <c r="F90" s="12" t="s">
        <v>10</v>
      </c>
      <c r="G90" s="12" t="s">
        <v>0</v>
      </c>
      <c r="H90" s="40">
        <v>3920</v>
      </c>
      <c r="I90" s="12">
        <v>0.18</v>
      </c>
      <c r="J90" s="45">
        <v>45</v>
      </c>
      <c r="K90" s="268"/>
      <c r="L90" s="39"/>
    </row>
    <row r="91" spans="1:12" x14ac:dyDescent="0.25">
      <c r="A91" s="26">
        <v>43182.383611111109</v>
      </c>
      <c r="B91" s="12" t="s">
        <v>3</v>
      </c>
      <c r="C91" s="10"/>
      <c r="D91" s="12" t="s">
        <v>2</v>
      </c>
      <c r="E91" s="29" t="s">
        <v>637</v>
      </c>
      <c r="F91" s="12" t="s">
        <v>10</v>
      </c>
      <c r="G91" s="12" t="s">
        <v>0</v>
      </c>
      <c r="H91" s="12">
        <v>4540</v>
      </c>
      <c r="I91" s="12">
        <v>0.18</v>
      </c>
      <c r="J91" s="45">
        <v>43</v>
      </c>
      <c r="K91" s="268"/>
      <c r="L91" s="39"/>
    </row>
    <row r="92" spans="1:12" x14ac:dyDescent="0.25">
      <c r="A92" s="26">
        <v>43182.383750000001</v>
      </c>
      <c r="B92" s="12" t="s">
        <v>3</v>
      </c>
      <c r="C92" s="10"/>
      <c r="D92" s="12" t="s">
        <v>2</v>
      </c>
      <c r="E92" s="29" t="s">
        <v>637</v>
      </c>
      <c r="F92" s="12" t="s">
        <v>10</v>
      </c>
      <c r="G92" s="12" t="s">
        <v>0</v>
      </c>
      <c r="H92" s="12">
        <v>4570</v>
      </c>
      <c r="I92" s="12">
        <v>0.18</v>
      </c>
      <c r="J92" s="45">
        <v>45</v>
      </c>
      <c r="K92" s="268"/>
      <c r="L92" s="39"/>
    </row>
    <row r="93" spans="1:12" x14ac:dyDescent="0.25">
      <c r="A93" s="26">
        <v>43182.383900462963</v>
      </c>
      <c r="B93" s="12" t="s">
        <v>3</v>
      </c>
      <c r="C93" s="10"/>
      <c r="D93" s="12" t="s">
        <v>2</v>
      </c>
      <c r="E93" s="29" t="s">
        <v>637</v>
      </c>
      <c r="F93" s="12" t="s">
        <v>10</v>
      </c>
      <c r="G93" s="12" t="s">
        <v>0</v>
      </c>
      <c r="H93" s="12">
        <v>4620</v>
      </c>
      <c r="I93" s="12">
        <v>0.18</v>
      </c>
      <c r="J93" s="45">
        <v>45</v>
      </c>
      <c r="K93" s="269"/>
      <c r="L93" s="39"/>
    </row>
    <row r="94" spans="1:12" x14ac:dyDescent="0.25">
      <c r="A94" s="25">
        <v>43182.384421296294</v>
      </c>
      <c r="B94" s="9" t="s">
        <v>3</v>
      </c>
      <c r="C94" s="9" t="s">
        <v>2</v>
      </c>
      <c r="D94" s="10"/>
      <c r="E94" s="8" t="s">
        <v>636</v>
      </c>
      <c r="F94" s="9" t="s">
        <v>9</v>
      </c>
      <c r="G94" s="9" t="s">
        <v>0</v>
      </c>
      <c r="H94" s="9">
        <v>5080</v>
      </c>
      <c r="I94" s="9">
        <v>0.18</v>
      </c>
      <c r="J94" s="43">
        <v>45</v>
      </c>
      <c r="K94" s="270">
        <f>AVERAGE(H94:H99)</f>
        <v>5021.666666666667</v>
      </c>
      <c r="L94" s="39"/>
    </row>
    <row r="95" spans="1:12" x14ac:dyDescent="0.25">
      <c r="A95" s="25">
        <v>43182.384560185186</v>
      </c>
      <c r="B95" s="9" t="s">
        <v>3</v>
      </c>
      <c r="C95" s="9" t="s">
        <v>2</v>
      </c>
      <c r="D95" s="10"/>
      <c r="E95" s="8" t="s">
        <v>636</v>
      </c>
      <c r="F95" s="9" t="s">
        <v>9</v>
      </c>
      <c r="G95" s="9" t="s">
        <v>0</v>
      </c>
      <c r="H95" s="9">
        <v>5160</v>
      </c>
      <c r="I95" s="9">
        <v>0.18</v>
      </c>
      <c r="J95" s="43">
        <v>45</v>
      </c>
      <c r="K95" s="271"/>
      <c r="L95" s="39"/>
    </row>
    <row r="96" spans="1:12" x14ac:dyDescent="0.25">
      <c r="A96" s="25">
        <v>43182.384699074071</v>
      </c>
      <c r="B96" s="9" t="s">
        <v>3</v>
      </c>
      <c r="C96" s="9" t="s">
        <v>2</v>
      </c>
      <c r="D96" s="10"/>
      <c r="E96" s="8" t="s">
        <v>636</v>
      </c>
      <c r="F96" s="9" t="s">
        <v>9</v>
      </c>
      <c r="G96" s="9" t="s">
        <v>0</v>
      </c>
      <c r="H96" s="9">
        <v>5190</v>
      </c>
      <c r="I96" s="9">
        <v>0.18</v>
      </c>
      <c r="J96" s="43">
        <v>45</v>
      </c>
      <c r="K96" s="271"/>
      <c r="L96" s="39"/>
    </row>
    <row r="97" spans="1:12" x14ac:dyDescent="0.25">
      <c r="A97" s="25">
        <v>43182.385497685187</v>
      </c>
      <c r="B97" s="9" t="s">
        <v>3</v>
      </c>
      <c r="C97" s="10"/>
      <c r="D97" s="9" t="s">
        <v>2</v>
      </c>
      <c r="E97" s="8" t="s">
        <v>637</v>
      </c>
      <c r="F97" s="9" t="s">
        <v>9</v>
      </c>
      <c r="G97" s="9" t="s">
        <v>0</v>
      </c>
      <c r="H97" s="9">
        <v>4860</v>
      </c>
      <c r="I97" s="9">
        <v>0.18</v>
      </c>
      <c r="J97" s="43">
        <v>45</v>
      </c>
      <c r="K97" s="271"/>
      <c r="L97" s="39"/>
    </row>
    <row r="98" spans="1:12" x14ac:dyDescent="0.25">
      <c r="A98" s="25">
        <v>43182.385636574072</v>
      </c>
      <c r="B98" s="9" t="s">
        <v>3</v>
      </c>
      <c r="C98" s="10"/>
      <c r="D98" s="9" t="s">
        <v>2</v>
      </c>
      <c r="E98" s="8" t="s">
        <v>637</v>
      </c>
      <c r="F98" s="9" t="s">
        <v>9</v>
      </c>
      <c r="G98" s="9" t="s">
        <v>0</v>
      </c>
      <c r="H98" s="9">
        <v>4910</v>
      </c>
      <c r="I98" s="9">
        <v>0.18</v>
      </c>
      <c r="J98" s="43">
        <v>45</v>
      </c>
      <c r="K98" s="271"/>
      <c r="L98" s="39"/>
    </row>
    <row r="99" spans="1:12" x14ac:dyDescent="0.25">
      <c r="A99" s="25">
        <v>43182.385775462964</v>
      </c>
      <c r="B99" s="9" t="s">
        <v>3</v>
      </c>
      <c r="C99" s="10"/>
      <c r="D99" s="9" t="s">
        <v>2</v>
      </c>
      <c r="E99" s="8" t="s">
        <v>637</v>
      </c>
      <c r="F99" s="9" t="s">
        <v>9</v>
      </c>
      <c r="G99" s="9" t="s">
        <v>0</v>
      </c>
      <c r="H99" s="9">
        <v>4930</v>
      </c>
      <c r="I99" s="9">
        <v>0.18</v>
      </c>
      <c r="J99" s="43">
        <v>45</v>
      </c>
      <c r="K99" s="272"/>
      <c r="L99" s="39"/>
    </row>
    <row r="100" spans="1:12" x14ac:dyDescent="0.25">
      <c r="A100" s="26">
        <v>43182.386400462965</v>
      </c>
      <c r="B100" s="12" t="s">
        <v>3</v>
      </c>
      <c r="C100" s="12" t="s">
        <v>2</v>
      </c>
      <c r="D100" s="10"/>
      <c r="E100" s="29" t="s">
        <v>636</v>
      </c>
      <c r="F100" s="12" t="s">
        <v>7</v>
      </c>
      <c r="G100" s="12" t="s">
        <v>8</v>
      </c>
      <c r="H100" s="40">
        <v>3400</v>
      </c>
      <c r="I100" s="12">
        <v>0.18</v>
      </c>
      <c r="J100" s="45">
        <v>45</v>
      </c>
      <c r="K100" s="267">
        <f>AVERAGE(H103:H106,H108)</f>
        <v>4336</v>
      </c>
      <c r="L100" s="39"/>
    </row>
    <row r="101" spans="1:12" x14ac:dyDescent="0.25">
      <c r="A101" s="26">
        <v>43182.38653935185</v>
      </c>
      <c r="B101" s="12" t="s">
        <v>3</v>
      </c>
      <c r="C101" s="12" t="s">
        <v>2</v>
      </c>
      <c r="D101" s="10"/>
      <c r="E101" s="29" t="s">
        <v>636</v>
      </c>
      <c r="F101" s="12" t="s">
        <v>7</v>
      </c>
      <c r="G101" s="12" t="s">
        <v>8</v>
      </c>
      <c r="H101" s="40">
        <v>3430</v>
      </c>
      <c r="I101" s="12">
        <v>0.18</v>
      </c>
      <c r="J101" s="45">
        <v>45</v>
      </c>
      <c r="K101" s="268"/>
      <c r="L101" s="39"/>
    </row>
    <row r="102" spans="1:12" x14ac:dyDescent="0.25">
      <c r="A102" s="26">
        <v>43182.386678240742</v>
      </c>
      <c r="B102" s="12" t="s">
        <v>3</v>
      </c>
      <c r="C102" s="12" t="s">
        <v>2</v>
      </c>
      <c r="D102" s="10"/>
      <c r="E102" s="29" t="s">
        <v>636</v>
      </c>
      <c r="F102" s="12" t="s">
        <v>7</v>
      </c>
      <c r="G102" s="12" t="s">
        <v>8</v>
      </c>
      <c r="H102" s="40">
        <v>3500</v>
      </c>
      <c r="I102" s="12">
        <v>0.18</v>
      </c>
      <c r="J102" s="45">
        <v>45</v>
      </c>
      <c r="K102" s="268"/>
      <c r="L102" s="39"/>
    </row>
    <row r="103" spans="1:12" x14ac:dyDescent="0.25">
      <c r="A103" s="26">
        <v>43182.386956018519</v>
      </c>
      <c r="B103" s="12" t="s">
        <v>3</v>
      </c>
      <c r="C103" s="12" t="s">
        <v>2</v>
      </c>
      <c r="D103" s="10"/>
      <c r="E103" s="29" t="s">
        <v>636</v>
      </c>
      <c r="F103" s="12" t="s">
        <v>7</v>
      </c>
      <c r="G103" s="12" t="s">
        <v>8</v>
      </c>
      <c r="H103" s="12">
        <v>4430</v>
      </c>
      <c r="I103" s="12">
        <v>0.18</v>
      </c>
      <c r="J103" s="45">
        <v>45</v>
      </c>
      <c r="K103" s="268"/>
      <c r="L103" s="39"/>
    </row>
    <row r="104" spans="1:12" x14ac:dyDescent="0.25">
      <c r="A104" s="26">
        <v>43182.387094907404</v>
      </c>
      <c r="B104" s="12" t="s">
        <v>3</v>
      </c>
      <c r="C104" s="12" t="s">
        <v>2</v>
      </c>
      <c r="D104" s="10"/>
      <c r="E104" s="29" t="s">
        <v>636</v>
      </c>
      <c r="F104" s="12" t="s">
        <v>7</v>
      </c>
      <c r="G104" s="12" t="s">
        <v>8</v>
      </c>
      <c r="H104" s="12">
        <v>4460</v>
      </c>
      <c r="I104" s="12">
        <v>0.18</v>
      </c>
      <c r="J104" s="45">
        <v>45</v>
      </c>
      <c r="K104" s="268"/>
      <c r="L104" s="39"/>
    </row>
    <row r="105" spans="1:12" x14ac:dyDescent="0.25">
      <c r="A105" s="26">
        <v>43182.387233796297</v>
      </c>
      <c r="B105" s="12" t="s">
        <v>3</v>
      </c>
      <c r="C105" s="12" t="s">
        <v>2</v>
      </c>
      <c r="D105" s="10"/>
      <c r="E105" s="29" t="s">
        <v>636</v>
      </c>
      <c r="F105" s="12" t="s">
        <v>7</v>
      </c>
      <c r="G105" s="12" t="s">
        <v>8</v>
      </c>
      <c r="H105" s="12">
        <v>4470</v>
      </c>
      <c r="I105" s="12">
        <v>0.18</v>
      </c>
      <c r="J105" s="45">
        <v>45</v>
      </c>
      <c r="K105" s="268"/>
      <c r="L105" s="39"/>
    </row>
    <row r="106" spans="1:12" x14ac:dyDescent="0.25">
      <c r="A106" s="26">
        <v>43182.38758101852</v>
      </c>
      <c r="B106" s="12" t="s">
        <v>3</v>
      </c>
      <c r="C106" s="10"/>
      <c r="D106" s="12" t="s">
        <v>2</v>
      </c>
      <c r="E106" s="29" t="s">
        <v>637</v>
      </c>
      <c r="F106" s="12" t="s">
        <v>7</v>
      </c>
      <c r="G106" s="12" t="s">
        <v>8</v>
      </c>
      <c r="H106" s="12">
        <v>4170</v>
      </c>
      <c r="I106" s="12">
        <v>0.18</v>
      </c>
      <c r="J106" s="45">
        <v>45</v>
      </c>
      <c r="K106" s="268"/>
      <c r="L106" s="39"/>
    </row>
    <row r="107" spans="1:12" x14ac:dyDescent="0.25">
      <c r="A107" s="26">
        <v>43182.387719907405</v>
      </c>
      <c r="B107" s="12" t="s">
        <v>3</v>
      </c>
      <c r="C107" s="10"/>
      <c r="D107" s="12" t="s">
        <v>2</v>
      </c>
      <c r="E107" s="29" t="s">
        <v>637</v>
      </c>
      <c r="F107" s="12" t="s">
        <v>7</v>
      </c>
      <c r="G107" s="12" t="s">
        <v>8</v>
      </c>
      <c r="H107" s="40">
        <v>4200</v>
      </c>
      <c r="I107" s="12">
        <v>0.18</v>
      </c>
      <c r="J107" s="45">
        <v>45</v>
      </c>
      <c r="K107" s="268"/>
      <c r="L107" s="39"/>
    </row>
    <row r="108" spans="1:12" x14ac:dyDescent="0.25">
      <c r="A108" s="26">
        <v>43182.387870370374</v>
      </c>
      <c r="B108" s="12" t="s">
        <v>3</v>
      </c>
      <c r="C108" s="10"/>
      <c r="D108" s="12" t="s">
        <v>2</v>
      </c>
      <c r="E108" s="29" t="s">
        <v>637</v>
      </c>
      <c r="F108" s="12" t="s">
        <v>7</v>
      </c>
      <c r="G108" s="12" t="s">
        <v>8</v>
      </c>
      <c r="H108" s="12">
        <v>4150</v>
      </c>
      <c r="I108" s="12">
        <v>0.18</v>
      </c>
      <c r="J108" s="45">
        <v>45</v>
      </c>
      <c r="K108" s="269"/>
      <c r="L108" s="39"/>
    </row>
    <row r="109" spans="1:12" x14ac:dyDescent="0.25">
      <c r="A109" s="25">
        <v>43182.388425925928</v>
      </c>
      <c r="B109" s="9" t="s">
        <v>3</v>
      </c>
      <c r="C109" s="9" t="s">
        <v>2</v>
      </c>
      <c r="D109" s="10"/>
      <c r="E109" s="8" t="s">
        <v>636</v>
      </c>
      <c r="F109" s="9" t="s">
        <v>7</v>
      </c>
      <c r="G109" s="9" t="s">
        <v>0</v>
      </c>
      <c r="H109" s="9">
        <v>4730</v>
      </c>
      <c r="I109" s="9">
        <v>0.18</v>
      </c>
      <c r="J109" s="43">
        <v>45</v>
      </c>
      <c r="K109" s="270">
        <f>AVERAGE(H109:H112,H119:H120)</f>
        <v>4583.333333333333</v>
      </c>
      <c r="L109" s="39"/>
    </row>
    <row r="110" spans="1:12" x14ac:dyDescent="0.25">
      <c r="A110" s="25">
        <v>43182.38857638889</v>
      </c>
      <c r="B110" s="9" t="s">
        <v>3</v>
      </c>
      <c r="C110" s="9" t="s">
        <v>2</v>
      </c>
      <c r="D110" s="10"/>
      <c r="E110" s="8" t="s">
        <v>636</v>
      </c>
      <c r="F110" s="9" t="s">
        <v>7</v>
      </c>
      <c r="G110" s="9" t="s">
        <v>0</v>
      </c>
      <c r="H110" s="9">
        <v>4770</v>
      </c>
      <c r="I110" s="9">
        <v>0.18</v>
      </c>
      <c r="J110" s="43">
        <v>45</v>
      </c>
      <c r="K110" s="271"/>
      <c r="L110" s="39"/>
    </row>
    <row r="111" spans="1:12" x14ac:dyDescent="0.25">
      <c r="A111" s="25">
        <v>43182.388715277775</v>
      </c>
      <c r="B111" s="9" t="s">
        <v>3</v>
      </c>
      <c r="C111" s="9" t="s">
        <v>2</v>
      </c>
      <c r="D111" s="10"/>
      <c r="E111" s="8" t="s">
        <v>636</v>
      </c>
      <c r="F111" s="9" t="s">
        <v>7</v>
      </c>
      <c r="G111" s="9" t="s">
        <v>0</v>
      </c>
      <c r="H111" s="9">
        <v>4800</v>
      </c>
      <c r="I111" s="9">
        <v>0.18</v>
      </c>
      <c r="J111" s="43">
        <v>45</v>
      </c>
      <c r="K111" s="271"/>
      <c r="L111" s="39"/>
    </row>
    <row r="112" spans="1:12" x14ac:dyDescent="0.25">
      <c r="A112" s="25">
        <v>43182.389178240737</v>
      </c>
      <c r="B112" s="9" t="s">
        <v>3</v>
      </c>
      <c r="C112" s="10"/>
      <c r="D112" s="9" t="s">
        <v>2</v>
      </c>
      <c r="E112" s="8" t="s">
        <v>637</v>
      </c>
      <c r="F112" s="9" t="s">
        <v>7</v>
      </c>
      <c r="G112" s="9" t="s">
        <v>0</v>
      </c>
      <c r="H112" s="9">
        <v>4210</v>
      </c>
      <c r="I112" s="9">
        <v>0.18</v>
      </c>
      <c r="J112" s="43">
        <v>45</v>
      </c>
      <c r="K112" s="271"/>
      <c r="L112" s="39"/>
    </row>
    <row r="113" spans="1:12" x14ac:dyDescent="0.25">
      <c r="A113" s="25">
        <v>43182.389328703706</v>
      </c>
      <c r="B113" s="9" t="s">
        <v>3</v>
      </c>
      <c r="C113" s="10"/>
      <c r="D113" s="9" t="s">
        <v>2</v>
      </c>
      <c r="E113" s="8" t="s">
        <v>637</v>
      </c>
      <c r="F113" s="9" t="s">
        <v>7</v>
      </c>
      <c r="G113" s="9" t="s">
        <v>0</v>
      </c>
      <c r="H113" s="34">
        <v>370</v>
      </c>
      <c r="I113" s="9">
        <v>0.18</v>
      </c>
      <c r="J113" s="43">
        <v>45</v>
      </c>
      <c r="K113" s="271"/>
      <c r="L113" s="39"/>
    </row>
    <row r="114" spans="1:12" x14ac:dyDescent="0.25">
      <c r="A114" s="25">
        <v>43182.389467592591</v>
      </c>
      <c r="B114" s="9" t="s">
        <v>3</v>
      </c>
      <c r="C114" s="10"/>
      <c r="D114" s="9" t="s">
        <v>2</v>
      </c>
      <c r="E114" s="8" t="s">
        <v>637</v>
      </c>
      <c r="F114" s="9" t="s">
        <v>7</v>
      </c>
      <c r="G114" s="9" t="s">
        <v>0</v>
      </c>
      <c r="H114" s="34">
        <v>480</v>
      </c>
      <c r="I114" s="9">
        <v>0.18</v>
      </c>
      <c r="J114" s="43">
        <v>45</v>
      </c>
      <c r="K114" s="271"/>
      <c r="L114" s="39"/>
    </row>
    <row r="115" spans="1:12" x14ac:dyDescent="0.25">
      <c r="A115" s="25">
        <v>43182.389791666668</v>
      </c>
      <c r="B115" s="9" t="s">
        <v>3</v>
      </c>
      <c r="C115" s="10"/>
      <c r="D115" s="9" t="s">
        <v>2</v>
      </c>
      <c r="E115" s="8" t="s">
        <v>637</v>
      </c>
      <c r="F115" s="9" t="s">
        <v>7</v>
      </c>
      <c r="G115" s="9" t="s">
        <v>0</v>
      </c>
      <c r="H115" s="34">
        <v>4440</v>
      </c>
      <c r="I115" s="9">
        <v>0.18</v>
      </c>
      <c r="J115" s="43">
        <v>45</v>
      </c>
      <c r="K115" s="271"/>
      <c r="L115" s="39"/>
    </row>
    <row r="116" spans="1:12" x14ac:dyDescent="0.25">
      <c r="A116" s="25">
        <v>43182.389930555553</v>
      </c>
      <c r="B116" s="9" t="s">
        <v>3</v>
      </c>
      <c r="C116" s="10"/>
      <c r="D116" s="9" t="s">
        <v>2</v>
      </c>
      <c r="E116" s="8" t="s">
        <v>637</v>
      </c>
      <c r="F116" s="9" t="s">
        <v>7</v>
      </c>
      <c r="G116" s="9" t="s">
        <v>0</v>
      </c>
      <c r="H116" s="34">
        <v>3190</v>
      </c>
      <c r="I116" s="9">
        <v>0.18</v>
      </c>
      <c r="J116" s="43">
        <v>45</v>
      </c>
      <c r="K116" s="271"/>
      <c r="L116" s="39"/>
    </row>
    <row r="117" spans="1:12" x14ac:dyDescent="0.25">
      <c r="A117" s="25">
        <v>43182.390069444446</v>
      </c>
      <c r="B117" s="9" t="s">
        <v>3</v>
      </c>
      <c r="C117" s="10"/>
      <c r="D117" s="9" t="s">
        <v>2</v>
      </c>
      <c r="E117" s="8" t="s">
        <v>637</v>
      </c>
      <c r="F117" s="9" t="s">
        <v>7</v>
      </c>
      <c r="G117" s="9" t="s">
        <v>0</v>
      </c>
      <c r="H117" s="34">
        <v>4490</v>
      </c>
      <c r="I117" s="9">
        <v>0.18</v>
      </c>
      <c r="J117" s="43">
        <v>45</v>
      </c>
      <c r="K117" s="271"/>
      <c r="L117" s="39"/>
    </row>
    <row r="118" spans="1:12" x14ac:dyDescent="0.25">
      <c r="A118" s="25">
        <v>43182.390300925923</v>
      </c>
      <c r="B118" s="9" t="s">
        <v>3</v>
      </c>
      <c r="C118" s="10"/>
      <c r="D118" s="9" t="s">
        <v>2</v>
      </c>
      <c r="E118" s="8" t="s">
        <v>637</v>
      </c>
      <c r="F118" s="9" t="s">
        <v>7</v>
      </c>
      <c r="G118" s="9" t="s">
        <v>0</v>
      </c>
      <c r="H118" s="34">
        <v>4340</v>
      </c>
      <c r="I118" s="9">
        <v>0.18</v>
      </c>
      <c r="J118" s="43">
        <v>45</v>
      </c>
      <c r="K118" s="271"/>
      <c r="L118" s="39"/>
    </row>
    <row r="119" spans="1:12" x14ac:dyDescent="0.25">
      <c r="A119" s="25">
        <v>43182.390451388892</v>
      </c>
      <c r="B119" s="9" t="s">
        <v>3</v>
      </c>
      <c r="C119" s="10"/>
      <c r="D119" s="9" t="s">
        <v>2</v>
      </c>
      <c r="E119" s="8" t="s">
        <v>637</v>
      </c>
      <c r="F119" s="9" t="s">
        <v>7</v>
      </c>
      <c r="G119" s="9" t="s">
        <v>0</v>
      </c>
      <c r="H119" s="9">
        <v>4510</v>
      </c>
      <c r="I119" s="9">
        <v>0.18</v>
      </c>
      <c r="J119" s="43">
        <v>45</v>
      </c>
      <c r="K119" s="271"/>
      <c r="L119" s="39"/>
    </row>
    <row r="120" spans="1:12" x14ac:dyDescent="0.25">
      <c r="A120" s="25">
        <v>43182.390590277777</v>
      </c>
      <c r="B120" s="9" t="s">
        <v>3</v>
      </c>
      <c r="C120" s="10"/>
      <c r="D120" s="9" t="s">
        <v>2</v>
      </c>
      <c r="E120" s="8" t="s">
        <v>637</v>
      </c>
      <c r="F120" s="9" t="s">
        <v>7</v>
      </c>
      <c r="G120" s="9" t="s">
        <v>0</v>
      </c>
      <c r="H120" s="9">
        <v>4480</v>
      </c>
      <c r="I120" s="9">
        <v>0.18</v>
      </c>
      <c r="J120" s="43">
        <v>45</v>
      </c>
      <c r="K120" s="272"/>
      <c r="L120" s="39"/>
    </row>
    <row r="121" spans="1:12" x14ac:dyDescent="0.25">
      <c r="A121" s="26">
        <v>43182.391053240739</v>
      </c>
      <c r="B121" s="12" t="s">
        <v>3</v>
      </c>
      <c r="C121" s="12" t="s">
        <v>2</v>
      </c>
      <c r="D121" s="10"/>
      <c r="E121" s="29" t="s">
        <v>636</v>
      </c>
      <c r="F121" s="12" t="s">
        <v>6</v>
      </c>
      <c r="G121" s="12" t="s">
        <v>0</v>
      </c>
      <c r="H121" s="40">
        <v>5140</v>
      </c>
      <c r="I121" s="12">
        <v>0.18</v>
      </c>
      <c r="J121" s="45">
        <v>45</v>
      </c>
      <c r="K121" s="267">
        <f>AVERAGE(H124:H135)</f>
        <v>4274.166666666667</v>
      </c>
      <c r="L121" s="39"/>
    </row>
    <row r="122" spans="1:12" x14ac:dyDescent="0.25">
      <c r="A122" s="26">
        <v>43182.391192129631</v>
      </c>
      <c r="B122" s="12" t="s">
        <v>3</v>
      </c>
      <c r="C122" s="12" t="s">
        <v>2</v>
      </c>
      <c r="D122" s="10"/>
      <c r="E122" s="29" t="s">
        <v>636</v>
      </c>
      <c r="F122" s="12" t="s">
        <v>6</v>
      </c>
      <c r="G122" s="12" t="s">
        <v>0</v>
      </c>
      <c r="H122" s="40">
        <v>460</v>
      </c>
      <c r="I122" s="12">
        <v>0.18</v>
      </c>
      <c r="J122" s="45">
        <v>45</v>
      </c>
      <c r="K122" s="268"/>
      <c r="L122" s="39"/>
    </row>
    <row r="123" spans="1:12" x14ac:dyDescent="0.25">
      <c r="A123" s="26">
        <v>43182.391331018516</v>
      </c>
      <c r="B123" s="12" t="s">
        <v>3</v>
      </c>
      <c r="C123" s="12" t="s">
        <v>2</v>
      </c>
      <c r="D123" s="10"/>
      <c r="E123" s="29" t="s">
        <v>636</v>
      </c>
      <c r="F123" s="12" t="s">
        <v>6</v>
      </c>
      <c r="G123" s="12" t="s">
        <v>0</v>
      </c>
      <c r="H123" s="40">
        <v>5170</v>
      </c>
      <c r="I123" s="12">
        <v>0.18</v>
      </c>
      <c r="J123" s="45">
        <v>45</v>
      </c>
      <c r="K123" s="268"/>
      <c r="L123" s="39"/>
    </row>
    <row r="124" spans="1:12" x14ac:dyDescent="0.25">
      <c r="A124" s="26">
        <v>43182.391909722224</v>
      </c>
      <c r="B124" s="12" t="s">
        <v>3</v>
      </c>
      <c r="C124" s="12" t="s">
        <v>2</v>
      </c>
      <c r="D124" s="10"/>
      <c r="E124" s="29" t="s">
        <v>636</v>
      </c>
      <c r="F124" s="12" t="s">
        <v>6</v>
      </c>
      <c r="G124" s="12" t="s">
        <v>0</v>
      </c>
      <c r="H124" s="12">
        <v>3710</v>
      </c>
      <c r="I124" s="12">
        <v>0.18</v>
      </c>
      <c r="J124" s="45">
        <v>45</v>
      </c>
      <c r="K124" s="268"/>
      <c r="L124" s="39"/>
    </row>
    <row r="125" spans="1:12" x14ac:dyDescent="0.25">
      <c r="A125" s="26">
        <v>43182.392048611109</v>
      </c>
      <c r="B125" s="12" t="s">
        <v>3</v>
      </c>
      <c r="C125" s="12" t="s">
        <v>2</v>
      </c>
      <c r="D125" s="10"/>
      <c r="E125" s="29" t="s">
        <v>636</v>
      </c>
      <c r="F125" s="12" t="s">
        <v>6</v>
      </c>
      <c r="G125" s="12" t="s">
        <v>0</v>
      </c>
      <c r="H125" s="12">
        <v>3800</v>
      </c>
      <c r="I125" s="12">
        <v>0.18</v>
      </c>
      <c r="J125" s="45">
        <v>45</v>
      </c>
      <c r="K125" s="268"/>
      <c r="L125" s="39"/>
    </row>
    <row r="126" spans="1:12" x14ac:dyDescent="0.25">
      <c r="A126" s="26">
        <v>43182.391909722224</v>
      </c>
      <c r="B126" s="12" t="s">
        <v>3</v>
      </c>
      <c r="C126" s="12" t="s">
        <v>2</v>
      </c>
      <c r="D126" s="10"/>
      <c r="E126" s="29" t="s">
        <v>636</v>
      </c>
      <c r="F126" s="12" t="s">
        <v>6</v>
      </c>
      <c r="G126" s="12" t="s">
        <v>0</v>
      </c>
      <c r="H126" s="12">
        <v>3710</v>
      </c>
      <c r="I126" s="12">
        <v>0.18</v>
      </c>
      <c r="J126" s="45">
        <v>45</v>
      </c>
      <c r="K126" s="268"/>
      <c r="L126" s="39"/>
    </row>
    <row r="127" spans="1:12" x14ac:dyDescent="0.25">
      <c r="A127" s="26">
        <v>43182.392650462964</v>
      </c>
      <c r="B127" s="12" t="s">
        <v>3</v>
      </c>
      <c r="C127" s="12" t="s">
        <v>2</v>
      </c>
      <c r="D127" s="10"/>
      <c r="E127" s="29" t="s">
        <v>636</v>
      </c>
      <c r="F127" s="12" t="s">
        <v>6</v>
      </c>
      <c r="G127" s="12" t="s">
        <v>0</v>
      </c>
      <c r="H127" s="12">
        <v>3850</v>
      </c>
      <c r="I127" s="12">
        <v>0.18</v>
      </c>
      <c r="J127" s="45">
        <v>45</v>
      </c>
      <c r="K127" s="268"/>
      <c r="L127" s="39"/>
    </row>
    <row r="128" spans="1:12" x14ac:dyDescent="0.25">
      <c r="A128" s="26">
        <v>43182.392800925925</v>
      </c>
      <c r="B128" s="12" t="s">
        <v>3</v>
      </c>
      <c r="C128" s="12" t="s">
        <v>2</v>
      </c>
      <c r="D128" s="10"/>
      <c r="E128" s="29" t="s">
        <v>636</v>
      </c>
      <c r="F128" s="12" t="s">
        <v>6</v>
      </c>
      <c r="G128" s="12" t="s">
        <v>0</v>
      </c>
      <c r="H128" s="12">
        <v>3840</v>
      </c>
      <c r="I128" s="12">
        <v>0.18</v>
      </c>
      <c r="J128" s="45">
        <v>45</v>
      </c>
      <c r="K128" s="268"/>
      <c r="L128" s="39"/>
    </row>
    <row r="129" spans="1:12" x14ac:dyDescent="0.25">
      <c r="A129" s="26">
        <v>43182.392951388887</v>
      </c>
      <c r="B129" s="12" t="s">
        <v>3</v>
      </c>
      <c r="C129" s="12" t="s">
        <v>2</v>
      </c>
      <c r="D129" s="10"/>
      <c r="E129" s="29" t="s">
        <v>636</v>
      </c>
      <c r="F129" s="12" t="s">
        <v>6</v>
      </c>
      <c r="G129" s="12" t="s">
        <v>0</v>
      </c>
      <c r="H129" s="12">
        <v>3830</v>
      </c>
      <c r="I129" s="12">
        <v>0.18</v>
      </c>
      <c r="J129" s="45">
        <v>45</v>
      </c>
      <c r="K129" s="268"/>
      <c r="L129" s="39"/>
    </row>
    <row r="130" spans="1:12" x14ac:dyDescent="0.25">
      <c r="A130" s="26">
        <v>43182.39334490741</v>
      </c>
      <c r="B130" s="12" t="s">
        <v>3</v>
      </c>
      <c r="C130" s="12" t="s">
        <v>2</v>
      </c>
      <c r="D130" s="10"/>
      <c r="E130" s="29" t="s">
        <v>636</v>
      </c>
      <c r="F130" s="12" t="s">
        <v>6</v>
      </c>
      <c r="G130" s="12" t="s">
        <v>0</v>
      </c>
      <c r="H130" s="12">
        <v>4760</v>
      </c>
      <c r="I130" s="12">
        <v>0.18</v>
      </c>
      <c r="J130" s="45">
        <v>45</v>
      </c>
      <c r="K130" s="268"/>
      <c r="L130" s="39"/>
    </row>
    <row r="131" spans="1:12" x14ac:dyDescent="0.25">
      <c r="A131" s="26">
        <v>43182.393483796295</v>
      </c>
      <c r="B131" s="12" t="s">
        <v>3</v>
      </c>
      <c r="C131" s="12" t="s">
        <v>2</v>
      </c>
      <c r="D131" s="10"/>
      <c r="E131" s="29" t="s">
        <v>636</v>
      </c>
      <c r="F131" s="12" t="s">
        <v>6</v>
      </c>
      <c r="G131" s="12" t="s">
        <v>0</v>
      </c>
      <c r="H131" s="12">
        <v>4740</v>
      </c>
      <c r="I131" s="12">
        <v>0.18</v>
      </c>
      <c r="J131" s="45">
        <v>45</v>
      </c>
      <c r="K131" s="268"/>
      <c r="L131" s="39"/>
    </row>
    <row r="132" spans="1:12" x14ac:dyDescent="0.25">
      <c r="A132" s="26">
        <v>43182.393622685187</v>
      </c>
      <c r="B132" s="12" t="s">
        <v>3</v>
      </c>
      <c r="C132" s="12" t="s">
        <v>2</v>
      </c>
      <c r="D132" s="10"/>
      <c r="E132" s="29" t="s">
        <v>636</v>
      </c>
      <c r="F132" s="12" t="s">
        <v>6</v>
      </c>
      <c r="G132" s="12" t="s">
        <v>0</v>
      </c>
      <c r="H132" s="12">
        <v>4740</v>
      </c>
      <c r="I132" s="12">
        <v>0.18</v>
      </c>
      <c r="J132" s="45">
        <v>45</v>
      </c>
      <c r="K132" s="268"/>
      <c r="L132" s="39"/>
    </row>
    <row r="133" spans="1:12" x14ac:dyDescent="0.25">
      <c r="A133" s="26">
        <v>43182.39398148148</v>
      </c>
      <c r="B133" s="12" t="s">
        <v>3</v>
      </c>
      <c r="C133" s="10"/>
      <c r="D133" s="12" t="s">
        <v>2</v>
      </c>
      <c r="E133" s="29" t="s">
        <v>637</v>
      </c>
      <c r="F133" s="12" t="s">
        <v>6</v>
      </c>
      <c r="G133" s="12" t="s">
        <v>0</v>
      </c>
      <c r="H133" s="12">
        <v>4770</v>
      </c>
      <c r="I133" s="12">
        <v>0.18</v>
      </c>
      <c r="J133" s="45">
        <v>45</v>
      </c>
      <c r="K133" s="268"/>
      <c r="L133" s="39"/>
    </row>
    <row r="134" spans="1:12" x14ac:dyDescent="0.25">
      <c r="A134" s="26">
        <v>43182.394120370373</v>
      </c>
      <c r="B134" s="12" t="s">
        <v>3</v>
      </c>
      <c r="C134" s="10"/>
      <c r="D134" s="12" t="s">
        <v>2</v>
      </c>
      <c r="E134" s="29" t="s">
        <v>637</v>
      </c>
      <c r="F134" s="12" t="s">
        <v>6</v>
      </c>
      <c r="G134" s="12" t="s">
        <v>0</v>
      </c>
      <c r="H134" s="12">
        <v>4770</v>
      </c>
      <c r="I134" s="12">
        <v>0.18</v>
      </c>
      <c r="J134" s="45">
        <v>45</v>
      </c>
      <c r="K134" s="268"/>
      <c r="L134" s="39"/>
    </row>
    <row r="135" spans="1:12" x14ac:dyDescent="0.25">
      <c r="A135" s="26">
        <v>43182.394259259258</v>
      </c>
      <c r="B135" s="12" t="s">
        <v>3</v>
      </c>
      <c r="C135" s="10"/>
      <c r="D135" s="12" t="s">
        <v>2</v>
      </c>
      <c r="E135" s="29" t="s">
        <v>637</v>
      </c>
      <c r="F135" s="12" t="s">
        <v>6</v>
      </c>
      <c r="G135" s="12" t="s">
        <v>0</v>
      </c>
      <c r="H135" s="12">
        <v>4770</v>
      </c>
      <c r="I135" s="12">
        <v>0.18</v>
      </c>
      <c r="J135" s="45">
        <v>45</v>
      </c>
      <c r="K135" s="269"/>
      <c r="L135" s="39"/>
    </row>
    <row r="136" spans="1:12" x14ac:dyDescent="0.25">
      <c r="A136" s="25">
        <v>43182.394849537035</v>
      </c>
      <c r="B136" s="9" t="s">
        <v>3</v>
      </c>
      <c r="C136" s="9" t="s">
        <v>2</v>
      </c>
      <c r="D136" s="10"/>
      <c r="E136" s="8" t="s">
        <v>636</v>
      </c>
      <c r="F136" s="9" t="s">
        <v>4</v>
      </c>
      <c r="G136" s="9" t="s">
        <v>0</v>
      </c>
      <c r="H136" s="34">
        <v>4040</v>
      </c>
      <c r="I136" s="9">
        <v>0.18</v>
      </c>
      <c r="J136" s="43">
        <v>45</v>
      </c>
      <c r="K136" s="270">
        <f>AVERAGE(H137:H141)</f>
        <v>4916</v>
      </c>
      <c r="L136" s="39"/>
    </row>
    <row r="137" spans="1:12" x14ac:dyDescent="0.25">
      <c r="A137" s="25">
        <v>43182.394988425927</v>
      </c>
      <c r="B137" s="9" t="s">
        <v>3</v>
      </c>
      <c r="C137" s="9" t="s">
        <v>2</v>
      </c>
      <c r="D137" s="10"/>
      <c r="E137" s="8" t="s">
        <v>636</v>
      </c>
      <c r="F137" s="9" t="s">
        <v>4</v>
      </c>
      <c r="G137" s="9" t="s">
        <v>0</v>
      </c>
      <c r="H137" s="9">
        <v>4080</v>
      </c>
      <c r="I137" s="9">
        <v>0.18</v>
      </c>
      <c r="J137" s="43">
        <v>45</v>
      </c>
      <c r="K137" s="271"/>
      <c r="L137" s="39"/>
    </row>
    <row r="138" spans="1:12" x14ac:dyDescent="0.25">
      <c r="A138" s="25">
        <v>43182.395127314812</v>
      </c>
      <c r="B138" s="9" t="s">
        <v>3</v>
      </c>
      <c r="C138" s="9" t="s">
        <v>2</v>
      </c>
      <c r="D138" s="10"/>
      <c r="E138" s="8" t="s">
        <v>636</v>
      </c>
      <c r="F138" s="9" t="s">
        <v>4</v>
      </c>
      <c r="G138" s="9" t="s">
        <v>0</v>
      </c>
      <c r="H138" s="9">
        <v>4090</v>
      </c>
      <c r="I138" s="9">
        <v>0.18</v>
      </c>
      <c r="J138" s="43">
        <v>45</v>
      </c>
      <c r="K138" s="271"/>
      <c r="L138" s="39"/>
    </row>
    <row r="139" spans="1:12" x14ac:dyDescent="0.25">
      <c r="A139" s="25">
        <v>43182.395555555559</v>
      </c>
      <c r="B139" s="9" t="s">
        <v>3</v>
      </c>
      <c r="C139" s="10"/>
      <c r="D139" s="9" t="s">
        <v>2</v>
      </c>
      <c r="E139" s="8" t="s">
        <v>637</v>
      </c>
      <c r="F139" s="9" t="s">
        <v>4</v>
      </c>
      <c r="G139" s="9" t="s">
        <v>0</v>
      </c>
      <c r="H139" s="9">
        <v>5480</v>
      </c>
      <c r="I139" s="9">
        <v>0.18</v>
      </c>
      <c r="J139" s="43">
        <v>45</v>
      </c>
      <c r="K139" s="271"/>
      <c r="L139" s="39"/>
    </row>
    <row r="140" spans="1:12" x14ac:dyDescent="0.25">
      <c r="A140" s="25">
        <v>43182.395694444444</v>
      </c>
      <c r="B140" s="9" t="s">
        <v>3</v>
      </c>
      <c r="C140" s="10"/>
      <c r="D140" s="9" t="s">
        <v>2</v>
      </c>
      <c r="E140" s="8" t="s">
        <v>637</v>
      </c>
      <c r="F140" s="9" t="s">
        <v>4</v>
      </c>
      <c r="G140" s="9" t="s">
        <v>0</v>
      </c>
      <c r="H140" s="9">
        <v>5460</v>
      </c>
      <c r="I140" s="9">
        <v>0.18</v>
      </c>
      <c r="J140" s="43">
        <v>45</v>
      </c>
      <c r="K140" s="271"/>
      <c r="L140" s="39"/>
    </row>
    <row r="141" spans="1:12" x14ac:dyDescent="0.25">
      <c r="A141" s="25">
        <v>43182.395833333336</v>
      </c>
      <c r="B141" s="9" t="s">
        <v>3</v>
      </c>
      <c r="C141" s="10"/>
      <c r="D141" s="9" t="s">
        <v>2</v>
      </c>
      <c r="E141" s="8" t="s">
        <v>637</v>
      </c>
      <c r="F141" s="9" t="s">
        <v>4</v>
      </c>
      <c r="G141" s="9" t="s">
        <v>0</v>
      </c>
      <c r="H141" s="9">
        <v>5470</v>
      </c>
      <c r="I141" s="9">
        <v>0.18</v>
      </c>
      <c r="J141" s="43">
        <v>45</v>
      </c>
      <c r="K141" s="272"/>
      <c r="L141" s="39"/>
    </row>
    <row r="142" spans="1:12" x14ac:dyDescent="0.25">
      <c r="A142" s="26">
        <v>43182.396307870367</v>
      </c>
      <c r="B142" s="12" t="s">
        <v>3</v>
      </c>
      <c r="C142" s="12" t="s">
        <v>2</v>
      </c>
      <c r="D142" s="10"/>
      <c r="E142" s="29" t="s">
        <v>636</v>
      </c>
      <c r="F142" s="12" t="s">
        <v>4</v>
      </c>
      <c r="G142" s="12" t="s">
        <v>8</v>
      </c>
      <c r="H142" s="40">
        <v>4210</v>
      </c>
      <c r="I142" s="12">
        <v>0.18</v>
      </c>
      <c r="J142" s="45">
        <v>45</v>
      </c>
      <c r="K142" s="267">
        <f>AVERAGE(H143:H150,H153:H156)</f>
        <v>4250.833333333333</v>
      </c>
      <c r="L142" s="39"/>
    </row>
    <row r="143" spans="1:12" x14ac:dyDescent="0.25">
      <c r="A143" s="26">
        <v>43182.396458333336</v>
      </c>
      <c r="B143" s="12" t="s">
        <v>3</v>
      </c>
      <c r="C143" s="12" t="s">
        <v>2</v>
      </c>
      <c r="D143" s="10"/>
      <c r="E143" s="29" t="s">
        <v>636</v>
      </c>
      <c r="F143" s="12" t="s">
        <v>4</v>
      </c>
      <c r="G143" s="12" t="s">
        <v>8</v>
      </c>
      <c r="H143" s="12">
        <v>4260</v>
      </c>
      <c r="I143" s="12">
        <v>0.18</v>
      </c>
      <c r="J143" s="45">
        <v>45</v>
      </c>
      <c r="K143" s="268"/>
      <c r="L143" s="39"/>
    </row>
    <row r="144" spans="1:12" x14ac:dyDescent="0.25">
      <c r="A144" s="26">
        <v>43182.396597222221</v>
      </c>
      <c r="B144" s="12" t="s">
        <v>3</v>
      </c>
      <c r="C144" s="12" t="s">
        <v>2</v>
      </c>
      <c r="D144" s="10"/>
      <c r="E144" s="29" t="s">
        <v>636</v>
      </c>
      <c r="F144" s="12" t="s">
        <v>4</v>
      </c>
      <c r="G144" s="12" t="s">
        <v>8</v>
      </c>
      <c r="H144" s="12">
        <v>4270</v>
      </c>
      <c r="I144" s="12">
        <v>0.18</v>
      </c>
      <c r="J144" s="45">
        <v>45</v>
      </c>
      <c r="K144" s="268"/>
      <c r="L144" s="39"/>
    </row>
    <row r="145" spans="1:12" x14ac:dyDescent="0.25">
      <c r="A145" s="26">
        <v>43182.397002314814</v>
      </c>
      <c r="B145" s="12" t="s">
        <v>3</v>
      </c>
      <c r="C145" s="12" t="s">
        <v>2</v>
      </c>
      <c r="D145" s="10"/>
      <c r="E145" s="29" t="s">
        <v>636</v>
      </c>
      <c r="F145" s="12" t="s">
        <v>4</v>
      </c>
      <c r="G145" s="12" t="s">
        <v>8</v>
      </c>
      <c r="H145" s="12">
        <v>3520</v>
      </c>
      <c r="I145" s="12">
        <v>0.18</v>
      </c>
      <c r="J145" s="45">
        <v>45</v>
      </c>
      <c r="K145" s="268"/>
      <c r="L145" s="39"/>
    </row>
    <row r="146" spans="1:12" x14ac:dyDescent="0.25">
      <c r="A146" s="26">
        <v>43182.397141203706</v>
      </c>
      <c r="B146" s="12" t="s">
        <v>3</v>
      </c>
      <c r="C146" s="12" t="s">
        <v>2</v>
      </c>
      <c r="D146" s="10"/>
      <c r="E146" s="29" t="s">
        <v>636</v>
      </c>
      <c r="F146" s="12" t="s">
        <v>4</v>
      </c>
      <c r="G146" s="12" t="s">
        <v>8</v>
      </c>
      <c r="H146" s="12">
        <v>3540</v>
      </c>
      <c r="I146" s="12">
        <v>0.18</v>
      </c>
      <c r="J146" s="45">
        <v>45</v>
      </c>
      <c r="K146" s="268"/>
      <c r="L146" s="39"/>
    </row>
    <row r="147" spans="1:12" x14ac:dyDescent="0.25">
      <c r="A147" s="26">
        <v>43182.397291666668</v>
      </c>
      <c r="B147" s="12" t="s">
        <v>3</v>
      </c>
      <c r="C147" s="12" t="s">
        <v>2</v>
      </c>
      <c r="D147" s="10"/>
      <c r="E147" s="29" t="s">
        <v>636</v>
      </c>
      <c r="F147" s="12" t="s">
        <v>4</v>
      </c>
      <c r="G147" s="12" t="s">
        <v>8</v>
      </c>
      <c r="H147" s="12">
        <v>3550</v>
      </c>
      <c r="I147" s="12">
        <v>0.18</v>
      </c>
      <c r="J147" s="45">
        <v>45</v>
      </c>
      <c r="K147" s="268"/>
      <c r="L147" s="39"/>
    </row>
    <row r="148" spans="1:12" x14ac:dyDescent="0.25">
      <c r="A148" s="26">
        <v>43182.397627314815</v>
      </c>
      <c r="B148" s="12" t="s">
        <v>3</v>
      </c>
      <c r="C148" s="12" t="s">
        <v>2</v>
      </c>
      <c r="D148" s="10"/>
      <c r="E148" s="29" t="s">
        <v>636</v>
      </c>
      <c r="F148" s="12" t="s">
        <v>4</v>
      </c>
      <c r="G148" s="12" t="s">
        <v>8</v>
      </c>
      <c r="H148" s="12">
        <v>4290</v>
      </c>
      <c r="I148" s="12">
        <v>0.18</v>
      </c>
      <c r="J148" s="45">
        <v>45</v>
      </c>
      <c r="K148" s="268"/>
      <c r="L148" s="39"/>
    </row>
    <row r="149" spans="1:12" x14ac:dyDescent="0.25">
      <c r="A149" s="26">
        <v>43182.397766203707</v>
      </c>
      <c r="B149" s="12" t="s">
        <v>3</v>
      </c>
      <c r="C149" s="12" t="s">
        <v>2</v>
      </c>
      <c r="D149" s="10"/>
      <c r="E149" s="29" t="s">
        <v>636</v>
      </c>
      <c r="F149" s="12" t="s">
        <v>4</v>
      </c>
      <c r="G149" s="12" t="s">
        <v>8</v>
      </c>
      <c r="H149" s="12">
        <v>4290</v>
      </c>
      <c r="I149" s="12">
        <v>0.18</v>
      </c>
      <c r="J149" s="45">
        <v>45</v>
      </c>
      <c r="K149" s="268"/>
      <c r="L149" s="39"/>
    </row>
    <row r="150" spans="1:12" x14ac:dyDescent="0.25">
      <c r="A150" s="26">
        <v>43182.397905092592</v>
      </c>
      <c r="B150" s="12" t="s">
        <v>3</v>
      </c>
      <c r="C150" s="12" t="s">
        <v>2</v>
      </c>
      <c r="D150" s="10"/>
      <c r="E150" s="29" t="s">
        <v>636</v>
      </c>
      <c r="F150" s="12" t="s">
        <v>4</v>
      </c>
      <c r="G150" s="12" t="s">
        <v>8</v>
      </c>
      <c r="H150" s="12">
        <v>4300</v>
      </c>
      <c r="I150" s="12">
        <v>0.18</v>
      </c>
      <c r="J150" s="45">
        <v>45</v>
      </c>
      <c r="K150" s="268"/>
      <c r="L150" s="39"/>
    </row>
    <row r="151" spans="1:12" x14ac:dyDescent="0.25">
      <c r="A151" s="26">
        <v>43182.398460648146</v>
      </c>
      <c r="B151" s="12" t="s">
        <v>3</v>
      </c>
      <c r="C151" s="10"/>
      <c r="D151" s="12" t="s">
        <v>2</v>
      </c>
      <c r="E151" s="29" t="s">
        <v>637</v>
      </c>
      <c r="F151" s="12" t="s">
        <v>4</v>
      </c>
      <c r="G151" s="12" t="s">
        <v>8</v>
      </c>
      <c r="H151" s="40">
        <v>2870</v>
      </c>
      <c r="I151" s="12">
        <v>0.18</v>
      </c>
      <c r="J151" s="45">
        <v>45</v>
      </c>
      <c r="K151" s="268"/>
      <c r="L151" s="39"/>
    </row>
    <row r="152" spans="1:12" x14ac:dyDescent="0.25">
      <c r="A152" s="26">
        <v>43182.398599537039</v>
      </c>
      <c r="B152" s="12" t="s">
        <v>3</v>
      </c>
      <c r="C152" s="10"/>
      <c r="D152" s="12" t="s">
        <v>2</v>
      </c>
      <c r="E152" s="29" t="s">
        <v>637</v>
      </c>
      <c r="F152" s="12" t="s">
        <v>4</v>
      </c>
      <c r="G152" s="12" t="s">
        <v>8</v>
      </c>
      <c r="H152" s="40">
        <v>2590</v>
      </c>
      <c r="I152" s="12">
        <v>0.18</v>
      </c>
      <c r="J152" s="45">
        <v>45</v>
      </c>
      <c r="K152" s="268"/>
      <c r="L152" s="39"/>
    </row>
    <row r="153" spans="1:12" x14ac:dyDescent="0.25">
      <c r="A153" s="26">
        <v>43182.398773148147</v>
      </c>
      <c r="B153" s="12" t="s">
        <v>3</v>
      </c>
      <c r="C153" s="10"/>
      <c r="D153" s="12" t="s">
        <v>2</v>
      </c>
      <c r="E153" s="29" t="s">
        <v>637</v>
      </c>
      <c r="F153" s="12" t="s">
        <v>4</v>
      </c>
      <c r="G153" s="12" t="s">
        <v>8</v>
      </c>
      <c r="H153" s="12">
        <v>4000</v>
      </c>
      <c r="I153" s="12">
        <v>0.18</v>
      </c>
      <c r="J153" s="45">
        <v>45</v>
      </c>
      <c r="K153" s="268"/>
      <c r="L153" s="39"/>
    </row>
    <row r="154" spans="1:12" x14ac:dyDescent="0.25">
      <c r="A154" s="26">
        <v>43182.399155092593</v>
      </c>
      <c r="B154" s="12" t="s">
        <v>3</v>
      </c>
      <c r="C154" s="10"/>
      <c r="D154" s="12" t="s">
        <v>2</v>
      </c>
      <c r="E154" s="29" t="s">
        <v>637</v>
      </c>
      <c r="F154" s="12" t="s">
        <v>4</v>
      </c>
      <c r="G154" s="12" t="s">
        <v>8</v>
      </c>
      <c r="H154" s="12">
        <v>5000</v>
      </c>
      <c r="I154" s="12">
        <v>0.18</v>
      </c>
      <c r="J154" s="45">
        <v>45</v>
      </c>
      <c r="K154" s="268"/>
      <c r="L154" s="39"/>
    </row>
    <row r="155" spans="1:12" x14ac:dyDescent="0.25">
      <c r="A155" s="26">
        <v>43182.399305555555</v>
      </c>
      <c r="B155" s="12" t="s">
        <v>3</v>
      </c>
      <c r="C155" s="10"/>
      <c r="D155" s="12" t="s">
        <v>2</v>
      </c>
      <c r="E155" s="29" t="s">
        <v>637</v>
      </c>
      <c r="F155" s="12" t="s">
        <v>4</v>
      </c>
      <c r="G155" s="12" t="s">
        <v>8</v>
      </c>
      <c r="H155" s="12">
        <v>4980</v>
      </c>
      <c r="I155" s="12">
        <v>0.18</v>
      </c>
      <c r="J155" s="45">
        <v>45</v>
      </c>
      <c r="K155" s="268"/>
      <c r="L155" s="39"/>
    </row>
    <row r="156" spans="1:12" x14ac:dyDescent="0.25">
      <c r="A156" s="26">
        <v>43182.399444444447</v>
      </c>
      <c r="B156" s="12" t="s">
        <v>3</v>
      </c>
      <c r="C156" s="10"/>
      <c r="D156" s="12" t="s">
        <v>2</v>
      </c>
      <c r="E156" s="29" t="s">
        <v>637</v>
      </c>
      <c r="F156" s="12" t="s">
        <v>4</v>
      </c>
      <c r="G156" s="12" t="s">
        <v>8</v>
      </c>
      <c r="H156" s="12">
        <v>5010</v>
      </c>
      <c r="I156" s="12">
        <v>0.18</v>
      </c>
      <c r="J156" s="45">
        <v>45</v>
      </c>
      <c r="K156" s="269"/>
      <c r="L156" s="39"/>
    </row>
    <row r="157" spans="1:12" x14ac:dyDescent="0.25">
      <c r="A157" s="25">
        <v>43182.400104166663</v>
      </c>
      <c r="B157" s="9" t="s">
        <v>3</v>
      </c>
      <c r="C157" s="9" t="s">
        <v>2</v>
      </c>
      <c r="D157" s="10"/>
      <c r="E157" s="8" t="s">
        <v>636</v>
      </c>
      <c r="F157" s="9" t="s">
        <v>1</v>
      </c>
      <c r="G157" s="9" t="s">
        <v>0</v>
      </c>
      <c r="H157" s="34">
        <v>450</v>
      </c>
      <c r="I157" s="9">
        <v>0.18</v>
      </c>
      <c r="J157" s="43">
        <v>45</v>
      </c>
      <c r="K157" s="270">
        <f>AVERAGE(H161:H163,H165:H167,H168)</f>
        <v>4934.2857142857147</v>
      </c>
      <c r="L157" s="39"/>
    </row>
    <row r="158" spans="1:12" x14ac:dyDescent="0.25">
      <c r="A158" s="25">
        <v>43182.400243055556</v>
      </c>
      <c r="B158" s="9" t="s">
        <v>3</v>
      </c>
      <c r="C158" s="9" t="s">
        <v>2</v>
      </c>
      <c r="D158" s="10"/>
      <c r="E158" s="8" t="s">
        <v>636</v>
      </c>
      <c r="F158" s="9" t="s">
        <v>1</v>
      </c>
      <c r="G158" s="9" t="s">
        <v>0</v>
      </c>
      <c r="H158" s="34">
        <v>430</v>
      </c>
      <c r="I158" s="9">
        <v>0.18</v>
      </c>
      <c r="J158" s="43">
        <v>45</v>
      </c>
      <c r="K158" s="271"/>
      <c r="L158" s="39"/>
    </row>
    <row r="159" spans="1:12" x14ac:dyDescent="0.25">
      <c r="A159" s="25">
        <v>43182.400381944448</v>
      </c>
      <c r="B159" s="9" t="s">
        <v>3</v>
      </c>
      <c r="C159" s="9" t="s">
        <v>2</v>
      </c>
      <c r="D159" s="10"/>
      <c r="E159" s="8" t="s">
        <v>636</v>
      </c>
      <c r="F159" s="9" t="s">
        <v>1</v>
      </c>
      <c r="G159" s="9" t="s">
        <v>0</v>
      </c>
      <c r="H159" s="34">
        <v>5090</v>
      </c>
      <c r="I159" s="9">
        <v>0.18</v>
      </c>
      <c r="J159" s="43">
        <v>45</v>
      </c>
      <c r="K159" s="271"/>
      <c r="L159" s="39"/>
    </row>
    <row r="160" spans="1:12" x14ac:dyDescent="0.25">
      <c r="A160" s="25">
        <v>43182.400648148148</v>
      </c>
      <c r="B160" s="9" t="s">
        <v>3</v>
      </c>
      <c r="C160" s="9" t="s">
        <v>2</v>
      </c>
      <c r="D160" s="10"/>
      <c r="E160" s="8" t="s">
        <v>636</v>
      </c>
      <c r="F160" s="9" t="s">
        <v>1</v>
      </c>
      <c r="G160" s="9" t="s">
        <v>0</v>
      </c>
      <c r="H160" s="34">
        <v>4430</v>
      </c>
      <c r="I160" s="9">
        <v>0.18</v>
      </c>
      <c r="J160" s="43">
        <v>45</v>
      </c>
      <c r="K160" s="271"/>
      <c r="L160" s="39"/>
    </row>
    <row r="161" spans="1:12" x14ac:dyDescent="0.25">
      <c r="A161" s="25">
        <v>43182.400787037041</v>
      </c>
      <c r="B161" s="9" t="s">
        <v>3</v>
      </c>
      <c r="C161" s="9" t="s">
        <v>2</v>
      </c>
      <c r="D161" s="10"/>
      <c r="E161" s="8" t="s">
        <v>636</v>
      </c>
      <c r="F161" s="9" t="s">
        <v>1</v>
      </c>
      <c r="G161" s="9" t="s">
        <v>0</v>
      </c>
      <c r="H161" s="9">
        <v>5140</v>
      </c>
      <c r="I161" s="9">
        <v>0.18</v>
      </c>
      <c r="J161" s="43">
        <v>45</v>
      </c>
      <c r="K161" s="271"/>
      <c r="L161" s="39"/>
    </row>
    <row r="162" spans="1:12" x14ac:dyDescent="0.25">
      <c r="A162" s="25">
        <v>43182.400925925926</v>
      </c>
      <c r="B162" s="9" t="s">
        <v>3</v>
      </c>
      <c r="C162" s="9" t="s">
        <v>2</v>
      </c>
      <c r="D162" s="10"/>
      <c r="E162" s="8" t="s">
        <v>636</v>
      </c>
      <c r="F162" s="9" t="s">
        <v>1</v>
      </c>
      <c r="G162" s="9" t="s">
        <v>0</v>
      </c>
      <c r="H162" s="9">
        <v>5190</v>
      </c>
      <c r="I162" s="9">
        <v>0.18</v>
      </c>
      <c r="J162" s="43">
        <v>45</v>
      </c>
      <c r="K162" s="271"/>
      <c r="L162" s="39"/>
    </row>
    <row r="163" spans="1:12" x14ac:dyDescent="0.25">
      <c r="A163" s="25">
        <v>43182.40116898148</v>
      </c>
      <c r="B163" s="9" t="s">
        <v>3</v>
      </c>
      <c r="C163" s="9" t="s">
        <v>2</v>
      </c>
      <c r="D163" s="10"/>
      <c r="E163" s="8" t="s">
        <v>636</v>
      </c>
      <c r="F163" s="9" t="s">
        <v>1</v>
      </c>
      <c r="G163" s="9" t="s">
        <v>0</v>
      </c>
      <c r="H163" s="9">
        <v>5190</v>
      </c>
      <c r="I163" s="9">
        <v>0.18</v>
      </c>
      <c r="J163" s="43">
        <v>45</v>
      </c>
      <c r="K163" s="271"/>
      <c r="L163" s="39"/>
    </row>
    <row r="164" spans="1:12" x14ac:dyDescent="0.25">
      <c r="A164" s="25">
        <v>43182.401319444441</v>
      </c>
      <c r="B164" s="9" t="s">
        <v>3</v>
      </c>
      <c r="C164" s="9" t="s">
        <v>2</v>
      </c>
      <c r="D164" s="10"/>
      <c r="E164" s="8" t="s">
        <v>636</v>
      </c>
      <c r="F164" s="9" t="s">
        <v>1</v>
      </c>
      <c r="G164" s="9" t="s">
        <v>0</v>
      </c>
      <c r="H164" s="34">
        <v>4060</v>
      </c>
      <c r="I164" s="9">
        <v>0.18</v>
      </c>
      <c r="J164" s="43">
        <v>45</v>
      </c>
      <c r="K164" s="271"/>
      <c r="L164" s="39"/>
    </row>
    <row r="165" spans="1:12" x14ac:dyDescent="0.25">
      <c r="A165" s="25">
        <v>43182.401458333334</v>
      </c>
      <c r="B165" s="9" t="s">
        <v>3</v>
      </c>
      <c r="C165" s="9" t="s">
        <v>2</v>
      </c>
      <c r="D165" s="10"/>
      <c r="E165" s="8" t="s">
        <v>636</v>
      </c>
      <c r="F165" s="9" t="s">
        <v>1</v>
      </c>
      <c r="G165" s="9" t="s">
        <v>0</v>
      </c>
      <c r="H165" s="9">
        <v>5180</v>
      </c>
      <c r="I165" s="9">
        <v>0.18</v>
      </c>
      <c r="J165" s="43">
        <v>45</v>
      </c>
      <c r="K165" s="271"/>
      <c r="L165" s="39"/>
    </row>
    <row r="166" spans="1:12" x14ac:dyDescent="0.25">
      <c r="A166" s="25">
        <v>43182.401805555557</v>
      </c>
      <c r="B166" s="9" t="s">
        <v>3</v>
      </c>
      <c r="C166" s="10"/>
      <c r="D166" s="9" t="s">
        <v>2</v>
      </c>
      <c r="E166" s="8" t="s">
        <v>637</v>
      </c>
      <c r="F166" s="9" t="s">
        <v>1</v>
      </c>
      <c r="G166" s="9" t="s">
        <v>0</v>
      </c>
      <c r="H166" s="9">
        <v>4610</v>
      </c>
      <c r="I166" s="9">
        <v>0.18</v>
      </c>
      <c r="J166" s="43">
        <v>45</v>
      </c>
      <c r="K166" s="271"/>
      <c r="L166" s="39"/>
    </row>
    <row r="167" spans="1:12" x14ac:dyDescent="0.25">
      <c r="A167" s="25">
        <v>43182.401944444442</v>
      </c>
      <c r="B167" s="9" t="s">
        <v>3</v>
      </c>
      <c r="C167" s="10"/>
      <c r="D167" s="9" t="s">
        <v>2</v>
      </c>
      <c r="E167" s="8" t="s">
        <v>637</v>
      </c>
      <c r="F167" s="9" t="s">
        <v>1</v>
      </c>
      <c r="G167" s="9" t="s">
        <v>0</v>
      </c>
      <c r="H167" s="9">
        <v>4600</v>
      </c>
      <c r="I167" s="9">
        <v>0.18</v>
      </c>
      <c r="J167" s="43">
        <v>45</v>
      </c>
      <c r="K167" s="271"/>
      <c r="L167" s="39"/>
    </row>
    <row r="168" spans="1:12" x14ac:dyDescent="0.25">
      <c r="A168" s="25">
        <v>43182.402083333334</v>
      </c>
      <c r="B168" s="9" t="s">
        <v>3</v>
      </c>
      <c r="C168" s="10"/>
      <c r="D168" s="9" t="s">
        <v>2</v>
      </c>
      <c r="E168" s="8" t="s">
        <v>637</v>
      </c>
      <c r="F168" s="9" t="s">
        <v>1</v>
      </c>
      <c r="G168" s="9" t="s">
        <v>0</v>
      </c>
      <c r="H168" s="9">
        <v>4630</v>
      </c>
      <c r="I168" s="9">
        <v>0.18</v>
      </c>
      <c r="J168" s="43">
        <v>45</v>
      </c>
      <c r="K168" s="272"/>
      <c r="L168" s="39"/>
    </row>
    <row r="169" spans="1:12" x14ac:dyDescent="0.25">
      <c r="A169" s="26">
        <v>43182.403113425928</v>
      </c>
      <c r="B169" s="12" t="s">
        <v>3</v>
      </c>
      <c r="C169" s="12" t="s">
        <v>2</v>
      </c>
      <c r="D169" s="10"/>
      <c r="E169" s="29" t="s">
        <v>636</v>
      </c>
      <c r="F169" s="12" t="s">
        <v>19</v>
      </c>
      <c r="G169" s="12" t="s">
        <v>0</v>
      </c>
      <c r="H169" s="12">
        <v>4770</v>
      </c>
      <c r="I169" s="12">
        <v>0.18</v>
      </c>
      <c r="J169" s="45">
        <v>45</v>
      </c>
      <c r="K169" s="267">
        <f>AVERAGE(H169:H174)</f>
        <v>4851.666666666667</v>
      </c>
      <c r="L169" s="39"/>
    </row>
    <row r="170" spans="1:12" x14ac:dyDescent="0.25">
      <c r="A170" s="26">
        <v>43182.403252314813</v>
      </c>
      <c r="B170" s="12" t="s">
        <v>3</v>
      </c>
      <c r="C170" s="12" t="s">
        <v>2</v>
      </c>
      <c r="D170" s="10"/>
      <c r="E170" s="29" t="s">
        <v>636</v>
      </c>
      <c r="F170" s="12" t="s">
        <v>19</v>
      </c>
      <c r="G170" s="12" t="s">
        <v>0</v>
      </c>
      <c r="H170" s="12">
        <v>4750</v>
      </c>
      <c r="I170" s="12">
        <v>0.18</v>
      </c>
      <c r="J170" s="45">
        <v>45</v>
      </c>
      <c r="K170" s="268"/>
      <c r="L170" s="39"/>
    </row>
    <row r="171" spans="1:12" x14ac:dyDescent="0.25">
      <c r="A171" s="26">
        <v>43182.403391203705</v>
      </c>
      <c r="B171" s="12" t="s">
        <v>3</v>
      </c>
      <c r="C171" s="12" t="s">
        <v>2</v>
      </c>
      <c r="D171" s="10"/>
      <c r="E171" s="29" t="s">
        <v>636</v>
      </c>
      <c r="F171" s="12" t="s">
        <v>19</v>
      </c>
      <c r="G171" s="12" t="s">
        <v>0</v>
      </c>
      <c r="H171" s="12">
        <v>4760</v>
      </c>
      <c r="I171" s="12">
        <v>0.18</v>
      </c>
      <c r="J171" s="45">
        <v>45</v>
      </c>
      <c r="K171" s="268"/>
      <c r="L171" s="39"/>
    </row>
    <row r="172" spans="1:12" x14ac:dyDescent="0.25">
      <c r="A172" s="26">
        <v>43182.403854166667</v>
      </c>
      <c r="B172" s="12" t="s">
        <v>3</v>
      </c>
      <c r="C172" s="10"/>
      <c r="D172" s="12" t="s">
        <v>2</v>
      </c>
      <c r="E172" s="29" t="s">
        <v>637</v>
      </c>
      <c r="F172" s="12" t="s">
        <v>19</v>
      </c>
      <c r="G172" s="12" t="s">
        <v>0</v>
      </c>
      <c r="H172" s="12">
        <v>4910</v>
      </c>
      <c r="I172" s="12">
        <v>0.18</v>
      </c>
      <c r="J172" s="45">
        <v>45</v>
      </c>
      <c r="K172" s="268"/>
      <c r="L172" s="39"/>
    </row>
    <row r="173" spans="1:12" x14ac:dyDescent="0.25">
      <c r="A173" s="26">
        <v>43182.403993055559</v>
      </c>
      <c r="B173" s="12" t="s">
        <v>3</v>
      </c>
      <c r="C173" s="10"/>
      <c r="D173" s="12" t="s">
        <v>2</v>
      </c>
      <c r="E173" s="29" t="s">
        <v>637</v>
      </c>
      <c r="F173" s="12" t="s">
        <v>19</v>
      </c>
      <c r="G173" s="12" t="s">
        <v>0</v>
      </c>
      <c r="H173" s="12">
        <v>4950</v>
      </c>
      <c r="I173" s="12">
        <v>0.18</v>
      </c>
      <c r="J173" s="45">
        <v>45</v>
      </c>
      <c r="K173" s="268"/>
      <c r="L173" s="39"/>
    </row>
    <row r="174" spans="1:12" x14ac:dyDescent="0.25">
      <c r="A174" s="26">
        <v>43182.404131944444</v>
      </c>
      <c r="B174" s="12" t="s">
        <v>3</v>
      </c>
      <c r="C174" s="10"/>
      <c r="D174" s="12" t="s">
        <v>2</v>
      </c>
      <c r="E174" s="29" t="s">
        <v>637</v>
      </c>
      <c r="F174" s="12" t="s">
        <v>19</v>
      </c>
      <c r="G174" s="12" t="s">
        <v>0</v>
      </c>
      <c r="H174" s="12">
        <v>4970</v>
      </c>
      <c r="I174" s="12">
        <v>0.18</v>
      </c>
      <c r="J174" s="45">
        <v>45</v>
      </c>
      <c r="K174" s="269"/>
      <c r="L174" s="39"/>
    </row>
    <row r="175" spans="1:12" x14ac:dyDescent="0.25">
      <c r="A175" s="25">
        <v>43182.404999999999</v>
      </c>
      <c r="B175" s="9" t="s">
        <v>3</v>
      </c>
      <c r="C175" s="9" t="s">
        <v>2</v>
      </c>
      <c r="D175" s="10"/>
      <c r="E175" s="8" t="s">
        <v>636</v>
      </c>
      <c r="F175" s="9" t="s">
        <v>31</v>
      </c>
      <c r="G175" s="9" t="s">
        <v>0</v>
      </c>
      <c r="H175" s="9">
        <v>4640</v>
      </c>
      <c r="I175" s="9">
        <v>0.18</v>
      </c>
      <c r="J175" s="43">
        <v>45</v>
      </c>
      <c r="K175" s="270">
        <f>AVERAGE(H175:H176,H185:H189)</f>
        <v>4538.5714285714284</v>
      </c>
      <c r="L175" s="39"/>
    </row>
    <row r="176" spans="1:12" x14ac:dyDescent="0.25">
      <c r="A176" s="25">
        <v>43182.405138888891</v>
      </c>
      <c r="B176" s="9" t="s">
        <v>3</v>
      </c>
      <c r="C176" s="9" t="s">
        <v>2</v>
      </c>
      <c r="D176" s="10"/>
      <c r="E176" s="8" t="s">
        <v>636</v>
      </c>
      <c r="F176" s="9" t="s">
        <v>31</v>
      </c>
      <c r="G176" s="9" t="s">
        <v>0</v>
      </c>
      <c r="H176" s="9">
        <v>4660</v>
      </c>
      <c r="I176" s="9">
        <v>0.18</v>
      </c>
      <c r="J176" s="43">
        <v>45</v>
      </c>
      <c r="K176" s="271"/>
      <c r="L176" s="39"/>
    </row>
    <row r="177" spans="1:12" x14ac:dyDescent="0.25">
      <c r="A177" s="25">
        <v>43182.405277777776</v>
      </c>
      <c r="B177" s="9" t="s">
        <v>3</v>
      </c>
      <c r="C177" s="9" t="s">
        <v>2</v>
      </c>
      <c r="D177" s="10"/>
      <c r="E177" s="8" t="s">
        <v>636</v>
      </c>
      <c r="F177" s="9" t="s">
        <v>31</v>
      </c>
      <c r="G177" s="9" t="s">
        <v>0</v>
      </c>
      <c r="H177" s="34">
        <v>4660</v>
      </c>
      <c r="I177" s="9">
        <v>0.18</v>
      </c>
      <c r="J177" s="43">
        <v>45</v>
      </c>
      <c r="K177" s="271"/>
      <c r="L177" s="39"/>
    </row>
    <row r="178" spans="1:12" x14ac:dyDescent="0.25">
      <c r="A178" s="25">
        <v>43182.405706018515</v>
      </c>
      <c r="B178" s="9" t="s">
        <v>3</v>
      </c>
      <c r="C178" s="10"/>
      <c r="D178" s="9" t="s">
        <v>2</v>
      </c>
      <c r="E178" s="8" t="s">
        <v>637</v>
      </c>
      <c r="F178" s="9" t="s">
        <v>31</v>
      </c>
      <c r="G178" s="9" t="s">
        <v>0</v>
      </c>
      <c r="H178" s="34">
        <v>470</v>
      </c>
      <c r="I178" s="9">
        <v>0.18</v>
      </c>
      <c r="J178" s="43">
        <v>45</v>
      </c>
      <c r="K178" s="271"/>
      <c r="L178" s="39"/>
    </row>
    <row r="179" spans="1:12" x14ac:dyDescent="0.25">
      <c r="A179" s="25">
        <v>43182.405844907407</v>
      </c>
      <c r="B179" s="9" t="s">
        <v>3</v>
      </c>
      <c r="C179" s="10"/>
      <c r="D179" s="9" t="s">
        <v>2</v>
      </c>
      <c r="E179" s="8" t="s">
        <v>637</v>
      </c>
      <c r="F179" s="9" t="s">
        <v>31</v>
      </c>
      <c r="G179" s="9" t="s">
        <v>0</v>
      </c>
      <c r="H179" s="34">
        <v>450</v>
      </c>
      <c r="I179" s="9">
        <v>0.18</v>
      </c>
      <c r="J179" s="43">
        <v>45</v>
      </c>
      <c r="K179" s="271"/>
      <c r="L179" s="39"/>
    </row>
    <row r="180" spans="1:12" x14ac:dyDescent="0.25">
      <c r="A180" s="25">
        <v>43182.405995370369</v>
      </c>
      <c r="B180" s="9" t="s">
        <v>3</v>
      </c>
      <c r="C180" s="10"/>
      <c r="D180" s="9" t="s">
        <v>2</v>
      </c>
      <c r="E180" s="8" t="s">
        <v>637</v>
      </c>
      <c r="F180" s="9" t="s">
        <v>31</v>
      </c>
      <c r="G180" s="9" t="s">
        <v>0</v>
      </c>
      <c r="H180" s="34">
        <v>440</v>
      </c>
      <c r="I180" s="9">
        <v>0.18</v>
      </c>
      <c r="J180" s="43">
        <v>45</v>
      </c>
      <c r="K180" s="271"/>
      <c r="L180" s="39"/>
    </row>
    <row r="181" spans="1:12" x14ac:dyDescent="0.25">
      <c r="A181" s="25">
        <v>43182.406412037039</v>
      </c>
      <c r="B181" s="9" t="s">
        <v>3</v>
      </c>
      <c r="C181" s="10"/>
      <c r="D181" s="9" t="s">
        <v>2</v>
      </c>
      <c r="E181" s="8" t="s">
        <v>637</v>
      </c>
      <c r="F181" s="9" t="s">
        <v>31</v>
      </c>
      <c r="G181" s="9" t="s">
        <v>0</v>
      </c>
      <c r="H181" s="34">
        <v>480</v>
      </c>
      <c r="I181" s="9">
        <v>0.18</v>
      </c>
      <c r="J181" s="43">
        <v>45</v>
      </c>
      <c r="K181" s="271"/>
      <c r="L181" s="39"/>
    </row>
    <row r="182" spans="1:12" x14ac:dyDescent="0.25">
      <c r="A182" s="25">
        <v>43182.406550925924</v>
      </c>
      <c r="B182" s="9" t="s">
        <v>3</v>
      </c>
      <c r="C182" s="10"/>
      <c r="D182" s="9" t="s">
        <v>2</v>
      </c>
      <c r="E182" s="8" t="s">
        <v>637</v>
      </c>
      <c r="F182" s="9" t="s">
        <v>31</v>
      </c>
      <c r="G182" s="9" t="s">
        <v>0</v>
      </c>
      <c r="H182" s="34">
        <v>3790</v>
      </c>
      <c r="I182" s="9">
        <v>0.18</v>
      </c>
      <c r="J182" s="43">
        <v>45</v>
      </c>
      <c r="K182" s="271"/>
      <c r="L182" s="39"/>
    </row>
    <row r="183" spans="1:12" x14ac:dyDescent="0.25">
      <c r="A183" s="25">
        <v>43182.406701388885</v>
      </c>
      <c r="B183" s="9" t="s">
        <v>3</v>
      </c>
      <c r="C183" s="10"/>
      <c r="D183" s="9" t="s">
        <v>2</v>
      </c>
      <c r="E183" s="8" t="s">
        <v>637</v>
      </c>
      <c r="F183" s="9" t="s">
        <v>31</v>
      </c>
      <c r="G183" s="9" t="s">
        <v>0</v>
      </c>
      <c r="H183" s="34">
        <v>4140</v>
      </c>
      <c r="I183" s="9">
        <v>0.18</v>
      </c>
      <c r="J183" s="43">
        <v>45</v>
      </c>
      <c r="K183" s="271"/>
      <c r="L183" s="39"/>
    </row>
    <row r="184" spans="1:12" x14ac:dyDescent="0.25">
      <c r="A184" s="25">
        <v>43182.407060185185</v>
      </c>
      <c r="B184" s="9" t="s">
        <v>3</v>
      </c>
      <c r="C184" s="10"/>
      <c r="D184" s="9" t="s">
        <v>2</v>
      </c>
      <c r="E184" s="8" t="s">
        <v>637</v>
      </c>
      <c r="F184" s="9" t="s">
        <v>31</v>
      </c>
      <c r="G184" s="9" t="s">
        <v>0</v>
      </c>
      <c r="H184" s="34">
        <v>340</v>
      </c>
      <c r="I184" s="9">
        <v>0.18</v>
      </c>
      <c r="J184" s="43">
        <v>45</v>
      </c>
      <c r="K184" s="271"/>
      <c r="L184" s="39"/>
    </row>
    <row r="185" spans="1:12" x14ac:dyDescent="0.25">
      <c r="A185" s="25">
        <v>43182.407199074078</v>
      </c>
      <c r="B185" s="9" t="s">
        <v>3</v>
      </c>
      <c r="C185" s="10"/>
      <c r="D185" s="9" t="s">
        <v>2</v>
      </c>
      <c r="E185" s="8" t="s">
        <v>637</v>
      </c>
      <c r="F185" s="9" t="s">
        <v>31</v>
      </c>
      <c r="G185" s="9" t="s">
        <v>0</v>
      </c>
      <c r="H185" s="9">
        <v>4500</v>
      </c>
      <c r="I185" s="9">
        <v>0.18</v>
      </c>
      <c r="J185" s="43">
        <v>45</v>
      </c>
      <c r="K185" s="271"/>
      <c r="L185" s="39"/>
    </row>
    <row r="186" spans="1:12" x14ac:dyDescent="0.25">
      <c r="A186" s="25">
        <v>43182.407337962963</v>
      </c>
      <c r="B186" s="9" t="s">
        <v>3</v>
      </c>
      <c r="C186" s="10"/>
      <c r="D186" s="9" t="s">
        <v>2</v>
      </c>
      <c r="E186" s="8" t="s">
        <v>637</v>
      </c>
      <c r="F186" s="9" t="s">
        <v>31</v>
      </c>
      <c r="G186" s="9" t="s">
        <v>0</v>
      </c>
      <c r="H186" s="9">
        <v>4470</v>
      </c>
      <c r="I186" s="9">
        <v>0.18</v>
      </c>
      <c r="J186" s="43">
        <v>45</v>
      </c>
      <c r="K186" s="271"/>
      <c r="L186" s="39"/>
    </row>
    <row r="187" spans="1:12" x14ac:dyDescent="0.25">
      <c r="A187" s="25">
        <v>43182.407812500001</v>
      </c>
      <c r="B187" s="9" t="s">
        <v>3</v>
      </c>
      <c r="C187" s="10"/>
      <c r="D187" s="9" t="s">
        <v>2</v>
      </c>
      <c r="E187" s="8" t="s">
        <v>637</v>
      </c>
      <c r="F187" s="9" t="s">
        <v>31</v>
      </c>
      <c r="G187" s="9" t="s">
        <v>0</v>
      </c>
      <c r="H187" s="9">
        <v>4490</v>
      </c>
      <c r="I187" s="9">
        <v>0.18</v>
      </c>
      <c r="J187" s="43">
        <v>45</v>
      </c>
      <c r="K187" s="271"/>
      <c r="L187" s="39"/>
    </row>
    <row r="188" spans="1:12" x14ac:dyDescent="0.25">
      <c r="A188" s="25">
        <v>43182.407951388886</v>
      </c>
      <c r="B188" s="9" t="s">
        <v>3</v>
      </c>
      <c r="C188" s="10"/>
      <c r="D188" s="9" t="s">
        <v>2</v>
      </c>
      <c r="E188" s="8" t="s">
        <v>637</v>
      </c>
      <c r="F188" s="9" t="s">
        <v>31</v>
      </c>
      <c r="G188" s="9" t="s">
        <v>0</v>
      </c>
      <c r="H188" s="9">
        <v>4490</v>
      </c>
      <c r="I188" s="9">
        <v>0.18</v>
      </c>
      <c r="J188" s="43">
        <v>45</v>
      </c>
      <c r="K188" s="271"/>
      <c r="L188" s="39"/>
    </row>
    <row r="189" spans="1:12" x14ac:dyDescent="0.25">
      <c r="A189" s="25">
        <v>43182.408090277779</v>
      </c>
      <c r="B189" s="9" t="s">
        <v>3</v>
      </c>
      <c r="C189" s="10"/>
      <c r="D189" s="9" t="s">
        <v>2</v>
      </c>
      <c r="E189" s="8" t="s">
        <v>637</v>
      </c>
      <c r="F189" s="9" t="s">
        <v>31</v>
      </c>
      <c r="G189" s="9" t="s">
        <v>0</v>
      </c>
      <c r="H189" s="9">
        <v>4520</v>
      </c>
      <c r="I189" s="9">
        <v>0.18</v>
      </c>
      <c r="J189" s="43">
        <v>45</v>
      </c>
      <c r="K189" s="272"/>
      <c r="L189" s="39"/>
    </row>
    <row r="190" spans="1:12" x14ac:dyDescent="0.25">
      <c r="A190" s="26">
        <v>43182.409236111111</v>
      </c>
      <c r="B190" s="12" t="s">
        <v>3</v>
      </c>
      <c r="C190" s="12" t="s">
        <v>2</v>
      </c>
      <c r="D190" s="10"/>
      <c r="E190" s="29" t="s">
        <v>636</v>
      </c>
      <c r="F190" s="12" t="s">
        <v>20</v>
      </c>
      <c r="G190" s="12" t="s">
        <v>0</v>
      </c>
      <c r="H190" s="12">
        <v>4480</v>
      </c>
      <c r="I190" s="12">
        <v>0.18</v>
      </c>
      <c r="J190" s="45">
        <v>45</v>
      </c>
      <c r="K190" s="267">
        <f>AVERAGE(H190:H192,H199:H200,H201)</f>
        <v>4345</v>
      </c>
      <c r="L190" s="39"/>
    </row>
    <row r="191" spans="1:12" x14ac:dyDescent="0.25">
      <c r="A191" s="26">
        <v>43182.409375000003</v>
      </c>
      <c r="B191" s="12" t="s">
        <v>3</v>
      </c>
      <c r="C191" s="12" t="s">
        <v>2</v>
      </c>
      <c r="D191" s="10"/>
      <c r="E191" s="29" t="s">
        <v>636</v>
      </c>
      <c r="F191" s="12" t="s">
        <v>20</v>
      </c>
      <c r="G191" s="12" t="s">
        <v>0</v>
      </c>
      <c r="H191" s="12">
        <v>4550</v>
      </c>
      <c r="I191" s="12">
        <v>0.18</v>
      </c>
      <c r="J191" s="45">
        <v>45</v>
      </c>
      <c r="K191" s="268"/>
      <c r="L191" s="39"/>
    </row>
    <row r="192" spans="1:12" x14ac:dyDescent="0.25">
      <c r="A192" s="26">
        <v>43182.409525462965</v>
      </c>
      <c r="B192" s="12" t="s">
        <v>3</v>
      </c>
      <c r="C192" s="12" t="s">
        <v>2</v>
      </c>
      <c r="D192" s="10"/>
      <c r="E192" s="29" t="s">
        <v>636</v>
      </c>
      <c r="F192" s="12" t="s">
        <v>20</v>
      </c>
      <c r="G192" s="12" t="s">
        <v>0</v>
      </c>
      <c r="H192" s="12">
        <v>4590</v>
      </c>
      <c r="I192" s="12">
        <v>0.18</v>
      </c>
      <c r="J192" s="45">
        <v>45</v>
      </c>
      <c r="K192" s="268"/>
      <c r="L192" s="39"/>
    </row>
    <row r="193" spans="1:12" x14ac:dyDescent="0.25">
      <c r="A193" s="26">
        <v>43182.410069444442</v>
      </c>
      <c r="B193" s="12" t="s">
        <v>3</v>
      </c>
      <c r="C193" s="10"/>
      <c r="D193" s="12" t="s">
        <v>2</v>
      </c>
      <c r="E193" s="29" t="s">
        <v>637</v>
      </c>
      <c r="F193" s="12" t="s">
        <v>20</v>
      </c>
      <c r="G193" s="12" t="s">
        <v>0</v>
      </c>
      <c r="H193" s="40">
        <v>3960</v>
      </c>
      <c r="I193" s="12">
        <v>0.18</v>
      </c>
      <c r="J193" s="45">
        <v>45</v>
      </c>
      <c r="K193" s="268"/>
      <c r="L193" s="39"/>
    </row>
    <row r="194" spans="1:12" x14ac:dyDescent="0.25">
      <c r="A194" s="26">
        <v>43182.410208333335</v>
      </c>
      <c r="B194" s="12" t="s">
        <v>3</v>
      </c>
      <c r="C194" s="10"/>
      <c r="D194" s="12" t="s">
        <v>2</v>
      </c>
      <c r="E194" s="29" t="s">
        <v>637</v>
      </c>
      <c r="F194" s="12" t="s">
        <v>20</v>
      </c>
      <c r="G194" s="12" t="s">
        <v>0</v>
      </c>
      <c r="H194" s="40">
        <v>4000</v>
      </c>
      <c r="I194" s="12">
        <v>0.18</v>
      </c>
      <c r="J194" s="45">
        <v>45</v>
      </c>
      <c r="K194" s="268"/>
      <c r="L194" s="39"/>
    </row>
    <row r="195" spans="1:12" x14ac:dyDescent="0.25">
      <c r="A195" s="26">
        <v>43182.41034722222</v>
      </c>
      <c r="B195" s="12" t="s">
        <v>3</v>
      </c>
      <c r="C195" s="10"/>
      <c r="D195" s="12" t="s">
        <v>2</v>
      </c>
      <c r="E195" s="29" t="s">
        <v>637</v>
      </c>
      <c r="F195" s="12" t="s">
        <v>20</v>
      </c>
      <c r="G195" s="12" t="s">
        <v>0</v>
      </c>
      <c r="H195" s="40">
        <v>3950</v>
      </c>
      <c r="I195" s="12">
        <v>0.18</v>
      </c>
      <c r="J195" s="45">
        <v>45</v>
      </c>
      <c r="K195" s="268"/>
      <c r="L195" s="39"/>
    </row>
    <row r="196" spans="1:12" x14ac:dyDescent="0.25">
      <c r="A196" s="26">
        <v>43182.410949074074</v>
      </c>
      <c r="B196" s="12" t="s">
        <v>3</v>
      </c>
      <c r="C196" s="10"/>
      <c r="D196" s="12" t="s">
        <v>2</v>
      </c>
      <c r="E196" s="29" t="s">
        <v>637</v>
      </c>
      <c r="F196" s="12" t="s">
        <v>20</v>
      </c>
      <c r="G196" s="12" t="s">
        <v>0</v>
      </c>
      <c r="H196" s="40">
        <v>370</v>
      </c>
      <c r="I196" s="12">
        <v>0.18</v>
      </c>
      <c r="J196" s="45">
        <v>45</v>
      </c>
      <c r="K196" s="268"/>
      <c r="L196" s="39"/>
    </row>
    <row r="197" spans="1:12" x14ac:dyDescent="0.25">
      <c r="A197" s="26">
        <v>43182.411099537036</v>
      </c>
      <c r="B197" s="12" t="s">
        <v>3</v>
      </c>
      <c r="C197" s="10"/>
      <c r="D197" s="12" t="s">
        <v>2</v>
      </c>
      <c r="E197" s="29" t="s">
        <v>637</v>
      </c>
      <c r="F197" s="12" t="s">
        <v>20</v>
      </c>
      <c r="G197" s="12" t="s">
        <v>0</v>
      </c>
      <c r="H197" s="40">
        <v>370</v>
      </c>
      <c r="I197" s="12">
        <v>0.18</v>
      </c>
      <c r="J197" s="45">
        <v>45</v>
      </c>
      <c r="K197" s="268"/>
      <c r="L197" s="39"/>
    </row>
    <row r="198" spans="1:12" x14ac:dyDescent="0.25">
      <c r="A198" s="26">
        <v>43182.411238425928</v>
      </c>
      <c r="B198" s="12" t="s">
        <v>3</v>
      </c>
      <c r="C198" s="10"/>
      <c r="D198" s="12" t="s">
        <v>2</v>
      </c>
      <c r="E198" s="29" t="s">
        <v>637</v>
      </c>
      <c r="F198" s="12" t="s">
        <v>20</v>
      </c>
      <c r="G198" s="12" t="s">
        <v>0</v>
      </c>
      <c r="H198" s="40">
        <v>380</v>
      </c>
      <c r="I198" s="12">
        <v>0.18</v>
      </c>
      <c r="J198" s="45">
        <v>45</v>
      </c>
      <c r="K198" s="268"/>
      <c r="L198" s="39"/>
    </row>
    <row r="199" spans="1:12" x14ac:dyDescent="0.25">
      <c r="A199" s="26">
        <v>43182.411666666667</v>
      </c>
      <c r="B199" s="12" t="s">
        <v>3</v>
      </c>
      <c r="C199" s="10"/>
      <c r="D199" s="12" t="s">
        <v>2</v>
      </c>
      <c r="E199" s="29" t="s">
        <v>637</v>
      </c>
      <c r="F199" s="12" t="s">
        <v>20</v>
      </c>
      <c r="G199" s="12" t="s">
        <v>0</v>
      </c>
      <c r="H199" s="12">
        <v>4130</v>
      </c>
      <c r="I199" s="12">
        <v>0.18</v>
      </c>
      <c r="J199" s="45">
        <v>45</v>
      </c>
      <c r="K199" s="268"/>
      <c r="L199" s="39"/>
    </row>
    <row r="200" spans="1:12" x14ac:dyDescent="0.25">
      <c r="A200" s="26">
        <v>43182.411817129629</v>
      </c>
      <c r="B200" s="12" t="s">
        <v>3</v>
      </c>
      <c r="C200" s="10"/>
      <c r="D200" s="12" t="s">
        <v>2</v>
      </c>
      <c r="E200" s="29" t="s">
        <v>637</v>
      </c>
      <c r="F200" s="12" t="s">
        <v>20</v>
      </c>
      <c r="G200" s="12" t="s">
        <v>0</v>
      </c>
      <c r="H200" s="12">
        <v>4160</v>
      </c>
      <c r="I200" s="12">
        <v>0.18</v>
      </c>
      <c r="J200" s="45">
        <v>45</v>
      </c>
      <c r="K200" s="268"/>
      <c r="L200" s="39"/>
    </row>
    <row r="201" spans="1:12" x14ac:dyDescent="0.25">
      <c r="A201" s="26">
        <v>43182.411956018521</v>
      </c>
      <c r="B201" s="12" t="s">
        <v>3</v>
      </c>
      <c r="C201" s="10"/>
      <c r="D201" s="12" t="s">
        <v>2</v>
      </c>
      <c r="E201" s="29" t="s">
        <v>637</v>
      </c>
      <c r="F201" s="12" t="s">
        <v>20</v>
      </c>
      <c r="G201" s="12" t="s">
        <v>0</v>
      </c>
      <c r="H201" s="12">
        <v>4160</v>
      </c>
      <c r="I201" s="12">
        <v>0.18</v>
      </c>
      <c r="J201" s="45">
        <v>45</v>
      </c>
      <c r="K201" s="269"/>
      <c r="L201" s="39"/>
    </row>
    <row r="202" spans="1:12" x14ac:dyDescent="0.25">
      <c r="A202" s="25">
        <v>43182.412546296298</v>
      </c>
      <c r="B202" s="9" t="s">
        <v>3</v>
      </c>
      <c r="C202" s="9" t="s">
        <v>2</v>
      </c>
      <c r="D202" s="10"/>
      <c r="E202" s="29" t="s">
        <v>636</v>
      </c>
      <c r="F202" s="9" t="s">
        <v>20</v>
      </c>
      <c r="G202" s="9" t="s">
        <v>8</v>
      </c>
      <c r="H202" s="9">
        <v>3550</v>
      </c>
      <c r="I202" s="9">
        <v>0.18</v>
      </c>
      <c r="J202" s="43">
        <v>45</v>
      </c>
      <c r="K202" s="278">
        <f>AVERAGE(H229:H231)</f>
        <v>4116.666666666667</v>
      </c>
      <c r="L202" s="39"/>
    </row>
    <row r="203" spans="1:12" x14ac:dyDescent="0.25">
      <c r="A203" s="25">
        <v>43182.412685185183</v>
      </c>
      <c r="B203" s="9" t="s">
        <v>3</v>
      </c>
      <c r="C203" s="9" t="s">
        <v>2</v>
      </c>
      <c r="D203" s="10"/>
      <c r="E203" s="29" t="s">
        <v>636</v>
      </c>
      <c r="F203" s="9" t="s">
        <v>20</v>
      </c>
      <c r="G203" s="9" t="s">
        <v>8</v>
      </c>
      <c r="H203" s="9">
        <v>3580</v>
      </c>
      <c r="I203" s="9">
        <v>0.18</v>
      </c>
      <c r="J203" s="43">
        <v>45</v>
      </c>
      <c r="K203" s="278"/>
      <c r="L203" s="39"/>
    </row>
    <row r="204" spans="1:12" x14ac:dyDescent="0.25">
      <c r="A204" s="25">
        <v>43182.412824074076</v>
      </c>
      <c r="B204" s="9" t="s">
        <v>3</v>
      </c>
      <c r="C204" s="9" t="s">
        <v>2</v>
      </c>
      <c r="D204" s="10"/>
      <c r="E204" s="29" t="s">
        <v>636</v>
      </c>
      <c r="F204" s="9" t="s">
        <v>20</v>
      </c>
      <c r="G204" s="9" t="s">
        <v>8</v>
      </c>
      <c r="H204" s="9">
        <v>3580</v>
      </c>
      <c r="I204" s="9">
        <v>0.18</v>
      </c>
      <c r="J204" s="43">
        <v>45</v>
      </c>
      <c r="K204" s="278"/>
      <c r="L204" s="39"/>
    </row>
    <row r="205" spans="1:12" x14ac:dyDescent="0.25">
      <c r="A205" s="25">
        <v>43182.413460648146</v>
      </c>
      <c r="B205" s="9" t="s">
        <v>3</v>
      </c>
      <c r="C205" s="9" t="s">
        <v>2</v>
      </c>
      <c r="D205" s="10"/>
      <c r="E205" s="29" t="s">
        <v>636</v>
      </c>
      <c r="F205" s="9" t="s">
        <v>20</v>
      </c>
      <c r="G205" s="9" t="s">
        <v>8</v>
      </c>
      <c r="H205" s="9">
        <v>3590</v>
      </c>
      <c r="I205" s="9">
        <v>0.18</v>
      </c>
      <c r="J205" s="43">
        <v>45</v>
      </c>
      <c r="K205" s="278"/>
      <c r="L205" s="39"/>
    </row>
    <row r="206" spans="1:12" x14ac:dyDescent="0.25">
      <c r="A206" s="25">
        <v>43182.413599537038</v>
      </c>
      <c r="B206" s="9" t="s">
        <v>3</v>
      </c>
      <c r="C206" s="9" t="s">
        <v>2</v>
      </c>
      <c r="D206" s="10"/>
      <c r="E206" s="29" t="s">
        <v>636</v>
      </c>
      <c r="F206" s="9" t="s">
        <v>20</v>
      </c>
      <c r="G206" s="9" t="s">
        <v>8</v>
      </c>
      <c r="H206" s="9">
        <v>3620</v>
      </c>
      <c r="I206" s="9">
        <v>0.18</v>
      </c>
      <c r="J206" s="43">
        <v>45</v>
      </c>
      <c r="K206" s="278"/>
      <c r="L206" s="39"/>
    </row>
    <row r="207" spans="1:12" x14ac:dyDescent="0.25">
      <c r="A207" s="25">
        <v>43182.41375</v>
      </c>
      <c r="B207" s="9" t="s">
        <v>3</v>
      </c>
      <c r="C207" s="9" t="s">
        <v>2</v>
      </c>
      <c r="D207" s="10"/>
      <c r="E207" s="29" t="s">
        <v>636</v>
      </c>
      <c r="F207" s="9" t="s">
        <v>20</v>
      </c>
      <c r="G207" s="9" t="s">
        <v>8</v>
      </c>
      <c r="H207" s="9">
        <v>3580</v>
      </c>
      <c r="I207" s="9">
        <v>0.18</v>
      </c>
      <c r="J207" s="43">
        <v>45</v>
      </c>
      <c r="K207" s="278"/>
      <c r="L207" s="39"/>
    </row>
    <row r="208" spans="1:12" x14ac:dyDescent="0.25">
      <c r="A208" s="25">
        <v>43182.416006944448</v>
      </c>
      <c r="B208" s="9" t="s">
        <v>3</v>
      </c>
      <c r="C208" s="9" t="s">
        <v>2</v>
      </c>
      <c r="D208" s="10"/>
      <c r="E208" s="29" t="s">
        <v>636</v>
      </c>
      <c r="F208" s="9" t="s">
        <v>20</v>
      </c>
      <c r="G208" s="9" t="s">
        <v>8</v>
      </c>
      <c r="H208" s="9">
        <v>3310</v>
      </c>
      <c r="I208" s="9">
        <v>0.18</v>
      </c>
      <c r="J208" s="43">
        <v>45</v>
      </c>
      <c r="K208" s="278"/>
      <c r="L208" s="39"/>
    </row>
    <row r="209" spans="1:12" x14ac:dyDescent="0.25">
      <c r="A209" s="25">
        <v>43182.416145833333</v>
      </c>
      <c r="B209" s="9" t="s">
        <v>3</v>
      </c>
      <c r="C209" s="9" t="s">
        <v>2</v>
      </c>
      <c r="D209" s="10"/>
      <c r="E209" s="29" t="s">
        <v>636</v>
      </c>
      <c r="F209" s="9" t="s">
        <v>20</v>
      </c>
      <c r="G209" s="9" t="s">
        <v>8</v>
      </c>
      <c r="H209" s="34">
        <v>1930</v>
      </c>
      <c r="I209" s="9">
        <v>0.18</v>
      </c>
      <c r="J209" s="43">
        <v>45</v>
      </c>
      <c r="K209" s="278"/>
      <c r="L209" s="39"/>
    </row>
    <row r="210" spans="1:12" x14ac:dyDescent="0.25">
      <c r="A210" s="25">
        <v>43182.416284722225</v>
      </c>
      <c r="B210" s="9" t="s">
        <v>3</v>
      </c>
      <c r="C210" s="9" t="s">
        <v>2</v>
      </c>
      <c r="D210" s="10"/>
      <c r="E210" s="29" t="s">
        <v>636</v>
      </c>
      <c r="F210" s="9" t="s">
        <v>20</v>
      </c>
      <c r="G210" s="9" t="s">
        <v>8</v>
      </c>
      <c r="H210" s="34">
        <v>1720</v>
      </c>
      <c r="I210" s="9">
        <v>0.18</v>
      </c>
      <c r="J210" s="43">
        <v>45</v>
      </c>
      <c r="K210" s="278"/>
      <c r="L210" s="39"/>
    </row>
    <row r="211" spans="1:12" x14ac:dyDescent="0.25">
      <c r="A211" s="25">
        <v>43182.416643518518</v>
      </c>
      <c r="B211" s="9" t="s">
        <v>3</v>
      </c>
      <c r="C211" s="9" t="s">
        <v>2</v>
      </c>
      <c r="D211" s="10"/>
      <c r="E211" s="29" t="s">
        <v>636</v>
      </c>
      <c r="F211" s="9" t="s">
        <v>20</v>
      </c>
      <c r="G211" s="9" t="s">
        <v>8</v>
      </c>
      <c r="H211" s="9">
        <v>3680</v>
      </c>
      <c r="I211" s="9">
        <v>0.18</v>
      </c>
      <c r="J211" s="43">
        <v>45</v>
      </c>
      <c r="K211" s="278"/>
      <c r="L211" s="39"/>
    </row>
    <row r="212" spans="1:12" x14ac:dyDescent="0.25">
      <c r="A212" s="25">
        <v>43182.41679398148</v>
      </c>
      <c r="B212" s="9" t="s">
        <v>3</v>
      </c>
      <c r="C212" s="9" t="s">
        <v>2</v>
      </c>
      <c r="D212" s="10"/>
      <c r="E212" s="29" t="s">
        <v>636</v>
      </c>
      <c r="F212" s="9" t="s">
        <v>20</v>
      </c>
      <c r="G212" s="9" t="s">
        <v>8</v>
      </c>
      <c r="H212" s="9">
        <v>3660</v>
      </c>
      <c r="I212" s="9">
        <v>0.18</v>
      </c>
      <c r="J212" s="43">
        <v>45</v>
      </c>
      <c r="K212" s="278"/>
      <c r="L212" s="39"/>
    </row>
    <row r="213" spans="1:12" x14ac:dyDescent="0.25">
      <c r="A213" s="25">
        <v>43182.416932870372</v>
      </c>
      <c r="B213" s="9" t="s">
        <v>3</v>
      </c>
      <c r="C213" s="9" t="s">
        <v>2</v>
      </c>
      <c r="D213" s="10"/>
      <c r="E213" s="29" t="s">
        <v>636</v>
      </c>
      <c r="F213" s="9" t="s">
        <v>20</v>
      </c>
      <c r="G213" s="9" t="s">
        <v>8</v>
      </c>
      <c r="H213" s="9">
        <v>3700</v>
      </c>
      <c r="I213" s="9">
        <v>0.18</v>
      </c>
      <c r="J213" s="43">
        <v>45</v>
      </c>
      <c r="K213" s="278"/>
      <c r="L213" s="39"/>
    </row>
    <row r="214" spans="1:12" x14ac:dyDescent="0.25">
      <c r="A214" s="25">
        <v>43182.437222222223</v>
      </c>
      <c r="B214" s="9" t="s">
        <v>3</v>
      </c>
      <c r="C214" s="9" t="s">
        <v>2</v>
      </c>
      <c r="D214" s="10"/>
      <c r="E214" s="29" t="s">
        <v>636</v>
      </c>
      <c r="F214" s="9" t="s">
        <v>20</v>
      </c>
      <c r="G214" s="9" t="s">
        <v>8</v>
      </c>
      <c r="H214" s="9">
        <v>4000</v>
      </c>
      <c r="I214" s="9">
        <v>0.18</v>
      </c>
      <c r="J214" s="43">
        <v>45</v>
      </c>
      <c r="K214" s="278"/>
      <c r="L214" s="39"/>
    </row>
    <row r="215" spans="1:12" x14ac:dyDescent="0.25">
      <c r="A215" s="25">
        <v>43182.437372685185</v>
      </c>
      <c r="B215" s="9" t="s">
        <v>3</v>
      </c>
      <c r="C215" s="9" t="s">
        <v>2</v>
      </c>
      <c r="D215" s="10"/>
      <c r="E215" s="29" t="s">
        <v>636</v>
      </c>
      <c r="F215" s="9" t="s">
        <v>20</v>
      </c>
      <c r="G215" s="9" t="s">
        <v>8</v>
      </c>
      <c r="H215" s="34">
        <v>4050</v>
      </c>
      <c r="I215" s="9">
        <v>0.18</v>
      </c>
      <c r="J215" s="43">
        <v>45</v>
      </c>
      <c r="K215" s="278"/>
      <c r="L215" s="39"/>
    </row>
    <row r="216" spans="1:12" x14ac:dyDescent="0.25">
      <c r="A216" s="25">
        <v>43182.437523148146</v>
      </c>
      <c r="B216" s="9" t="s">
        <v>3</v>
      </c>
      <c r="C216" s="9" t="s">
        <v>2</v>
      </c>
      <c r="D216" s="10"/>
      <c r="E216" s="29" t="s">
        <v>636</v>
      </c>
      <c r="F216" s="9" t="s">
        <v>20</v>
      </c>
      <c r="G216" s="9" t="s">
        <v>8</v>
      </c>
      <c r="H216" s="34">
        <v>4050</v>
      </c>
      <c r="I216" s="9">
        <v>0.18</v>
      </c>
      <c r="J216" s="43">
        <v>45</v>
      </c>
      <c r="K216" s="278"/>
      <c r="L216" s="39"/>
    </row>
    <row r="217" spans="1:12" x14ac:dyDescent="0.25">
      <c r="A217" s="25">
        <v>43182.437928240739</v>
      </c>
      <c r="B217" s="9" t="s">
        <v>3</v>
      </c>
      <c r="C217" s="10"/>
      <c r="D217" s="9" t="s">
        <v>2</v>
      </c>
      <c r="E217" s="29" t="s">
        <v>637</v>
      </c>
      <c r="F217" s="9" t="s">
        <v>20</v>
      </c>
      <c r="G217" s="9" t="s">
        <v>8</v>
      </c>
      <c r="H217" s="44">
        <v>3690</v>
      </c>
      <c r="I217" s="9">
        <v>0.18</v>
      </c>
      <c r="J217" s="43">
        <v>45</v>
      </c>
      <c r="K217" s="278"/>
      <c r="L217" s="39"/>
    </row>
    <row r="218" spans="1:12" x14ac:dyDescent="0.25">
      <c r="A218" s="25">
        <v>43182.438067129631</v>
      </c>
      <c r="B218" s="9" t="s">
        <v>3</v>
      </c>
      <c r="C218" s="10"/>
      <c r="D218" s="9" t="s">
        <v>2</v>
      </c>
      <c r="E218" s="29" t="s">
        <v>637</v>
      </c>
      <c r="F218" s="9" t="s">
        <v>20</v>
      </c>
      <c r="G218" s="9" t="s">
        <v>8</v>
      </c>
      <c r="H218" s="44">
        <v>3770</v>
      </c>
      <c r="I218" s="9">
        <v>0.18</v>
      </c>
      <c r="J218" s="43">
        <v>45</v>
      </c>
      <c r="K218" s="278"/>
      <c r="L218" s="39"/>
    </row>
    <row r="219" spans="1:12" x14ac:dyDescent="0.25">
      <c r="A219" s="25">
        <v>43182.438206018516</v>
      </c>
      <c r="B219" s="9" t="s">
        <v>3</v>
      </c>
      <c r="C219" s="10"/>
      <c r="D219" s="9" t="s">
        <v>2</v>
      </c>
      <c r="E219" s="29" t="s">
        <v>637</v>
      </c>
      <c r="F219" s="9" t="s">
        <v>20</v>
      </c>
      <c r="G219" s="9" t="s">
        <v>8</v>
      </c>
      <c r="H219" s="44">
        <v>3770</v>
      </c>
      <c r="I219" s="9">
        <v>0.18</v>
      </c>
      <c r="J219" s="43">
        <v>45</v>
      </c>
      <c r="K219" s="278"/>
      <c r="L219" s="39"/>
    </row>
    <row r="220" spans="1:12" x14ac:dyDescent="0.25">
      <c r="A220" s="25">
        <v>43182.438530092593</v>
      </c>
      <c r="B220" s="9" t="s">
        <v>3</v>
      </c>
      <c r="C220" s="10"/>
      <c r="D220" s="9" t="s">
        <v>2</v>
      </c>
      <c r="E220" s="29" t="s">
        <v>637</v>
      </c>
      <c r="F220" s="9" t="s">
        <v>20</v>
      </c>
      <c r="G220" s="9" t="s">
        <v>8</v>
      </c>
      <c r="H220" s="34">
        <v>3920</v>
      </c>
      <c r="I220" s="9">
        <v>0.18</v>
      </c>
      <c r="J220" s="43">
        <v>45</v>
      </c>
      <c r="K220" s="278"/>
      <c r="L220" s="39"/>
    </row>
    <row r="221" spans="1:12" x14ac:dyDescent="0.25">
      <c r="A221" s="25">
        <v>43182.438668981478</v>
      </c>
      <c r="B221" s="9" t="s">
        <v>3</v>
      </c>
      <c r="C221" s="10"/>
      <c r="D221" s="9" t="s">
        <v>2</v>
      </c>
      <c r="E221" s="29" t="s">
        <v>637</v>
      </c>
      <c r="F221" s="9" t="s">
        <v>20</v>
      </c>
      <c r="G221" s="9" t="s">
        <v>8</v>
      </c>
      <c r="H221" s="34">
        <v>3970</v>
      </c>
      <c r="I221" s="9">
        <v>0.18</v>
      </c>
      <c r="J221" s="43">
        <v>45</v>
      </c>
      <c r="K221" s="278"/>
      <c r="L221" s="39"/>
    </row>
    <row r="222" spans="1:12" x14ac:dyDescent="0.25">
      <c r="A222" s="25">
        <v>43182.438807870371</v>
      </c>
      <c r="B222" s="9" t="s">
        <v>3</v>
      </c>
      <c r="C222" s="10"/>
      <c r="D222" s="9" t="s">
        <v>2</v>
      </c>
      <c r="E222" s="29" t="s">
        <v>637</v>
      </c>
      <c r="F222" s="9" t="s">
        <v>20</v>
      </c>
      <c r="G222" s="9" t="s">
        <v>8</v>
      </c>
      <c r="H222" s="44">
        <v>4010</v>
      </c>
      <c r="I222" s="9">
        <v>0.18</v>
      </c>
      <c r="J222" s="43">
        <v>45</v>
      </c>
      <c r="K222" s="278"/>
      <c r="L222" s="39"/>
    </row>
    <row r="223" spans="1:12" x14ac:dyDescent="0.25">
      <c r="A223" s="25">
        <v>43182.439062500001</v>
      </c>
      <c r="B223" s="9" t="s">
        <v>3</v>
      </c>
      <c r="C223" s="10"/>
      <c r="D223" s="9" t="s">
        <v>2</v>
      </c>
      <c r="E223" s="29" t="s">
        <v>637</v>
      </c>
      <c r="F223" s="9" t="s">
        <v>20</v>
      </c>
      <c r="G223" s="9" t="s">
        <v>8</v>
      </c>
      <c r="H223" s="44">
        <v>3980</v>
      </c>
      <c r="I223" s="9">
        <v>0.18</v>
      </c>
      <c r="J223" s="43">
        <v>45</v>
      </c>
      <c r="K223" s="278"/>
      <c r="L223" s="39"/>
    </row>
    <row r="224" spans="1:12" x14ac:dyDescent="0.25">
      <c r="A224" s="25">
        <v>43182.439212962963</v>
      </c>
      <c r="B224" s="9" t="s">
        <v>3</v>
      </c>
      <c r="C224" s="10"/>
      <c r="D224" s="9" t="s">
        <v>2</v>
      </c>
      <c r="E224" s="29" t="s">
        <v>637</v>
      </c>
      <c r="F224" s="9" t="s">
        <v>20</v>
      </c>
      <c r="G224" s="9" t="s">
        <v>8</v>
      </c>
      <c r="H224" s="44">
        <v>3970</v>
      </c>
      <c r="I224" s="9">
        <v>0.18</v>
      </c>
      <c r="J224" s="43">
        <v>45</v>
      </c>
      <c r="K224" s="278"/>
      <c r="L224" s="39"/>
    </row>
    <row r="225" spans="1:12" x14ac:dyDescent="0.25">
      <c r="A225" s="25">
        <v>43182.439351851855</v>
      </c>
      <c r="B225" s="9" t="s">
        <v>3</v>
      </c>
      <c r="C225" s="10"/>
      <c r="D225" s="9" t="s">
        <v>2</v>
      </c>
      <c r="E225" s="29" t="s">
        <v>637</v>
      </c>
      <c r="F225" s="9" t="s">
        <v>20</v>
      </c>
      <c r="G225" s="9" t="s">
        <v>8</v>
      </c>
      <c r="H225" s="44">
        <v>4010</v>
      </c>
      <c r="I225" s="9">
        <v>0.18</v>
      </c>
      <c r="J225" s="43">
        <v>45</v>
      </c>
      <c r="K225" s="278"/>
      <c r="L225" s="39"/>
    </row>
    <row r="226" spans="1:12" x14ac:dyDescent="0.25">
      <c r="A226" s="25">
        <v>43182.414259259262</v>
      </c>
      <c r="B226" s="9" t="s">
        <v>3</v>
      </c>
      <c r="C226" s="10"/>
      <c r="D226" s="9" t="s">
        <v>2</v>
      </c>
      <c r="E226" s="29" t="s">
        <v>637</v>
      </c>
      <c r="F226" s="9" t="s">
        <v>20</v>
      </c>
      <c r="G226" s="9" t="s">
        <v>8</v>
      </c>
      <c r="H226" s="34">
        <v>3430</v>
      </c>
      <c r="I226" s="9">
        <v>0.18</v>
      </c>
      <c r="J226" s="43">
        <v>45</v>
      </c>
      <c r="K226" s="278"/>
      <c r="L226" s="39"/>
    </row>
    <row r="227" spans="1:12" x14ac:dyDescent="0.25">
      <c r="A227" s="25">
        <v>43182.414398148147</v>
      </c>
      <c r="B227" s="9" t="s">
        <v>3</v>
      </c>
      <c r="C227" s="10"/>
      <c r="D227" s="9" t="s">
        <v>2</v>
      </c>
      <c r="E227" s="29" t="s">
        <v>637</v>
      </c>
      <c r="F227" s="9" t="s">
        <v>20</v>
      </c>
      <c r="G227" s="9" t="s">
        <v>8</v>
      </c>
      <c r="H227" s="34">
        <v>3600</v>
      </c>
      <c r="I227" s="9">
        <v>0.18</v>
      </c>
      <c r="J227" s="43">
        <v>45</v>
      </c>
      <c r="K227" s="278"/>
      <c r="L227" s="39"/>
    </row>
    <row r="228" spans="1:12" x14ac:dyDescent="0.25">
      <c r="A228" s="25">
        <v>43182.414548611108</v>
      </c>
      <c r="B228" s="9" t="s">
        <v>3</v>
      </c>
      <c r="C228" s="10"/>
      <c r="D228" s="9" t="s">
        <v>2</v>
      </c>
      <c r="E228" s="29" t="s">
        <v>637</v>
      </c>
      <c r="F228" s="9" t="s">
        <v>20</v>
      </c>
      <c r="G228" s="9" t="s">
        <v>8</v>
      </c>
      <c r="H228" s="34">
        <v>3620</v>
      </c>
      <c r="I228" s="9">
        <v>0.18</v>
      </c>
      <c r="J228" s="43">
        <v>45</v>
      </c>
      <c r="K228" s="278"/>
      <c r="L228" s="39"/>
    </row>
    <row r="229" spans="1:12" x14ac:dyDescent="0.25">
      <c r="A229" s="25">
        <v>43182.415243055555</v>
      </c>
      <c r="B229" s="9" t="s">
        <v>3</v>
      </c>
      <c r="C229" s="10"/>
      <c r="D229" s="9" t="s">
        <v>2</v>
      </c>
      <c r="E229" s="29" t="s">
        <v>637</v>
      </c>
      <c r="F229" s="9" t="s">
        <v>20</v>
      </c>
      <c r="G229" s="9" t="s">
        <v>8</v>
      </c>
      <c r="H229" s="44">
        <v>4110</v>
      </c>
      <c r="I229" s="9">
        <v>0.18</v>
      </c>
      <c r="J229" s="43">
        <v>45</v>
      </c>
      <c r="K229" s="278"/>
      <c r="L229" s="39"/>
    </row>
    <row r="230" spans="1:12" x14ac:dyDescent="0.25">
      <c r="A230" s="25">
        <v>43182.415416666663</v>
      </c>
      <c r="B230" s="9" t="s">
        <v>3</v>
      </c>
      <c r="C230" s="10"/>
      <c r="D230" s="9" t="s">
        <v>2</v>
      </c>
      <c r="E230" s="29" t="s">
        <v>637</v>
      </c>
      <c r="F230" s="9" t="s">
        <v>20</v>
      </c>
      <c r="G230" s="9" t="s">
        <v>8</v>
      </c>
      <c r="H230" s="44">
        <v>4120</v>
      </c>
      <c r="I230" s="9">
        <v>0.18</v>
      </c>
      <c r="J230" s="43">
        <v>45</v>
      </c>
      <c r="K230" s="278"/>
      <c r="L230" s="39"/>
    </row>
    <row r="231" spans="1:12" x14ac:dyDescent="0.25">
      <c r="A231" s="25">
        <v>43182.415555555555</v>
      </c>
      <c r="B231" s="9" t="s">
        <v>3</v>
      </c>
      <c r="C231" s="10"/>
      <c r="D231" s="9" t="s">
        <v>2</v>
      </c>
      <c r="E231" s="29" t="s">
        <v>637</v>
      </c>
      <c r="F231" s="9" t="s">
        <v>20</v>
      </c>
      <c r="G231" s="9" t="s">
        <v>8</v>
      </c>
      <c r="H231" s="44">
        <v>4120</v>
      </c>
      <c r="I231" s="9">
        <v>0.18</v>
      </c>
      <c r="J231" s="43">
        <v>45</v>
      </c>
      <c r="K231" s="278"/>
      <c r="L231" s="39"/>
    </row>
    <row r="232" spans="1:12" x14ac:dyDescent="0.25">
      <c r="A232" s="26">
        <v>43182.426759259259</v>
      </c>
      <c r="B232" s="12" t="s">
        <v>3</v>
      </c>
      <c r="C232" s="12" t="s">
        <v>2</v>
      </c>
      <c r="D232" s="10"/>
      <c r="E232" s="29" t="s">
        <v>636</v>
      </c>
      <c r="F232" s="12" t="s">
        <v>21</v>
      </c>
      <c r="G232" s="12" t="s">
        <v>0</v>
      </c>
      <c r="H232" s="40">
        <v>310</v>
      </c>
      <c r="I232" s="12">
        <v>0.18</v>
      </c>
      <c r="J232" s="45">
        <v>45</v>
      </c>
      <c r="K232" s="277">
        <f>AVERAGE(H235:H241,H243:H252)</f>
        <v>3824.705882352941</v>
      </c>
      <c r="L232" s="46"/>
    </row>
    <row r="233" spans="1:12" x14ac:dyDescent="0.25">
      <c r="A233" s="26">
        <v>43182.426898148151</v>
      </c>
      <c r="B233" s="12" t="s">
        <v>3</v>
      </c>
      <c r="C233" s="12" t="s">
        <v>2</v>
      </c>
      <c r="D233" s="10"/>
      <c r="E233" s="29" t="s">
        <v>636</v>
      </c>
      <c r="F233" s="12" t="s">
        <v>21</v>
      </c>
      <c r="G233" s="12" t="s">
        <v>0</v>
      </c>
      <c r="H233" s="40">
        <v>2880</v>
      </c>
      <c r="I233" s="12">
        <v>0.18</v>
      </c>
      <c r="J233" s="45">
        <v>45</v>
      </c>
      <c r="K233" s="277"/>
      <c r="L233" s="46"/>
    </row>
    <row r="234" spans="1:12" x14ac:dyDescent="0.25">
      <c r="A234" s="26">
        <v>43182.427037037036</v>
      </c>
      <c r="B234" s="12" t="s">
        <v>3</v>
      </c>
      <c r="C234" s="12" t="s">
        <v>2</v>
      </c>
      <c r="D234" s="10"/>
      <c r="E234" s="29" t="s">
        <v>636</v>
      </c>
      <c r="F234" s="12" t="s">
        <v>21</v>
      </c>
      <c r="G234" s="12" t="s">
        <v>0</v>
      </c>
      <c r="H234" s="40">
        <v>3580</v>
      </c>
      <c r="I234" s="12">
        <v>0.18</v>
      </c>
      <c r="J234" s="45">
        <v>45</v>
      </c>
      <c r="K234" s="277"/>
      <c r="L234" s="46"/>
    </row>
    <row r="235" spans="1:12" x14ac:dyDescent="0.25">
      <c r="A235" s="26">
        <v>43182.427453703705</v>
      </c>
      <c r="B235" s="12" t="s">
        <v>3</v>
      </c>
      <c r="C235" s="12" t="s">
        <v>2</v>
      </c>
      <c r="D235" s="10"/>
      <c r="E235" s="29" t="s">
        <v>636</v>
      </c>
      <c r="F235" s="12" t="s">
        <v>21</v>
      </c>
      <c r="G235" s="12" t="s">
        <v>0</v>
      </c>
      <c r="H235" s="47">
        <v>3750</v>
      </c>
      <c r="I235" s="12">
        <v>0.18</v>
      </c>
      <c r="J235" s="45">
        <v>45</v>
      </c>
      <c r="K235" s="277"/>
      <c r="L235" s="46"/>
    </row>
    <row r="236" spans="1:12" x14ac:dyDescent="0.25">
      <c r="A236" s="26">
        <v>43182.42759259259</v>
      </c>
      <c r="B236" s="12" t="s">
        <v>3</v>
      </c>
      <c r="C236" s="12" t="s">
        <v>2</v>
      </c>
      <c r="D236" s="10"/>
      <c r="E236" s="29" t="s">
        <v>636</v>
      </c>
      <c r="F236" s="12" t="s">
        <v>21</v>
      </c>
      <c r="G236" s="12" t="s">
        <v>0</v>
      </c>
      <c r="H236" s="47">
        <v>3820</v>
      </c>
      <c r="I236" s="12">
        <v>0.18</v>
      </c>
      <c r="J236" s="45">
        <v>45</v>
      </c>
      <c r="K236" s="277"/>
      <c r="L236" s="46"/>
    </row>
    <row r="237" spans="1:12" x14ac:dyDescent="0.25">
      <c r="A237" s="26">
        <v>43182.427731481483</v>
      </c>
      <c r="B237" s="12" t="s">
        <v>3</v>
      </c>
      <c r="C237" s="12" t="s">
        <v>2</v>
      </c>
      <c r="D237" s="10"/>
      <c r="E237" s="29" t="s">
        <v>636</v>
      </c>
      <c r="F237" s="12" t="s">
        <v>21</v>
      </c>
      <c r="G237" s="12" t="s">
        <v>0</v>
      </c>
      <c r="H237" s="47">
        <v>3870</v>
      </c>
      <c r="I237" s="12">
        <v>0.18</v>
      </c>
      <c r="J237" s="45">
        <v>45</v>
      </c>
      <c r="K237" s="277"/>
      <c r="L237" s="46"/>
    </row>
    <row r="238" spans="1:12" x14ac:dyDescent="0.25">
      <c r="A238" s="26">
        <v>43182.428078703706</v>
      </c>
      <c r="B238" s="12" t="s">
        <v>3</v>
      </c>
      <c r="C238" s="12" t="s">
        <v>2</v>
      </c>
      <c r="D238" s="10"/>
      <c r="E238" s="29" t="s">
        <v>636</v>
      </c>
      <c r="F238" s="12" t="s">
        <v>21</v>
      </c>
      <c r="G238" s="12" t="s">
        <v>0</v>
      </c>
      <c r="H238" s="47">
        <v>3740</v>
      </c>
      <c r="I238" s="12">
        <v>0.18</v>
      </c>
      <c r="J238" s="45">
        <v>45</v>
      </c>
      <c r="K238" s="277"/>
      <c r="L238" s="46"/>
    </row>
    <row r="239" spans="1:12" x14ac:dyDescent="0.25">
      <c r="A239" s="26">
        <v>43182.428229166668</v>
      </c>
      <c r="B239" s="12" t="s">
        <v>3</v>
      </c>
      <c r="C239" s="12" t="s">
        <v>2</v>
      </c>
      <c r="D239" s="10"/>
      <c r="E239" s="29" t="s">
        <v>636</v>
      </c>
      <c r="F239" s="12" t="s">
        <v>21</v>
      </c>
      <c r="G239" s="12" t="s">
        <v>0</v>
      </c>
      <c r="H239" s="47">
        <v>3740</v>
      </c>
      <c r="I239" s="12">
        <v>0.18</v>
      </c>
      <c r="J239" s="45">
        <v>45</v>
      </c>
      <c r="K239" s="277"/>
      <c r="L239" s="46"/>
    </row>
    <row r="240" spans="1:12" x14ac:dyDescent="0.25">
      <c r="A240" s="26">
        <v>43182.428368055553</v>
      </c>
      <c r="B240" s="12" t="s">
        <v>3</v>
      </c>
      <c r="C240" s="12" t="s">
        <v>2</v>
      </c>
      <c r="D240" s="10"/>
      <c r="E240" s="29" t="s">
        <v>636</v>
      </c>
      <c r="F240" s="12" t="s">
        <v>21</v>
      </c>
      <c r="G240" s="12" t="s">
        <v>0</v>
      </c>
      <c r="H240" s="47">
        <v>3730</v>
      </c>
      <c r="I240" s="12">
        <v>0.18</v>
      </c>
      <c r="J240" s="45">
        <v>45</v>
      </c>
      <c r="K240" s="277"/>
      <c r="L240" s="46"/>
    </row>
    <row r="241" spans="1:12" x14ac:dyDescent="0.25">
      <c r="A241" s="26">
        <v>43182.429016203707</v>
      </c>
      <c r="B241" s="12" t="s">
        <v>3</v>
      </c>
      <c r="C241" s="12" t="s">
        <v>2</v>
      </c>
      <c r="D241" s="10"/>
      <c r="E241" s="29" t="s">
        <v>636</v>
      </c>
      <c r="F241" s="12" t="s">
        <v>21</v>
      </c>
      <c r="G241" s="12" t="s">
        <v>0</v>
      </c>
      <c r="H241" s="12">
        <v>3380</v>
      </c>
      <c r="I241" s="12">
        <v>0.18</v>
      </c>
      <c r="J241" s="45">
        <v>45</v>
      </c>
      <c r="K241" s="277"/>
      <c r="L241" s="46"/>
    </row>
    <row r="242" spans="1:12" x14ac:dyDescent="0.25">
      <c r="A242" s="26">
        <v>43182.429166666669</v>
      </c>
      <c r="B242" s="12" t="s">
        <v>3</v>
      </c>
      <c r="C242" s="12" t="s">
        <v>2</v>
      </c>
      <c r="D242" s="10"/>
      <c r="E242" s="29" t="s">
        <v>636</v>
      </c>
      <c r="F242" s="12" t="s">
        <v>21</v>
      </c>
      <c r="G242" s="12" t="s">
        <v>0</v>
      </c>
      <c r="H242" s="40">
        <v>3150</v>
      </c>
      <c r="I242" s="12">
        <v>0.18</v>
      </c>
      <c r="J242" s="45">
        <v>45</v>
      </c>
      <c r="K242" s="277"/>
      <c r="L242" s="46"/>
    </row>
    <row r="243" spans="1:12" x14ac:dyDescent="0.25">
      <c r="A243" s="26">
        <v>43182.429305555554</v>
      </c>
      <c r="B243" s="12" t="s">
        <v>3</v>
      </c>
      <c r="C243" s="12" t="s">
        <v>2</v>
      </c>
      <c r="D243" s="10"/>
      <c r="E243" s="29" t="s">
        <v>636</v>
      </c>
      <c r="F243" s="12" t="s">
        <v>21</v>
      </c>
      <c r="G243" s="12" t="s">
        <v>0</v>
      </c>
      <c r="H243" s="12">
        <v>3450</v>
      </c>
      <c r="I243" s="12">
        <v>0.18</v>
      </c>
      <c r="J243" s="45">
        <v>45</v>
      </c>
      <c r="K243" s="277"/>
      <c r="L243" s="46"/>
    </row>
    <row r="244" spans="1:12" x14ac:dyDescent="0.25">
      <c r="A244" s="26">
        <v>43182.435671296298</v>
      </c>
      <c r="B244" s="12" t="s">
        <v>3</v>
      </c>
      <c r="C244" s="12" t="s">
        <v>2</v>
      </c>
      <c r="D244" s="10"/>
      <c r="E244" s="29" t="s">
        <v>636</v>
      </c>
      <c r="F244" s="12" t="s">
        <v>21</v>
      </c>
      <c r="G244" s="12" t="s">
        <v>0</v>
      </c>
      <c r="H244" s="12">
        <v>4080</v>
      </c>
      <c r="I244" s="12">
        <v>0.18</v>
      </c>
      <c r="J244" s="45">
        <v>45</v>
      </c>
      <c r="K244" s="277"/>
      <c r="L244" s="46"/>
    </row>
    <row r="245" spans="1:12" x14ac:dyDescent="0.25">
      <c r="A245" s="26">
        <v>43182.435810185183</v>
      </c>
      <c r="B245" s="12" t="s">
        <v>3</v>
      </c>
      <c r="C245" s="12" t="s">
        <v>2</v>
      </c>
      <c r="D245" s="10"/>
      <c r="E245" s="29" t="s">
        <v>636</v>
      </c>
      <c r="F245" s="12" t="s">
        <v>21</v>
      </c>
      <c r="G245" s="12" t="s">
        <v>0</v>
      </c>
      <c r="H245" s="12">
        <v>4070</v>
      </c>
      <c r="I245" s="12">
        <v>0.18</v>
      </c>
      <c r="J245" s="45">
        <v>45</v>
      </c>
      <c r="K245" s="277"/>
      <c r="L245" s="46"/>
    </row>
    <row r="246" spans="1:12" x14ac:dyDescent="0.25">
      <c r="A246" s="26">
        <v>43182.435949074075</v>
      </c>
      <c r="B246" s="12" t="s">
        <v>3</v>
      </c>
      <c r="C246" s="12" t="s">
        <v>2</v>
      </c>
      <c r="D246" s="10"/>
      <c r="E246" s="29" t="s">
        <v>636</v>
      </c>
      <c r="F246" s="12" t="s">
        <v>21</v>
      </c>
      <c r="G246" s="12" t="s">
        <v>0</v>
      </c>
      <c r="H246" s="12">
        <v>4060</v>
      </c>
      <c r="I246" s="12">
        <v>0.18</v>
      </c>
      <c r="J246" s="45">
        <v>45</v>
      </c>
      <c r="K246" s="277"/>
      <c r="L246" s="46"/>
    </row>
    <row r="247" spans="1:12" x14ac:dyDescent="0.25">
      <c r="A247" s="26">
        <v>43182.430023148147</v>
      </c>
      <c r="B247" s="12" t="s">
        <v>3</v>
      </c>
      <c r="C247" s="10"/>
      <c r="D247" s="12" t="s">
        <v>2</v>
      </c>
      <c r="E247" s="29" t="s">
        <v>637</v>
      </c>
      <c r="F247" s="12" t="s">
        <v>21</v>
      </c>
      <c r="G247" s="12" t="s">
        <v>0</v>
      </c>
      <c r="H247" s="12">
        <v>3610</v>
      </c>
      <c r="I247" s="12">
        <v>0.18</v>
      </c>
      <c r="J247" s="45">
        <v>45</v>
      </c>
      <c r="K247" s="277"/>
      <c r="L247" s="46"/>
    </row>
    <row r="248" spans="1:12" x14ac:dyDescent="0.25">
      <c r="A248" s="26">
        <v>43182.430162037039</v>
      </c>
      <c r="B248" s="12" t="s">
        <v>3</v>
      </c>
      <c r="C248" s="10"/>
      <c r="D248" s="12" t="s">
        <v>2</v>
      </c>
      <c r="E248" s="29" t="s">
        <v>637</v>
      </c>
      <c r="F248" s="12" t="s">
        <v>21</v>
      </c>
      <c r="G248" s="12" t="s">
        <v>0</v>
      </c>
      <c r="H248" s="12">
        <v>3590</v>
      </c>
      <c r="I248" s="12">
        <v>0.18</v>
      </c>
      <c r="J248" s="45">
        <v>45</v>
      </c>
      <c r="K248" s="277"/>
      <c r="L248" s="46"/>
    </row>
    <row r="249" spans="1:12" x14ac:dyDescent="0.25">
      <c r="A249" s="26">
        <v>43182.430300925924</v>
      </c>
      <c r="B249" s="12" t="s">
        <v>3</v>
      </c>
      <c r="C249" s="10"/>
      <c r="D249" s="12" t="s">
        <v>2</v>
      </c>
      <c r="E249" s="29" t="s">
        <v>637</v>
      </c>
      <c r="F249" s="12" t="s">
        <v>21</v>
      </c>
      <c r="G249" s="12" t="s">
        <v>0</v>
      </c>
      <c r="H249" s="12">
        <v>3570</v>
      </c>
      <c r="I249" s="12">
        <v>0.18</v>
      </c>
      <c r="J249" s="45">
        <v>45</v>
      </c>
      <c r="K249" s="277"/>
      <c r="L249" s="46"/>
    </row>
    <row r="250" spans="1:12" x14ac:dyDescent="0.25">
      <c r="A250" s="26">
        <v>43182.436296296299</v>
      </c>
      <c r="B250" s="12" t="s">
        <v>3</v>
      </c>
      <c r="C250" s="10"/>
      <c r="D250" s="12" t="s">
        <v>2</v>
      </c>
      <c r="E250" s="29" t="s">
        <v>637</v>
      </c>
      <c r="F250" s="12" t="s">
        <v>21</v>
      </c>
      <c r="G250" s="12" t="s">
        <v>0</v>
      </c>
      <c r="H250" s="12">
        <v>4170</v>
      </c>
      <c r="I250" s="12">
        <v>0.18</v>
      </c>
      <c r="J250" s="45">
        <v>45</v>
      </c>
      <c r="K250" s="277"/>
      <c r="L250" s="46"/>
    </row>
    <row r="251" spans="1:12" x14ac:dyDescent="0.25">
      <c r="A251" s="26">
        <v>43182.436435185184</v>
      </c>
      <c r="B251" s="12" t="s">
        <v>3</v>
      </c>
      <c r="C251" s="10"/>
      <c r="D251" s="12" t="s">
        <v>2</v>
      </c>
      <c r="E251" s="29" t="s">
        <v>637</v>
      </c>
      <c r="F251" s="12" t="s">
        <v>21</v>
      </c>
      <c r="G251" s="12" t="s">
        <v>0</v>
      </c>
      <c r="H251" s="12">
        <v>4190</v>
      </c>
      <c r="I251" s="12">
        <v>0.18</v>
      </c>
      <c r="J251" s="45">
        <v>45</v>
      </c>
      <c r="K251" s="277"/>
      <c r="L251" s="46"/>
    </row>
    <row r="252" spans="1:12" x14ac:dyDescent="0.25">
      <c r="A252" s="26">
        <v>43182.436585648145</v>
      </c>
      <c r="B252" s="12" t="s">
        <v>3</v>
      </c>
      <c r="C252" s="10"/>
      <c r="D252" s="12" t="s">
        <v>2</v>
      </c>
      <c r="E252" s="29" t="s">
        <v>637</v>
      </c>
      <c r="F252" s="12" t="s">
        <v>21</v>
      </c>
      <c r="G252" s="12" t="s">
        <v>0</v>
      </c>
      <c r="H252" s="12">
        <v>4200</v>
      </c>
      <c r="I252" s="12">
        <v>0.18</v>
      </c>
      <c r="J252" s="45">
        <v>45</v>
      </c>
      <c r="K252" s="277"/>
      <c r="L252" s="46"/>
    </row>
    <row r="253" spans="1:12" x14ac:dyDescent="0.25">
      <c r="A253" s="25">
        <v>43182.430995370371</v>
      </c>
      <c r="B253" s="9" t="s">
        <v>3</v>
      </c>
      <c r="C253" s="12" t="s">
        <v>2</v>
      </c>
      <c r="D253" s="10"/>
      <c r="E253" s="8" t="s">
        <v>636</v>
      </c>
      <c r="F253" s="9" t="s">
        <v>22</v>
      </c>
      <c r="G253" s="9" t="s">
        <v>0</v>
      </c>
      <c r="H253" s="9">
        <v>3850</v>
      </c>
      <c r="I253" s="9">
        <v>0.18</v>
      </c>
      <c r="J253" s="43">
        <v>45</v>
      </c>
      <c r="K253" s="278">
        <f>AVERAGE(H253:H261,H265:H267)</f>
        <v>4260.833333333333</v>
      </c>
      <c r="L253" s="39"/>
    </row>
    <row r="254" spans="1:12" x14ac:dyDescent="0.25">
      <c r="A254" s="25">
        <v>43182.431134259263</v>
      </c>
      <c r="B254" s="9" t="s">
        <v>3</v>
      </c>
      <c r="C254" s="12" t="s">
        <v>2</v>
      </c>
      <c r="D254" s="10"/>
      <c r="E254" s="8" t="s">
        <v>636</v>
      </c>
      <c r="F254" s="9" t="s">
        <v>22</v>
      </c>
      <c r="G254" s="9" t="s">
        <v>0</v>
      </c>
      <c r="H254" s="9">
        <v>3880</v>
      </c>
      <c r="I254" s="9">
        <v>0.18</v>
      </c>
      <c r="J254" s="43">
        <v>45</v>
      </c>
      <c r="K254" s="278"/>
      <c r="L254" s="39"/>
    </row>
    <row r="255" spans="1:12" x14ac:dyDescent="0.25">
      <c r="A255" s="25">
        <v>43182.431273148148</v>
      </c>
      <c r="B255" s="9" t="s">
        <v>3</v>
      </c>
      <c r="C255" s="12" t="s">
        <v>2</v>
      </c>
      <c r="D255" s="10"/>
      <c r="E255" s="8" t="s">
        <v>636</v>
      </c>
      <c r="F255" s="9" t="s">
        <v>22</v>
      </c>
      <c r="G255" s="9" t="s">
        <v>0</v>
      </c>
      <c r="H255" s="9">
        <v>3890</v>
      </c>
      <c r="I255" s="9">
        <v>0.18</v>
      </c>
      <c r="J255" s="43">
        <v>45</v>
      </c>
      <c r="K255" s="278"/>
      <c r="L255" s="39"/>
    </row>
    <row r="256" spans="1:12" x14ac:dyDescent="0.25">
      <c r="A256" s="25">
        <v>43182.434004629627</v>
      </c>
      <c r="B256" s="9" t="s">
        <v>3</v>
      </c>
      <c r="C256" s="12" t="s">
        <v>2</v>
      </c>
      <c r="D256" s="10"/>
      <c r="E256" s="8" t="s">
        <v>636</v>
      </c>
      <c r="F256" s="9" t="s">
        <v>22</v>
      </c>
      <c r="G256" s="9" t="s">
        <v>0</v>
      </c>
      <c r="H256" s="9">
        <v>4260</v>
      </c>
      <c r="I256" s="9">
        <v>0.18</v>
      </c>
      <c r="J256" s="43">
        <v>45</v>
      </c>
      <c r="K256" s="278"/>
      <c r="L256" s="39"/>
    </row>
    <row r="257" spans="1:12" x14ac:dyDescent="0.25">
      <c r="A257" s="25">
        <v>43182.43414351852</v>
      </c>
      <c r="B257" s="9" t="s">
        <v>3</v>
      </c>
      <c r="C257" s="12" t="s">
        <v>2</v>
      </c>
      <c r="D257" s="10"/>
      <c r="E257" s="8" t="s">
        <v>636</v>
      </c>
      <c r="F257" s="9" t="s">
        <v>22</v>
      </c>
      <c r="G257" s="9" t="s">
        <v>0</v>
      </c>
      <c r="H257" s="9">
        <v>4320</v>
      </c>
      <c r="I257" s="9">
        <v>0.18</v>
      </c>
      <c r="J257" s="43">
        <v>45</v>
      </c>
      <c r="K257" s="278"/>
      <c r="L257" s="39"/>
    </row>
    <row r="258" spans="1:12" x14ac:dyDescent="0.25">
      <c r="A258" s="25">
        <v>43182.434282407405</v>
      </c>
      <c r="B258" s="9" t="s">
        <v>3</v>
      </c>
      <c r="C258" s="12" t="s">
        <v>2</v>
      </c>
      <c r="D258" s="10"/>
      <c r="E258" s="8" t="s">
        <v>636</v>
      </c>
      <c r="F258" s="9" t="s">
        <v>22</v>
      </c>
      <c r="G258" s="9" t="s">
        <v>0</v>
      </c>
      <c r="H258" s="9">
        <v>4340</v>
      </c>
      <c r="I258" s="9">
        <v>0.18</v>
      </c>
      <c r="J258" s="43">
        <v>45</v>
      </c>
      <c r="K258" s="278"/>
      <c r="L258" s="39"/>
    </row>
    <row r="259" spans="1:12" x14ac:dyDescent="0.25">
      <c r="A259" s="25">
        <v>43182.434560185182</v>
      </c>
      <c r="B259" s="9" t="s">
        <v>3</v>
      </c>
      <c r="C259" s="12" t="s">
        <v>2</v>
      </c>
      <c r="D259" s="10"/>
      <c r="E259" s="8" t="s">
        <v>636</v>
      </c>
      <c r="F259" s="9" t="s">
        <v>22</v>
      </c>
      <c r="G259" s="9" t="s">
        <v>0</v>
      </c>
      <c r="H259" s="9">
        <v>4340</v>
      </c>
      <c r="I259" s="9">
        <v>0.18</v>
      </c>
      <c r="J259" s="43">
        <v>45</v>
      </c>
      <c r="K259" s="278"/>
      <c r="L259" s="39"/>
    </row>
    <row r="260" spans="1:12" x14ac:dyDescent="0.25">
      <c r="A260" s="25">
        <v>43182.434699074074</v>
      </c>
      <c r="B260" s="9" t="s">
        <v>3</v>
      </c>
      <c r="C260" s="12" t="s">
        <v>2</v>
      </c>
      <c r="D260" s="10"/>
      <c r="E260" s="8" t="s">
        <v>636</v>
      </c>
      <c r="F260" s="9" t="s">
        <v>22</v>
      </c>
      <c r="G260" s="9" t="s">
        <v>0</v>
      </c>
      <c r="H260" s="9">
        <v>4350</v>
      </c>
      <c r="I260" s="9">
        <v>0.18</v>
      </c>
      <c r="J260" s="43">
        <v>45</v>
      </c>
      <c r="K260" s="278"/>
      <c r="L260" s="39"/>
    </row>
    <row r="261" spans="1:12" x14ac:dyDescent="0.25">
      <c r="A261" s="25">
        <v>43182.434849537036</v>
      </c>
      <c r="B261" s="9" t="s">
        <v>3</v>
      </c>
      <c r="C261" s="12" t="s">
        <v>2</v>
      </c>
      <c r="D261" s="10"/>
      <c r="E261" s="8" t="s">
        <v>636</v>
      </c>
      <c r="F261" s="9" t="s">
        <v>22</v>
      </c>
      <c r="G261" s="9" t="s">
        <v>0</v>
      </c>
      <c r="H261" s="9">
        <v>4360</v>
      </c>
      <c r="I261" s="9">
        <v>0.18</v>
      </c>
      <c r="J261" s="43">
        <v>45</v>
      </c>
      <c r="K261" s="278"/>
      <c r="L261" s="39"/>
    </row>
    <row r="262" spans="1:12" x14ac:dyDescent="0.25">
      <c r="A262" s="25">
        <v>43182.431793981479</v>
      </c>
      <c r="B262" s="9" t="s">
        <v>3</v>
      </c>
      <c r="C262" s="10"/>
      <c r="D262" s="12" t="s">
        <v>2</v>
      </c>
      <c r="E262" s="8" t="s">
        <v>637</v>
      </c>
      <c r="F262" s="9" t="s">
        <v>22</v>
      </c>
      <c r="G262" s="9" t="s">
        <v>0</v>
      </c>
      <c r="H262" s="34">
        <v>3540</v>
      </c>
      <c r="I262" s="9">
        <v>0.18</v>
      </c>
      <c r="J262" s="43">
        <v>45</v>
      </c>
      <c r="K262" s="278"/>
      <c r="L262" s="39"/>
    </row>
    <row r="263" spans="1:12" x14ac:dyDescent="0.25">
      <c r="A263" s="25">
        <v>43182.431944444441</v>
      </c>
      <c r="B263" s="9" t="s">
        <v>3</v>
      </c>
      <c r="C263" s="10"/>
      <c r="D263" s="12" t="s">
        <v>2</v>
      </c>
      <c r="E263" s="8" t="s">
        <v>637</v>
      </c>
      <c r="F263" s="9" t="s">
        <v>22</v>
      </c>
      <c r="G263" s="9" t="s">
        <v>0</v>
      </c>
      <c r="H263" s="34">
        <v>410</v>
      </c>
      <c r="I263" s="9">
        <v>0.18</v>
      </c>
      <c r="J263" s="43">
        <v>45</v>
      </c>
      <c r="K263" s="278"/>
      <c r="L263" s="39"/>
    </row>
    <row r="264" spans="1:12" x14ac:dyDescent="0.25">
      <c r="A264" s="25">
        <v>43182.432083333333</v>
      </c>
      <c r="B264" s="9" t="s">
        <v>3</v>
      </c>
      <c r="C264" s="10"/>
      <c r="D264" s="12" t="s">
        <v>2</v>
      </c>
      <c r="E264" s="8" t="s">
        <v>637</v>
      </c>
      <c r="F264" s="9" t="s">
        <v>22</v>
      </c>
      <c r="G264" s="9" t="s">
        <v>0</v>
      </c>
      <c r="H264" s="34">
        <v>390</v>
      </c>
      <c r="I264" s="9">
        <v>0.18</v>
      </c>
      <c r="J264" s="43">
        <v>45</v>
      </c>
      <c r="K264" s="278"/>
      <c r="L264" s="39"/>
    </row>
    <row r="265" spans="1:12" x14ac:dyDescent="0.25">
      <c r="A265" s="25">
        <v>43182.433263888888</v>
      </c>
      <c r="B265" s="9" t="s">
        <v>3</v>
      </c>
      <c r="C265" s="10"/>
      <c r="D265" s="12" t="s">
        <v>2</v>
      </c>
      <c r="E265" s="8" t="s">
        <v>637</v>
      </c>
      <c r="F265" s="9" t="s">
        <v>22</v>
      </c>
      <c r="G265" s="9" t="s">
        <v>0</v>
      </c>
      <c r="H265" s="9">
        <v>4510</v>
      </c>
      <c r="I265" s="9">
        <v>0.18</v>
      </c>
      <c r="J265" s="43">
        <v>45</v>
      </c>
      <c r="K265" s="278"/>
      <c r="L265" s="39"/>
    </row>
    <row r="266" spans="1:12" x14ac:dyDescent="0.25">
      <c r="A266" s="25">
        <v>43182.43340277778</v>
      </c>
      <c r="B266" s="9" t="s">
        <v>3</v>
      </c>
      <c r="C266" s="10"/>
      <c r="D266" s="12" t="s">
        <v>2</v>
      </c>
      <c r="E266" s="8" t="s">
        <v>637</v>
      </c>
      <c r="F266" s="9" t="s">
        <v>22</v>
      </c>
      <c r="G266" s="9" t="s">
        <v>0</v>
      </c>
      <c r="H266" s="9">
        <v>4520</v>
      </c>
      <c r="I266" s="9">
        <v>0.18</v>
      </c>
      <c r="J266" s="43">
        <v>45</v>
      </c>
      <c r="K266" s="278"/>
      <c r="L266" s="39"/>
    </row>
    <row r="267" spans="1:12" x14ac:dyDescent="0.25">
      <c r="A267" s="25">
        <v>43182.433541666665</v>
      </c>
      <c r="B267" s="9" t="s">
        <v>3</v>
      </c>
      <c r="C267" s="10"/>
      <c r="D267" s="12" t="s">
        <v>2</v>
      </c>
      <c r="E267" s="8" t="s">
        <v>637</v>
      </c>
      <c r="F267" s="9" t="s">
        <v>22</v>
      </c>
      <c r="G267" s="9" t="s">
        <v>0</v>
      </c>
      <c r="H267" s="9">
        <v>4510</v>
      </c>
      <c r="I267" s="9">
        <v>0.18</v>
      </c>
      <c r="J267" s="43">
        <v>45</v>
      </c>
      <c r="K267" s="278"/>
      <c r="L267" s="39"/>
    </row>
    <row r="268" spans="1:12" x14ac:dyDescent="0.25">
      <c r="A268" s="26">
        <v>43182.440046296295</v>
      </c>
      <c r="B268" s="12" t="s">
        <v>3</v>
      </c>
      <c r="C268" s="12" t="s">
        <v>2</v>
      </c>
      <c r="D268" s="10"/>
      <c r="E268" s="29" t="s">
        <v>636</v>
      </c>
      <c r="F268" s="12" t="s">
        <v>23</v>
      </c>
      <c r="G268" s="12" t="s">
        <v>0</v>
      </c>
      <c r="H268" s="12">
        <v>3810</v>
      </c>
      <c r="I268" s="12">
        <v>0.18</v>
      </c>
      <c r="J268" s="45">
        <v>45</v>
      </c>
      <c r="K268" s="267">
        <f>AVERAGE(H268:H270,H272:H273,H277,H283:H284,H286:H290)</f>
        <v>4065.3846153846152</v>
      </c>
      <c r="L268" s="39"/>
    </row>
    <row r="269" spans="1:12" x14ac:dyDescent="0.25">
      <c r="A269" s="26">
        <v>43182.440185185187</v>
      </c>
      <c r="B269" s="12" t="s">
        <v>3</v>
      </c>
      <c r="C269" s="12" t="s">
        <v>2</v>
      </c>
      <c r="D269" s="10"/>
      <c r="E269" s="29" t="s">
        <v>636</v>
      </c>
      <c r="F269" s="12" t="s">
        <v>23</v>
      </c>
      <c r="G269" s="12" t="s">
        <v>0</v>
      </c>
      <c r="H269" s="12">
        <v>3790</v>
      </c>
      <c r="I269" s="12">
        <v>0.18</v>
      </c>
      <c r="J269" s="45">
        <v>45</v>
      </c>
      <c r="K269" s="268"/>
      <c r="L269" s="39"/>
    </row>
    <row r="270" spans="1:12" x14ac:dyDescent="0.25">
      <c r="A270" s="26">
        <v>43182.440324074072</v>
      </c>
      <c r="B270" s="12" t="s">
        <v>3</v>
      </c>
      <c r="C270" s="12" t="s">
        <v>2</v>
      </c>
      <c r="D270" s="10"/>
      <c r="E270" s="29" t="s">
        <v>636</v>
      </c>
      <c r="F270" s="12" t="s">
        <v>23</v>
      </c>
      <c r="G270" s="12" t="s">
        <v>0</v>
      </c>
      <c r="H270" s="12">
        <v>3750</v>
      </c>
      <c r="I270" s="12">
        <v>0.18</v>
      </c>
      <c r="J270" s="45">
        <v>45</v>
      </c>
      <c r="K270" s="268"/>
      <c r="L270" s="39"/>
    </row>
    <row r="271" spans="1:12" x14ac:dyDescent="0.25">
      <c r="A271" s="26">
        <v>43182.440925925926</v>
      </c>
      <c r="B271" s="12" t="s">
        <v>3</v>
      </c>
      <c r="C271" s="12" t="s">
        <v>2</v>
      </c>
      <c r="D271" s="10"/>
      <c r="E271" s="29" t="s">
        <v>636</v>
      </c>
      <c r="F271" s="12" t="s">
        <v>23</v>
      </c>
      <c r="G271" s="12" t="s">
        <v>0</v>
      </c>
      <c r="H271" s="40">
        <v>3940</v>
      </c>
      <c r="I271" s="12">
        <v>0.18</v>
      </c>
      <c r="J271" s="45">
        <v>45</v>
      </c>
      <c r="K271" s="268"/>
      <c r="L271" s="39"/>
    </row>
    <row r="272" spans="1:12" x14ac:dyDescent="0.25">
      <c r="A272" s="26">
        <v>43182.441064814811</v>
      </c>
      <c r="B272" s="12" t="s">
        <v>3</v>
      </c>
      <c r="C272" s="12" t="s">
        <v>2</v>
      </c>
      <c r="D272" s="10"/>
      <c r="E272" s="29" t="s">
        <v>636</v>
      </c>
      <c r="F272" s="12" t="s">
        <v>23</v>
      </c>
      <c r="G272" s="12" t="s">
        <v>0</v>
      </c>
      <c r="H272" s="12">
        <v>4010</v>
      </c>
      <c r="I272" s="12">
        <v>0.18</v>
      </c>
      <c r="J272" s="45">
        <v>45</v>
      </c>
      <c r="K272" s="268"/>
      <c r="L272" s="39"/>
    </row>
    <row r="273" spans="1:12" x14ac:dyDescent="0.25">
      <c r="A273" s="26">
        <v>43182.441203703704</v>
      </c>
      <c r="B273" s="12" t="s">
        <v>3</v>
      </c>
      <c r="C273" s="12" t="s">
        <v>2</v>
      </c>
      <c r="D273" s="10"/>
      <c r="E273" s="29" t="s">
        <v>636</v>
      </c>
      <c r="F273" s="12" t="s">
        <v>23</v>
      </c>
      <c r="G273" s="12" t="s">
        <v>0</v>
      </c>
      <c r="H273" s="12">
        <v>3960</v>
      </c>
      <c r="I273" s="12">
        <v>0.18</v>
      </c>
      <c r="J273" s="45">
        <v>45</v>
      </c>
      <c r="K273" s="268"/>
      <c r="L273" s="39"/>
    </row>
    <row r="274" spans="1:12" x14ac:dyDescent="0.25">
      <c r="A274" s="26">
        <v>43182.441793981481</v>
      </c>
      <c r="B274" s="12" t="s">
        <v>3</v>
      </c>
      <c r="C274" s="12" t="s">
        <v>2</v>
      </c>
      <c r="D274" s="10"/>
      <c r="E274" s="29" t="s">
        <v>636</v>
      </c>
      <c r="F274" s="12" t="s">
        <v>23</v>
      </c>
      <c r="G274" s="12" t="s">
        <v>0</v>
      </c>
      <c r="H274" s="40">
        <v>4380</v>
      </c>
      <c r="I274" s="12">
        <v>0.18</v>
      </c>
      <c r="J274" s="45">
        <v>45</v>
      </c>
      <c r="K274" s="268"/>
      <c r="L274" s="39"/>
    </row>
    <row r="275" spans="1:12" x14ac:dyDescent="0.25">
      <c r="A275" s="26">
        <v>43182.441944444443</v>
      </c>
      <c r="B275" s="12" t="s">
        <v>3</v>
      </c>
      <c r="C275" s="12" t="s">
        <v>2</v>
      </c>
      <c r="D275" s="10"/>
      <c r="E275" s="29" t="s">
        <v>636</v>
      </c>
      <c r="F275" s="12" t="s">
        <v>23</v>
      </c>
      <c r="G275" s="12" t="s">
        <v>0</v>
      </c>
      <c r="H275" s="40">
        <v>4450</v>
      </c>
      <c r="I275" s="12">
        <v>0.18</v>
      </c>
      <c r="J275" s="45">
        <v>45</v>
      </c>
      <c r="K275" s="268"/>
      <c r="L275" s="39"/>
    </row>
    <row r="276" spans="1:12" x14ac:dyDescent="0.25">
      <c r="A276" s="26">
        <v>43182.442083333335</v>
      </c>
      <c r="B276" s="12" t="s">
        <v>3</v>
      </c>
      <c r="C276" s="12" t="s">
        <v>2</v>
      </c>
      <c r="D276" s="10"/>
      <c r="E276" s="29" t="s">
        <v>636</v>
      </c>
      <c r="F276" s="12" t="s">
        <v>23</v>
      </c>
      <c r="G276" s="12" t="s">
        <v>0</v>
      </c>
      <c r="H276" s="40">
        <v>440</v>
      </c>
      <c r="I276" s="12">
        <v>0.18</v>
      </c>
      <c r="J276" s="45">
        <v>45</v>
      </c>
      <c r="K276" s="268"/>
      <c r="L276" s="39"/>
    </row>
    <row r="277" spans="1:12" x14ac:dyDescent="0.25">
      <c r="A277" s="26">
        <v>43182.442418981482</v>
      </c>
      <c r="B277" s="12" t="s">
        <v>3</v>
      </c>
      <c r="C277" s="12" t="s">
        <v>2</v>
      </c>
      <c r="D277" s="10"/>
      <c r="E277" s="29" t="s">
        <v>636</v>
      </c>
      <c r="F277" s="12" t="s">
        <v>23</v>
      </c>
      <c r="G277" s="12" t="s">
        <v>0</v>
      </c>
      <c r="H277" s="12">
        <v>4500</v>
      </c>
      <c r="I277" s="12">
        <v>0.18</v>
      </c>
      <c r="J277" s="45">
        <v>45</v>
      </c>
      <c r="K277" s="268"/>
      <c r="L277" s="39"/>
    </row>
    <row r="278" spans="1:12" x14ac:dyDescent="0.25">
      <c r="A278" s="26">
        <v>43182.442557870374</v>
      </c>
      <c r="B278" s="12" t="s">
        <v>3</v>
      </c>
      <c r="C278" s="12" t="s">
        <v>2</v>
      </c>
      <c r="D278" s="10"/>
      <c r="E278" s="29" t="s">
        <v>636</v>
      </c>
      <c r="F278" s="12" t="s">
        <v>23</v>
      </c>
      <c r="G278" s="12" t="s">
        <v>0</v>
      </c>
      <c r="H278" s="40">
        <v>3970</v>
      </c>
      <c r="I278" s="12">
        <v>0.18</v>
      </c>
      <c r="J278" s="45">
        <v>45</v>
      </c>
      <c r="K278" s="268"/>
      <c r="L278" s="39"/>
    </row>
    <row r="279" spans="1:12" x14ac:dyDescent="0.25">
      <c r="A279" s="26">
        <v>43182.442696759259</v>
      </c>
      <c r="B279" s="12" t="s">
        <v>3</v>
      </c>
      <c r="C279" s="12" t="s">
        <v>2</v>
      </c>
      <c r="D279" s="10"/>
      <c r="E279" s="29" t="s">
        <v>636</v>
      </c>
      <c r="F279" s="12" t="s">
        <v>23</v>
      </c>
      <c r="G279" s="12" t="s">
        <v>0</v>
      </c>
      <c r="H279" s="40">
        <v>4120</v>
      </c>
      <c r="I279" s="12">
        <v>0.18</v>
      </c>
      <c r="J279" s="45">
        <v>45</v>
      </c>
      <c r="K279" s="268"/>
      <c r="L279" s="39"/>
    </row>
    <row r="280" spans="1:12" x14ac:dyDescent="0.25">
      <c r="A280" s="26">
        <v>43182.443773148145</v>
      </c>
      <c r="B280" s="12" t="s">
        <v>3</v>
      </c>
      <c r="C280" s="10"/>
      <c r="D280" s="12" t="s">
        <v>2</v>
      </c>
      <c r="E280" s="29" t="s">
        <v>637</v>
      </c>
      <c r="F280" s="12" t="s">
        <v>23</v>
      </c>
      <c r="G280" s="12" t="s">
        <v>0</v>
      </c>
      <c r="H280" s="40">
        <v>3580</v>
      </c>
      <c r="I280" s="12">
        <v>0.18</v>
      </c>
      <c r="J280" s="45">
        <v>45</v>
      </c>
      <c r="K280" s="268"/>
      <c r="L280" s="39"/>
    </row>
    <row r="281" spans="1:12" x14ac:dyDescent="0.25">
      <c r="A281" s="26">
        <v>43182.443912037037</v>
      </c>
      <c r="B281" s="12" t="s">
        <v>3</v>
      </c>
      <c r="C281" s="10"/>
      <c r="D281" s="12" t="s">
        <v>2</v>
      </c>
      <c r="E281" s="29" t="s">
        <v>637</v>
      </c>
      <c r="F281" s="12" t="s">
        <v>23</v>
      </c>
      <c r="G281" s="12" t="s">
        <v>0</v>
      </c>
      <c r="H281" s="40">
        <v>3540</v>
      </c>
      <c r="I281" s="12">
        <v>0.18</v>
      </c>
      <c r="J281" s="45">
        <v>45</v>
      </c>
      <c r="K281" s="268"/>
      <c r="L281" s="39"/>
    </row>
    <row r="282" spans="1:12" x14ac:dyDescent="0.25">
      <c r="A282" s="26">
        <v>43182.444062499999</v>
      </c>
      <c r="B282" s="12" t="s">
        <v>3</v>
      </c>
      <c r="C282" s="10"/>
      <c r="D282" s="12" t="s">
        <v>2</v>
      </c>
      <c r="E282" s="29" t="s">
        <v>637</v>
      </c>
      <c r="F282" s="12" t="s">
        <v>23</v>
      </c>
      <c r="G282" s="12" t="s">
        <v>0</v>
      </c>
      <c r="H282" s="40">
        <v>3550</v>
      </c>
      <c r="I282" s="12">
        <v>0.18</v>
      </c>
      <c r="J282" s="45">
        <v>45</v>
      </c>
      <c r="K282" s="268"/>
      <c r="L282" s="39"/>
    </row>
    <row r="283" spans="1:12" x14ac:dyDescent="0.25">
      <c r="A283" s="26">
        <v>43182.444699074076</v>
      </c>
      <c r="B283" s="12" t="s">
        <v>3</v>
      </c>
      <c r="C283" s="10"/>
      <c r="D283" s="12" t="s">
        <v>2</v>
      </c>
      <c r="E283" s="29" t="s">
        <v>637</v>
      </c>
      <c r="F283" s="12" t="s">
        <v>23</v>
      </c>
      <c r="G283" s="12" t="s">
        <v>0</v>
      </c>
      <c r="H283" s="12">
        <v>4180</v>
      </c>
      <c r="I283" s="12">
        <v>0.18</v>
      </c>
      <c r="J283" s="45">
        <v>45</v>
      </c>
      <c r="K283" s="268"/>
      <c r="L283" s="39"/>
    </row>
    <row r="284" spans="1:12" x14ac:dyDescent="0.25">
      <c r="A284" s="26">
        <v>43182.444837962961</v>
      </c>
      <c r="B284" s="12" t="s">
        <v>3</v>
      </c>
      <c r="C284" s="10"/>
      <c r="D284" s="12" t="s">
        <v>2</v>
      </c>
      <c r="E284" s="29" t="s">
        <v>637</v>
      </c>
      <c r="F284" s="12" t="s">
        <v>23</v>
      </c>
      <c r="G284" s="12" t="s">
        <v>0</v>
      </c>
      <c r="H284" s="12">
        <v>4130</v>
      </c>
      <c r="I284" s="12">
        <v>0.18</v>
      </c>
      <c r="J284" s="45">
        <v>45</v>
      </c>
      <c r="K284" s="268"/>
      <c r="L284" s="39"/>
    </row>
    <row r="285" spans="1:12" x14ac:dyDescent="0.25">
      <c r="A285" s="26">
        <v>43182.444976851853</v>
      </c>
      <c r="B285" s="12" t="s">
        <v>3</v>
      </c>
      <c r="C285" s="10"/>
      <c r="D285" s="12" t="s">
        <v>2</v>
      </c>
      <c r="E285" s="29" t="s">
        <v>637</v>
      </c>
      <c r="F285" s="12" t="s">
        <v>23</v>
      </c>
      <c r="G285" s="12" t="s">
        <v>0</v>
      </c>
      <c r="H285" s="40">
        <v>390</v>
      </c>
      <c r="I285" s="12">
        <v>0.18</v>
      </c>
      <c r="J285" s="45">
        <v>45</v>
      </c>
      <c r="K285" s="268"/>
      <c r="L285" s="39"/>
    </row>
    <row r="286" spans="1:12" x14ac:dyDescent="0.25">
      <c r="A286" s="26">
        <v>43182.445300925923</v>
      </c>
      <c r="B286" s="12" t="s">
        <v>3</v>
      </c>
      <c r="C286" s="10"/>
      <c r="D286" s="12" t="s">
        <v>2</v>
      </c>
      <c r="E286" s="29" t="s">
        <v>637</v>
      </c>
      <c r="F286" s="12" t="s">
        <v>23</v>
      </c>
      <c r="G286" s="12" t="s">
        <v>0</v>
      </c>
      <c r="H286" s="12">
        <v>4110</v>
      </c>
      <c r="I286" s="12">
        <v>0.18</v>
      </c>
      <c r="J286" s="45">
        <v>45</v>
      </c>
      <c r="K286" s="268"/>
      <c r="L286" s="39"/>
    </row>
    <row r="287" spans="1:12" x14ac:dyDescent="0.25">
      <c r="A287" s="26">
        <v>43182.445439814815</v>
      </c>
      <c r="B287" s="12" t="s">
        <v>3</v>
      </c>
      <c r="C287" s="10"/>
      <c r="D287" s="12" t="s">
        <v>2</v>
      </c>
      <c r="E287" s="29" t="s">
        <v>637</v>
      </c>
      <c r="F287" s="12" t="s">
        <v>23</v>
      </c>
      <c r="G287" s="12" t="s">
        <v>0</v>
      </c>
      <c r="H287" s="12">
        <v>4140</v>
      </c>
      <c r="I287" s="12">
        <v>0.18</v>
      </c>
      <c r="J287" s="45">
        <v>45</v>
      </c>
      <c r="K287" s="268"/>
      <c r="L287" s="39"/>
    </row>
    <row r="288" spans="1:12" x14ac:dyDescent="0.25">
      <c r="A288" s="26">
        <v>43182.445590277777</v>
      </c>
      <c r="B288" s="12" t="s">
        <v>3</v>
      </c>
      <c r="C288" s="10"/>
      <c r="D288" s="12" t="s">
        <v>2</v>
      </c>
      <c r="E288" s="29" t="s">
        <v>637</v>
      </c>
      <c r="F288" s="12" t="s">
        <v>23</v>
      </c>
      <c r="G288" s="12" t="s">
        <v>0</v>
      </c>
      <c r="H288" s="12">
        <v>4160</v>
      </c>
      <c r="I288" s="12">
        <v>0.18</v>
      </c>
      <c r="J288" s="45">
        <v>45</v>
      </c>
      <c r="K288" s="268"/>
      <c r="L288" s="39"/>
    </row>
    <row r="289" spans="1:12" x14ac:dyDescent="0.25">
      <c r="A289" s="26">
        <v>43182.445590277777</v>
      </c>
      <c r="B289" s="12" t="s">
        <v>3</v>
      </c>
      <c r="C289" s="10"/>
      <c r="D289" s="12" t="s">
        <v>2</v>
      </c>
      <c r="E289" s="29" t="s">
        <v>637</v>
      </c>
      <c r="F289" s="12" t="s">
        <v>23</v>
      </c>
      <c r="G289" s="12" t="s">
        <v>0</v>
      </c>
      <c r="H289" s="12">
        <v>4160</v>
      </c>
      <c r="I289" s="12">
        <v>0.18</v>
      </c>
      <c r="J289" s="45">
        <v>45</v>
      </c>
      <c r="K289" s="268"/>
      <c r="L289" s="39"/>
    </row>
    <row r="290" spans="1:12" x14ac:dyDescent="0.25">
      <c r="A290" s="26">
        <v>43182.445740740739</v>
      </c>
      <c r="B290" s="12" t="s">
        <v>3</v>
      </c>
      <c r="C290" s="10"/>
      <c r="D290" s="12" t="s">
        <v>2</v>
      </c>
      <c r="E290" s="29" t="s">
        <v>637</v>
      </c>
      <c r="F290" s="12" t="s">
        <v>23</v>
      </c>
      <c r="G290" s="12" t="s">
        <v>0</v>
      </c>
      <c r="H290" s="12">
        <v>4150</v>
      </c>
      <c r="I290" s="12">
        <v>0.18</v>
      </c>
      <c r="J290" s="45">
        <v>45</v>
      </c>
      <c r="K290" s="268"/>
      <c r="L290" s="39"/>
    </row>
    <row r="291" spans="1:12" x14ac:dyDescent="0.25">
      <c r="A291" s="26">
        <v>43182.445879629631</v>
      </c>
      <c r="B291" s="12" t="s">
        <v>3</v>
      </c>
      <c r="C291" s="10"/>
      <c r="D291" s="12" t="s">
        <v>2</v>
      </c>
      <c r="E291" s="29" t="s">
        <v>637</v>
      </c>
      <c r="F291" s="12" t="s">
        <v>23</v>
      </c>
      <c r="G291" s="12" t="s">
        <v>0</v>
      </c>
      <c r="H291" s="40">
        <v>3390</v>
      </c>
      <c r="I291" s="12">
        <v>0.18</v>
      </c>
      <c r="J291" s="45">
        <v>45</v>
      </c>
      <c r="K291" s="269"/>
      <c r="L291" s="39"/>
    </row>
    <row r="292" spans="1:12" x14ac:dyDescent="0.25">
      <c r="A292" s="25">
        <v>43182.446435185186</v>
      </c>
      <c r="B292" s="9" t="s">
        <v>3</v>
      </c>
      <c r="C292" s="9" t="s">
        <v>2</v>
      </c>
      <c r="D292" s="10"/>
      <c r="E292" s="8" t="s">
        <v>636</v>
      </c>
      <c r="F292" s="9" t="s">
        <v>25</v>
      </c>
      <c r="G292" s="9" t="s">
        <v>0</v>
      </c>
      <c r="H292" s="9">
        <v>3770</v>
      </c>
      <c r="I292" s="9">
        <v>0.18</v>
      </c>
      <c r="J292" s="43">
        <v>45</v>
      </c>
      <c r="K292" s="270">
        <f>AVERAGE(H292:H297,H303:H305,H311:H312)</f>
        <v>3889.090909090909</v>
      </c>
      <c r="L292" s="39"/>
    </row>
    <row r="293" spans="1:12" x14ac:dyDescent="0.25">
      <c r="A293" s="25">
        <v>43182.446574074071</v>
      </c>
      <c r="B293" s="9" t="s">
        <v>3</v>
      </c>
      <c r="C293" s="9" t="s">
        <v>2</v>
      </c>
      <c r="D293" s="10"/>
      <c r="E293" s="8" t="s">
        <v>636</v>
      </c>
      <c r="F293" s="9" t="s">
        <v>25</v>
      </c>
      <c r="G293" s="9" t="s">
        <v>0</v>
      </c>
      <c r="H293" s="9">
        <v>3760</v>
      </c>
      <c r="I293" s="9">
        <v>0.18</v>
      </c>
      <c r="J293" s="43">
        <v>45</v>
      </c>
      <c r="K293" s="271"/>
      <c r="L293" s="39"/>
    </row>
    <row r="294" spans="1:12" x14ac:dyDescent="0.25">
      <c r="A294" s="25">
        <v>43182.446712962963</v>
      </c>
      <c r="B294" s="9" t="s">
        <v>3</v>
      </c>
      <c r="C294" s="9" t="s">
        <v>2</v>
      </c>
      <c r="D294" s="10"/>
      <c r="E294" s="8" t="s">
        <v>636</v>
      </c>
      <c r="F294" s="9" t="s">
        <v>25</v>
      </c>
      <c r="G294" s="9" t="s">
        <v>0</v>
      </c>
      <c r="H294" s="9">
        <v>3730</v>
      </c>
      <c r="I294" s="9">
        <v>0.18</v>
      </c>
      <c r="J294" s="43">
        <v>45</v>
      </c>
      <c r="K294" s="271"/>
      <c r="L294" s="39"/>
    </row>
    <row r="295" spans="1:12" x14ac:dyDescent="0.25">
      <c r="A295" s="25">
        <v>43182.44740740741</v>
      </c>
      <c r="B295" s="9" t="s">
        <v>3</v>
      </c>
      <c r="C295" s="9" t="s">
        <v>2</v>
      </c>
      <c r="D295" s="10"/>
      <c r="E295" s="8" t="s">
        <v>636</v>
      </c>
      <c r="F295" s="9" t="s">
        <v>25</v>
      </c>
      <c r="G295" s="9" t="s">
        <v>0</v>
      </c>
      <c r="H295" s="9">
        <v>4480</v>
      </c>
      <c r="I295" s="9">
        <v>0.18</v>
      </c>
      <c r="J295" s="43">
        <v>45</v>
      </c>
      <c r="K295" s="271"/>
      <c r="L295" s="39"/>
    </row>
    <row r="296" spans="1:12" x14ac:dyDescent="0.25">
      <c r="A296" s="25">
        <v>43182.447557870371</v>
      </c>
      <c r="B296" s="9" t="s">
        <v>3</v>
      </c>
      <c r="C296" s="9" t="s">
        <v>2</v>
      </c>
      <c r="D296" s="10"/>
      <c r="E296" s="8" t="s">
        <v>636</v>
      </c>
      <c r="F296" s="9" t="s">
        <v>25</v>
      </c>
      <c r="G296" s="9" t="s">
        <v>0</v>
      </c>
      <c r="H296" s="9">
        <v>4520</v>
      </c>
      <c r="I296" s="9">
        <v>0.18</v>
      </c>
      <c r="J296" s="43">
        <v>45</v>
      </c>
      <c r="K296" s="271"/>
      <c r="L296" s="39"/>
    </row>
    <row r="297" spans="1:12" x14ac:dyDescent="0.25">
      <c r="A297" s="25">
        <v>43182.447708333333</v>
      </c>
      <c r="B297" s="9" t="s">
        <v>3</v>
      </c>
      <c r="C297" s="9" t="s">
        <v>2</v>
      </c>
      <c r="D297" s="10"/>
      <c r="E297" s="8" t="s">
        <v>636</v>
      </c>
      <c r="F297" s="9" t="s">
        <v>25</v>
      </c>
      <c r="G297" s="9" t="s">
        <v>0</v>
      </c>
      <c r="H297" s="9">
        <v>4520</v>
      </c>
      <c r="I297" s="9">
        <v>0.18</v>
      </c>
      <c r="J297" s="43">
        <v>45</v>
      </c>
      <c r="K297" s="271"/>
      <c r="L297" s="39"/>
    </row>
    <row r="298" spans="1:12" x14ac:dyDescent="0.25">
      <c r="A298" s="25">
        <v>43182.448229166665</v>
      </c>
      <c r="B298" s="9" t="s">
        <v>3</v>
      </c>
      <c r="C298" s="10"/>
      <c r="D298" s="9" t="s">
        <v>2</v>
      </c>
      <c r="E298" s="8" t="s">
        <v>637</v>
      </c>
      <c r="F298" s="9" t="s">
        <v>25</v>
      </c>
      <c r="G298" s="9" t="s">
        <v>0</v>
      </c>
      <c r="H298" s="34">
        <v>380</v>
      </c>
      <c r="I298" s="9">
        <v>0.18</v>
      </c>
      <c r="J298" s="43">
        <v>45</v>
      </c>
      <c r="K298" s="271"/>
      <c r="L298" s="39"/>
    </row>
    <row r="299" spans="1:12" x14ac:dyDescent="0.25">
      <c r="A299" s="25">
        <v>43182.448368055557</v>
      </c>
      <c r="B299" s="9" t="s">
        <v>3</v>
      </c>
      <c r="C299" s="10"/>
      <c r="D299" s="9" t="s">
        <v>2</v>
      </c>
      <c r="E299" s="8" t="s">
        <v>637</v>
      </c>
      <c r="F299" s="9" t="s">
        <v>25</v>
      </c>
      <c r="G299" s="9" t="s">
        <v>0</v>
      </c>
      <c r="H299" s="34">
        <v>410</v>
      </c>
      <c r="I299" s="9">
        <v>0.18</v>
      </c>
      <c r="J299" s="43">
        <v>45</v>
      </c>
      <c r="K299" s="271"/>
      <c r="L299" s="39"/>
    </row>
    <row r="300" spans="1:12" x14ac:dyDescent="0.25">
      <c r="A300" s="25">
        <v>43182.448518518519</v>
      </c>
      <c r="B300" s="9" t="s">
        <v>3</v>
      </c>
      <c r="C300" s="10"/>
      <c r="D300" s="9" t="s">
        <v>2</v>
      </c>
      <c r="E300" s="8" t="s">
        <v>637</v>
      </c>
      <c r="F300" s="9" t="s">
        <v>25</v>
      </c>
      <c r="G300" s="9" t="s">
        <v>0</v>
      </c>
      <c r="H300" s="34">
        <v>440</v>
      </c>
      <c r="I300" s="9">
        <v>0.18</v>
      </c>
      <c r="J300" s="43">
        <v>45</v>
      </c>
      <c r="K300" s="271"/>
      <c r="L300" s="39"/>
    </row>
    <row r="301" spans="1:12" x14ac:dyDescent="0.25">
      <c r="A301" s="25">
        <v>43182.448750000003</v>
      </c>
      <c r="B301" s="9" t="s">
        <v>3</v>
      </c>
      <c r="C301" s="10"/>
      <c r="D301" s="9" t="s">
        <v>2</v>
      </c>
      <c r="E301" s="8" t="s">
        <v>637</v>
      </c>
      <c r="F301" s="9" t="s">
        <v>25</v>
      </c>
      <c r="G301" s="9" t="s">
        <v>0</v>
      </c>
      <c r="H301" s="34">
        <v>380</v>
      </c>
      <c r="I301" s="9">
        <v>0.18</v>
      </c>
      <c r="J301" s="43">
        <v>45</v>
      </c>
      <c r="K301" s="271"/>
      <c r="L301" s="39"/>
    </row>
    <row r="302" spans="1:12" x14ac:dyDescent="0.25">
      <c r="A302" s="25">
        <v>43182.448888888888</v>
      </c>
      <c r="B302" s="9" t="s">
        <v>3</v>
      </c>
      <c r="C302" s="10"/>
      <c r="D302" s="9" t="s">
        <v>2</v>
      </c>
      <c r="E302" s="8" t="s">
        <v>637</v>
      </c>
      <c r="F302" s="9" t="s">
        <v>25</v>
      </c>
      <c r="G302" s="9" t="s">
        <v>0</v>
      </c>
      <c r="H302" s="34">
        <v>400</v>
      </c>
      <c r="I302" s="9">
        <v>0.18</v>
      </c>
      <c r="J302" s="43">
        <v>45</v>
      </c>
      <c r="K302" s="271"/>
      <c r="L302" s="39"/>
    </row>
    <row r="303" spans="1:12" x14ac:dyDescent="0.25">
      <c r="A303" s="25">
        <v>43182.44902777778</v>
      </c>
      <c r="B303" s="9" t="s">
        <v>3</v>
      </c>
      <c r="C303" s="10"/>
      <c r="D303" s="9" t="s">
        <v>2</v>
      </c>
      <c r="E303" s="8" t="s">
        <v>637</v>
      </c>
      <c r="F303" s="9" t="s">
        <v>25</v>
      </c>
      <c r="G303" s="9" t="s">
        <v>0</v>
      </c>
      <c r="H303" s="9">
        <v>4230</v>
      </c>
      <c r="I303" s="9">
        <v>0.18</v>
      </c>
      <c r="J303" s="43">
        <v>45</v>
      </c>
      <c r="K303" s="271"/>
      <c r="L303" s="39"/>
    </row>
    <row r="304" spans="1:12" x14ac:dyDescent="0.25">
      <c r="A304" s="25">
        <v>43182.449432870373</v>
      </c>
      <c r="B304" s="9" t="s">
        <v>3</v>
      </c>
      <c r="C304" s="10"/>
      <c r="D304" s="9" t="s">
        <v>2</v>
      </c>
      <c r="E304" s="8" t="s">
        <v>637</v>
      </c>
      <c r="F304" s="9" t="s">
        <v>25</v>
      </c>
      <c r="G304" s="9" t="s">
        <v>0</v>
      </c>
      <c r="H304" s="9">
        <v>3890</v>
      </c>
      <c r="I304" s="9">
        <v>0.18</v>
      </c>
      <c r="J304" s="43">
        <v>45</v>
      </c>
      <c r="K304" s="271"/>
      <c r="L304" s="39"/>
    </row>
    <row r="305" spans="1:12" x14ac:dyDescent="0.25">
      <c r="A305" s="25">
        <v>43182.449571759258</v>
      </c>
      <c r="B305" s="9" t="s">
        <v>3</v>
      </c>
      <c r="C305" s="10"/>
      <c r="D305" s="9" t="s">
        <v>2</v>
      </c>
      <c r="E305" s="8" t="s">
        <v>637</v>
      </c>
      <c r="F305" s="9" t="s">
        <v>25</v>
      </c>
      <c r="G305" s="9" t="s">
        <v>0</v>
      </c>
      <c r="H305" s="9">
        <v>3820</v>
      </c>
      <c r="I305" s="9">
        <v>0.18</v>
      </c>
      <c r="J305" s="43">
        <v>45</v>
      </c>
      <c r="K305" s="271"/>
      <c r="L305" s="39"/>
    </row>
    <row r="306" spans="1:12" x14ac:dyDescent="0.25">
      <c r="A306" s="25">
        <v>43182.44971064815</v>
      </c>
      <c r="B306" s="9" t="s">
        <v>3</v>
      </c>
      <c r="C306" s="10"/>
      <c r="D306" s="9" t="s">
        <v>2</v>
      </c>
      <c r="E306" s="8" t="s">
        <v>637</v>
      </c>
      <c r="F306" s="9" t="s">
        <v>25</v>
      </c>
      <c r="G306" s="9" t="s">
        <v>0</v>
      </c>
      <c r="H306" s="34">
        <v>3730</v>
      </c>
      <c r="I306" s="9">
        <v>0.18</v>
      </c>
      <c r="J306" s="43">
        <v>46</v>
      </c>
      <c r="K306" s="271"/>
      <c r="L306" s="39"/>
    </row>
    <row r="307" spans="1:12" x14ac:dyDescent="0.25">
      <c r="A307" s="25">
        <v>43182.449930555558</v>
      </c>
      <c r="B307" s="9" t="s">
        <v>3</v>
      </c>
      <c r="C307" s="10"/>
      <c r="D307" s="9" t="s">
        <v>2</v>
      </c>
      <c r="E307" s="8" t="s">
        <v>637</v>
      </c>
      <c r="F307" s="9" t="s">
        <v>25</v>
      </c>
      <c r="G307" s="9" t="s">
        <v>0</v>
      </c>
      <c r="H307" s="34">
        <v>3740</v>
      </c>
      <c r="I307" s="9">
        <v>0.18</v>
      </c>
      <c r="J307" s="43">
        <v>45</v>
      </c>
      <c r="K307" s="271"/>
      <c r="L307" s="39"/>
    </row>
    <row r="308" spans="1:12" x14ac:dyDescent="0.25">
      <c r="A308" s="25">
        <v>43182.450069444443</v>
      </c>
      <c r="B308" s="9" t="s">
        <v>3</v>
      </c>
      <c r="C308" s="10"/>
      <c r="D308" s="9" t="s">
        <v>2</v>
      </c>
      <c r="E308" s="8" t="s">
        <v>637</v>
      </c>
      <c r="F308" s="9" t="s">
        <v>25</v>
      </c>
      <c r="G308" s="9" t="s">
        <v>0</v>
      </c>
      <c r="H308" s="34">
        <v>3760</v>
      </c>
      <c r="I308" s="9">
        <v>0.18</v>
      </c>
      <c r="J308" s="43">
        <v>46</v>
      </c>
      <c r="K308" s="271"/>
      <c r="L308" s="39"/>
    </row>
    <row r="309" spans="1:12" x14ac:dyDescent="0.25">
      <c r="A309" s="25">
        <v>43182.450219907405</v>
      </c>
      <c r="B309" s="9" t="s">
        <v>3</v>
      </c>
      <c r="C309" s="10"/>
      <c r="D309" s="9" t="s">
        <v>2</v>
      </c>
      <c r="E309" s="8" t="s">
        <v>637</v>
      </c>
      <c r="F309" s="9" t="s">
        <v>25</v>
      </c>
      <c r="G309" s="9" t="s">
        <v>0</v>
      </c>
      <c r="H309" s="34">
        <v>3740</v>
      </c>
      <c r="I309" s="9">
        <v>0.18</v>
      </c>
      <c r="J309" s="43">
        <v>45</v>
      </c>
      <c r="K309" s="271"/>
      <c r="L309" s="39"/>
    </row>
    <row r="310" spans="1:12" x14ac:dyDescent="0.25">
      <c r="A310" s="25">
        <v>43182.450821759259</v>
      </c>
      <c r="B310" s="9" t="s">
        <v>3</v>
      </c>
      <c r="C310" s="10"/>
      <c r="D310" s="9" t="s">
        <v>2</v>
      </c>
      <c r="E310" s="8" t="s">
        <v>637</v>
      </c>
      <c r="F310" s="9" t="s">
        <v>25</v>
      </c>
      <c r="G310" s="9" t="s">
        <v>0</v>
      </c>
      <c r="H310" s="34">
        <v>1480</v>
      </c>
      <c r="I310" s="9">
        <v>0.18</v>
      </c>
      <c r="J310" s="43">
        <v>45</v>
      </c>
      <c r="K310" s="271"/>
      <c r="L310" s="39"/>
    </row>
    <row r="311" spans="1:12" x14ac:dyDescent="0.25">
      <c r="A311" s="25">
        <v>43182.450960648152</v>
      </c>
      <c r="B311" s="9" t="s">
        <v>3</v>
      </c>
      <c r="C311" s="10"/>
      <c r="D311" s="9" t="s">
        <v>2</v>
      </c>
      <c r="E311" s="8" t="s">
        <v>637</v>
      </c>
      <c r="F311" s="9" t="s">
        <v>25</v>
      </c>
      <c r="G311" s="9" t="s">
        <v>0</v>
      </c>
      <c r="H311" s="44">
        <v>3040</v>
      </c>
      <c r="I311" s="9">
        <v>0.18</v>
      </c>
      <c r="J311" s="43">
        <v>45</v>
      </c>
      <c r="K311" s="271"/>
      <c r="L311" s="39"/>
    </row>
    <row r="312" spans="1:12" x14ac:dyDescent="0.25">
      <c r="A312" s="25">
        <v>43182.451111111113</v>
      </c>
      <c r="B312" s="9" t="s">
        <v>3</v>
      </c>
      <c r="C312" s="10"/>
      <c r="D312" s="9" t="s">
        <v>2</v>
      </c>
      <c r="E312" s="8" t="s">
        <v>637</v>
      </c>
      <c r="F312" s="9" t="s">
        <v>25</v>
      </c>
      <c r="G312" s="9" t="s">
        <v>0</v>
      </c>
      <c r="H312" s="44">
        <v>3020</v>
      </c>
      <c r="I312" s="9">
        <v>0.18</v>
      </c>
      <c r="J312" s="43">
        <v>45</v>
      </c>
      <c r="K312" s="271"/>
      <c r="L312" s="39"/>
    </row>
    <row r="313" spans="1:12" x14ac:dyDescent="0.25">
      <c r="A313" s="25">
        <v>43182.451574074075</v>
      </c>
      <c r="B313" s="9" t="s">
        <v>3</v>
      </c>
      <c r="C313" s="10"/>
      <c r="D313" s="9" t="s">
        <v>2</v>
      </c>
      <c r="E313" s="8" t="s">
        <v>637</v>
      </c>
      <c r="F313" s="9" t="s">
        <v>25</v>
      </c>
      <c r="G313" s="9" t="s">
        <v>0</v>
      </c>
      <c r="H313" s="34">
        <v>3880</v>
      </c>
      <c r="I313" s="9">
        <v>0.18</v>
      </c>
      <c r="J313" s="43">
        <v>46</v>
      </c>
      <c r="K313" s="271"/>
      <c r="L313" s="39"/>
    </row>
    <row r="314" spans="1:12" x14ac:dyDescent="0.25">
      <c r="A314" s="25">
        <v>43182.45171296296</v>
      </c>
      <c r="B314" s="9" t="s">
        <v>3</v>
      </c>
      <c r="C314" s="10"/>
      <c r="D314" s="9" t="s">
        <v>2</v>
      </c>
      <c r="E314" s="8" t="s">
        <v>637</v>
      </c>
      <c r="F314" s="9" t="s">
        <v>25</v>
      </c>
      <c r="G314" s="9" t="s">
        <v>0</v>
      </c>
      <c r="H314" s="34">
        <v>3900</v>
      </c>
      <c r="I314" s="9">
        <v>0.18</v>
      </c>
      <c r="J314" s="43">
        <v>46</v>
      </c>
      <c r="K314" s="271"/>
      <c r="L314" s="39"/>
    </row>
    <row r="315" spans="1:12" x14ac:dyDescent="0.25">
      <c r="A315" s="25">
        <v>43182.451863425929</v>
      </c>
      <c r="B315" s="9" t="s">
        <v>3</v>
      </c>
      <c r="C315" s="10"/>
      <c r="D315" s="9" t="s">
        <v>2</v>
      </c>
      <c r="E315" s="8" t="s">
        <v>637</v>
      </c>
      <c r="F315" s="9" t="s">
        <v>25</v>
      </c>
      <c r="G315" s="9" t="s">
        <v>0</v>
      </c>
      <c r="H315" s="34">
        <v>3910</v>
      </c>
      <c r="I315" s="9">
        <v>0.18</v>
      </c>
      <c r="J315" s="43">
        <v>45</v>
      </c>
      <c r="K315" s="272"/>
      <c r="L315" s="39"/>
    </row>
    <row r="316" spans="1:12" x14ac:dyDescent="0.25">
      <c r="A316" s="26">
        <v>43182.559930555559</v>
      </c>
      <c r="B316" s="12" t="s">
        <v>3</v>
      </c>
      <c r="C316" s="12" t="s">
        <v>2</v>
      </c>
      <c r="D316" s="10"/>
      <c r="E316" s="29" t="s">
        <v>636</v>
      </c>
      <c r="F316" s="12" t="s">
        <v>26</v>
      </c>
      <c r="G316" s="12" t="s">
        <v>0</v>
      </c>
      <c r="H316" s="12">
        <v>5030</v>
      </c>
      <c r="I316" s="12">
        <v>0.18</v>
      </c>
      <c r="J316" s="12">
        <v>48</v>
      </c>
      <c r="K316" s="267">
        <f>AVERAGE(H316:H319,H322:H323)</f>
        <v>4800</v>
      </c>
      <c r="L316" s="39"/>
    </row>
    <row r="317" spans="1:12" x14ac:dyDescent="0.25">
      <c r="A317" s="26">
        <v>43182.560069444444</v>
      </c>
      <c r="B317" s="12" t="s">
        <v>3</v>
      </c>
      <c r="C317" s="12" t="s">
        <v>2</v>
      </c>
      <c r="D317" s="10"/>
      <c r="E317" s="29" t="s">
        <v>636</v>
      </c>
      <c r="F317" s="12" t="s">
        <v>26</v>
      </c>
      <c r="G317" s="12" t="s">
        <v>0</v>
      </c>
      <c r="H317" s="12">
        <v>5050</v>
      </c>
      <c r="I317" s="12">
        <v>0.18</v>
      </c>
      <c r="J317" s="12">
        <v>48</v>
      </c>
      <c r="K317" s="268"/>
      <c r="L317" s="39"/>
    </row>
    <row r="318" spans="1:12" x14ac:dyDescent="0.25">
      <c r="A318" s="26">
        <v>43182.560208333336</v>
      </c>
      <c r="B318" s="12" t="s">
        <v>3</v>
      </c>
      <c r="C318" s="12" t="s">
        <v>2</v>
      </c>
      <c r="D318" s="10"/>
      <c r="E318" s="29" t="s">
        <v>636</v>
      </c>
      <c r="F318" s="12" t="s">
        <v>26</v>
      </c>
      <c r="G318" s="12" t="s">
        <v>0</v>
      </c>
      <c r="H318" s="12">
        <v>5070</v>
      </c>
      <c r="I318" s="12">
        <v>0.18</v>
      </c>
      <c r="J318" s="12">
        <v>48</v>
      </c>
      <c r="K318" s="268"/>
      <c r="L318" s="39"/>
    </row>
    <row r="319" spans="1:12" x14ac:dyDescent="0.25">
      <c r="A319" s="26">
        <v>43182.560601851852</v>
      </c>
      <c r="B319" s="12" t="s">
        <v>3</v>
      </c>
      <c r="C319" s="10"/>
      <c r="D319" s="12" t="s">
        <v>2</v>
      </c>
      <c r="E319" s="29" t="s">
        <v>637</v>
      </c>
      <c r="F319" s="12" t="s">
        <v>26</v>
      </c>
      <c r="G319" s="12" t="s">
        <v>0</v>
      </c>
      <c r="H319" s="12">
        <v>4310</v>
      </c>
      <c r="I319" s="12">
        <v>0.18</v>
      </c>
      <c r="J319" s="12">
        <v>48</v>
      </c>
      <c r="K319" s="268"/>
      <c r="L319" s="39"/>
    </row>
    <row r="320" spans="1:12" x14ac:dyDescent="0.25">
      <c r="A320" s="26">
        <v>43182.560740740744</v>
      </c>
      <c r="B320" s="12" t="s">
        <v>3</v>
      </c>
      <c r="C320" s="10"/>
      <c r="D320" s="12" t="s">
        <v>2</v>
      </c>
      <c r="E320" s="29" t="s">
        <v>637</v>
      </c>
      <c r="F320" s="12" t="s">
        <v>26</v>
      </c>
      <c r="G320" s="12" t="s">
        <v>0</v>
      </c>
      <c r="H320" s="40">
        <v>4330</v>
      </c>
      <c r="I320" s="12">
        <v>0.18</v>
      </c>
      <c r="J320" s="12">
        <v>48</v>
      </c>
      <c r="K320" s="268"/>
      <c r="L320" s="39"/>
    </row>
    <row r="321" spans="1:12" x14ac:dyDescent="0.25">
      <c r="A321" s="26">
        <v>43182.560891203706</v>
      </c>
      <c r="B321" s="12" t="s">
        <v>3</v>
      </c>
      <c r="C321" s="10"/>
      <c r="D321" s="12" t="s">
        <v>2</v>
      </c>
      <c r="E321" s="29" t="s">
        <v>637</v>
      </c>
      <c r="F321" s="12" t="s">
        <v>26</v>
      </c>
      <c r="G321" s="12" t="s">
        <v>0</v>
      </c>
      <c r="H321" s="40">
        <v>4310</v>
      </c>
      <c r="I321" s="12">
        <v>0.18</v>
      </c>
      <c r="J321" s="12">
        <v>48</v>
      </c>
      <c r="K321" s="268"/>
      <c r="L321" s="39"/>
    </row>
    <row r="322" spans="1:12" x14ac:dyDescent="0.25">
      <c r="A322" s="26">
        <v>43182.561238425929</v>
      </c>
      <c r="B322" s="12" t="s">
        <v>3</v>
      </c>
      <c r="C322" s="10"/>
      <c r="D322" s="12" t="s">
        <v>2</v>
      </c>
      <c r="E322" s="29" t="s">
        <v>637</v>
      </c>
      <c r="F322" s="12" t="s">
        <v>26</v>
      </c>
      <c r="G322" s="12" t="s">
        <v>0</v>
      </c>
      <c r="H322" s="12">
        <v>4670</v>
      </c>
      <c r="I322" s="12">
        <v>0.18</v>
      </c>
      <c r="J322" s="12">
        <v>48</v>
      </c>
      <c r="K322" s="268"/>
      <c r="L322" s="39"/>
    </row>
    <row r="323" spans="1:12" x14ac:dyDescent="0.25">
      <c r="A323" s="26">
        <v>43182.561377314814</v>
      </c>
      <c r="B323" s="12" t="s">
        <v>3</v>
      </c>
      <c r="C323" s="10"/>
      <c r="D323" s="12" t="s">
        <v>2</v>
      </c>
      <c r="E323" s="29" t="s">
        <v>637</v>
      </c>
      <c r="F323" s="12" t="s">
        <v>26</v>
      </c>
      <c r="G323" s="12" t="s">
        <v>0</v>
      </c>
      <c r="H323" s="12">
        <v>4670</v>
      </c>
      <c r="I323" s="12">
        <v>0.18</v>
      </c>
      <c r="J323" s="12">
        <v>48</v>
      </c>
      <c r="K323" s="268"/>
      <c r="L323" s="39"/>
    </row>
    <row r="324" spans="1:12" x14ac:dyDescent="0.25">
      <c r="A324" s="26">
        <v>43182.561516203707</v>
      </c>
      <c r="B324" s="12" t="s">
        <v>3</v>
      </c>
      <c r="C324" s="10"/>
      <c r="D324" s="12" t="s">
        <v>2</v>
      </c>
      <c r="E324" s="29" t="s">
        <v>637</v>
      </c>
      <c r="F324" s="12" t="s">
        <v>26</v>
      </c>
      <c r="G324" s="12" t="s">
        <v>0</v>
      </c>
      <c r="H324" s="40">
        <v>4580</v>
      </c>
      <c r="I324" s="12">
        <v>0.18</v>
      </c>
      <c r="J324" s="12">
        <v>48</v>
      </c>
      <c r="K324" s="269"/>
      <c r="L324" s="39"/>
    </row>
    <row r="325" spans="1:12" x14ac:dyDescent="0.25">
      <c r="A325" s="42">
        <v>43182.562245370369</v>
      </c>
      <c r="B325" s="41" t="s">
        <v>3</v>
      </c>
      <c r="C325" s="9" t="s">
        <v>2</v>
      </c>
      <c r="D325" s="10"/>
      <c r="E325" s="8" t="s">
        <v>636</v>
      </c>
      <c r="F325" s="41" t="s">
        <v>27</v>
      </c>
      <c r="G325" s="41" t="s">
        <v>0</v>
      </c>
      <c r="H325" s="41">
        <v>4930</v>
      </c>
      <c r="I325" s="41">
        <v>0.18</v>
      </c>
      <c r="J325" s="41">
        <v>48</v>
      </c>
      <c r="K325" s="270">
        <f>AVERAGE(H325:H327,H330:H333)</f>
        <v>4711.4285714285716</v>
      </c>
      <c r="L325" s="39"/>
    </row>
    <row r="326" spans="1:12" x14ac:dyDescent="0.25">
      <c r="A326" s="25">
        <v>43182.562384259261</v>
      </c>
      <c r="B326" s="9" t="s">
        <v>3</v>
      </c>
      <c r="C326" s="9" t="s">
        <v>2</v>
      </c>
      <c r="D326" s="10"/>
      <c r="E326" s="8" t="s">
        <v>636</v>
      </c>
      <c r="F326" s="9" t="s">
        <v>27</v>
      </c>
      <c r="G326" s="41" t="s">
        <v>0</v>
      </c>
      <c r="H326" s="9">
        <v>4930</v>
      </c>
      <c r="I326" s="9">
        <v>0.18</v>
      </c>
      <c r="J326" s="9">
        <v>48</v>
      </c>
      <c r="K326" s="271"/>
      <c r="L326" s="39"/>
    </row>
    <row r="327" spans="1:12" x14ac:dyDescent="0.25">
      <c r="A327" s="25">
        <v>43182.562523148146</v>
      </c>
      <c r="B327" s="9" t="s">
        <v>3</v>
      </c>
      <c r="C327" s="9" t="s">
        <v>2</v>
      </c>
      <c r="D327" s="10"/>
      <c r="E327" s="8" t="s">
        <v>636</v>
      </c>
      <c r="F327" s="9" t="s">
        <v>27</v>
      </c>
      <c r="G327" s="41" t="s">
        <v>0</v>
      </c>
      <c r="H327" s="9">
        <v>4950</v>
      </c>
      <c r="I327" s="9">
        <v>0.18</v>
      </c>
      <c r="J327" s="9">
        <v>48</v>
      </c>
      <c r="K327" s="271"/>
      <c r="L327" s="39"/>
    </row>
    <row r="328" spans="1:12" x14ac:dyDescent="0.25">
      <c r="A328" s="25">
        <v>43182.563009259262</v>
      </c>
      <c r="B328" s="9" t="s">
        <v>3</v>
      </c>
      <c r="C328" s="10"/>
      <c r="D328" s="9" t="s">
        <v>2</v>
      </c>
      <c r="E328" s="8" t="s">
        <v>637</v>
      </c>
      <c r="F328" s="9" t="s">
        <v>27</v>
      </c>
      <c r="G328" s="41" t="s">
        <v>0</v>
      </c>
      <c r="H328" s="34">
        <v>3620</v>
      </c>
      <c r="I328" s="9">
        <v>0.18</v>
      </c>
      <c r="J328" s="9">
        <v>48</v>
      </c>
      <c r="K328" s="271"/>
      <c r="L328" s="39"/>
    </row>
    <row r="329" spans="1:12" x14ac:dyDescent="0.25">
      <c r="A329" s="25">
        <v>43182.563159722224</v>
      </c>
      <c r="B329" s="9" t="s">
        <v>3</v>
      </c>
      <c r="C329" s="10"/>
      <c r="D329" s="9" t="s">
        <v>2</v>
      </c>
      <c r="E329" s="8" t="s">
        <v>637</v>
      </c>
      <c r="F329" s="9" t="s">
        <v>27</v>
      </c>
      <c r="G329" s="41" t="s">
        <v>0</v>
      </c>
      <c r="H329" s="34">
        <v>3430</v>
      </c>
      <c r="I329" s="9">
        <v>0.18</v>
      </c>
      <c r="J329" s="9">
        <v>48</v>
      </c>
      <c r="K329" s="271"/>
      <c r="L329" s="39"/>
    </row>
    <row r="330" spans="1:12" x14ac:dyDescent="0.25">
      <c r="A330" s="25">
        <v>43182.563298611109</v>
      </c>
      <c r="B330" s="9" t="s">
        <v>3</v>
      </c>
      <c r="C330" s="10"/>
      <c r="D330" s="9" t="s">
        <v>2</v>
      </c>
      <c r="E330" s="8" t="s">
        <v>637</v>
      </c>
      <c r="F330" s="9" t="s">
        <v>27</v>
      </c>
      <c r="G330" s="41" t="s">
        <v>0</v>
      </c>
      <c r="H330" s="9">
        <v>4400</v>
      </c>
      <c r="I330" s="9">
        <v>0.18</v>
      </c>
      <c r="J330" s="9">
        <v>48</v>
      </c>
      <c r="K330" s="271"/>
      <c r="L330" s="39"/>
    </row>
    <row r="331" spans="1:12" x14ac:dyDescent="0.25">
      <c r="A331" s="25">
        <v>43182.563576388886</v>
      </c>
      <c r="B331" s="9" t="s">
        <v>3</v>
      </c>
      <c r="C331" s="10"/>
      <c r="D331" s="9" t="s">
        <v>2</v>
      </c>
      <c r="E331" s="8" t="s">
        <v>637</v>
      </c>
      <c r="F331" s="9" t="s">
        <v>27</v>
      </c>
      <c r="G331" s="41" t="s">
        <v>0</v>
      </c>
      <c r="H331" s="9">
        <v>4590</v>
      </c>
      <c r="I331" s="9">
        <v>0.18</v>
      </c>
      <c r="J331" s="9">
        <v>48</v>
      </c>
      <c r="K331" s="271"/>
      <c r="L331" s="39"/>
    </row>
    <row r="332" spans="1:12" x14ac:dyDescent="0.25">
      <c r="A332" s="25">
        <v>43182.563715277778</v>
      </c>
      <c r="B332" s="9" t="s">
        <v>3</v>
      </c>
      <c r="C332" s="10"/>
      <c r="D332" s="9" t="s">
        <v>2</v>
      </c>
      <c r="E332" s="8" t="s">
        <v>637</v>
      </c>
      <c r="F332" s="9" t="s">
        <v>27</v>
      </c>
      <c r="G332" s="41" t="s">
        <v>0</v>
      </c>
      <c r="H332" s="9">
        <v>4560</v>
      </c>
      <c r="I332" s="9">
        <v>0.18</v>
      </c>
      <c r="J332" s="9">
        <v>48</v>
      </c>
      <c r="K332" s="271"/>
      <c r="L332" s="39"/>
    </row>
    <row r="333" spans="1:12" x14ac:dyDescent="0.25">
      <c r="A333" s="25">
        <v>43182.56386574074</v>
      </c>
      <c r="B333" s="9" t="s">
        <v>3</v>
      </c>
      <c r="C333" s="10"/>
      <c r="D333" s="9" t="s">
        <v>2</v>
      </c>
      <c r="E333" s="8" t="s">
        <v>637</v>
      </c>
      <c r="F333" s="9" t="s">
        <v>27</v>
      </c>
      <c r="G333" s="41" t="s">
        <v>0</v>
      </c>
      <c r="H333" s="9">
        <v>4620</v>
      </c>
      <c r="I333" s="9">
        <v>0.18</v>
      </c>
      <c r="J333" s="9">
        <v>48</v>
      </c>
      <c r="K333" s="272"/>
      <c r="L333" s="39"/>
    </row>
    <row r="334" spans="1:12" x14ac:dyDescent="0.25">
      <c r="A334" s="26">
        <v>43182.564432870371</v>
      </c>
      <c r="B334" s="12" t="s">
        <v>3</v>
      </c>
      <c r="C334" s="12" t="s">
        <v>2</v>
      </c>
      <c r="D334" s="10"/>
      <c r="E334" s="29" t="s">
        <v>636</v>
      </c>
      <c r="F334" s="12" t="s">
        <v>28</v>
      </c>
      <c r="G334" s="12" t="s">
        <v>16</v>
      </c>
      <c r="H334" s="12">
        <v>4250</v>
      </c>
      <c r="I334" s="12">
        <v>0.18</v>
      </c>
      <c r="J334" s="12">
        <v>48</v>
      </c>
      <c r="K334" s="267">
        <f>AVERAGE(H334:H336,H340:H342)</f>
        <v>4323.333333333333</v>
      </c>
      <c r="L334" s="39"/>
    </row>
    <row r="335" spans="1:12" x14ac:dyDescent="0.25">
      <c r="A335" s="26">
        <v>43182.564571759256</v>
      </c>
      <c r="B335" s="12" t="s">
        <v>3</v>
      </c>
      <c r="C335" s="12" t="s">
        <v>2</v>
      </c>
      <c r="D335" s="10"/>
      <c r="E335" s="29" t="s">
        <v>636</v>
      </c>
      <c r="F335" s="12" t="s">
        <v>28</v>
      </c>
      <c r="G335" s="12" t="s">
        <v>16</v>
      </c>
      <c r="H335" s="12">
        <v>4270</v>
      </c>
      <c r="I335" s="12">
        <v>0.18</v>
      </c>
      <c r="J335" s="12">
        <v>48</v>
      </c>
      <c r="K335" s="268"/>
      <c r="L335" s="39"/>
    </row>
    <row r="336" spans="1:12" x14ac:dyDescent="0.25">
      <c r="A336" s="26">
        <v>43182.564710648148</v>
      </c>
      <c r="B336" s="12" t="s">
        <v>3</v>
      </c>
      <c r="C336" s="12" t="s">
        <v>2</v>
      </c>
      <c r="D336" s="10"/>
      <c r="E336" s="29" t="s">
        <v>636</v>
      </c>
      <c r="F336" s="12" t="s">
        <v>28</v>
      </c>
      <c r="G336" s="12" t="s">
        <v>16</v>
      </c>
      <c r="H336" s="12">
        <v>4300</v>
      </c>
      <c r="I336" s="12">
        <v>0.18</v>
      </c>
      <c r="J336" s="12">
        <v>48</v>
      </c>
      <c r="K336" s="268"/>
      <c r="L336" s="39"/>
    </row>
    <row r="337" spans="1:12" x14ac:dyDescent="0.25">
      <c r="A337" s="26">
        <v>43182.565081018518</v>
      </c>
      <c r="B337" s="12" t="s">
        <v>3</v>
      </c>
      <c r="C337" s="10"/>
      <c r="D337" s="12" t="s">
        <v>2</v>
      </c>
      <c r="E337" s="29" t="s">
        <v>637</v>
      </c>
      <c r="F337" s="12" t="s">
        <v>28</v>
      </c>
      <c r="G337" s="12" t="s">
        <v>16</v>
      </c>
      <c r="H337" s="40">
        <v>4690</v>
      </c>
      <c r="I337" s="12">
        <v>0.18</v>
      </c>
      <c r="J337" s="12">
        <v>48</v>
      </c>
      <c r="K337" s="268"/>
      <c r="L337" s="39"/>
    </row>
    <row r="338" spans="1:12" x14ac:dyDescent="0.25">
      <c r="A338" s="26">
        <v>43182.56521990741</v>
      </c>
      <c r="B338" s="12" t="s">
        <v>3</v>
      </c>
      <c r="C338" s="10"/>
      <c r="D338" s="12" t="s">
        <v>2</v>
      </c>
      <c r="E338" s="29" t="s">
        <v>637</v>
      </c>
      <c r="F338" s="12" t="s">
        <v>28</v>
      </c>
      <c r="G338" s="12" t="s">
        <v>16</v>
      </c>
      <c r="H338" s="40">
        <v>4680</v>
      </c>
      <c r="I338" s="12">
        <v>0.18</v>
      </c>
      <c r="J338" s="12">
        <v>48</v>
      </c>
      <c r="K338" s="268"/>
      <c r="L338" s="39"/>
    </row>
    <row r="339" spans="1:12" x14ac:dyDescent="0.25">
      <c r="A339" s="26">
        <v>43182.565358796295</v>
      </c>
      <c r="B339" s="12" t="s">
        <v>3</v>
      </c>
      <c r="C339" s="10"/>
      <c r="D339" s="12" t="s">
        <v>2</v>
      </c>
      <c r="E339" s="29" t="s">
        <v>637</v>
      </c>
      <c r="F339" s="12" t="s">
        <v>28</v>
      </c>
      <c r="G339" s="12" t="s">
        <v>16</v>
      </c>
      <c r="H339" s="40">
        <v>4740</v>
      </c>
      <c r="I339" s="12">
        <v>0.18</v>
      </c>
      <c r="J339" s="12">
        <v>48</v>
      </c>
      <c r="K339" s="268"/>
      <c r="L339" s="39"/>
    </row>
    <row r="340" spans="1:12" x14ac:dyDescent="0.25">
      <c r="A340" s="26">
        <v>43182.565833333334</v>
      </c>
      <c r="B340" s="12" t="s">
        <v>3</v>
      </c>
      <c r="C340" s="10"/>
      <c r="D340" s="12" t="s">
        <v>2</v>
      </c>
      <c r="E340" s="29" t="s">
        <v>637</v>
      </c>
      <c r="F340" s="12" t="s">
        <v>28</v>
      </c>
      <c r="G340" s="12" t="s">
        <v>16</v>
      </c>
      <c r="H340" s="12">
        <v>4390</v>
      </c>
      <c r="I340" s="12">
        <v>0.18</v>
      </c>
      <c r="J340" s="12">
        <v>48</v>
      </c>
      <c r="K340" s="268"/>
      <c r="L340" s="39"/>
    </row>
    <row r="341" spans="1:12" x14ac:dyDescent="0.25">
      <c r="A341" s="26">
        <v>43182.565972222219</v>
      </c>
      <c r="B341" s="12" t="s">
        <v>3</v>
      </c>
      <c r="C341" s="10"/>
      <c r="D341" s="12" t="s">
        <v>2</v>
      </c>
      <c r="E341" s="29" t="s">
        <v>637</v>
      </c>
      <c r="F341" s="12" t="s">
        <v>28</v>
      </c>
      <c r="G341" s="12" t="s">
        <v>16</v>
      </c>
      <c r="H341" s="12">
        <v>4370</v>
      </c>
      <c r="I341" s="12">
        <v>0.18</v>
      </c>
      <c r="J341" s="12">
        <v>48</v>
      </c>
      <c r="K341" s="268"/>
      <c r="L341" s="39"/>
    </row>
    <row r="342" spans="1:12" x14ac:dyDescent="0.25">
      <c r="A342" s="26">
        <v>43182.566111111111</v>
      </c>
      <c r="B342" s="12" t="s">
        <v>3</v>
      </c>
      <c r="C342" s="10"/>
      <c r="D342" s="12" t="s">
        <v>2</v>
      </c>
      <c r="E342" s="29" t="s">
        <v>637</v>
      </c>
      <c r="F342" s="12" t="s">
        <v>28</v>
      </c>
      <c r="G342" s="12" t="s">
        <v>16</v>
      </c>
      <c r="H342" s="12">
        <v>4360</v>
      </c>
      <c r="I342" s="12">
        <v>0.18</v>
      </c>
      <c r="J342" s="12">
        <v>48</v>
      </c>
      <c r="K342" s="269"/>
      <c r="L342" s="39"/>
    </row>
    <row r="343" spans="1:12" x14ac:dyDescent="0.25">
      <c r="A343" s="25">
        <v>43182.566643518519</v>
      </c>
      <c r="B343" s="9" t="s">
        <v>3</v>
      </c>
      <c r="C343" s="9" t="s">
        <v>2</v>
      </c>
      <c r="D343" s="10"/>
      <c r="E343" s="8" t="s">
        <v>636</v>
      </c>
      <c r="F343" s="9" t="s">
        <v>28</v>
      </c>
      <c r="G343" s="9" t="s">
        <v>0</v>
      </c>
      <c r="H343" s="34">
        <v>3580</v>
      </c>
      <c r="I343" s="9">
        <v>0.18</v>
      </c>
      <c r="J343" s="9">
        <v>48</v>
      </c>
      <c r="K343" s="270">
        <f>AVERAGE(H344:H348,H358,H361)</f>
        <v>4355.7142857142853</v>
      </c>
      <c r="L343" s="39"/>
    </row>
    <row r="344" spans="1:12" x14ac:dyDescent="0.25">
      <c r="A344" s="25">
        <v>43182.566793981481</v>
      </c>
      <c r="B344" s="9" t="s">
        <v>3</v>
      </c>
      <c r="C344" s="9" t="s">
        <v>2</v>
      </c>
      <c r="D344" s="10"/>
      <c r="E344" s="8" t="s">
        <v>636</v>
      </c>
      <c r="F344" s="9" t="s">
        <v>28</v>
      </c>
      <c r="G344" s="9" t="s">
        <v>0</v>
      </c>
      <c r="H344" s="9">
        <v>4350</v>
      </c>
      <c r="I344" s="9">
        <v>0.18</v>
      </c>
      <c r="J344" s="9">
        <v>48</v>
      </c>
      <c r="K344" s="271"/>
      <c r="L344" s="39"/>
    </row>
    <row r="345" spans="1:12" x14ac:dyDescent="0.25">
      <c r="A345" s="25">
        <v>43182.566932870373</v>
      </c>
      <c r="B345" s="9" t="s">
        <v>3</v>
      </c>
      <c r="C345" s="9" t="s">
        <v>2</v>
      </c>
      <c r="D345" s="10"/>
      <c r="E345" s="8" t="s">
        <v>636</v>
      </c>
      <c r="F345" s="9" t="s">
        <v>28</v>
      </c>
      <c r="G345" s="9" t="s">
        <v>0</v>
      </c>
      <c r="H345" s="9">
        <v>4360</v>
      </c>
      <c r="I345" s="9">
        <v>0.18</v>
      </c>
      <c r="J345" s="9">
        <v>48</v>
      </c>
      <c r="K345" s="271"/>
      <c r="L345" s="39"/>
    </row>
    <row r="346" spans="1:12" x14ac:dyDescent="0.25">
      <c r="A346" s="25">
        <v>43182.567164351851</v>
      </c>
      <c r="B346" s="9" t="s">
        <v>3</v>
      </c>
      <c r="C346" s="9" t="s">
        <v>2</v>
      </c>
      <c r="D346" s="10"/>
      <c r="E346" s="8" t="s">
        <v>636</v>
      </c>
      <c r="F346" s="9" t="s">
        <v>28</v>
      </c>
      <c r="G346" s="9" t="s">
        <v>0</v>
      </c>
      <c r="H346" s="9">
        <v>4360</v>
      </c>
      <c r="I346" s="9">
        <v>0.18</v>
      </c>
      <c r="J346" s="9">
        <v>48</v>
      </c>
      <c r="K346" s="271"/>
      <c r="L346" s="39"/>
    </row>
    <row r="347" spans="1:12" x14ac:dyDescent="0.25">
      <c r="A347" s="25">
        <v>43182.567303240743</v>
      </c>
      <c r="B347" s="9" t="s">
        <v>3</v>
      </c>
      <c r="C347" s="9" t="s">
        <v>2</v>
      </c>
      <c r="D347" s="10"/>
      <c r="E347" s="8" t="s">
        <v>636</v>
      </c>
      <c r="F347" s="9" t="s">
        <v>28</v>
      </c>
      <c r="G347" s="9" t="s">
        <v>0</v>
      </c>
      <c r="H347" s="9">
        <v>4370</v>
      </c>
      <c r="I347" s="9">
        <v>0.18</v>
      </c>
      <c r="J347" s="9">
        <v>48</v>
      </c>
      <c r="K347" s="271"/>
      <c r="L347" s="39"/>
    </row>
    <row r="348" spans="1:12" x14ac:dyDescent="0.25">
      <c r="A348" s="25">
        <v>43182.567442129628</v>
      </c>
      <c r="B348" s="9" t="s">
        <v>3</v>
      </c>
      <c r="C348" s="9" t="s">
        <v>2</v>
      </c>
      <c r="D348" s="10"/>
      <c r="E348" s="8" t="s">
        <v>636</v>
      </c>
      <c r="F348" s="9" t="s">
        <v>28</v>
      </c>
      <c r="G348" s="9" t="s">
        <v>0</v>
      </c>
      <c r="H348" s="9">
        <v>4390</v>
      </c>
      <c r="I348" s="9">
        <v>0.18</v>
      </c>
      <c r="J348" s="9">
        <v>48</v>
      </c>
      <c r="K348" s="271"/>
      <c r="L348" s="39"/>
    </row>
    <row r="349" spans="1:12" x14ac:dyDescent="0.25">
      <c r="A349" s="25">
        <v>43182.568009259259</v>
      </c>
      <c r="B349" s="9" t="s">
        <v>3</v>
      </c>
      <c r="C349" s="10"/>
      <c r="D349" s="9" t="s">
        <v>2</v>
      </c>
      <c r="E349" s="8" t="s">
        <v>637</v>
      </c>
      <c r="F349" s="9" t="s">
        <v>28</v>
      </c>
      <c r="G349" s="9" t="s">
        <v>0</v>
      </c>
      <c r="H349" s="34">
        <v>890</v>
      </c>
      <c r="I349" s="9">
        <v>0.18</v>
      </c>
      <c r="J349" s="9">
        <v>48</v>
      </c>
      <c r="K349" s="271"/>
      <c r="L349" s="39"/>
    </row>
    <row r="350" spans="1:12" x14ac:dyDescent="0.25">
      <c r="A350" s="25">
        <v>43182.568148148152</v>
      </c>
      <c r="B350" s="9" t="s">
        <v>3</v>
      </c>
      <c r="C350" s="10"/>
      <c r="D350" s="9" t="s">
        <v>2</v>
      </c>
      <c r="E350" s="8" t="s">
        <v>637</v>
      </c>
      <c r="F350" s="9" t="s">
        <v>28</v>
      </c>
      <c r="G350" s="9" t="s">
        <v>0</v>
      </c>
      <c r="H350" s="34">
        <v>500</v>
      </c>
      <c r="I350" s="9">
        <v>0.18</v>
      </c>
      <c r="J350" s="9">
        <v>48</v>
      </c>
      <c r="K350" s="271"/>
      <c r="L350" s="39"/>
    </row>
    <row r="351" spans="1:12" x14ac:dyDescent="0.25">
      <c r="A351" s="25">
        <v>43182.568287037036</v>
      </c>
      <c r="B351" s="9" t="s">
        <v>3</v>
      </c>
      <c r="C351" s="10"/>
      <c r="D351" s="9" t="s">
        <v>2</v>
      </c>
      <c r="E351" s="8" t="s">
        <v>637</v>
      </c>
      <c r="F351" s="9" t="s">
        <v>28</v>
      </c>
      <c r="G351" s="9" t="s">
        <v>0</v>
      </c>
      <c r="H351" s="34">
        <v>490</v>
      </c>
      <c r="I351" s="9">
        <v>0.18</v>
      </c>
      <c r="J351" s="9">
        <v>48</v>
      </c>
      <c r="K351" s="271"/>
      <c r="L351" s="39"/>
    </row>
    <row r="352" spans="1:12" x14ac:dyDescent="0.25">
      <c r="A352" s="25">
        <v>43182.568657407406</v>
      </c>
      <c r="B352" s="9" t="s">
        <v>3</v>
      </c>
      <c r="C352" s="10"/>
      <c r="D352" s="9" t="s">
        <v>2</v>
      </c>
      <c r="E352" s="8" t="s">
        <v>637</v>
      </c>
      <c r="F352" s="9" t="s">
        <v>28</v>
      </c>
      <c r="G352" s="9" t="s">
        <v>0</v>
      </c>
      <c r="H352" s="34">
        <v>520</v>
      </c>
      <c r="I352" s="9">
        <v>0.18</v>
      </c>
      <c r="J352" s="9">
        <v>48</v>
      </c>
      <c r="K352" s="271"/>
      <c r="L352" s="39"/>
    </row>
    <row r="353" spans="1:12" x14ac:dyDescent="0.25">
      <c r="A353" s="25">
        <v>43182.568796296298</v>
      </c>
      <c r="B353" s="9" t="s">
        <v>3</v>
      </c>
      <c r="C353" s="10"/>
      <c r="D353" s="9" t="s">
        <v>2</v>
      </c>
      <c r="E353" s="8" t="s">
        <v>637</v>
      </c>
      <c r="F353" s="9" t="s">
        <v>28</v>
      </c>
      <c r="G353" s="9" t="s">
        <v>0</v>
      </c>
      <c r="H353" s="34">
        <v>450</v>
      </c>
      <c r="I353" s="9">
        <v>0.18</v>
      </c>
      <c r="J353" s="9">
        <v>48</v>
      </c>
      <c r="K353" s="271"/>
      <c r="L353" s="39"/>
    </row>
    <row r="354" spans="1:12" x14ac:dyDescent="0.25">
      <c r="A354" s="25">
        <v>43182.568935185183</v>
      </c>
      <c r="B354" s="9" t="s">
        <v>3</v>
      </c>
      <c r="C354" s="10"/>
      <c r="D354" s="9" t="s">
        <v>2</v>
      </c>
      <c r="E354" s="8" t="s">
        <v>637</v>
      </c>
      <c r="F354" s="9" t="s">
        <v>28</v>
      </c>
      <c r="G354" s="9" t="s">
        <v>0</v>
      </c>
      <c r="H354" s="34">
        <v>5020</v>
      </c>
      <c r="I354" s="9">
        <v>0.18</v>
      </c>
      <c r="J354" s="9">
        <v>48</v>
      </c>
      <c r="K354" s="271"/>
      <c r="L354" s="39"/>
    </row>
    <row r="355" spans="1:12" x14ac:dyDescent="0.25">
      <c r="A355" s="25">
        <v>43182.56962962963</v>
      </c>
      <c r="B355" s="9" t="s">
        <v>3</v>
      </c>
      <c r="C355" s="10"/>
      <c r="D355" s="9" t="s">
        <v>2</v>
      </c>
      <c r="E355" s="8" t="s">
        <v>637</v>
      </c>
      <c r="F355" s="9" t="s">
        <v>28</v>
      </c>
      <c r="G355" s="9" t="s">
        <v>0</v>
      </c>
      <c r="H355" s="34">
        <v>590</v>
      </c>
      <c r="I355" s="9">
        <v>0.18</v>
      </c>
      <c r="J355" s="9">
        <v>48</v>
      </c>
      <c r="K355" s="271"/>
      <c r="L355" s="39"/>
    </row>
    <row r="356" spans="1:12" x14ac:dyDescent="0.25">
      <c r="A356" s="25">
        <v>43182.569768518515</v>
      </c>
      <c r="B356" s="9" t="s">
        <v>3</v>
      </c>
      <c r="C356" s="10"/>
      <c r="D356" s="9" t="s">
        <v>2</v>
      </c>
      <c r="E356" s="8" t="s">
        <v>637</v>
      </c>
      <c r="F356" s="9" t="s">
        <v>28</v>
      </c>
      <c r="G356" s="9" t="s">
        <v>0</v>
      </c>
      <c r="H356" s="34">
        <v>3490</v>
      </c>
      <c r="I356" s="9">
        <v>0.18</v>
      </c>
      <c r="J356" s="9">
        <v>48</v>
      </c>
      <c r="K356" s="271"/>
      <c r="L356" s="39"/>
    </row>
    <row r="357" spans="1:12" x14ac:dyDescent="0.25">
      <c r="A357" s="25">
        <v>43182.569907407407</v>
      </c>
      <c r="B357" s="9" t="s">
        <v>3</v>
      </c>
      <c r="C357" s="10"/>
      <c r="D357" s="9" t="s">
        <v>2</v>
      </c>
      <c r="E357" s="8" t="s">
        <v>637</v>
      </c>
      <c r="F357" s="9" t="s">
        <v>28</v>
      </c>
      <c r="G357" s="9" t="s">
        <v>0</v>
      </c>
      <c r="H357" s="34">
        <v>400</v>
      </c>
      <c r="I357" s="9">
        <v>0.18</v>
      </c>
      <c r="J357" s="9">
        <v>48</v>
      </c>
      <c r="K357" s="271"/>
      <c r="L357" s="39"/>
    </row>
    <row r="358" spans="1:12" x14ac:dyDescent="0.25">
      <c r="A358" s="25">
        <v>43182.570543981485</v>
      </c>
      <c r="B358" s="9" t="s">
        <v>3</v>
      </c>
      <c r="C358" s="10"/>
      <c r="D358" s="9" t="s">
        <v>2</v>
      </c>
      <c r="E358" s="8" t="s">
        <v>637</v>
      </c>
      <c r="F358" s="9" t="s">
        <v>28</v>
      </c>
      <c r="G358" s="9" t="s">
        <v>0</v>
      </c>
      <c r="H358" s="9">
        <v>4690</v>
      </c>
      <c r="I358" s="9">
        <v>0.18</v>
      </c>
      <c r="J358" s="9">
        <v>48</v>
      </c>
      <c r="K358" s="271"/>
      <c r="L358" s="39"/>
    </row>
    <row r="359" spans="1:12" x14ac:dyDescent="0.25">
      <c r="A359" s="25">
        <v>43182.570694444446</v>
      </c>
      <c r="B359" s="9" t="s">
        <v>3</v>
      </c>
      <c r="C359" s="10"/>
      <c r="D359" s="9" t="s">
        <v>2</v>
      </c>
      <c r="E359" s="8" t="s">
        <v>637</v>
      </c>
      <c r="F359" s="9" t="s">
        <v>28</v>
      </c>
      <c r="G359" s="9" t="s">
        <v>0</v>
      </c>
      <c r="H359" s="34">
        <v>410</v>
      </c>
      <c r="I359" s="9">
        <v>0.18</v>
      </c>
      <c r="J359" s="9">
        <v>48</v>
      </c>
      <c r="K359" s="271"/>
      <c r="L359" s="39"/>
    </row>
    <row r="360" spans="1:12" x14ac:dyDescent="0.25">
      <c r="A360" s="25">
        <v>43182.570844907408</v>
      </c>
      <c r="B360" s="9" t="s">
        <v>3</v>
      </c>
      <c r="C360" s="10"/>
      <c r="D360" s="9" t="s">
        <v>2</v>
      </c>
      <c r="E360" s="8" t="s">
        <v>637</v>
      </c>
      <c r="F360" s="9" t="s">
        <v>28</v>
      </c>
      <c r="G360" s="9" t="s">
        <v>0</v>
      </c>
      <c r="H360" s="34">
        <v>3390</v>
      </c>
      <c r="I360" s="9">
        <v>0.18</v>
      </c>
      <c r="J360" s="9">
        <v>48</v>
      </c>
      <c r="K360" s="271"/>
      <c r="L360" s="39"/>
    </row>
    <row r="361" spans="1:12" x14ac:dyDescent="0.25">
      <c r="A361" s="25">
        <v>43182.571250000001</v>
      </c>
      <c r="B361" s="9" t="s">
        <v>3</v>
      </c>
      <c r="C361" s="10"/>
      <c r="D361" s="9" t="s">
        <v>2</v>
      </c>
      <c r="E361" s="8" t="s">
        <v>637</v>
      </c>
      <c r="F361" s="9" t="s">
        <v>28</v>
      </c>
      <c r="G361" s="9" t="s">
        <v>0</v>
      </c>
      <c r="H361" s="9">
        <v>3970</v>
      </c>
      <c r="I361" s="9">
        <v>0.18</v>
      </c>
      <c r="J361" s="9">
        <v>48</v>
      </c>
      <c r="K361" s="271"/>
      <c r="L361" s="39"/>
    </row>
    <row r="362" spans="1:12" x14ac:dyDescent="0.25">
      <c r="A362" s="25">
        <v>43182.571400462963</v>
      </c>
      <c r="B362" s="9" t="s">
        <v>3</v>
      </c>
      <c r="C362" s="10"/>
      <c r="D362" s="9" t="s">
        <v>2</v>
      </c>
      <c r="E362" s="8" t="s">
        <v>637</v>
      </c>
      <c r="F362" s="9" t="s">
        <v>28</v>
      </c>
      <c r="G362" s="9" t="s">
        <v>0</v>
      </c>
      <c r="H362" s="34">
        <v>360</v>
      </c>
      <c r="I362" s="9">
        <v>0.18</v>
      </c>
      <c r="J362" s="9">
        <v>48</v>
      </c>
      <c r="K362" s="271"/>
      <c r="L362" s="39"/>
    </row>
    <row r="363" spans="1:12" x14ac:dyDescent="0.25">
      <c r="A363" s="25">
        <v>43182.571550925924</v>
      </c>
      <c r="B363" s="9" t="s">
        <v>3</v>
      </c>
      <c r="C363" s="10"/>
      <c r="D363" s="9" t="s">
        <v>2</v>
      </c>
      <c r="E363" s="8" t="s">
        <v>637</v>
      </c>
      <c r="F363" s="9" t="s">
        <v>28</v>
      </c>
      <c r="G363" s="9" t="s">
        <v>0</v>
      </c>
      <c r="H363" s="34">
        <v>370</v>
      </c>
      <c r="I363" s="9">
        <v>0.18</v>
      </c>
      <c r="J363" s="9">
        <v>48</v>
      </c>
      <c r="K363" s="271"/>
      <c r="L363" s="39"/>
    </row>
    <row r="364" spans="1:12" x14ac:dyDescent="0.25">
      <c r="A364" s="25">
        <v>43182.572291666664</v>
      </c>
      <c r="B364" s="9" t="s">
        <v>3</v>
      </c>
      <c r="C364" s="10"/>
      <c r="D364" s="9" t="s">
        <v>2</v>
      </c>
      <c r="E364" s="8" t="s">
        <v>637</v>
      </c>
      <c r="F364" s="9" t="s">
        <v>28</v>
      </c>
      <c r="G364" s="9" t="s">
        <v>0</v>
      </c>
      <c r="H364" s="34">
        <v>4800</v>
      </c>
      <c r="I364" s="9">
        <v>0.18</v>
      </c>
      <c r="J364" s="9">
        <v>48</v>
      </c>
      <c r="K364" s="271"/>
      <c r="L364" s="39"/>
    </row>
    <row r="365" spans="1:12" x14ac:dyDescent="0.25">
      <c r="A365" s="25">
        <v>43182.572430555556</v>
      </c>
      <c r="B365" s="9" t="s">
        <v>3</v>
      </c>
      <c r="C365" s="10"/>
      <c r="D365" s="9" t="s">
        <v>2</v>
      </c>
      <c r="E365" s="8" t="s">
        <v>637</v>
      </c>
      <c r="F365" s="9" t="s">
        <v>28</v>
      </c>
      <c r="G365" s="9" t="s">
        <v>0</v>
      </c>
      <c r="H365" s="34">
        <v>4800</v>
      </c>
      <c r="I365" s="9">
        <v>0.18</v>
      </c>
      <c r="J365" s="9">
        <v>48</v>
      </c>
      <c r="K365" s="271"/>
      <c r="L365" s="39"/>
    </row>
    <row r="366" spans="1:12" x14ac:dyDescent="0.25">
      <c r="A366" s="25">
        <v>43182.572569444441</v>
      </c>
      <c r="B366" s="9" t="s">
        <v>3</v>
      </c>
      <c r="C366" s="10"/>
      <c r="D366" s="9" t="s">
        <v>2</v>
      </c>
      <c r="E366" s="8" t="s">
        <v>637</v>
      </c>
      <c r="F366" s="9" t="s">
        <v>28</v>
      </c>
      <c r="G366" s="9" t="s">
        <v>0</v>
      </c>
      <c r="H366" s="34">
        <v>4690</v>
      </c>
      <c r="I366" s="9">
        <v>0.18</v>
      </c>
      <c r="J366" s="9">
        <v>48</v>
      </c>
      <c r="K366" s="272"/>
      <c r="L366" s="39"/>
    </row>
    <row r="367" spans="1:12" x14ac:dyDescent="0.25">
      <c r="A367" s="26">
        <v>43182.573530092595</v>
      </c>
      <c r="B367" s="12" t="s">
        <v>3</v>
      </c>
      <c r="C367" s="12" t="s">
        <v>2</v>
      </c>
      <c r="D367" s="10"/>
      <c r="E367" s="29" t="s">
        <v>636</v>
      </c>
      <c r="F367" s="12" t="s">
        <v>29</v>
      </c>
      <c r="G367" s="12" t="s">
        <v>0</v>
      </c>
      <c r="H367" s="40">
        <v>4140</v>
      </c>
      <c r="I367" s="12">
        <v>0.18</v>
      </c>
      <c r="J367" s="12">
        <v>48</v>
      </c>
      <c r="K367" s="267">
        <f>AVERAGE(H385:H390)</f>
        <v>4863.333333333333</v>
      </c>
      <c r="L367" s="39"/>
    </row>
    <row r="368" spans="1:12" x14ac:dyDescent="0.25">
      <c r="A368" s="26">
        <v>43182.57366898148</v>
      </c>
      <c r="B368" s="12" t="s">
        <v>3</v>
      </c>
      <c r="C368" s="12" t="s">
        <v>2</v>
      </c>
      <c r="D368" s="10"/>
      <c r="E368" s="29" t="s">
        <v>636</v>
      </c>
      <c r="F368" s="12" t="s">
        <v>29</v>
      </c>
      <c r="G368" s="12" t="s">
        <v>0</v>
      </c>
      <c r="H368" s="40">
        <v>3550</v>
      </c>
      <c r="I368" s="12">
        <v>0.18</v>
      </c>
      <c r="J368" s="12">
        <v>48</v>
      </c>
      <c r="K368" s="268"/>
      <c r="L368" s="39"/>
    </row>
    <row r="369" spans="1:12" x14ac:dyDescent="0.25">
      <c r="A369" s="26">
        <v>43182.573807870373</v>
      </c>
      <c r="B369" s="12" t="s">
        <v>3</v>
      </c>
      <c r="C369" s="12" t="s">
        <v>2</v>
      </c>
      <c r="D369" s="10"/>
      <c r="E369" s="29" t="s">
        <v>636</v>
      </c>
      <c r="F369" s="12" t="s">
        <v>29</v>
      </c>
      <c r="G369" s="12" t="s">
        <v>0</v>
      </c>
      <c r="H369" s="40">
        <v>430</v>
      </c>
      <c r="I369" s="12">
        <v>0.18</v>
      </c>
      <c r="J369" s="12">
        <v>48</v>
      </c>
      <c r="K369" s="268"/>
      <c r="L369" s="39"/>
    </row>
    <row r="370" spans="1:12" x14ac:dyDescent="0.25">
      <c r="A370" s="26">
        <v>43182.574155092596</v>
      </c>
      <c r="B370" s="12" t="s">
        <v>3</v>
      </c>
      <c r="C370" s="12" t="s">
        <v>2</v>
      </c>
      <c r="D370" s="10"/>
      <c r="E370" s="29" t="s">
        <v>636</v>
      </c>
      <c r="F370" s="12" t="s">
        <v>29</v>
      </c>
      <c r="G370" s="12" t="s">
        <v>0</v>
      </c>
      <c r="H370" s="40">
        <v>3430</v>
      </c>
      <c r="I370" s="12">
        <v>0.18</v>
      </c>
      <c r="J370" s="12">
        <v>48</v>
      </c>
      <c r="K370" s="268"/>
      <c r="L370" s="39"/>
    </row>
    <row r="371" spans="1:12" x14ac:dyDescent="0.25">
      <c r="A371" s="26">
        <v>43182.574293981481</v>
      </c>
      <c r="B371" s="12" t="s">
        <v>3</v>
      </c>
      <c r="C371" s="12" t="s">
        <v>2</v>
      </c>
      <c r="D371" s="10"/>
      <c r="E371" s="29" t="s">
        <v>636</v>
      </c>
      <c r="F371" s="12" t="s">
        <v>29</v>
      </c>
      <c r="G371" s="12" t="s">
        <v>0</v>
      </c>
      <c r="H371" s="40">
        <v>4080</v>
      </c>
      <c r="I371" s="12">
        <v>0.18</v>
      </c>
      <c r="J371" s="12">
        <v>48</v>
      </c>
      <c r="K371" s="268"/>
      <c r="L371" s="39"/>
    </row>
    <row r="372" spans="1:12" x14ac:dyDescent="0.25">
      <c r="A372" s="26">
        <v>43182.574432870373</v>
      </c>
      <c r="B372" s="12" t="s">
        <v>3</v>
      </c>
      <c r="C372" s="12" t="s">
        <v>2</v>
      </c>
      <c r="D372" s="10"/>
      <c r="E372" s="29" t="s">
        <v>636</v>
      </c>
      <c r="F372" s="12" t="s">
        <v>29</v>
      </c>
      <c r="G372" s="12" t="s">
        <v>0</v>
      </c>
      <c r="H372" s="40">
        <v>3180</v>
      </c>
      <c r="I372" s="12">
        <v>0.18</v>
      </c>
      <c r="J372" s="12">
        <v>48</v>
      </c>
      <c r="K372" s="268"/>
      <c r="L372" s="39"/>
    </row>
    <row r="373" spans="1:12" x14ac:dyDescent="0.25">
      <c r="A373" s="26">
        <v>43182.574872685182</v>
      </c>
      <c r="B373" s="12" t="s">
        <v>3</v>
      </c>
      <c r="C373" s="12" t="s">
        <v>2</v>
      </c>
      <c r="D373" s="10"/>
      <c r="E373" s="29" t="s">
        <v>636</v>
      </c>
      <c r="F373" s="12" t="s">
        <v>29</v>
      </c>
      <c r="G373" s="12" t="s">
        <v>0</v>
      </c>
      <c r="H373" s="40">
        <v>3730</v>
      </c>
      <c r="I373" s="12">
        <v>0.18</v>
      </c>
      <c r="J373" s="12">
        <v>48</v>
      </c>
      <c r="K373" s="268"/>
      <c r="L373" s="39"/>
    </row>
    <row r="374" spans="1:12" x14ac:dyDescent="0.25">
      <c r="A374" s="26">
        <v>43182.575011574074</v>
      </c>
      <c r="B374" s="12" t="s">
        <v>3</v>
      </c>
      <c r="C374" s="12" t="s">
        <v>2</v>
      </c>
      <c r="D374" s="10"/>
      <c r="E374" s="29" t="s">
        <v>636</v>
      </c>
      <c r="F374" s="12" t="s">
        <v>29</v>
      </c>
      <c r="G374" s="12" t="s">
        <v>0</v>
      </c>
      <c r="H374" s="40">
        <v>4030</v>
      </c>
      <c r="I374" s="12">
        <v>0.18</v>
      </c>
      <c r="J374" s="12">
        <v>48</v>
      </c>
      <c r="K374" s="268"/>
      <c r="L374" s="39"/>
    </row>
    <row r="375" spans="1:12" x14ac:dyDescent="0.25">
      <c r="A375" s="26">
        <v>43182.575150462966</v>
      </c>
      <c r="B375" s="12" t="s">
        <v>3</v>
      </c>
      <c r="C375" s="12" t="s">
        <v>2</v>
      </c>
      <c r="D375" s="10"/>
      <c r="E375" s="29" t="s">
        <v>636</v>
      </c>
      <c r="F375" s="12" t="s">
        <v>29</v>
      </c>
      <c r="G375" s="12" t="s">
        <v>0</v>
      </c>
      <c r="H375" s="40">
        <v>4750</v>
      </c>
      <c r="I375" s="12">
        <v>0.18</v>
      </c>
      <c r="J375" s="12">
        <v>48</v>
      </c>
      <c r="K375" s="268"/>
      <c r="L375" s="39"/>
    </row>
    <row r="376" spans="1:12" x14ac:dyDescent="0.25">
      <c r="A376" s="26">
        <v>43182.575624999998</v>
      </c>
      <c r="B376" s="12" t="s">
        <v>3</v>
      </c>
      <c r="C376" s="12" t="s">
        <v>2</v>
      </c>
      <c r="D376" s="10"/>
      <c r="E376" s="29" t="s">
        <v>636</v>
      </c>
      <c r="F376" s="12" t="s">
        <v>29</v>
      </c>
      <c r="G376" s="12" t="s">
        <v>0</v>
      </c>
      <c r="H376" s="40">
        <v>490</v>
      </c>
      <c r="I376" s="12">
        <v>0.18</v>
      </c>
      <c r="J376" s="12">
        <v>48</v>
      </c>
      <c r="K376" s="268"/>
      <c r="L376" s="39"/>
    </row>
    <row r="377" spans="1:12" x14ac:dyDescent="0.25">
      <c r="A377" s="26">
        <v>43182.575775462959</v>
      </c>
      <c r="B377" s="12" t="s">
        <v>3</v>
      </c>
      <c r="C377" s="12" t="s">
        <v>2</v>
      </c>
      <c r="D377" s="10"/>
      <c r="E377" s="29" t="s">
        <v>636</v>
      </c>
      <c r="F377" s="12" t="s">
        <v>29</v>
      </c>
      <c r="G377" s="12" t="s">
        <v>0</v>
      </c>
      <c r="H377" s="40">
        <v>4920</v>
      </c>
      <c r="I377" s="12">
        <v>0.18</v>
      </c>
      <c r="J377" s="12">
        <v>48</v>
      </c>
      <c r="K377" s="268"/>
      <c r="L377" s="39"/>
    </row>
    <row r="378" spans="1:12" x14ac:dyDescent="0.25">
      <c r="A378" s="26">
        <v>43182.575914351852</v>
      </c>
      <c r="B378" s="12" t="s">
        <v>3</v>
      </c>
      <c r="C378" s="12" t="s">
        <v>2</v>
      </c>
      <c r="D378" s="10"/>
      <c r="E378" s="29" t="s">
        <v>636</v>
      </c>
      <c r="F378" s="12" t="s">
        <v>29</v>
      </c>
      <c r="G378" s="12" t="s">
        <v>0</v>
      </c>
      <c r="H378" s="40">
        <v>380</v>
      </c>
      <c r="I378" s="12">
        <v>0.18</v>
      </c>
      <c r="J378" s="12">
        <v>48</v>
      </c>
      <c r="K378" s="268"/>
      <c r="L378" s="39"/>
    </row>
    <row r="379" spans="1:12" x14ac:dyDescent="0.25">
      <c r="A379" s="26">
        <v>43182.576192129629</v>
      </c>
      <c r="B379" s="12" t="s">
        <v>3</v>
      </c>
      <c r="C379" s="12" t="s">
        <v>2</v>
      </c>
      <c r="D379" s="10"/>
      <c r="E379" s="29" t="s">
        <v>636</v>
      </c>
      <c r="F379" s="12" t="s">
        <v>29</v>
      </c>
      <c r="G379" s="12" t="s">
        <v>0</v>
      </c>
      <c r="H379" s="40">
        <v>3190</v>
      </c>
      <c r="I379" s="12">
        <v>0.18</v>
      </c>
      <c r="J379" s="12">
        <v>48</v>
      </c>
      <c r="K379" s="268"/>
      <c r="L379" s="39"/>
    </row>
    <row r="380" spans="1:12" x14ac:dyDescent="0.25">
      <c r="A380" s="26">
        <v>43182.576342592591</v>
      </c>
      <c r="B380" s="12" t="s">
        <v>3</v>
      </c>
      <c r="C380" s="12" t="s">
        <v>2</v>
      </c>
      <c r="D380" s="10"/>
      <c r="E380" s="29" t="s">
        <v>636</v>
      </c>
      <c r="F380" s="12" t="s">
        <v>29</v>
      </c>
      <c r="G380" s="12" t="s">
        <v>0</v>
      </c>
      <c r="H380" s="40">
        <v>430</v>
      </c>
      <c r="I380" s="12">
        <v>0.18</v>
      </c>
      <c r="J380" s="12">
        <v>48</v>
      </c>
      <c r="K380" s="268"/>
      <c r="L380" s="39"/>
    </row>
    <row r="381" spans="1:12" x14ac:dyDescent="0.25">
      <c r="A381" s="26">
        <v>43182.576481481483</v>
      </c>
      <c r="B381" s="12" t="s">
        <v>3</v>
      </c>
      <c r="C381" s="12" t="s">
        <v>2</v>
      </c>
      <c r="D381" s="10"/>
      <c r="E381" s="29" t="s">
        <v>636</v>
      </c>
      <c r="F381" s="12" t="s">
        <v>29</v>
      </c>
      <c r="G381" s="12" t="s">
        <v>0</v>
      </c>
      <c r="H381" s="40">
        <v>4780</v>
      </c>
      <c r="I381" s="12">
        <v>0.18</v>
      </c>
      <c r="J381" s="12">
        <v>48</v>
      </c>
      <c r="K381" s="268"/>
      <c r="L381" s="39"/>
    </row>
    <row r="382" spans="1:12" x14ac:dyDescent="0.25">
      <c r="A382" s="26">
        <v>43182.578298611108</v>
      </c>
      <c r="B382" s="12" t="s">
        <v>3</v>
      </c>
      <c r="C382" s="12" t="s">
        <v>2</v>
      </c>
      <c r="D382" s="10"/>
      <c r="E382" s="29" t="s">
        <v>636</v>
      </c>
      <c r="F382" s="12" t="s">
        <v>29</v>
      </c>
      <c r="G382" s="12" t="s">
        <v>0</v>
      </c>
      <c r="H382" s="40">
        <v>4370</v>
      </c>
      <c r="I382" s="12">
        <v>0.18</v>
      </c>
      <c r="J382" s="12">
        <v>48</v>
      </c>
      <c r="K382" s="268"/>
      <c r="L382" s="39"/>
    </row>
    <row r="383" spans="1:12" x14ac:dyDescent="0.25">
      <c r="A383" s="26">
        <v>43182.5784375</v>
      </c>
      <c r="B383" s="12" t="s">
        <v>3</v>
      </c>
      <c r="C383" s="12" t="s">
        <v>2</v>
      </c>
      <c r="D383" s="10"/>
      <c r="E383" s="29" t="s">
        <v>636</v>
      </c>
      <c r="F383" s="12" t="s">
        <v>29</v>
      </c>
      <c r="G383" s="12" t="s">
        <v>0</v>
      </c>
      <c r="H383" s="40">
        <v>4410</v>
      </c>
      <c r="I383" s="12">
        <v>0.18</v>
      </c>
      <c r="J383" s="12">
        <v>48</v>
      </c>
      <c r="K383" s="268"/>
      <c r="L383" s="39"/>
    </row>
    <row r="384" spans="1:12" x14ac:dyDescent="0.25">
      <c r="A384" s="26">
        <v>43182.578587962962</v>
      </c>
      <c r="B384" s="12" t="s">
        <v>3</v>
      </c>
      <c r="C384" s="12" t="s">
        <v>2</v>
      </c>
      <c r="D384" s="10"/>
      <c r="E384" s="29" t="s">
        <v>636</v>
      </c>
      <c r="F384" s="12" t="s">
        <v>29</v>
      </c>
      <c r="G384" s="12" t="s">
        <v>0</v>
      </c>
      <c r="H384" s="40">
        <v>4390</v>
      </c>
      <c r="I384" s="12">
        <v>0.18</v>
      </c>
      <c r="J384" s="12">
        <v>48</v>
      </c>
      <c r="K384" s="268"/>
      <c r="L384" s="39"/>
    </row>
    <row r="385" spans="1:12" x14ac:dyDescent="0.25">
      <c r="A385" s="26">
        <v>43182.577337962961</v>
      </c>
      <c r="B385" s="12" t="s">
        <v>3</v>
      </c>
      <c r="C385" s="10"/>
      <c r="D385" s="12" t="s">
        <v>2</v>
      </c>
      <c r="E385" s="29" t="s">
        <v>637</v>
      </c>
      <c r="F385" s="12" t="s">
        <v>29</v>
      </c>
      <c r="G385" s="12" t="s">
        <v>0</v>
      </c>
      <c r="H385" s="12">
        <v>5320</v>
      </c>
      <c r="I385" s="12">
        <v>0.18</v>
      </c>
      <c r="J385" s="12">
        <v>48</v>
      </c>
      <c r="K385" s="268"/>
      <c r="L385" s="39"/>
    </row>
    <row r="386" spans="1:12" x14ac:dyDescent="0.25">
      <c r="A386" s="26">
        <v>43182.577476851853</v>
      </c>
      <c r="B386" s="12" t="s">
        <v>3</v>
      </c>
      <c r="C386" s="10"/>
      <c r="D386" s="12" t="s">
        <v>2</v>
      </c>
      <c r="E386" s="29" t="s">
        <v>637</v>
      </c>
      <c r="F386" s="12" t="s">
        <v>29</v>
      </c>
      <c r="G386" s="12" t="s">
        <v>0</v>
      </c>
      <c r="H386" s="12">
        <v>5350</v>
      </c>
      <c r="I386" s="12">
        <v>0.18</v>
      </c>
      <c r="J386" s="12">
        <v>48</v>
      </c>
      <c r="K386" s="268"/>
      <c r="L386" s="39"/>
    </row>
    <row r="387" spans="1:12" x14ac:dyDescent="0.25">
      <c r="A387" s="26">
        <v>43182.577615740738</v>
      </c>
      <c r="B387" s="12" t="s">
        <v>3</v>
      </c>
      <c r="C387" s="10"/>
      <c r="D387" s="12" t="s">
        <v>2</v>
      </c>
      <c r="E387" s="29" t="s">
        <v>637</v>
      </c>
      <c r="F387" s="12" t="s">
        <v>29</v>
      </c>
      <c r="G387" s="12" t="s">
        <v>0</v>
      </c>
      <c r="H387" s="12">
        <v>5340</v>
      </c>
      <c r="I387" s="12">
        <v>0.18</v>
      </c>
      <c r="J387" s="12">
        <v>48</v>
      </c>
      <c r="K387" s="268"/>
      <c r="L387" s="39"/>
    </row>
    <row r="388" spans="1:12" x14ac:dyDescent="0.25">
      <c r="A388" s="26">
        <v>43182.578298611108</v>
      </c>
      <c r="B388" s="12" t="s">
        <v>3</v>
      </c>
      <c r="C388" s="10"/>
      <c r="D388" s="12" t="s">
        <v>2</v>
      </c>
      <c r="E388" s="29" t="s">
        <v>637</v>
      </c>
      <c r="F388" s="12" t="s">
        <v>29</v>
      </c>
      <c r="G388" s="12" t="s">
        <v>0</v>
      </c>
      <c r="H388" s="12">
        <v>4370</v>
      </c>
      <c r="I388" s="12">
        <v>0.18</v>
      </c>
      <c r="J388" s="12">
        <v>48</v>
      </c>
      <c r="K388" s="268"/>
      <c r="L388" s="39"/>
    </row>
    <row r="389" spans="1:12" x14ac:dyDescent="0.25">
      <c r="A389" s="26">
        <v>43182.5784375</v>
      </c>
      <c r="B389" s="12" t="s">
        <v>3</v>
      </c>
      <c r="C389" s="10"/>
      <c r="D389" s="12" t="s">
        <v>2</v>
      </c>
      <c r="E389" s="29" t="s">
        <v>637</v>
      </c>
      <c r="F389" s="12" t="s">
        <v>29</v>
      </c>
      <c r="G389" s="12" t="s">
        <v>0</v>
      </c>
      <c r="H389" s="12">
        <v>4410</v>
      </c>
      <c r="I389" s="12">
        <v>0.18</v>
      </c>
      <c r="J389" s="12">
        <v>48</v>
      </c>
      <c r="K389" s="268"/>
      <c r="L389" s="39"/>
    </row>
    <row r="390" spans="1:12" x14ac:dyDescent="0.25">
      <c r="A390" s="26">
        <v>43182.578587962962</v>
      </c>
      <c r="B390" s="12" t="s">
        <v>3</v>
      </c>
      <c r="C390" s="10"/>
      <c r="D390" s="12" t="s">
        <v>2</v>
      </c>
      <c r="E390" s="29" t="s">
        <v>637</v>
      </c>
      <c r="F390" s="12" t="s">
        <v>29</v>
      </c>
      <c r="G390" s="12" t="s">
        <v>0</v>
      </c>
      <c r="H390" s="12">
        <v>4390</v>
      </c>
      <c r="I390" s="12">
        <v>0.18</v>
      </c>
      <c r="J390" s="12">
        <v>48</v>
      </c>
      <c r="K390" s="269"/>
      <c r="L390" s="39"/>
    </row>
    <row r="391" spans="1:12" x14ac:dyDescent="0.25">
      <c r="A391" s="25">
        <v>43182.579247685186</v>
      </c>
      <c r="B391" s="9" t="s">
        <v>3</v>
      </c>
      <c r="C391" s="9" t="s">
        <v>2</v>
      </c>
      <c r="D391" s="10"/>
      <c r="E391" s="8" t="s">
        <v>636</v>
      </c>
      <c r="F391" s="9" t="s">
        <v>29</v>
      </c>
      <c r="G391" s="9" t="s">
        <v>12</v>
      </c>
      <c r="H391" s="9">
        <v>4540</v>
      </c>
      <c r="I391" s="9">
        <v>0.18</v>
      </c>
      <c r="J391" s="9">
        <v>48</v>
      </c>
      <c r="K391" s="270">
        <f>AVERAGE(H391,H398:H402)</f>
        <v>3980</v>
      </c>
      <c r="L391" s="39"/>
    </row>
    <row r="392" spans="1:12" x14ac:dyDescent="0.25">
      <c r="A392" s="25">
        <v>43182.579386574071</v>
      </c>
      <c r="B392" s="9" t="s">
        <v>3</v>
      </c>
      <c r="C392" s="9" t="s">
        <v>2</v>
      </c>
      <c r="D392" s="10"/>
      <c r="E392" s="8" t="s">
        <v>636</v>
      </c>
      <c r="F392" s="9" t="s">
        <v>29</v>
      </c>
      <c r="G392" s="9" t="s">
        <v>12</v>
      </c>
      <c r="H392" s="34">
        <v>4630</v>
      </c>
      <c r="I392" s="9">
        <v>0.18</v>
      </c>
      <c r="J392" s="9">
        <v>48</v>
      </c>
      <c r="K392" s="271"/>
      <c r="L392" s="39"/>
    </row>
    <row r="393" spans="1:12" x14ac:dyDescent="0.25">
      <c r="A393" s="25">
        <v>43182.579525462963</v>
      </c>
      <c r="B393" s="9" t="s">
        <v>3</v>
      </c>
      <c r="C393" s="9" t="s">
        <v>2</v>
      </c>
      <c r="D393" s="10"/>
      <c r="E393" s="8" t="s">
        <v>636</v>
      </c>
      <c r="F393" s="9" t="s">
        <v>29</v>
      </c>
      <c r="G393" s="9" t="s">
        <v>12</v>
      </c>
      <c r="H393" s="34">
        <v>4590</v>
      </c>
      <c r="I393" s="9">
        <v>0.18</v>
      </c>
      <c r="J393" s="9">
        <v>48</v>
      </c>
      <c r="K393" s="271"/>
      <c r="L393" s="39"/>
    </row>
    <row r="394" spans="1:12" x14ac:dyDescent="0.25">
      <c r="A394" s="25">
        <v>43182.57984953704</v>
      </c>
      <c r="B394" s="9" t="s">
        <v>3</v>
      </c>
      <c r="C394" s="9" t="s">
        <v>2</v>
      </c>
      <c r="D394" s="10"/>
      <c r="E394" s="8" t="s">
        <v>637</v>
      </c>
      <c r="F394" s="9" t="s">
        <v>29</v>
      </c>
      <c r="G394" s="9" t="s">
        <v>12</v>
      </c>
      <c r="H394" s="34">
        <v>4600</v>
      </c>
      <c r="I394" s="9">
        <v>0.18</v>
      </c>
      <c r="J394" s="9">
        <v>48</v>
      </c>
      <c r="K394" s="271"/>
      <c r="L394" s="39"/>
    </row>
    <row r="395" spans="1:12" x14ac:dyDescent="0.25">
      <c r="A395" s="25">
        <v>43182.58</v>
      </c>
      <c r="B395" s="9" t="s">
        <v>3</v>
      </c>
      <c r="C395" s="9" t="s">
        <v>2</v>
      </c>
      <c r="D395" s="10"/>
      <c r="E395" s="8" t="s">
        <v>637</v>
      </c>
      <c r="F395" s="9" t="s">
        <v>29</v>
      </c>
      <c r="G395" s="9" t="s">
        <v>12</v>
      </c>
      <c r="H395" s="34">
        <v>4610</v>
      </c>
      <c r="I395" s="9">
        <v>0.18</v>
      </c>
      <c r="J395" s="9">
        <v>48</v>
      </c>
      <c r="K395" s="271"/>
      <c r="L395" s="39"/>
    </row>
    <row r="396" spans="1:12" x14ac:dyDescent="0.25">
      <c r="A396" s="25">
        <v>43182.580138888887</v>
      </c>
      <c r="B396" s="9" t="s">
        <v>3</v>
      </c>
      <c r="C396" s="9" t="s">
        <v>2</v>
      </c>
      <c r="D396" s="10"/>
      <c r="E396" s="8" t="s">
        <v>637</v>
      </c>
      <c r="F396" s="9" t="s">
        <v>29</v>
      </c>
      <c r="G396" s="9" t="s">
        <v>12</v>
      </c>
      <c r="H396" s="34">
        <v>4650</v>
      </c>
      <c r="I396" s="9">
        <v>0.18</v>
      </c>
      <c r="J396" s="9">
        <v>48</v>
      </c>
      <c r="K396" s="271"/>
      <c r="L396" s="39"/>
    </row>
    <row r="397" spans="1:12" x14ac:dyDescent="0.25">
      <c r="A397" s="25">
        <v>43182.580671296295</v>
      </c>
      <c r="B397" s="9" t="s">
        <v>3</v>
      </c>
      <c r="C397" s="10"/>
      <c r="D397" s="9" t="s">
        <v>2</v>
      </c>
      <c r="E397" s="8" t="s">
        <v>637</v>
      </c>
      <c r="F397" s="9" t="s">
        <v>29</v>
      </c>
      <c r="G397" s="9" t="s">
        <v>12</v>
      </c>
      <c r="H397" s="34">
        <v>3140</v>
      </c>
      <c r="I397" s="9">
        <v>0.18</v>
      </c>
      <c r="J397" s="9">
        <v>48</v>
      </c>
      <c r="K397" s="271"/>
      <c r="L397" s="39"/>
    </row>
    <row r="398" spans="1:12" x14ac:dyDescent="0.25">
      <c r="A398" s="25">
        <v>43182.580810185187</v>
      </c>
      <c r="B398" s="9" t="s">
        <v>3</v>
      </c>
      <c r="C398" s="10"/>
      <c r="D398" s="9" t="s">
        <v>2</v>
      </c>
      <c r="E398" s="8" t="s">
        <v>637</v>
      </c>
      <c r="F398" s="9" t="s">
        <v>29</v>
      </c>
      <c r="G398" s="9" t="s">
        <v>12</v>
      </c>
      <c r="H398" s="9">
        <v>3850</v>
      </c>
      <c r="I398" s="9">
        <v>0.18</v>
      </c>
      <c r="J398" s="9">
        <v>48</v>
      </c>
      <c r="K398" s="271"/>
      <c r="L398" s="39"/>
    </row>
    <row r="399" spans="1:12" x14ac:dyDescent="0.25">
      <c r="A399" s="25">
        <v>43182.580949074072</v>
      </c>
      <c r="B399" s="9" t="s">
        <v>3</v>
      </c>
      <c r="C399" s="10"/>
      <c r="D399" s="9" t="s">
        <v>2</v>
      </c>
      <c r="E399" s="8" t="s">
        <v>637</v>
      </c>
      <c r="F399" s="9" t="s">
        <v>29</v>
      </c>
      <c r="G399" s="9" t="s">
        <v>12</v>
      </c>
      <c r="H399" s="9">
        <v>3860</v>
      </c>
      <c r="I399" s="9">
        <v>0.18</v>
      </c>
      <c r="J399" s="9">
        <v>48</v>
      </c>
      <c r="K399" s="271"/>
      <c r="L399" s="39"/>
    </row>
    <row r="400" spans="1:12" x14ac:dyDescent="0.25">
      <c r="A400" s="25">
        <v>43182.581226851849</v>
      </c>
      <c r="B400" s="9" t="s">
        <v>3</v>
      </c>
      <c r="C400" s="10"/>
      <c r="D400" s="9" t="s">
        <v>2</v>
      </c>
      <c r="E400" s="8" t="s">
        <v>636</v>
      </c>
      <c r="F400" s="9" t="s">
        <v>29</v>
      </c>
      <c r="G400" s="9" t="s">
        <v>12</v>
      </c>
      <c r="H400" s="9">
        <v>3750</v>
      </c>
      <c r="I400" s="9">
        <v>0.18</v>
      </c>
      <c r="J400" s="9">
        <v>48</v>
      </c>
      <c r="K400" s="271"/>
      <c r="L400" s="39"/>
    </row>
    <row r="401" spans="1:12" x14ac:dyDescent="0.25">
      <c r="A401" s="25">
        <v>43182.581365740742</v>
      </c>
      <c r="B401" s="9" t="s">
        <v>3</v>
      </c>
      <c r="C401" s="10"/>
      <c r="D401" s="9" t="s">
        <v>2</v>
      </c>
      <c r="E401" s="8" t="s">
        <v>636</v>
      </c>
      <c r="F401" s="9" t="s">
        <v>29</v>
      </c>
      <c r="G401" s="9" t="s">
        <v>12</v>
      </c>
      <c r="H401" s="9">
        <v>3930</v>
      </c>
      <c r="I401" s="9">
        <v>0.18</v>
      </c>
      <c r="J401" s="9">
        <v>48</v>
      </c>
      <c r="K401" s="271"/>
      <c r="L401" s="39"/>
    </row>
    <row r="402" spans="1:12" x14ac:dyDescent="0.25">
      <c r="A402" s="25">
        <v>43182.581504629627</v>
      </c>
      <c r="B402" s="9" t="s">
        <v>3</v>
      </c>
      <c r="C402" s="10"/>
      <c r="D402" s="9" t="s">
        <v>2</v>
      </c>
      <c r="E402" s="8" t="s">
        <v>636</v>
      </c>
      <c r="F402" s="9" t="s">
        <v>29</v>
      </c>
      <c r="G402" s="9" t="s">
        <v>12</v>
      </c>
      <c r="H402" s="9">
        <v>3950</v>
      </c>
      <c r="I402" s="9">
        <v>0.18</v>
      </c>
      <c r="J402" s="9">
        <v>48</v>
      </c>
      <c r="K402" s="272"/>
      <c r="L402" s="39"/>
    </row>
    <row r="403" spans="1:12" x14ac:dyDescent="0.25">
      <c r="A403" s="26">
        <v>43182.582106481481</v>
      </c>
      <c r="B403" s="12" t="s">
        <v>3</v>
      </c>
      <c r="C403" s="12" t="s">
        <v>2</v>
      </c>
      <c r="D403" s="10"/>
      <c r="E403" s="29" t="s">
        <v>636</v>
      </c>
      <c r="F403" s="12" t="s">
        <v>30</v>
      </c>
      <c r="G403" s="12" t="s">
        <v>0</v>
      </c>
      <c r="H403" s="12">
        <v>4510</v>
      </c>
      <c r="I403" s="12">
        <v>0.18</v>
      </c>
      <c r="J403" s="12">
        <v>48</v>
      </c>
      <c r="K403" s="267">
        <f>AVERAGE(H403:H406,H408,H411:H412)</f>
        <v>4510</v>
      </c>
      <c r="L403" s="39"/>
    </row>
    <row r="404" spans="1:12" x14ac:dyDescent="0.25">
      <c r="A404" s="26">
        <v>43182.582245370373</v>
      </c>
      <c r="B404" s="12" t="s">
        <v>3</v>
      </c>
      <c r="C404" s="12" t="s">
        <v>2</v>
      </c>
      <c r="D404" s="10"/>
      <c r="E404" s="29" t="s">
        <v>636</v>
      </c>
      <c r="F404" s="12" t="s">
        <v>30</v>
      </c>
      <c r="G404" s="12" t="s">
        <v>0</v>
      </c>
      <c r="H404" s="12">
        <v>4500</v>
      </c>
      <c r="I404" s="12">
        <v>0.18</v>
      </c>
      <c r="J404" s="12">
        <v>48</v>
      </c>
      <c r="K404" s="268"/>
      <c r="L404" s="39"/>
    </row>
    <row r="405" spans="1:12" x14ac:dyDescent="0.25">
      <c r="A405" s="26">
        <v>43182.582384259258</v>
      </c>
      <c r="B405" s="12" t="s">
        <v>3</v>
      </c>
      <c r="C405" s="12" t="s">
        <v>2</v>
      </c>
      <c r="D405" s="10"/>
      <c r="E405" s="29" t="s">
        <v>636</v>
      </c>
      <c r="F405" s="12" t="s">
        <v>30</v>
      </c>
      <c r="G405" s="12" t="s">
        <v>0</v>
      </c>
      <c r="H405" s="12">
        <v>4500</v>
      </c>
      <c r="I405" s="12">
        <v>0.18</v>
      </c>
      <c r="J405" s="12">
        <v>48</v>
      </c>
      <c r="K405" s="268"/>
      <c r="L405" s="39"/>
    </row>
    <row r="406" spans="1:12" x14ac:dyDescent="0.25">
      <c r="A406" s="26">
        <v>43182.583020833335</v>
      </c>
      <c r="B406" s="12" t="s">
        <v>3</v>
      </c>
      <c r="C406" s="10"/>
      <c r="D406" s="12" t="s">
        <v>2</v>
      </c>
      <c r="E406" s="29" t="s">
        <v>637</v>
      </c>
      <c r="F406" s="12" t="s">
        <v>30</v>
      </c>
      <c r="G406" s="12" t="s">
        <v>0</v>
      </c>
      <c r="H406" s="12">
        <v>4560</v>
      </c>
      <c r="I406" s="12">
        <v>0.18</v>
      </c>
      <c r="J406" s="12">
        <v>48</v>
      </c>
      <c r="K406" s="268"/>
      <c r="L406" s="39"/>
    </row>
    <row r="407" spans="1:12" x14ac:dyDescent="0.25">
      <c r="A407" s="26">
        <v>43182.58315972222</v>
      </c>
      <c r="B407" s="12" t="s">
        <v>3</v>
      </c>
      <c r="C407" s="10"/>
      <c r="D407" s="12" t="s">
        <v>2</v>
      </c>
      <c r="E407" s="29" t="s">
        <v>637</v>
      </c>
      <c r="F407" s="12" t="s">
        <v>30</v>
      </c>
      <c r="G407" s="12" t="s">
        <v>0</v>
      </c>
      <c r="H407" s="40">
        <v>4570</v>
      </c>
      <c r="I407" s="12">
        <v>0.18</v>
      </c>
      <c r="J407" s="12">
        <v>48</v>
      </c>
      <c r="K407" s="268"/>
      <c r="L407" s="39"/>
    </row>
    <row r="408" spans="1:12" x14ac:dyDescent="0.25">
      <c r="A408" s="26">
        <v>43182.583310185182</v>
      </c>
      <c r="B408" s="12" t="s">
        <v>3</v>
      </c>
      <c r="C408" s="10"/>
      <c r="D408" s="12" t="s">
        <v>2</v>
      </c>
      <c r="E408" s="29" t="s">
        <v>637</v>
      </c>
      <c r="F408" s="12" t="s">
        <v>30</v>
      </c>
      <c r="G408" s="12" t="s">
        <v>0</v>
      </c>
      <c r="H408" s="12">
        <v>4530</v>
      </c>
      <c r="I408" s="12">
        <v>0.18</v>
      </c>
      <c r="J408" s="12">
        <v>48</v>
      </c>
      <c r="K408" s="268"/>
      <c r="L408" s="39"/>
    </row>
    <row r="409" spans="1:12" x14ac:dyDescent="0.25">
      <c r="A409" s="26">
        <v>43182.583680555559</v>
      </c>
      <c r="B409" s="12" t="s">
        <v>3</v>
      </c>
      <c r="C409" s="10"/>
      <c r="D409" s="12" t="s">
        <v>2</v>
      </c>
      <c r="E409" s="29" t="s">
        <v>637</v>
      </c>
      <c r="F409" s="12" t="s">
        <v>30</v>
      </c>
      <c r="G409" s="12" t="s">
        <v>0</v>
      </c>
      <c r="H409" s="40">
        <v>3910</v>
      </c>
      <c r="I409" s="12">
        <v>0.18</v>
      </c>
      <c r="J409" s="12">
        <v>48</v>
      </c>
      <c r="K409" s="268"/>
      <c r="L409" s="39"/>
    </row>
    <row r="410" spans="1:12" x14ac:dyDescent="0.25">
      <c r="A410" s="26">
        <v>43182.583819444444</v>
      </c>
      <c r="B410" s="12" t="s">
        <v>3</v>
      </c>
      <c r="C410" s="10"/>
      <c r="D410" s="12" t="s">
        <v>2</v>
      </c>
      <c r="E410" s="29" t="s">
        <v>637</v>
      </c>
      <c r="F410" s="12" t="s">
        <v>30</v>
      </c>
      <c r="G410" s="12" t="s">
        <v>0</v>
      </c>
      <c r="H410" s="40">
        <v>4520</v>
      </c>
      <c r="I410" s="12">
        <v>0.18</v>
      </c>
      <c r="J410" s="12">
        <v>48</v>
      </c>
      <c r="K410" s="268"/>
      <c r="L410" s="39"/>
    </row>
    <row r="411" spans="1:12" x14ac:dyDescent="0.25">
      <c r="A411" s="26">
        <v>43182.583958333336</v>
      </c>
      <c r="B411" s="12" t="s">
        <v>3</v>
      </c>
      <c r="C411" s="10"/>
      <c r="D411" s="12" t="s">
        <v>2</v>
      </c>
      <c r="E411" s="29" t="s">
        <v>637</v>
      </c>
      <c r="F411" s="12" t="s">
        <v>30</v>
      </c>
      <c r="G411" s="12" t="s">
        <v>0</v>
      </c>
      <c r="H411" s="12">
        <v>4500</v>
      </c>
      <c r="I411" s="12">
        <v>0.18</v>
      </c>
      <c r="J411" s="12">
        <v>48</v>
      </c>
      <c r="K411" s="268"/>
      <c r="L411" s="39"/>
    </row>
    <row r="412" spans="1:12" x14ac:dyDescent="0.25">
      <c r="A412" s="26">
        <v>43182.584594907406</v>
      </c>
      <c r="B412" s="12" t="s">
        <v>3</v>
      </c>
      <c r="C412" s="10"/>
      <c r="D412" s="12" t="s">
        <v>2</v>
      </c>
      <c r="E412" s="29" t="s">
        <v>637</v>
      </c>
      <c r="F412" s="12" t="s">
        <v>30</v>
      </c>
      <c r="G412" s="12" t="s">
        <v>0</v>
      </c>
      <c r="H412" s="12">
        <v>4470</v>
      </c>
      <c r="I412" s="12">
        <v>0.18</v>
      </c>
      <c r="J412" s="12">
        <v>48</v>
      </c>
      <c r="K412" s="268"/>
      <c r="L412" s="39"/>
    </row>
    <row r="413" spans="1:12" x14ac:dyDescent="0.25">
      <c r="A413" s="26">
        <v>43182.584733796299</v>
      </c>
      <c r="B413" s="12" t="s">
        <v>3</v>
      </c>
      <c r="C413" s="10"/>
      <c r="D413" s="12" t="s">
        <v>2</v>
      </c>
      <c r="E413" s="29" t="s">
        <v>637</v>
      </c>
      <c r="F413" s="12" t="s">
        <v>30</v>
      </c>
      <c r="G413" s="12" t="s">
        <v>0</v>
      </c>
      <c r="H413" s="40">
        <v>4520</v>
      </c>
      <c r="I413" s="12">
        <v>0.18</v>
      </c>
      <c r="J413" s="12">
        <v>48</v>
      </c>
      <c r="K413" s="268"/>
      <c r="L413" s="39"/>
    </row>
    <row r="414" spans="1:12" x14ac:dyDescent="0.25">
      <c r="A414" s="26">
        <v>43182.584872685184</v>
      </c>
      <c r="B414" s="12" t="s">
        <v>3</v>
      </c>
      <c r="C414" s="10"/>
      <c r="D414" s="12" t="s">
        <v>2</v>
      </c>
      <c r="E414" s="29" t="s">
        <v>637</v>
      </c>
      <c r="F414" s="12" t="s">
        <v>30</v>
      </c>
      <c r="G414" s="12" t="s">
        <v>0</v>
      </c>
      <c r="H414" s="40">
        <v>4460</v>
      </c>
      <c r="I414" s="12">
        <v>0.18</v>
      </c>
      <c r="J414" s="12">
        <v>48</v>
      </c>
      <c r="K414" s="269"/>
      <c r="L414" s="39"/>
    </row>
    <row r="415" spans="1:12" x14ac:dyDescent="0.25">
      <c r="L415" s="5"/>
    </row>
    <row r="416" spans="1:12" x14ac:dyDescent="0.25">
      <c r="L416" s="5"/>
    </row>
    <row r="417" spans="12:12" x14ac:dyDescent="0.25">
      <c r="L417" s="5"/>
    </row>
    <row r="418" spans="12:12" x14ac:dyDescent="0.25">
      <c r="L418" s="5"/>
    </row>
    <row r="419" spans="12:12" x14ac:dyDescent="0.25">
      <c r="L419" s="5"/>
    </row>
    <row r="420" spans="12:12" x14ac:dyDescent="0.25">
      <c r="L420" s="5"/>
    </row>
    <row r="421" spans="12:12" x14ac:dyDescent="0.25">
      <c r="L421" s="5"/>
    </row>
    <row r="422" spans="12:12" x14ac:dyDescent="0.25">
      <c r="L422" s="5"/>
    </row>
    <row r="423" spans="12:12" x14ac:dyDescent="0.25">
      <c r="L423" s="5"/>
    </row>
    <row r="424" spans="12:12" x14ac:dyDescent="0.25">
      <c r="L424" s="5"/>
    </row>
    <row r="425" spans="12:12" x14ac:dyDescent="0.25">
      <c r="L425" s="5"/>
    </row>
    <row r="426" spans="12:12" x14ac:dyDescent="0.25">
      <c r="L426" s="5"/>
    </row>
    <row r="427" spans="12:12" x14ac:dyDescent="0.25">
      <c r="L427" s="5"/>
    </row>
    <row r="428" spans="12:12" x14ac:dyDescent="0.25">
      <c r="L428" s="5"/>
    </row>
    <row r="429" spans="12:12" x14ac:dyDescent="0.25">
      <c r="L429" s="5"/>
    </row>
    <row r="430" spans="12:12" x14ac:dyDescent="0.25">
      <c r="L430" s="5"/>
    </row>
    <row r="431" spans="12:12" x14ac:dyDescent="0.25">
      <c r="L431" s="5"/>
    </row>
    <row r="432" spans="12:12" x14ac:dyDescent="0.25">
      <c r="L432" s="5"/>
    </row>
    <row r="433" spans="12:12" x14ac:dyDescent="0.25">
      <c r="L433" s="5"/>
    </row>
    <row r="434" spans="12:12" x14ac:dyDescent="0.25">
      <c r="L434" s="5"/>
    </row>
    <row r="435" spans="12:12" x14ac:dyDescent="0.25">
      <c r="L435" s="5"/>
    </row>
    <row r="436" spans="12:12" x14ac:dyDescent="0.25">
      <c r="L436" s="5"/>
    </row>
    <row r="437" spans="12:12" x14ac:dyDescent="0.25">
      <c r="L437" s="5"/>
    </row>
    <row r="438" spans="12:12" x14ac:dyDescent="0.25">
      <c r="L438" s="5"/>
    </row>
    <row r="439" spans="12:12" x14ac:dyDescent="0.25">
      <c r="L439" s="5"/>
    </row>
    <row r="440" spans="12:12" x14ac:dyDescent="0.25">
      <c r="L440" s="5"/>
    </row>
    <row r="441" spans="12:12" x14ac:dyDescent="0.25">
      <c r="L441" s="5"/>
    </row>
    <row r="442" spans="12:12" x14ac:dyDescent="0.25">
      <c r="L442" s="5"/>
    </row>
    <row r="443" spans="12:12" x14ac:dyDescent="0.25">
      <c r="L443" s="5"/>
    </row>
    <row r="444" spans="12:12" x14ac:dyDescent="0.25">
      <c r="L444" s="5"/>
    </row>
    <row r="445" spans="12:12" x14ac:dyDescent="0.25">
      <c r="L445" s="5"/>
    </row>
    <row r="446" spans="12:12" x14ac:dyDescent="0.25">
      <c r="L446" s="5"/>
    </row>
    <row r="447" spans="12:12" x14ac:dyDescent="0.25">
      <c r="L447" s="5"/>
    </row>
    <row r="448" spans="12:12" x14ac:dyDescent="0.25">
      <c r="L448" s="5"/>
    </row>
    <row r="449" spans="12:12" x14ac:dyDescent="0.25">
      <c r="L449" s="5"/>
    </row>
    <row r="450" spans="12:12" x14ac:dyDescent="0.25">
      <c r="L450" s="5"/>
    </row>
    <row r="451" spans="12:12" x14ac:dyDescent="0.25">
      <c r="L451" s="5"/>
    </row>
    <row r="452" spans="12:12" x14ac:dyDescent="0.25">
      <c r="L452" s="5"/>
    </row>
    <row r="453" spans="12:12" x14ac:dyDescent="0.25">
      <c r="L453" s="5"/>
    </row>
    <row r="454" spans="12:12" x14ac:dyDescent="0.25">
      <c r="L454" s="5"/>
    </row>
    <row r="455" spans="12:12" x14ac:dyDescent="0.25">
      <c r="L455" s="5"/>
    </row>
    <row r="456" spans="12:12" x14ac:dyDescent="0.25">
      <c r="L456" s="5"/>
    </row>
    <row r="457" spans="12:12" x14ac:dyDescent="0.25">
      <c r="L457" s="5"/>
    </row>
    <row r="458" spans="12:12" x14ac:dyDescent="0.25">
      <c r="L458" s="5"/>
    </row>
    <row r="459" spans="12:12" x14ac:dyDescent="0.25">
      <c r="L459" s="5"/>
    </row>
    <row r="460" spans="12:12" x14ac:dyDescent="0.25">
      <c r="L460" s="5"/>
    </row>
    <row r="461" spans="12:12" x14ac:dyDescent="0.25">
      <c r="L461" s="5"/>
    </row>
    <row r="462" spans="12:12" x14ac:dyDescent="0.25">
      <c r="L462" s="5"/>
    </row>
    <row r="463" spans="12:12" x14ac:dyDescent="0.25">
      <c r="L463" s="5"/>
    </row>
    <row r="464" spans="12:12" x14ac:dyDescent="0.25">
      <c r="L464" s="5"/>
    </row>
    <row r="465" spans="12:12" x14ac:dyDescent="0.25">
      <c r="L465" s="5"/>
    </row>
    <row r="466" spans="12:12" x14ac:dyDescent="0.25">
      <c r="L466" s="5"/>
    </row>
    <row r="467" spans="12:12" x14ac:dyDescent="0.25">
      <c r="L467" s="5"/>
    </row>
    <row r="468" spans="12:12" x14ac:dyDescent="0.25">
      <c r="L468" s="5"/>
    </row>
    <row r="469" spans="12:12" x14ac:dyDescent="0.25">
      <c r="L469" s="5"/>
    </row>
    <row r="470" spans="12:12" x14ac:dyDescent="0.25">
      <c r="L470" s="5"/>
    </row>
    <row r="471" spans="12:12" x14ac:dyDescent="0.25">
      <c r="L471" s="5"/>
    </row>
  </sheetData>
  <autoFilter ref="F1:F471"/>
  <mergeCells count="42"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109:K120"/>
    <mergeCell ref="K4:K15"/>
    <mergeCell ref="K16:K24"/>
    <mergeCell ref="K25:K36"/>
    <mergeCell ref="K37:K48"/>
    <mergeCell ref="K49:K54"/>
    <mergeCell ref="K55:K60"/>
    <mergeCell ref="K61:K75"/>
    <mergeCell ref="K82:K93"/>
    <mergeCell ref="K94:K99"/>
    <mergeCell ref="K100:K108"/>
    <mergeCell ref="K76:K81"/>
    <mergeCell ref="K292:K315"/>
    <mergeCell ref="K121:K135"/>
    <mergeCell ref="K136:K141"/>
    <mergeCell ref="K142:K156"/>
    <mergeCell ref="K157:K168"/>
    <mergeCell ref="K169:K174"/>
    <mergeCell ref="K175:K189"/>
    <mergeCell ref="K190:K201"/>
    <mergeCell ref="K202:K231"/>
    <mergeCell ref="K232:K252"/>
    <mergeCell ref="K253:K267"/>
    <mergeCell ref="K268:K291"/>
    <mergeCell ref="K403:K414"/>
    <mergeCell ref="K316:K324"/>
    <mergeCell ref="K325:K333"/>
    <mergeCell ref="K334:K342"/>
    <mergeCell ref="K343:K366"/>
    <mergeCell ref="K367:K390"/>
    <mergeCell ref="K391:K402"/>
  </mergeCells>
  <pageMargins left="0.7" right="0.7" top="0.75" bottom="0.75" header="0.3" footer="0.3"/>
  <pageSetup scale="5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35"/>
  <sheetViews>
    <sheetView showGridLines="0" zoomScaleNormal="100" workbookViewId="0">
      <selection activeCell="S18" sqref="S18"/>
    </sheetView>
  </sheetViews>
  <sheetFormatPr defaultRowHeight="15" x14ac:dyDescent="0.25"/>
  <cols>
    <col min="1" max="1" width="16.42578125" style="1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1" bestFit="1" customWidth="1"/>
    <col min="6" max="6" width="8.28515625" style="4" bestFit="1" customWidth="1"/>
    <col min="7" max="7" width="11" style="4" bestFit="1" customWidth="1"/>
    <col min="8" max="8" width="11.42578125" style="50" bestFit="1" customWidth="1"/>
    <col min="9" max="9" width="13.85546875" style="50" bestFit="1" customWidth="1"/>
    <col min="10" max="10" width="14.140625" style="50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6" width="5.42578125" style="1" bestFit="1" customWidth="1"/>
    <col min="17" max="17" width="9.140625" style="1"/>
    <col min="18" max="18" width="11" style="1" bestFit="1" customWidth="1"/>
    <col min="19" max="19" width="11.42578125" style="1" bestFit="1" customWidth="1"/>
    <col min="20" max="20" width="16.140625" style="1" bestFit="1" customWidth="1"/>
    <col min="21" max="16384" width="9.140625" style="1"/>
  </cols>
  <sheetData>
    <row r="1" spans="1:15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50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</row>
    <row r="3" spans="1:15" x14ac:dyDescent="0.25">
      <c r="A3" s="251"/>
      <c r="B3" s="253"/>
      <c r="C3" s="21" t="s">
        <v>33</v>
      </c>
      <c r="D3" s="20" t="s">
        <v>32</v>
      </c>
      <c r="E3" s="281"/>
      <c r="F3" s="251"/>
      <c r="G3" s="251"/>
      <c r="H3" s="284"/>
      <c r="I3" s="284"/>
      <c r="J3" s="284"/>
      <c r="K3" s="282"/>
    </row>
    <row r="4" spans="1:15" x14ac:dyDescent="0.25">
      <c r="A4" s="36">
        <v>43188.603391203702</v>
      </c>
      <c r="B4" s="12" t="s">
        <v>3</v>
      </c>
      <c r="C4" s="12" t="s">
        <v>2</v>
      </c>
      <c r="D4" s="10"/>
      <c r="E4" s="29" t="s">
        <v>636</v>
      </c>
      <c r="F4" s="136" t="s">
        <v>19</v>
      </c>
      <c r="G4" s="28" t="s">
        <v>0</v>
      </c>
      <c r="H4" s="67">
        <v>3920</v>
      </c>
      <c r="I4" s="67">
        <v>0.18</v>
      </c>
      <c r="J4" s="66">
        <v>64</v>
      </c>
      <c r="K4" s="277">
        <f>AVERAGE(H4:H9)</f>
        <v>3956.6666666666665</v>
      </c>
      <c r="L4" s="39"/>
      <c r="M4" s="9" t="s">
        <v>19</v>
      </c>
      <c r="N4" s="9" t="s">
        <v>0</v>
      </c>
      <c r="O4" s="18">
        <f>K4</f>
        <v>3956.6666666666665</v>
      </c>
    </row>
    <row r="5" spans="1:15" x14ac:dyDescent="0.25">
      <c r="A5" s="36">
        <v>43188.603530092594</v>
      </c>
      <c r="B5" s="12" t="s">
        <v>3</v>
      </c>
      <c r="C5" s="12" t="s">
        <v>2</v>
      </c>
      <c r="D5" s="10"/>
      <c r="E5" s="29" t="s">
        <v>636</v>
      </c>
      <c r="F5" s="136" t="s">
        <v>19</v>
      </c>
      <c r="G5" s="28" t="s">
        <v>0</v>
      </c>
      <c r="H5" s="67">
        <v>3880</v>
      </c>
      <c r="I5" s="67">
        <v>0.18</v>
      </c>
      <c r="J5" s="66">
        <v>64</v>
      </c>
      <c r="K5" s="277"/>
      <c r="L5" s="39"/>
      <c r="M5" s="12" t="s">
        <v>20</v>
      </c>
      <c r="N5" s="12" t="s">
        <v>0</v>
      </c>
      <c r="O5" s="17">
        <f>K10</f>
        <v>3863.75</v>
      </c>
    </row>
    <row r="6" spans="1:15" x14ac:dyDescent="0.25">
      <c r="A6" s="36">
        <v>43188.60365740741</v>
      </c>
      <c r="B6" s="12" t="s">
        <v>3</v>
      </c>
      <c r="C6" s="12" t="s">
        <v>2</v>
      </c>
      <c r="D6" s="10"/>
      <c r="E6" s="29" t="s">
        <v>636</v>
      </c>
      <c r="F6" s="136" t="s">
        <v>19</v>
      </c>
      <c r="G6" s="28" t="s">
        <v>0</v>
      </c>
      <c r="H6" s="67">
        <v>3890</v>
      </c>
      <c r="I6" s="67">
        <v>0.18</v>
      </c>
      <c r="J6" s="66">
        <v>64</v>
      </c>
      <c r="K6" s="277"/>
      <c r="L6" s="39"/>
      <c r="M6" s="9" t="s">
        <v>20</v>
      </c>
      <c r="N6" s="9" t="s">
        <v>8</v>
      </c>
      <c r="O6" s="18">
        <f>K22</f>
        <v>3800</v>
      </c>
    </row>
    <row r="7" spans="1:15" x14ac:dyDescent="0.25">
      <c r="A7" s="36">
        <v>43188.604131944441</v>
      </c>
      <c r="B7" s="12" t="s">
        <v>3</v>
      </c>
      <c r="C7" s="10"/>
      <c r="D7" s="12" t="s">
        <v>2</v>
      </c>
      <c r="E7" s="29" t="s">
        <v>637</v>
      </c>
      <c r="F7" s="136" t="s">
        <v>19</v>
      </c>
      <c r="G7" s="28" t="s">
        <v>0</v>
      </c>
      <c r="H7" s="67">
        <v>4010</v>
      </c>
      <c r="I7" s="67">
        <v>0.18</v>
      </c>
      <c r="J7" s="66">
        <v>64</v>
      </c>
      <c r="K7" s="277"/>
      <c r="L7" s="39"/>
      <c r="M7" s="12" t="s">
        <v>21</v>
      </c>
      <c r="N7" s="12" t="s">
        <v>0</v>
      </c>
      <c r="O7" s="17">
        <f>K34</f>
        <v>3591.818181818182</v>
      </c>
    </row>
    <row r="8" spans="1:15" x14ac:dyDescent="0.25">
      <c r="A8" s="36">
        <v>43188.604270833333</v>
      </c>
      <c r="B8" s="12" t="s">
        <v>3</v>
      </c>
      <c r="C8" s="10"/>
      <c r="D8" s="12" t="s">
        <v>2</v>
      </c>
      <c r="E8" s="29" t="s">
        <v>637</v>
      </c>
      <c r="F8" s="136" t="s">
        <v>19</v>
      </c>
      <c r="G8" s="28" t="s">
        <v>0</v>
      </c>
      <c r="H8" s="67">
        <v>4020</v>
      </c>
      <c r="I8" s="67">
        <v>0.18</v>
      </c>
      <c r="J8" s="66">
        <v>63</v>
      </c>
      <c r="K8" s="277"/>
      <c r="L8" s="39"/>
      <c r="M8" s="9" t="s">
        <v>22</v>
      </c>
      <c r="N8" s="9" t="s">
        <v>0</v>
      </c>
      <c r="O8" s="18">
        <f>K52</f>
        <v>3861.4285714285716</v>
      </c>
    </row>
    <row r="9" spans="1:15" x14ac:dyDescent="0.25">
      <c r="A9" s="36">
        <v>43188.604409722226</v>
      </c>
      <c r="B9" s="12" t="s">
        <v>3</v>
      </c>
      <c r="C9" s="10"/>
      <c r="D9" s="12" t="s">
        <v>2</v>
      </c>
      <c r="E9" s="29" t="s">
        <v>637</v>
      </c>
      <c r="F9" s="136" t="s">
        <v>19</v>
      </c>
      <c r="G9" s="28" t="s">
        <v>0</v>
      </c>
      <c r="H9" s="67">
        <v>4020</v>
      </c>
      <c r="I9" s="67">
        <v>0.18</v>
      </c>
      <c r="J9" s="66">
        <v>63</v>
      </c>
      <c r="K9" s="277"/>
      <c r="L9" s="39"/>
      <c r="M9" s="12" t="s">
        <v>23</v>
      </c>
      <c r="N9" s="12" t="s">
        <v>0</v>
      </c>
      <c r="O9" s="17">
        <f>K70</f>
        <v>4347.1428571428569</v>
      </c>
    </row>
    <row r="10" spans="1:15" x14ac:dyDescent="0.25">
      <c r="A10" s="25">
        <v>43188.605196759258</v>
      </c>
      <c r="B10" s="9" t="s">
        <v>3</v>
      </c>
      <c r="C10" s="9" t="s">
        <v>2</v>
      </c>
      <c r="D10" s="10"/>
      <c r="E10" s="8" t="s">
        <v>636</v>
      </c>
      <c r="F10" s="61" t="s">
        <v>20</v>
      </c>
      <c r="G10" s="9" t="s">
        <v>0</v>
      </c>
      <c r="H10" s="34">
        <v>2570</v>
      </c>
      <c r="I10" s="44">
        <v>0.18</v>
      </c>
      <c r="J10" s="56">
        <v>63</v>
      </c>
      <c r="K10" s="277">
        <f>AVERAGE(H11:H15,H19:H21)</f>
        <v>3863.75</v>
      </c>
      <c r="L10" s="39"/>
      <c r="M10" s="9" t="s">
        <v>23</v>
      </c>
      <c r="N10" s="9" t="s">
        <v>5</v>
      </c>
      <c r="O10" s="18">
        <f>K61</f>
        <v>4580</v>
      </c>
    </row>
    <row r="11" spans="1:15" x14ac:dyDescent="0.25">
      <c r="A11" s="25">
        <v>43188.60533564815</v>
      </c>
      <c r="B11" s="9" t="s">
        <v>3</v>
      </c>
      <c r="C11" s="9" t="s">
        <v>2</v>
      </c>
      <c r="D11" s="10"/>
      <c r="E11" s="8" t="s">
        <v>636</v>
      </c>
      <c r="F11" s="61" t="s">
        <v>20</v>
      </c>
      <c r="G11" s="9" t="s">
        <v>0</v>
      </c>
      <c r="H11" s="44">
        <v>3850</v>
      </c>
      <c r="I11" s="44">
        <v>0.18</v>
      </c>
      <c r="J11" s="56">
        <v>61</v>
      </c>
      <c r="K11" s="277"/>
      <c r="L11" s="39"/>
      <c r="M11" s="12" t="s">
        <v>25</v>
      </c>
      <c r="N11" s="12" t="s">
        <v>0</v>
      </c>
      <c r="O11" s="17">
        <f>K79</f>
        <v>4785</v>
      </c>
    </row>
    <row r="12" spans="1:15" x14ac:dyDescent="0.25">
      <c r="A12" s="25">
        <v>43188.605486111112</v>
      </c>
      <c r="B12" s="9" t="s">
        <v>3</v>
      </c>
      <c r="C12" s="9" t="s">
        <v>2</v>
      </c>
      <c r="D12" s="10"/>
      <c r="E12" s="8" t="s">
        <v>636</v>
      </c>
      <c r="F12" s="61" t="s">
        <v>20</v>
      </c>
      <c r="G12" s="9" t="s">
        <v>0</v>
      </c>
      <c r="H12" s="44">
        <v>3860</v>
      </c>
      <c r="I12" s="44">
        <v>0.18</v>
      </c>
      <c r="J12" s="56">
        <v>61</v>
      </c>
      <c r="K12" s="277"/>
      <c r="L12" s="39"/>
      <c r="M12" s="9" t="s">
        <v>31</v>
      </c>
      <c r="N12" s="9" t="s">
        <v>0</v>
      </c>
      <c r="O12" s="18">
        <f>K178</f>
        <v>5293.333333333333</v>
      </c>
    </row>
    <row r="13" spans="1:15" x14ac:dyDescent="0.25">
      <c r="A13" s="25">
        <v>43188.605787037035</v>
      </c>
      <c r="B13" s="9" t="s">
        <v>3</v>
      </c>
      <c r="C13" s="9" t="s">
        <v>2</v>
      </c>
      <c r="D13" s="10"/>
      <c r="E13" s="8" t="s">
        <v>636</v>
      </c>
      <c r="F13" s="61" t="s">
        <v>20</v>
      </c>
      <c r="G13" s="9" t="s">
        <v>0</v>
      </c>
      <c r="H13" s="44">
        <v>3870</v>
      </c>
      <c r="I13" s="44">
        <v>0.18</v>
      </c>
      <c r="J13" s="56">
        <v>61</v>
      </c>
      <c r="K13" s="277"/>
      <c r="L13" s="39"/>
      <c r="M13" s="12" t="s">
        <v>30</v>
      </c>
      <c r="N13" s="12" t="s">
        <v>0</v>
      </c>
      <c r="O13" s="17">
        <f>K172</f>
        <v>4706</v>
      </c>
    </row>
    <row r="14" spans="1:15" x14ac:dyDescent="0.25">
      <c r="A14" s="25">
        <v>43188.605925925927</v>
      </c>
      <c r="B14" s="9" t="s">
        <v>3</v>
      </c>
      <c r="C14" s="9" t="s">
        <v>2</v>
      </c>
      <c r="D14" s="10"/>
      <c r="E14" s="8" t="s">
        <v>636</v>
      </c>
      <c r="F14" s="61" t="s">
        <v>20</v>
      </c>
      <c r="G14" s="9" t="s">
        <v>0</v>
      </c>
      <c r="H14" s="44">
        <v>3870</v>
      </c>
      <c r="I14" s="44">
        <v>0.18</v>
      </c>
      <c r="J14" s="56">
        <v>61</v>
      </c>
      <c r="K14" s="277"/>
      <c r="L14" s="39"/>
      <c r="M14" s="9" t="s">
        <v>29</v>
      </c>
      <c r="N14" s="9" t="s">
        <v>0</v>
      </c>
      <c r="O14" s="18">
        <f>K145</f>
        <v>4868.181818181818</v>
      </c>
    </row>
    <row r="15" spans="1:15" x14ac:dyDescent="0.25">
      <c r="A15" s="25">
        <v>43188.606064814812</v>
      </c>
      <c r="B15" s="9" t="s">
        <v>3</v>
      </c>
      <c r="C15" s="9" t="s">
        <v>2</v>
      </c>
      <c r="D15" s="10"/>
      <c r="E15" s="8" t="s">
        <v>636</v>
      </c>
      <c r="F15" s="61" t="s">
        <v>20</v>
      </c>
      <c r="G15" s="9" t="s">
        <v>0</v>
      </c>
      <c r="H15" s="44">
        <v>3870</v>
      </c>
      <c r="I15" s="44">
        <v>0.18</v>
      </c>
      <c r="J15" s="56">
        <v>61</v>
      </c>
      <c r="K15" s="277"/>
      <c r="L15" s="39"/>
      <c r="M15" s="12" t="s">
        <v>29</v>
      </c>
      <c r="N15" s="12" t="s">
        <v>12</v>
      </c>
      <c r="O15" s="17">
        <f>K163</f>
        <v>4761.4285714285716</v>
      </c>
    </row>
    <row r="16" spans="1:15" x14ac:dyDescent="0.25">
      <c r="A16" s="65">
        <v>43188.60659722222</v>
      </c>
      <c r="B16" s="44" t="s">
        <v>3</v>
      </c>
      <c r="C16" s="10"/>
      <c r="D16" s="9" t="s">
        <v>2</v>
      </c>
      <c r="E16" s="8" t="s">
        <v>637</v>
      </c>
      <c r="F16" s="137" t="s">
        <v>20</v>
      </c>
      <c r="G16" s="9" t="s">
        <v>0</v>
      </c>
      <c r="H16" s="34">
        <v>370</v>
      </c>
      <c r="I16" s="44">
        <v>0.18</v>
      </c>
      <c r="J16" s="56">
        <v>61</v>
      </c>
      <c r="K16" s="277"/>
      <c r="L16" s="39"/>
      <c r="M16" s="9" t="s">
        <v>28</v>
      </c>
      <c r="N16" s="9" t="s">
        <v>0</v>
      </c>
      <c r="O16" s="18">
        <f>K121</f>
        <v>4678</v>
      </c>
    </row>
    <row r="17" spans="1:15" x14ac:dyDescent="0.25">
      <c r="A17" s="65">
        <v>43188.606736111113</v>
      </c>
      <c r="B17" s="44" t="s">
        <v>3</v>
      </c>
      <c r="C17" s="10"/>
      <c r="D17" s="9" t="s">
        <v>2</v>
      </c>
      <c r="E17" s="8" t="s">
        <v>637</v>
      </c>
      <c r="F17" s="137" t="s">
        <v>20</v>
      </c>
      <c r="G17" s="9" t="s">
        <v>0</v>
      </c>
      <c r="H17" s="34">
        <v>2960</v>
      </c>
      <c r="I17" s="44">
        <v>0.18</v>
      </c>
      <c r="J17" s="56">
        <v>59</v>
      </c>
      <c r="K17" s="277"/>
      <c r="L17" s="39"/>
      <c r="M17" s="12" t="s">
        <v>28</v>
      </c>
      <c r="N17" s="12" t="s">
        <v>16</v>
      </c>
      <c r="O17" s="17">
        <f>K112</f>
        <v>4706.666666666667</v>
      </c>
    </row>
    <row r="18" spans="1:15" x14ac:dyDescent="0.25">
      <c r="A18" s="65">
        <v>43188.606874999998</v>
      </c>
      <c r="B18" s="44" t="s">
        <v>3</v>
      </c>
      <c r="C18" s="10"/>
      <c r="D18" s="9" t="s">
        <v>2</v>
      </c>
      <c r="E18" s="8" t="s">
        <v>637</v>
      </c>
      <c r="F18" s="137" t="s">
        <v>20</v>
      </c>
      <c r="G18" s="9" t="s">
        <v>0</v>
      </c>
      <c r="H18" s="34">
        <v>410</v>
      </c>
      <c r="I18" s="44">
        <v>0.18</v>
      </c>
      <c r="J18" s="56">
        <v>59</v>
      </c>
      <c r="K18" s="277"/>
      <c r="L18" s="39"/>
      <c r="M18" s="9" t="s">
        <v>27</v>
      </c>
      <c r="N18" s="9" t="s">
        <v>0</v>
      </c>
      <c r="O18" s="18">
        <f>K100</f>
        <v>5000</v>
      </c>
    </row>
    <row r="19" spans="1:15" x14ac:dyDescent="0.25">
      <c r="A19" s="65">
        <v>43188.607222222221</v>
      </c>
      <c r="B19" s="44" t="s">
        <v>3</v>
      </c>
      <c r="C19" s="10"/>
      <c r="D19" s="9" t="s">
        <v>2</v>
      </c>
      <c r="E19" s="8" t="s">
        <v>637</v>
      </c>
      <c r="F19" s="137" t="s">
        <v>20</v>
      </c>
      <c r="G19" s="9" t="s">
        <v>0</v>
      </c>
      <c r="H19" s="44">
        <v>3880</v>
      </c>
      <c r="I19" s="44">
        <v>0.18</v>
      </c>
      <c r="J19" s="56">
        <v>59</v>
      </c>
      <c r="K19" s="277"/>
      <c r="L19" s="39"/>
      <c r="M19" s="12" t="s">
        <v>26</v>
      </c>
      <c r="N19" s="12" t="s">
        <v>0</v>
      </c>
      <c r="O19" s="17">
        <f>K85</f>
        <v>5078.5714285714284</v>
      </c>
    </row>
    <row r="20" spans="1:15" x14ac:dyDescent="0.25">
      <c r="A20" s="65">
        <v>43188.607361111113</v>
      </c>
      <c r="B20" s="44" t="s">
        <v>3</v>
      </c>
      <c r="C20" s="10"/>
      <c r="D20" s="9" t="s">
        <v>2</v>
      </c>
      <c r="E20" s="8" t="s">
        <v>637</v>
      </c>
      <c r="F20" s="137" t="s">
        <v>20</v>
      </c>
      <c r="G20" s="9" t="s">
        <v>0</v>
      </c>
      <c r="H20" s="44">
        <v>3850</v>
      </c>
      <c r="I20" s="44">
        <v>0.18</v>
      </c>
      <c r="J20" s="56">
        <v>59</v>
      </c>
      <c r="K20" s="277"/>
      <c r="L20" s="39"/>
      <c r="M20" s="9" t="s">
        <v>18</v>
      </c>
      <c r="N20" s="9" t="s">
        <v>0</v>
      </c>
      <c r="O20" s="18">
        <f>K187</f>
        <v>4420</v>
      </c>
    </row>
    <row r="21" spans="1:15" x14ac:dyDescent="0.25">
      <c r="A21" s="65">
        <v>43188.607499999998</v>
      </c>
      <c r="B21" s="44" t="s">
        <v>3</v>
      </c>
      <c r="C21" s="10"/>
      <c r="D21" s="9" t="s">
        <v>2</v>
      </c>
      <c r="E21" s="8" t="s">
        <v>637</v>
      </c>
      <c r="F21" s="137" t="s">
        <v>20</v>
      </c>
      <c r="G21" s="9" t="s">
        <v>0</v>
      </c>
      <c r="H21" s="44">
        <v>3860</v>
      </c>
      <c r="I21" s="44">
        <v>0.18</v>
      </c>
      <c r="J21" s="56">
        <v>59</v>
      </c>
      <c r="K21" s="277"/>
      <c r="L21" s="39"/>
      <c r="M21" s="12" t="s">
        <v>17</v>
      </c>
      <c r="N21" s="12" t="s">
        <v>0</v>
      </c>
      <c r="O21" s="17">
        <f>K196</f>
        <v>5028.75</v>
      </c>
    </row>
    <row r="22" spans="1:15" x14ac:dyDescent="0.25">
      <c r="A22" s="26">
        <v>43188.608171296299</v>
      </c>
      <c r="B22" s="12" t="s">
        <v>3</v>
      </c>
      <c r="C22" s="12" t="s">
        <v>2</v>
      </c>
      <c r="D22" s="10"/>
      <c r="E22" s="29" t="s">
        <v>636</v>
      </c>
      <c r="F22" s="138" t="s">
        <v>20</v>
      </c>
      <c r="G22" s="12" t="s">
        <v>8</v>
      </c>
      <c r="H22" s="40">
        <v>4180</v>
      </c>
      <c r="I22" s="47">
        <v>0.18</v>
      </c>
      <c r="J22" s="55">
        <v>59</v>
      </c>
      <c r="K22" s="277">
        <f>AVERAGE(H23,H27:H33)</f>
        <v>3800</v>
      </c>
      <c r="L22" s="39"/>
      <c r="M22" s="9" t="s">
        <v>17</v>
      </c>
      <c r="N22" s="9" t="s">
        <v>16</v>
      </c>
      <c r="O22" s="18">
        <f>K205</f>
        <v>4694.166666666667</v>
      </c>
    </row>
    <row r="23" spans="1:15" x14ac:dyDescent="0.25">
      <c r="A23" s="26">
        <v>43188.60832175926</v>
      </c>
      <c r="B23" s="12" t="s">
        <v>3</v>
      </c>
      <c r="C23" s="12" t="s">
        <v>2</v>
      </c>
      <c r="D23" s="10"/>
      <c r="E23" s="29" t="s">
        <v>636</v>
      </c>
      <c r="F23" s="138" t="s">
        <v>20</v>
      </c>
      <c r="G23" s="12" t="s">
        <v>8</v>
      </c>
      <c r="H23" s="47">
        <v>4080</v>
      </c>
      <c r="I23" s="47">
        <v>0.18</v>
      </c>
      <c r="J23" s="55">
        <v>59</v>
      </c>
      <c r="K23" s="277"/>
      <c r="L23" s="39"/>
      <c r="M23" s="12" t="s">
        <v>15</v>
      </c>
      <c r="N23" s="12" t="s">
        <v>0</v>
      </c>
      <c r="O23" s="17">
        <f>K220</f>
        <v>4890</v>
      </c>
    </row>
    <row r="24" spans="1:15" x14ac:dyDescent="0.25">
      <c r="A24" s="26">
        <v>43188.608460648145</v>
      </c>
      <c r="B24" s="12" t="s">
        <v>3</v>
      </c>
      <c r="C24" s="12" t="s">
        <v>2</v>
      </c>
      <c r="D24" s="10"/>
      <c r="E24" s="29" t="s">
        <v>636</v>
      </c>
      <c r="F24" s="138" t="s">
        <v>20</v>
      </c>
      <c r="G24" s="12" t="s">
        <v>8</v>
      </c>
      <c r="H24" s="40">
        <v>4100</v>
      </c>
      <c r="I24" s="47">
        <v>0.18</v>
      </c>
      <c r="J24" s="55">
        <v>59</v>
      </c>
      <c r="K24" s="277"/>
      <c r="L24" s="39"/>
      <c r="M24" s="9" t="s">
        <v>14</v>
      </c>
      <c r="N24" s="9" t="s">
        <v>0</v>
      </c>
      <c r="O24" s="18">
        <f>K232</f>
        <v>5078</v>
      </c>
    </row>
    <row r="25" spans="1:15" x14ac:dyDescent="0.25">
      <c r="A25" s="26">
        <v>43188.609155092592</v>
      </c>
      <c r="B25" s="12" t="s">
        <v>3</v>
      </c>
      <c r="C25" s="10"/>
      <c r="D25" s="12" t="s">
        <v>2</v>
      </c>
      <c r="E25" s="29" t="s">
        <v>637</v>
      </c>
      <c r="F25" s="138" t="s">
        <v>20</v>
      </c>
      <c r="G25" s="12" t="s">
        <v>8</v>
      </c>
      <c r="H25" s="40">
        <v>3490</v>
      </c>
      <c r="I25" s="47">
        <v>0.18</v>
      </c>
      <c r="J25" s="55">
        <v>59</v>
      </c>
      <c r="K25" s="277"/>
      <c r="L25" s="39"/>
      <c r="M25" s="12" t="s">
        <v>13</v>
      </c>
      <c r="N25" s="12" t="s">
        <v>0</v>
      </c>
      <c r="O25" s="17">
        <f>K247</f>
        <v>5005.5555555555557</v>
      </c>
    </row>
    <row r="26" spans="1:15" x14ac:dyDescent="0.25">
      <c r="A26" s="26">
        <v>43188.609293981484</v>
      </c>
      <c r="B26" s="12" t="s">
        <v>3</v>
      </c>
      <c r="C26" s="10"/>
      <c r="D26" s="12" t="s">
        <v>2</v>
      </c>
      <c r="E26" s="29" t="s">
        <v>637</v>
      </c>
      <c r="F26" s="138" t="s">
        <v>20</v>
      </c>
      <c r="G26" s="12" t="s">
        <v>8</v>
      </c>
      <c r="H26" s="40">
        <v>3030</v>
      </c>
      <c r="I26" s="47">
        <v>0.18</v>
      </c>
      <c r="J26" s="55">
        <v>59</v>
      </c>
      <c r="K26" s="277"/>
      <c r="L26" s="39"/>
      <c r="M26" s="9" t="s">
        <v>13</v>
      </c>
      <c r="N26" s="9" t="s">
        <v>12</v>
      </c>
      <c r="O26" s="18">
        <f>K241</f>
        <v>4780</v>
      </c>
    </row>
    <row r="27" spans="1:15" x14ac:dyDescent="0.25">
      <c r="A27" s="26">
        <v>43188.609432870369</v>
      </c>
      <c r="B27" s="12" t="s">
        <v>3</v>
      </c>
      <c r="C27" s="10"/>
      <c r="D27" s="12" t="s">
        <v>2</v>
      </c>
      <c r="E27" s="29" t="s">
        <v>637</v>
      </c>
      <c r="F27" s="138" t="s">
        <v>20</v>
      </c>
      <c r="G27" s="12" t="s">
        <v>8</v>
      </c>
      <c r="H27" s="47">
        <v>3620</v>
      </c>
      <c r="I27" s="47">
        <v>0.18</v>
      </c>
      <c r="J27" s="55">
        <v>59</v>
      </c>
      <c r="K27" s="277"/>
      <c r="L27" s="39"/>
      <c r="M27" s="12" t="s">
        <v>11</v>
      </c>
      <c r="N27" s="12" t="s">
        <v>0</v>
      </c>
      <c r="O27" s="17">
        <f>K262</f>
        <v>4657.1428571428569</v>
      </c>
    </row>
    <row r="28" spans="1:15" x14ac:dyDescent="0.25">
      <c r="A28" s="26">
        <v>43188.609710648147</v>
      </c>
      <c r="B28" s="12" t="s">
        <v>3</v>
      </c>
      <c r="C28" s="10"/>
      <c r="D28" s="12" t="s">
        <v>2</v>
      </c>
      <c r="E28" s="29" t="s">
        <v>637</v>
      </c>
      <c r="F28" s="138" t="s">
        <v>20</v>
      </c>
      <c r="G28" s="12" t="s">
        <v>8</v>
      </c>
      <c r="H28" s="47">
        <v>3670</v>
      </c>
      <c r="I28" s="47">
        <v>0.18</v>
      </c>
      <c r="J28" s="55">
        <v>59</v>
      </c>
      <c r="K28" s="277"/>
      <c r="L28" s="39"/>
      <c r="M28" s="9" t="s">
        <v>1</v>
      </c>
      <c r="N28" s="9" t="s">
        <v>0</v>
      </c>
      <c r="O28" s="18">
        <f>K370</f>
        <v>4435.7142857142853</v>
      </c>
    </row>
    <row r="29" spans="1:15" x14ac:dyDescent="0.25">
      <c r="A29" s="26">
        <v>43188.609849537039</v>
      </c>
      <c r="B29" s="12" t="s">
        <v>3</v>
      </c>
      <c r="C29" s="10"/>
      <c r="D29" s="12" t="s">
        <v>2</v>
      </c>
      <c r="E29" s="29" t="s">
        <v>637</v>
      </c>
      <c r="F29" s="138" t="s">
        <v>20</v>
      </c>
      <c r="G29" s="12" t="s">
        <v>8</v>
      </c>
      <c r="H29" s="47">
        <v>3700</v>
      </c>
      <c r="I29" s="47">
        <v>0.18</v>
      </c>
      <c r="J29" s="55">
        <v>59</v>
      </c>
      <c r="K29" s="277"/>
      <c r="L29" s="39"/>
      <c r="M29" s="12" t="s">
        <v>4</v>
      </c>
      <c r="N29" s="12" t="s">
        <v>0</v>
      </c>
      <c r="O29" s="17">
        <f>K355</f>
        <v>5155</v>
      </c>
    </row>
    <row r="30" spans="1:15" x14ac:dyDescent="0.25">
      <c r="A30" s="26">
        <v>43188.609988425924</v>
      </c>
      <c r="B30" s="12" t="s">
        <v>3</v>
      </c>
      <c r="C30" s="10"/>
      <c r="D30" s="12" t="s">
        <v>2</v>
      </c>
      <c r="E30" s="29" t="s">
        <v>637</v>
      </c>
      <c r="F30" s="138" t="s">
        <v>20</v>
      </c>
      <c r="G30" s="12" t="s">
        <v>8</v>
      </c>
      <c r="H30" s="47">
        <v>3680</v>
      </c>
      <c r="I30" s="47">
        <v>0.18</v>
      </c>
      <c r="J30" s="55">
        <v>59</v>
      </c>
      <c r="K30" s="277"/>
      <c r="L30" s="39"/>
      <c r="M30" s="9" t="s">
        <v>6</v>
      </c>
      <c r="N30" s="9" t="s">
        <v>0</v>
      </c>
      <c r="O30" s="18">
        <f>K325</f>
        <v>4923.636363636364</v>
      </c>
    </row>
    <row r="31" spans="1:15" x14ac:dyDescent="0.25">
      <c r="A31" s="26">
        <v>43188.610601851855</v>
      </c>
      <c r="B31" s="12" t="s">
        <v>3</v>
      </c>
      <c r="C31" s="10"/>
      <c r="D31" s="12" t="s">
        <v>2</v>
      </c>
      <c r="E31" s="29" t="s">
        <v>637</v>
      </c>
      <c r="F31" s="138" t="s">
        <v>20</v>
      </c>
      <c r="G31" s="12" t="s">
        <v>8</v>
      </c>
      <c r="H31" s="47">
        <v>3890</v>
      </c>
      <c r="I31" s="47">
        <v>0.18</v>
      </c>
      <c r="J31" s="55">
        <v>59</v>
      </c>
      <c r="K31" s="277"/>
      <c r="L31" s="39"/>
      <c r="M31" s="12" t="s">
        <v>6</v>
      </c>
      <c r="N31" s="12" t="s">
        <v>5</v>
      </c>
      <c r="O31" s="17">
        <f>K346</f>
        <v>4392.8571428571431</v>
      </c>
    </row>
    <row r="32" spans="1:15" x14ac:dyDescent="0.25">
      <c r="A32" s="26">
        <v>43188.61074074074</v>
      </c>
      <c r="B32" s="12" t="s">
        <v>3</v>
      </c>
      <c r="C32" s="10"/>
      <c r="D32" s="12" t="s">
        <v>2</v>
      </c>
      <c r="E32" s="29" t="s">
        <v>637</v>
      </c>
      <c r="F32" s="138" t="s">
        <v>20</v>
      </c>
      <c r="G32" s="12" t="s">
        <v>8</v>
      </c>
      <c r="H32" s="47">
        <v>3880</v>
      </c>
      <c r="I32" s="47">
        <v>0.18</v>
      </c>
      <c r="J32" s="55">
        <v>59</v>
      </c>
      <c r="K32" s="277"/>
      <c r="L32" s="39"/>
      <c r="M32" s="9" t="s">
        <v>7</v>
      </c>
      <c r="N32" s="9" t="s">
        <v>0</v>
      </c>
      <c r="O32" s="18">
        <f>K313</f>
        <v>5033.75</v>
      </c>
    </row>
    <row r="33" spans="1:15" x14ac:dyDescent="0.25">
      <c r="A33" s="26">
        <v>43188.610879629632</v>
      </c>
      <c r="B33" s="12" t="s">
        <v>3</v>
      </c>
      <c r="C33" s="10"/>
      <c r="D33" s="12" t="s">
        <v>2</v>
      </c>
      <c r="E33" s="29" t="s">
        <v>637</v>
      </c>
      <c r="F33" s="138" t="s">
        <v>20</v>
      </c>
      <c r="G33" s="12" t="s">
        <v>8</v>
      </c>
      <c r="H33" s="47">
        <v>3880</v>
      </c>
      <c r="I33" s="47">
        <v>0.18</v>
      </c>
      <c r="J33" s="55">
        <v>59</v>
      </c>
      <c r="K33" s="277"/>
      <c r="L33" s="39"/>
      <c r="M33" s="12" t="s">
        <v>7</v>
      </c>
      <c r="N33" s="12" t="s">
        <v>8</v>
      </c>
      <c r="O33" s="17">
        <f>K304</f>
        <v>3990</v>
      </c>
    </row>
    <row r="34" spans="1:15" x14ac:dyDescent="0.25">
      <c r="A34" s="25">
        <v>43188.611504629633</v>
      </c>
      <c r="B34" s="9" t="s">
        <v>3</v>
      </c>
      <c r="C34" s="9" t="s">
        <v>2</v>
      </c>
      <c r="D34" s="10"/>
      <c r="E34" s="8" t="s">
        <v>636</v>
      </c>
      <c r="F34" s="61" t="s">
        <v>21</v>
      </c>
      <c r="G34" s="9" t="s">
        <v>0</v>
      </c>
      <c r="H34" s="44">
        <v>3320</v>
      </c>
      <c r="I34" s="44">
        <v>0.18</v>
      </c>
      <c r="J34" s="56">
        <v>59</v>
      </c>
      <c r="K34" s="278">
        <f>AVERAGE(H34:H36,H41,H44:H45,H47:H51)</f>
        <v>3591.818181818182</v>
      </c>
      <c r="L34" s="39"/>
      <c r="M34" s="9" t="s">
        <v>9</v>
      </c>
      <c r="N34" s="9" t="s">
        <v>0</v>
      </c>
      <c r="O34" s="18">
        <f>K286</f>
        <v>4816.666666666667</v>
      </c>
    </row>
    <row r="35" spans="1:15" x14ac:dyDescent="0.25">
      <c r="A35" s="25">
        <v>43188.611643518518</v>
      </c>
      <c r="B35" s="9" t="s">
        <v>3</v>
      </c>
      <c r="C35" s="9" t="s">
        <v>2</v>
      </c>
      <c r="D35" s="10"/>
      <c r="E35" s="8" t="s">
        <v>636</v>
      </c>
      <c r="F35" s="61" t="s">
        <v>21</v>
      </c>
      <c r="G35" s="9" t="s">
        <v>0</v>
      </c>
      <c r="H35" s="44">
        <v>3360</v>
      </c>
      <c r="I35" s="44">
        <v>0.18</v>
      </c>
      <c r="J35" s="56">
        <v>59</v>
      </c>
      <c r="K35" s="278"/>
      <c r="L35" s="39"/>
      <c r="M35" s="12" t="s">
        <v>10</v>
      </c>
      <c r="N35" s="12" t="s">
        <v>0</v>
      </c>
      <c r="O35" s="17">
        <f>K274</f>
        <v>4825.7142857142853</v>
      </c>
    </row>
    <row r="36" spans="1:15" x14ac:dyDescent="0.25">
      <c r="A36" s="25">
        <v>43188.61178240741</v>
      </c>
      <c r="B36" s="9" t="s">
        <v>3</v>
      </c>
      <c r="C36" s="9" t="s">
        <v>2</v>
      </c>
      <c r="D36" s="10"/>
      <c r="E36" s="8" t="s">
        <v>636</v>
      </c>
      <c r="F36" s="61" t="s">
        <v>21</v>
      </c>
      <c r="G36" s="9" t="s">
        <v>0</v>
      </c>
      <c r="H36" s="44">
        <v>3330</v>
      </c>
      <c r="I36" s="44">
        <v>0.18</v>
      </c>
      <c r="J36" s="56">
        <v>59</v>
      </c>
      <c r="K36" s="278"/>
      <c r="L36" s="39"/>
    </row>
    <row r="37" spans="1:15" x14ac:dyDescent="0.25">
      <c r="A37" s="25">
        <v>43188.612175925926</v>
      </c>
      <c r="B37" s="9" t="s">
        <v>3</v>
      </c>
      <c r="C37" s="9" t="s">
        <v>2</v>
      </c>
      <c r="D37" s="10"/>
      <c r="E37" s="8" t="s">
        <v>636</v>
      </c>
      <c r="F37" s="61" t="s">
        <v>21</v>
      </c>
      <c r="G37" s="9" t="s">
        <v>0</v>
      </c>
      <c r="H37" s="34">
        <v>4000</v>
      </c>
      <c r="I37" s="44">
        <v>0.18</v>
      </c>
      <c r="J37" s="56">
        <v>59</v>
      </c>
      <c r="K37" s="278"/>
      <c r="L37" s="39"/>
    </row>
    <row r="38" spans="1:15" x14ac:dyDescent="0.25">
      <c r="A38" s="25">
        <v>43188.612314814818</v>
      </c>
      <c r="B38" s="9" t="s">
        <v>3</v>
      </c>
      <c r="C38" s="9" t="s">
        <v>2</v>
      </c>
      <c r="D38" s="10"/>
      <c r="E38" s="8" t="s">
        <v>636</v>
      </c>
      <c r="F38" s="61" t="s">
        <v>21</v>
      </c>
      <c r="G38" s="9" t="s">
        <v>0</v>
      </c>
      <c r="H38" s="34">
        <v>3880</v>
      </c>
      <c r="I38" s="44">
        <v>0.18</v>
      </c>
      <c r="J38" s="56">
        <v>57</v>
      </c>
      <c r="K38" s="278"/>
      <c r="L38" s="39"/>
    </row>
    <row r="39" spans="1:15" x14ac:dyDescent="0.25">
      <c r="A39" s="25">
        <v>43188.61246527778</v>
      </c>
      <c r="B39" s="9" t="s">
        <v>3</v>
      </c>
      <c r="C39" s="9" t="s">
        <v>2</v>
      </c>
      <c r="D39" s="10"/>
      <c r="E39" s="8" t="s">
        <v>636</v>
      </c>
      <c r="F39" s="61" t="s">
        <v>21</v>
      </c>
      <c r="G39" s="9" t="s">
        <v>0</v>
      </c>
      <c r="H39" s="34">
        <v>3860</v>
      </c>
      <c r="I39" s="44">
        <v>0.18</v>
      </c>
      <c r="J39" s="56">
        <v>59</v>
      </c>
      <c r="K39" s="278"/>
      <c r="L39" s="39"/>
      <c r="O39" s="27"/>
    </row>
    <row r="40" spans="1:15" x14ac:dyDescent="0.25">
      <c r="A40" s="25">
        <v>43188.612916666665</v>
      </c>
      <c r="B40" s="9" t="s">
        <v>3</v>
      </c>
      <c r="C40" s="9" t="s">
        <v>2</v>
      </c>
      <c r="D40" s="10"/>
      <c r="E40" s="8" t="s">
        <v>636</v>
      </c>
      <c r="F40" s="61" t="s">
        <v>21</v>
      </c>
      <c r="G40" s="9" t="s">
        <v>0</v>
      </c>
      <c r="H40" s="34">
        <v>4050</v>
      </c>
      <c r="I40" s="44">
        <v>0.18</v>
      </c>
      <c r="J40" s="56">
        <v>57</v>
      </c>
      <c r="K40" s="278"/>
      <c r="L40" s="39"/>
    </row>
    <row r="41" spans="1:15" x14ac:dyDescent="0.25">
      <c r="A41" s="25">
        <v>43188.613055555557</v>
      </c>
      <c r="B41" s="9" t="s">
        <v>3</v>
      </c>
      <c r="C41" s="9" t="s">
        <v>2</v>
      </c>
      <c r="D41" s="10"/>
      <c r="E41" s="8" t="s">
        <v>636</v>
      </c>
      <c r="F41" s="61" t="s">
        <v>21</v>
      </c>
      <c r="G41" s="9" t="s">
        <v>0</v>
      </c>
      <c r="H41" s="44">
        <v>3980</v>
      </c>
      <c r="I41" s="44">
        <v>0.18</v>
      </c>
      <c r="J41" s="56">
        <v>57</v>
      </c>
      <c r="K41" s="278"/>
      <c r="L41" s="39"/>
    </row>
    <row r="42" spans="1:15" x14ac:dyDescent="0.25">
      <c r="A42" s="25">
        <v>43188.613206018519</v>
      </c>
      <c r="B42" s="9" t="s">
        <v>3</v>
      </c>
      <c r="C42" s="9" t="s">
        <v>2</v>
      </c>
      <c r="D42" s="10"/>
      <c r="E42" s="8" t="s">
        <v>636</v>
      </c>
      <c r="F42" s="61" t="s">
        <v>21</v>
      </c>
      <c r="G42" s="9" t="s">
        <v>0</v>
      </c>
      <c r="H42" s="34">
        <v>3440</v>
      </c>
      <c r="I42" s="44">
        <v>0.18</v>
      </c>
      <c r="J42" s="56">
        <v>59</v>
      </c>
      <c r="K42" s="278"/>
      <c r="L42" s="39"/>
    </row>
    <row r="43" spans="1:15" x14ac:dyDescent="0.25">
      <c r="A43" s="25">
        <v>43188.613518518519</v>
      </c>
      <c r="B43" s="9" t="s">
        <v>3</v>
      </c>
      <c r="C43" s="9" t="s">
        <v>2</v>
      </c>
      <c r="D43" s="10"/>
      <c r="E43" s="8" t="s">
        <v>636</v>
      </c>
      <c r="F43" s="61" t="s">
        <v>21</v>
      </c>
      <c r="G43" s="9" t="s">
        <v>0</v>
      </c>
      <c r="H43" s="34">
        <v>3980</v>
      </c>
      <c r="I43" s="44">
        <v>0.18</v>
      </c>
      <c r="J43" s="56">
        <v>57</v>
      </c>
      <c r="K43" s="278"/>
      <c r="L43" s="39"/>
    </row>
    <row r="44" spans="1:15" x14ac:dyDescent="0.25">
      <c r="A44" s="25">
        <v>43188.613668981481</v>
      </c>
      <c r="B44" s="9" t="s">
        <v>3</v>
      </c>
      <c r="C44" s="9" t="s">
        <v>2</v>
      </c>
      <c r="D44" s="10"/>
      <c r="E44" s="8" t="s">
        <v>636</v>
      </c>
      <c r="F44" s="61" t="s">
        <v>21</v>
      </c>
      <c r="G44" s="9" t="s">
        <v>0</v>
      </c>
      <c r="H44" s="44">
        <v>3980</v>
      </c>
      <c r="I44" s="44">
        <v>0.18</v>
      </c>
      <c r="J44" s="56">
        <v>59</v>
      </c>
      <c r="K44" s="278"/>
      <c r="L44" s="39"/>
    </row>
    <row r="45" spans="1:15" x14ac:dyDescent="0.25">
      <c r="A45" s="25">
        <v>43188.613807870373</v>
      </c>
      <c r="B45" s="9" t="s">
        <v>3</v>
      </c>
      <c r="C45" s="9" t="s">
        <v>2</v>
      </c>
      <c r="D45" s="10"/>
      <c r="E45" s="8" t="s">
        <v>636</v>
      </c>
      <c r="F45" s="61" t="s">
        <v>21</v>
      </c>
      <c r="G45" s="9" t="s">
        <v>0</v>
      </c>
      <c r="H45" s="44">
        <v>3940</v>
      </c>
      <c r="I45" s="44">
        <v>0.18</v>
      </c>
      <c r="J45" s="56">
        <v>57</v>
      </c>
      <c r="K45" s="278"/>
      <c r="L45" s="39"/>
    </row>
    <row r="46" spans="1:15" x14ac:dyDescent="0.25">
      <c r="A46" s="25">
        <v>43188.614351851851</v>
      </c>
      <c r="B46" s="9" t="s">
        <v>3</v>
      </c>
      <c r="C46" s="10"/>
      <c r="D46" s="9" t="s">
        <v>2</v>
      </c>
      <c r="E46" s="8" t="s">
        <v>637</v>
      </c>
      <c r="F46" s="61" t="s">
        <v>21</v>
      </c>
      <c r="G46" s="9" t="s">
        <v>0</v>
      </c>
      <c r="H46" s="34">
        <v>3550</v>
      </c>
      <c r="I46" s="44">
        <v>0.18</v>
      </c>
      <c r="J46" s="56">
        <v>57</v>
      </c>
      <c r="K46" s="278"/>
      <c r="L46" s="39"/>
    </row>
    <row r="47" spans="1:15" x14ac:dyDescent="0.25">
      <c r="A47" s="25">
        <v>43188.614490740743</v>
      </c>
      <c r="B47" s="9" t="s">
        <v>3</v>
      </c>
      <c r="C47" s="10"/>
      <c r="D47" s="9" t="s">
        <v>2</v>
      </c>
      <c r="E47" s="8" t="s">
        <v>637</v>
      </c>
      <c r="F47" s="61" t="s">
        <v>21</v>
      </c>
      <c r="G47" s="9" t="s">
        <v>0</v>
      </c>
      <c r="H47" s="44">
        <v>3540</v>
      </c>
      <c r="I47" s="44">
        <v>0.18</v>
      </c>
      <c r="J47" s="56">
        <v>57</v>
      </c>
      <c r="K47" s="278"/>
      <c r="L47" s="39"/>
    </row>
    <row r="48" spans="1:15" x14ac:dyDescent="0.25">
      <c r="A48" s="25">
        <v>43188.614641203705</v>
      </c>
      <c r="B48" s="9" t="s">
        <v>3</v>
      </c>
      <c r="C48" s="10"/>
      <c r="D48" s="9" t="s">
        <v>2</v>
      </c>
      <c r="E48" s="8" t="s">
        <v>637</v>
      </c>
      <c r="F48" s="61" t="s">
        <v>21</v>
      </c>
      <c r="G48" s="9" t="s">
        <v>0</v>
      </c>
      <c r="H48" s="44">
        <v>3520</v>
      </c>
      <c r="I48" s="44">
        <v>0.18</v>
      </c>
      <c r="J48" s="56">
        <v>57</v>
      </c>
      <c r="K48" s="278"/>
      <c r="L48" s="39"/>
    </row>
    <row r="49" spans="1:12" x14ac:dyDescent="0.25">
      <c r="A49" s="25">
        <v>43188.615243055552</v>
      </c>
      <c r="B49" s="9" t="s">
        <v>3</v>
      </c>
      <c r="C49" s="10"/>
      <c r="D49" s="9" t="s">
        <v>2</v>
      </c>
      <c r="E49" s="8" t="s">
        <v>637</v>
      </c>
      <c r="F49" s="61" t="s">
        <v>21</v>
      </c>
      <c r="G49" s="9" t="s">
        <v>0</v>
      </c>
      <c r="H49" s="44">
        <v>3530</v>
      </c>
      <c r="I49" s="44">
        <v>0.18</v>
      </c>
      <c r="J49" s="56">
        <v>57</v>
      </c>
      <c r="K49" s="278"/>
      <c r="L49" s="39"/>
    </row>
    <row r="50" spans="1:12" x14ac:dyDescent="0.25">
      <c r="A50" s="25">
        <v>43188.615393518521</v>
      </c>
      <c r="B50" s="9" t="s">
        <v>3</v>
      </c>
      <c r="C50" s="10"/>
      <c r="D50" s="9" t="s">
        <v>2</v>
      </c>
      <c r="E50" s="8" t="s">
        <v>637</v>
      </c>
      <c r="F50" s="61" t="s">
        <v>21</v>
      </c>
      <c r="G50" s="9" t="s">
        <v>0</v>
      </c>
      <c r="H50" s="44">
        <v>3520</v>
      </c>
      <c r="I50" s="44">
        <v>0.18</v>
      </c>
      <c r="J50" s="56">
        <v>57</v>
      </c>
      <c r="K50" s="278"/>
      <c r="L50" s="39"/>
    </row>
    <row r="51" spans="1:12" x14ac:dyDescent="0.25">
      <c r="A51" s="25">
        <v>43188.615532407406</v>
      </c>
      <c r="B51" s="9" t="s">
        <v>3</v>
      </c>
      <c r="C51" s="10"/>
      <c r="D51" s="9" t="s">
        <v>2</v>
      </c>
      <c r="E51" s="8" t="s">
        <v>637</v>
      </c>
      <c r="F51" s="61" t="s">
        <v>21</v>
      </c>
      <c r="G51" s="9" t="s">
        <v>0</v>
      </c>
      <c r="H51" s="44">
        <v>3490</v>
      </c>
      <c r="I51" s="44">
        <v>0.18</v>
      </c>
      <c r="J51" s="56">
        <v>57</v>
      </c>
      <c r="K51" s="278"/>
      <c r="L51" s="39"/>
    </row>
    <row r="52" spans="1:12" x14ac:dyDescent="0.25">
      <c r="A52" s="26">
        <v>43188.616157407407</v>
      </c>
      <c r="B52" s="12" t="s">
        <v>3</v>
      </c>
      <c r="C52" s="12" t="s">
        <v>2</v>
      </c>
      <c r="D52" s="10"/>
      <c r="E52" s="29" t="s">
        <v>636</v>
      </c>
      <c r="F52" s="138" t="s">
        <v>22</v>
      </c>
      <c r="G52" s="12" t="s">
        <v>0</v>
      </c>
      <c r="H52" s="47">
        <v>3790</v>
      </c>
      <c r="I52" s="47">
        <v>0.18</v>
      </c>
      <c r="J52" s="55">
        <v>57</v>
      </c>
      <c r="K52" s="277">
        <f>AVERAGE(H52:H54,H57:H60)</f>
        <v>3861.4285714285716</v>
      </c>
      <c r="L52" s="39"/>
    </row>
    <row r="53" spans="1:12" x14ac:dyDescent="0.25">
      <c r="A53" s="26">
        <v>43188.616296296299</v>
      </c>
      <c r="B53" s="12" t="s">
        <v>3</v>
      </c>
      <c r="C53" s="12" t="s">
        <v>2</v>
      </c>
      <c r="D53" s="10"/>
      <c r="E53" s="29" t="s">
        <v>636</v>
      </c>
      <c r="F53" s="138" t="s">
        <v>22</v>
      </c>
      <c r="G53" s="12" t="s">
        <v>0</v>
      </c>
      <c r="H53" s="47">
        <v>3780</v>
      </c>
      <c r="I53" s="47">
        <v>0.18</v>
      </c>
      <c r="J53" s="55">
        <v>57</v>
      </c>
      <c r="K53" s="277"/>
      <c r="L53" s="39"/>
    </row>
    <row r="54" spans="1:12" x14ac:dyDescent="0.25">
      <c r="A54" s="26">
        <v>43188.616435185184</v>
      </c>
      <c r="B54" s="12" t="s">
        <v>3</v>
      </c>
      <c r="C54" s="12" t="s">
        <v>2</v>
      </c>
      <c r="D54" s="10"/>
      <c r="E54" s="29" t="s">
        <v>636</v>
      </c>
      <c r="F54" s="138" t="s">
        <v>22</v>
      </c>
      <c r="G54" s="12" t="s">
        <v>0</v>
      </c>
      <c r="H54" s="47">
        <v>3770</v>
      </c>
      <c r="I54" s="47">
        <v>0.18</v>
      </c>
      <c r="J54" s="55">
        <v>57</v>
      </c>
      <c r="K54" s="277"/>
      <c r="L54" s="39"/>
    </row>
    <row r="55" spans="1:12" x14ac:dyDescent="0.25">
      <c r="A55" s="26">
        <v>43188.6169212963</v>
      </c>
      <c r="B55" s="12" t="s">
        <v>3</v>
      </c>
      <c r="C55" s="10"/>
      <c r="D55" s="12" t="s">
        <v>2</v>
      </c>
      <c r="E55" s="29" t="s">
        <v>637</v>
      </c>
      <c r="F55" s="138" t="s">
        <v>22</v>
      </c>
      <c r="G55" s="12" t="s">
        <v>0</v>
      </c>
      <c r="H55" s="40">
        <v>3130</v>
      </c>
      <c r="I55" s="47">
        <v>0.18</v>
      </c>
      <c r="J55" s="55">
        <v>57</v>
      </c>
      <c r="K55" s="277"/>
      <c r="L55" s="39"/>
    </row>
    <row r="56" spans="1:12" x14ac:dyDescent="0.25">
      <c r="A56" s="26">
        <v>43188.617060185185</v>
      </c>
      <c r="B56" s="12" t="s">
        <v>3</v>
      </c>
      <c r="C56" s="10"/>
      <c r="D56" s="12" t="s">
        <v>2</v>
      </c>
      <c r="E56" s="29" t="s">
        <v>637</v>
      </c>
      <c r="F56" s="138" t="s">
        <v>22</v>
      </c>
      <c r="G56" s="12" t="s">
        <v>0</v>
      </c>
      <c r="H56" s="40">
        <v>3460</v>
      </c>
      <c r="I56" s="47">
        <v>0.18</v>
      </c>
      <c r="J56" s="55">
        <v>57</v>
      </c>
      <c r="K56" s="277"/>
      <c r="L56" s="39"/>
    </row>
    <row r="57" spans="1:12" x14ac:dyDescent="0.25">
      <c r="A57" s="26">
        <v>43188.617199074077</v>
      </c>
      <c r="B57" s="12" t="s">
        <v>3</v>
      </c>
      <c r="C57" s="10"/>
      <c r="D57" s="12" t="s">
        <v>2</v>
      </c>
      <c r="E57" s="29" t="s">
        <v>637</v>
      </c>
      <c r="F57" s="138" t="s">
        <v>22</v>
      </c>
      <c r="G57" s="12" t="s">
        <v>0</v>
      </c>
      <c r="H57" s="47">
        <v>3910</v>
      </c>
      <c r="I57" s="47">
        <v>0.18</v>
      </c>
      <c r="J57" s="55">
        <v>57</v>
      </c>
      <c r="K57" s="277"/>
      <c r="L57" s="39"/>
    </row>
    <row r="58" spans="1:12" x14ac:dyDescent="0.25">
      <c r="A58" s="26">
        <v>43188.617442129631</v>
      </c>
      <c r="B58" s="12" t="s">
        <v>3</v>
      </c>
      <c r="C58" s="10"/>
      <c r="D58" s="12" t="s">
        <v>2</v>
      </c>
      <c r="E58" s="29" t="s">
        <v>637</v>
      </c>
      <c r="F58" s="138" t="s">
        <v>22</v>
      </c>
      <c r="G58" s="12" t="s">
        <v>0</v>
      </c>
      <c r="H58" s="47">
        <v>3920</v>
      </c>
      <c r="I58" s="47">
        <v>0.18</v>
      </c>
      <c r="J58" s="55">
        <v>57</v>
      </c>
      <c r="K58" s="277"/>
      <c r="L58" s="39"/>
    </row>
    <row r="59" spans="1:12" x14ac:dyDescent="0.25">
      <c r="A59" s="26">
        <v>43188.617581018516</v>
      </c>
      <c r="B59" s="12" t="s">
        <v>3</v>
      </c>
      <c r="C59" s="10"/>
      <c r="D59" s="12" t="s">
        <v>2</v>
      </c>
      <c r="E59" s="29" t="s">
        <v>637</v>
      </c>
      <c r="F59" s="138" t="s">
        <v>22</v>
      </c>
      <c r="G59" s="12" t="s">
        <v>0</v>
      </c>
      <c r="H59" s="47">
        <v>3930</v>
      </c>
      <c r="I59" s="47">
        <v>0.18</v>
      </c>
      <c r="J59" s="55">
        <v>57</v>
      </c>
      <c r="K59" s="277"/>
      <c r="L59" s="39"/>
    </row>
    <row r="60" spans="1:12" x14ac:dyDescent="0.25">
      <c r="A60" s="26">
        <v>43188.617719907408</v>
      </c>
      <c r="B60" s="12" t="s">
        <v>3</v>
      </c>
      <c r="C60" s="10"/>
      <c r="D60" s="12" t="s">
        <v>2</v>
      </c>
      <c r="E60" s="29" t="s">
        <v>637</v>
      </c>
      <c r="F60" s="138" t="s">
        <v>22</v>
      </c>
      <c r="G60" s="12" t="s">
        <v>0</v>
      </c>
      <c r="H60" s="47">
        <v>3930</v>
      </c>
      <c r="I60" s="47">
        <v>0.18</v>
      </c>
      <c r="J60" s="55">
        <v>57</v>
      </c>
      <c r="K60" s="277"/>
      <c r="L60" s="39"/>
    </row>
    <row r="61" spans="1:12" x14ac:dyDescent="0.25">
      <c r="A61" s="25">
        <v>43189.269525462965</v>
      </c>
      <c r="B61" s="9" t="s">
        <v>3</v>
      </c>
      <c r="C61" s="9" t="s">
        <v>2</v>
      </c>
      <c r="D61" s="10"/>
      <c r="E61" s="8" t="s">
        <v>636</v>
      </c>
      <c r="F61" s="61" t="s">
        <v>23</v>
      </c>
      <c r="G61" s="9" t="s">
        <v>5</v>
      </c>
      <c r="H61" s="44">
        <v>3840</v>
      </c>
      <c r="I61" s="44">
        <v>0.18</v>
      </c>
      <c r="J61" s="56">
        <v>55</v>
      </c>
      <c r="K61" s="278">
        <f>AVERAGE(H61:H69)</f>
        <v>4580</v>
      </c>
      <c r="L61" s="39"/>
    </row>
    <row r="62" spans="1:12" x14ac:dyDescent="0.25">
      <c r="A62" s="25">
        <v>43189.269675925927</v>
      </c>
      <c r="B62" s="9" t="s">
        <v>3</v>
      </c>
      <c r="C62" s="9" t="s">
        <v>2</v>
      </c>
      <c r="D62" s="10"/>
      <c r="E62" s="8" t="s">
        <v>636</v>
      </c>
      <c r="F62" s="61" t="s">
        <v>23</v>
      </c>
      <c r="G62" s="9" t="s">
        <v>5</v>
      </c>
      <c r="H62" s="44">
        <v>3910</v>
      </c>
      <c r="I62" s="44">
        <v>0.18</v>
      </c>
      <c r="J62" s="56">
        <v>55</v>
      </c>
      <c r="K62" s="278"/>
      <c r="L62" s="39"/>
    </row>
    <row r="63" spans="1:12" x14ac:dyDescent="0.25">
      <c r="A63" s="25">
        <v>43189.269814814812</v>
      </c>
      <c r="B63" s="9" t="s">
        <v>3</v>
      </c>
      <c r="C63" s="9" t="s">
        <v>2</v>
      </c>
      <c r="D63" s="10"/>
      <c r="E63" s="8" t="s">
        <v>636</v>
      </c>
      <c r="F63" s="61" t="s">
        <v>23</v>
      </c>
      <c r="G63" s="9" t="s">
        <v>5</v>
      </c>
      <c r="H63" s="44">
        <v>3920</v>
      </c>
      <c r="I63" s="44">
        <v>0.18</v>
      </c>
      <c r="J63" s="56">
        <v>55</v>
      </c>
      <c r="K63" s="278"/>
      <c r="L63" s="39"/>
    </row>
    <row r="64" spans="1:12" x14ac:dyDescent="0.25">
      <c r="A64" s="25">
        <v>43189.271018518521</v>
      </c>
      <c r="B64" s="9" t="s">
        <v>3</v>
      </c>
      <c r="C64" s="9" t="s">
        <v>2</v>
      </c>
      <c r="D64" s="10"/>
      <c r="E64" s="8" t="s">
        <v>636</v>
      </c>
      <c r="F64" s="61" t="s">
        <v>23</v>
      </c>
      <c r="G64" s="9" t="s">
        <v>5</v>
      </c>
      <c r="H64" s="44">
        <v>4900</v>
      </c>
      <c r="I64" s="44">
        <v>0.18</v>
      </c>
      <c r="J64" s="56">
        <v>54</v>
      </c>
      <c r="K64" s="278"/>
      <c r="L64" s="39"/>
    </row>
    <row r="65" spans="1:12" x14ac:dyDescent="0.25">
      <c r="A65" s="25">
        <v>43189.271157407406</v>
      </c>
      <c r="B65" s="9" t="s">
        <v>3</v>
      </c>
      <c r="C65" s="9" t="s">
        <v>2</v>
      </c>
      <c r="D65" s="10"/>
      <c r="E65" s="8" t="s">
        <v>636</v>
      </c>
      <c r="F65" s="61" t="s">
        <v>23</v>
      </c>
      <c r="G65" s="9" t="s">
        <v>5</v>
      </c>
      <c r="H65" s="44">
        <v>4920</v>
      </c>
      <c r="I65" s="44">
        <v>0.18</v>
      </c>
      <c r="J65" s="56">
        <v>54</v>
      </c>
      <c r="K65" s="278"/>
      <c r="L65" s="39"/>
    </row>
    <row r="66" spans="1:12" x14ac:dyDescent="0.25">
      <c r="A66" s="25">
        <v>43189.271296296298</v>
      </c>
      <c r="B66" s="9" t="s">
        <v>3</v>
      </c>
      <c r="C66" s="9" t="s">
        <v>2</v>
      </c>
      <c r="D66" s="10"/>
      <c r="E66" s="8" t="s">
        <v>636</v>
      </c>
      <c r="F66" s="61" t="s">
        <v>23</v>
      </c>
      <c r="G66" s="9" t="s">
        <v>5</v>
      </c>
      <c r="H66" s="44">
        <v>4900</v>
      </c>
      <c r="I66" s="44">
        <v>0.18</v>
      </c>
      <c r="J66" s="56">
        <v>54</v>
      </c>
      <c r="K66" s="278"/>
      <c r="L66" s="39"/>
    </row>
    <row r="67" spans="1:12" x14ac:dyDescent="0.25">
      <c r="A67" s="25">
        <v>43189.270474537036</v>
      </c>
      <c r="B67" s="9" t="s">
        <v>3</v>
      </c>
      <c r="C67" s="10"/>
      <c r="D67" s="9" t="s">
        <v>2</v>
      </c>
      <c r="E67" s="8" t="s">
        <v>637</v>
      </c>
      <c r="F67" s="61" t="s">
        <v>23</v>
      </c>
      <c r="G67" s="9" t="s">
        <v>5</v>
      </c>
      <c r="H67" s="44">
        <v>4930</v>
      </c>
      <c r="I67" s="44">
        <v>0.18</v>
      </c>
      <c r="J67" s="56">
        <v>55</v>
      </c>
      <c r="K67" s="278"/>
      <c r="L67" s="39"/>
    </row>
    <row r="68" spans="1:12" x14ac:dyDescent="0.25">
      <c r="A68" s="25">
        <v>43189.270613425928</v>
      </c>
      <c r="B68" s="9" t="s">
        <v>3</v>
      </c>
      <c r="C68" s="10"/>
      <c r="D68" s="9" t="s">
        <v>2</v>
      </c>
      <c r="E68" s="8" t="s">
        <v>637</v>
      </c>
      <c r="F68" s="61" t="s">
        <v>23</v>
      </c>
      <c r="G68" s="9" t="s">
        <v>5</v>
      </c>
      <c r="H68" s="44">
        <v>4960</v>
      </c>
      <c r="I68" s="44">
        <v>0.18</v>
      </c>
      <c r="J68" s="56">
        <v>54</v>
      </c>
      <c r="K68" s="278"/>
      <c r="L68" s="39"/>
    </row>
    <row r="69" spans="1:12" x14ac:dyDescent="0.25">
      <c r="A69" s="25">
        <v>43189.270752314813</v>
      </c>
      <c r="B69" s="9" t="s">
        <v>3</v>
      </c>
      <c r="C69" s="10"/>
      <c r="D69" s="9" t="s">
        <v>2</v>
      </c>
      <c r="E69" s="8" t="s">
        <v>637</v>
      </c>
      <c r="F69" s="61" t="s">
        <v>23</v>
      </c>
      <c r="G69" s="9" t="s">
        <v>5</v>
      </c>
      <c r="H69" s="44">
        <v>4940</v>
      </c>
      <c r="I69" s="44">
        <v>0.18</v>
      </c>
      <c r="J69" s="56">
        <v>54</v>
      </c>
      <c r="K69" s="278"/>
      <c r="L69" s="39"/>
    </row>
    <row r="70" spans="1:12" x14ac:dyDescent="0.25">
      <c r="A70" s="26">
        <v>43189.271886574075</v>
      </c>
      <c r="B70" s="12" t="s">
        <v>3</v>
      </c>
      <c r="C70" s="12" t="s">
        <v>2</v>
      </c>
      <c r="D70" s="10"/>
      <c r="E70" s="29" t="s">
        <v>636</v>
      </c>
      <c r="F70" s="138" t="s">
        <v>23</v>
      </c>
      <c r="G70" s="12" t="s">
        <v>0</v>
      </c>
      <c r="H70" s="47">
        <v>4550</v>
      </c>
      <c r="I70" s="47">
        <v>0.18</v>
      </c>
      <c r="J70" s="55">
        <v>54</v>
      </c>
      <c r="K70" s="277">
        <f>AVERAGE(H70:H72,H74,H76:H78)</f>
        <v>4347.1428571428569</v>
      </c>
      <c r="L70" s="39"/>
    </row>
    <row r="71" spans="1:12" x14ac:dyDescent="0.25">
      <c r="A71" s="26">
        <v>43189.27202546296</v>
      </c>
      <c r="B71" s="12" t="s">
        <v>3</v>
      </c>
      <c r="C71" s="12" t="s">
        <v>2</v>
      </c>
      <c r="D71" s="10"/>
      <c r="E71" s="29" t="s">
        <v>636</v>
      </c>
      <c r="F71" s="138" t="s">
        <v>23</v>
      </c>
      <c r="G71" s="12" t="s">
        <v>0</v>
      </c>
      <c r="H71" s="47">
        <v>4500</v>
      </c>
      <c r="I71" s="47">
        <v>0.18</v>
      </c>
      <c r="J71" s="55">
        <v>54</v>
      </c>
      <c r="K71" s="277"/>
      <c r="L71" s="39"/>
    </row>
    <row r="72" spans="1:12" x14ac:dyDescent="0.25">
      <c r="A72" s="26">
        <v>43189.272175925929</v>
      </c>
      <c r="B72" s="12" t="s">
        <v>3</v>
      </c>
      <c r="C72" s="12" t="s">
        <v>2</v>
      </c>
      <c r="D72" s="10"/>
      <c r="E72" s="29" t="s">
        <v>636</v>
      </c>
      <c r="F72" s="138" t="s">
        <v>23</v>
      </c>
      <c r="G72" s="12" t="s">
        <v>0</v>
      </c>
      <c r="H72" s="47">
        <v>4520</v>
      </c>
      <c r="I72" s="47">
        <v>0.18</v>
      </c>
      <c r="J72" s="55">
        <v>54</v>
      </c>
      <c r="K72" s="277"/>
      <c r="L72" s="39"/>
    </row>
    <row r="73" spans="1:12" x14ac:dyDescent="0.25">
      <c r="A73" s="26">
        <v>43189.272523148145</v>
      </c>
      <c r="B73" s="12" t="s">
        <v>3</v>
      </c>
      <c r="C73" s="12" t="s">
        <v>2</v>
      </c>
      <c r="D73" s="10"/>
      <c r="E73" s="29" t="s">
        <v>636</v>
      </c>
      <c r="F73" s="138" t="s">
        <v>23</v>
      </c>
      <c r="G73" s="12" t="s">
        <v>0</v>
      </c>
      <c r="H73" s="40">
        <v>4490</v>
      </c>
      <c r="I73" s="47">
        <v>0.18</v>
      </c>
      <c r="J73" s="55">
        <v>54</v>
      </c>
      <c r="K73" s="277"/>
      <c r="L73" s="39"/>
    </row>
    <row r="74" spans="1:12" x14ac:dyDescent="0.25">
      <c r="A74" s="26">
        <v>43189.272662037038</v>
      </c>
      <c r="B74" s="12" t="s">
        <v>3</v>
      </c>
      <c r="C74" s="12" t="s">
        <v>2</v>
      </c>
      <c r="D74" s="10"/>
      <c r="E74" s="29" t="s">
        <v>636</v>
      </c>
      <c r="F74" s="138" t="s">
        <v>23</v>
      </c>
      <c r="G74" s="12" t="s">
        <v>0</v>
      </c>
      <c r="H74" s="47">
        <v>4500</v>
      </c>
      <c r="I74" s="47">
        <v>0.18</v>
      </c>
      <c r="J74" s="55">
        <v>54</v>
      </c>
      <c r="K74" s="277"/>
      <c r="L74" s="39"/>
    </row>
    <row r="75" spans="1:12" x14ac:dyDescent="0.25">
      <c r="A75" s="26">
        <v>43189.272800925923</v>
      </c>
      <c r="B75" s="12" t="s">
        <v>3</v>
      </c>
      <c r="C75" s="12" t="s">
        <v>2</v>
      </c>
      <c r="D75" s="10"/>
      <c r="E75" s="29" t="s">
        <v>636</v>
      </c>
      <c r="F75" s="138" t="s">
        <v>23</v>
      </c>
      <c r="G75" s="12" t="s">
        <v>0</v>
      </c>
      <c r="H75" s="40">
        <v>4470</v>
      </c>
      <c r="I75" s="47">
        <v>0.18</v>
      </c>
      <c r="J75" s="55">
        <v>54</v>
      </c>
      <c r="K75" s="277"/>
      <c r="L75" s="39"/>
    </row>
    <row r="76" spans="1:12" x14ac:dyDescent="0.25">
      <c r="A76" s="26">
        <v>43189.273252314815</v>
      </c>
      <c r="B76" s="12" t="s">
        <v>3</v>
      </c>
      <c r="C76" s="10"/>
      <c r="D76" s="12" t="s">
        <v>2</v>
      </c>
      <c r="E76" s="29" t="s">
        <v>637</v>
      </c>
      <c r="F76" s="138" t="s">
        <v>23</v>
      </c>
      <c r="G76" s="12" t="s">
        <v>0</v>
      </c>
      <c r="H76" s="47">
        <v>4140</v>
      </c>
      <c r="I76" s="47">
        <v>0.18</v>
      </c>
      <c r="J76" s="55">
        <v>52</v>
      </c>
      <c r="K76" s="277"/>
      <c r="L76" s="39"/>
    </row>
    <row r="77" spans="1:12" x14ac:dyDescent="0.25">
      <c r="A77" s="26">
        <v>43189.273414351854</v>
      </c>
      <c r="B77" s="12" t="s">
        <v>3</v>
      </c>
      <c r="C77" s="10"/>
      <c r="D77" s="12" t="s">
        <v>2</v>
      </c>
      <c r="E77" s="29" t="s">
        <v>637</v>
      </c>
      <c r="F77" s="138" t="s">
        <v>23</v>
      </c>
      <c r="G77" s="12" t="s">
        <v>0</v>
      </c>
      <c r="H77" s="47">
        <v>4110</v>
      </c>
      <c r="I77" s="47">
        <v>0.18</v>
      </c>
      <c r="J77" s="55">
        <v>54</v>
      </c>
      <c r="K77" s="277"/>
      <c r="L77" s="39"/>
    </row>
    <row r="78" spans="1:12" x14ac:dyDescent="0.25">
      <c r="A78" s="26">
        <v>43189.273553240739</v>
      </c>
      <c r="B78" s="12" t="s">
        <v>3</v>
      </c>
      <c r="C78" s="10"/>
      <c r="D78" s="12" t="s">
        <v>2</v>
      </c>
      <c r="E78" s="29" t="s">
        <v>637</v>
      </c>
      <c r="F78" s="138" t="s">
        <v>23</v>
      </c>
      <c r="G78" s="12" t="s">
        <v>0</v>
      </c>
      <c r="H78" s="47">
        <v>4110</v>
      </c>
      <c r="I78" s="47">
        <v>0.18</v>
      </c>
      <c r="J78" s="55">
        <v>52</v>
      </c>
      <c r="K78" s="277"/>
      <c r="L78" s="39"/>
    </row>
    <row r="79" spans="1:12" x14ac:dyDescent="0.25">
      <c r="A79" s="25">
        <v>43189.274085648147</v>
      </c>
      <c r="B79" s="9" t="s">
        <v>3</v>
      </c>
      <c r="C79" s="9" t="s">
        <v>2</v>
      </c>
      <c r="D79" s="10"/>
      <c r="E79" s="8" t="s">
        <v>636</v>
      </c>
      <c r="F79" s="61" t="s">
        <v>25</v>
      </c>
      <c r="G79" s="9" t="s">
        <v>0</v>
      </c>
      <c r="H79" s="44">
        <v>4720</v>
      </c>
      <c r="I79" s="44">
        <v>0.18</v>
      </c>
      <c r="J79" s="56">
        <v>52</v>
      </c>
      <c r="K79" s="278">
        <f>AVERAGE(H79:H84)</f>
        <v>4785</v>
      </c>
      <c r="L79" s="39"/>
    </row>
    <row r="80" spans="1:12" x14ac:dyDescent="0.25">
      <c r="A80" s="25">
        <v>43189.274224537039</v>
      </c>
      <c r="B80" s="9" t="s">
        <v>3</v>
      </c>
      <c r="C80" s="9" t="s">
        <v>2</v>
      </c>
      <c r="D80" s="10"/>
      <c r="E80" s="8" t="s">
        <v>636</v>
      </c>
      <c r="F80" s="61" t="s">
        <v>25</v>
      </c>
      <c r="G80" s="9" t="s">
        <v>0</v>
      </c>
      <c r="H80" s="44">
        <v>4740</v>
      </c>
      <c r="I80" s="44">
        <v>0.18</v>
      </c>
      <c r="J80" s="56">
        <v>54</v>
      </c>
      <c r="K80" s="278"/>
      <c r="L80" s="39"/>
    </row>
    <row r="81" spans="1:12" x14ac:dyDescent="0.25">
      <c r="A81" s="25">
        <v>43189.274363425924</v>
      </c>
      <c r="B81" s="9" t="s">
        <v>3</v>
      </c>
      <c r="C81" s="9" t="s">
        <v>2</v>
      </c>
      <c r="D81" s="10"/>
      <c r="E81" s="8" t="s">
        <v>636</v>
      </c>
      <c r="F81" s="61" t="s">
        <v>25</v>
      </c>
      <c r="G81" s="9" t="s">
        <v>0</v>
      </c>
      <c r="H81" s="44">
        <v>4750</v>
      </c>
      <c r="I81" s="44">
        <v>0.18</v>
      </c>
      <c r="J81" s="56">
        <v>54</v>
      </c>
      <c r="K81" s="278"/>
      <c r="L81" s="39"/>
    </row>
    <row r="82" spans="1:12" x14ac:dyDescent="0.25">
      <c r="A82" s="25">
        <v>43189.274791666663</v>
      </c>
      <c r="B82" s="9" t="s">
        <v>3</v>
      </c>
      <c r="C82" s="10"/>
      <c r="D82" s="9" t="s">
        <v>2</v>
      </c>
      <c r="E82" s="8" t="s">
        <v>637</v>
      </c>
      <c r="F82" s="61" t="s">
        <v>25</v>
      </c>
      <c r="G82" s="9" t="s">
        <v>0</v>
      </c>
      <c r="H82" s="44">
        <v>4810</v>
      </c>
      <c r="I82" s="44">
        <v>0.18</v>
      </c>
      <c r="J82" s="56">
        <v>54</v>
      </c>
      <c r="K82" s="278"/>
      <c r="L82" s="39"/>
    </row>
    <row r="83" spans="1:12" x14ac:dyDescent="0.25">
      <c r="A83" s="25">
        <v>43189.274930555555</v>
      </c>
      <c r="B83" s="9" t="s">
        <v>3</v>
      </c>
      <c r="C83" s="10"/>
      <c r="D83" s="9" t="s">
        <v>2</v>
      </c>
      <c r="E83" s="8" t="s">
        <v>637</v>
      </c>
      <c r="F83" s="61" t="s">
        <v>25</v>
      </c>
      <c r="G83" s="9" t="s">
        <v>0</v>
      </c>
      <c r="H83" s="44">
        <v>4840</v>
      </c>
      <c r="I83" s="44">
        <v>0.18</v>
      </c>
      <c r="J83" s="56">
        <v>52</v>
      </c>
      <c r="K83" s="278"/>
      <c r="L83" s="39"/>
    </row>
    <row r="84" spans="1:12" x14ac:dyDescent="0.25">
      <c r="A84" s="25">
        <v>43189.275069444448</v>
      </c>
      <c r="B84" s="9" t="s">
        <v>3</v>
      </c>
      <c r="C84" s="10"/>
      <c r="D84" s="9" t="s">
        <v>2</v>
      </c>
      <c r="E84" s="8" t="s">
        <v>637</v>
      </c>
      <c r="F84" s="61" t="s">
        <v>25</v>
      </c>
      <c r="G84" s="9" t="s">
        <v>0</v>
      </c>
      <c r="H84" s="44">
        <v>4850</v>
      </c>
      <c r="I84" s="44">
        <v>0.18</v>
      </c>
      <c r="J84" s="56">
        <v>52</v>
      </c>
      <c r="K84" s="278"/>
      <c r="L84" s="39"/>
    </row>
    <row r="85" spans="1:12" x14ac:dyDescent="0.25">
      <c r="A85" s="26">
        <v>43189.275601851848</v>
      </c>
      <c r="B85" s="12" t="s">
        <v>3</v>
      </c>
      <c r="C85" s="12" t="s">
        <v>2</v>
      </c>
      <c r="D85" s="10"/>
      <c r="E85" s="29" t="s">
        <v>636</v>
      </c>
      <c r="F85" s="138" t="s">
        <v>26</v>
      </c>
      <c r="G85" s="12" t="s">
        <v>0</v>
      </c>
      <c r="H85" s="47">
        <v>5450</v>
      </c>
      <c r="I85" s="47">
        <v>0.18</v>
      </c>
      <c r="J85" s="55">
        <v>52</v>
      </c>
      <c r="K85" s="277">
        <f>AVERAGE(H85:H87,H92,H97:H98,H99)</f>
        <v>5078.5714285714284</v>
      </c>
      <c r="L85" s="39"/>
    </row>
    <row r="86" spans="1:12" x14ac:dyDescent="0.25">
      <c r="A86" s="26">
        <v>43189.275729166664</v>
      </c>
      <c r="B86" s="12" t="s">
        <v>3</v>
      </c>
      <c r="C86" s="12" t="s">
        <v>2</v>
      </c>
      <c r="D86" s="10"/>
      <c r="E86" s="29" t="s">
        <v>636</v>
      </c>
      <c r="F86" s="138" t="s">
        <v>26</v>
      </c>
      <c r="G86" s="12" t="s">
        <v>0</v>
      </c>
      <c r="H86" s="47">
        <v>5440</v>
      </c>
      <c r="I86" s="47">
        <v>0.18</v>
      </c>
      <c r="J86" s="55">
        <v>52</v>
      </c>
      <c r="K86" s="277"/>
      <c r="L86" s="39"/>
    </row>
    <row r="87" spans="1:12" x14ac:dyDescent="0.25">
      <c r="A87" s="26">
        <v>43189.275879629633</v>
      </c>
      <c r="B87" s="12" t="s">
        <v>3</v>
      </c>
      <c r="C87" s="12" t="s">
        <v>2</v>
      </c>
      <c r="D87" s="10"/>
      <c r="E87" s="29" t="s">
        <v>636</v>
      </c>
      <c r="F87" s="138" t="s">
        <v>26</v>
      </c>
      <c r="G87" s="12" t="s">
        <v>0</v>
      </c>
      <c r="H87" s="47">
        <v>5420</v>
      </c>
      <c r="I87" s="47">
        <v>0.18</v>
      </c>
      <c r="J87" s="55">
        <v>52</v>
      </c>
      <c r="K87" s="277"/>
      <c r="L87" s="39"/>
    </row>
    <row r="88" spans="1:12" x14ac:dyDescent="0.25">
      <c r="A88" s="26">
        <v>43189.276412037034</v>
      </c>
      <c r="B88" s="12" t="s">
        <v>3</v>
      </c>
      <c r="C88" s="12" t="s">
        <v>2</v>
      </c>
      <c r="D88" s="10"/>
      <c r="E88" s="29" t="s">
        <v>636</v>
      </c>
      <c r="F88" s="138" t="s">
        <v>26</v>
      </c>
      <c r="G88" s="12" t="s">
        <v>0</v>
      </c>
      <c r="H88" s="40">
        <v>4150</v>
      </c>
      <c r="I88" s="47">
        <v>0.18</v>
      </c>
      <c r="J88" s="55">
        <v>52</v>
      </c>
      <c r="K88" s="277"/>
      <c r="L88" s="39"/>
    </row>
    <row r="89" spans="1:12" x14ac:dyDescent="0.25">
      <c r="A89" s="26">
        <v>43189.276550925926</v>
      </c>
      <c r="B89" s="12" t="s">
        <v>3</v>
      </c>
      <c r="C89" s="12" t="s">
        <v>2</v>
      </c>
      <c r="D89" s="10"/>
      <c r="E89" s="29" t="s">
        <v>636</v>
      </c>
      <c r="F89" s="138" t="s">
        <v>26</v>
      </c>
      <c r="G89" s="12" t="s">
        <v>0</v>
      </c>
      <c r="H89" s="40">
        <v>4910</v>
      </c>
      <c r="I89" s="47">
        <v>0.18</v>
      </c>
      <c r="J89" s="55">
        <v>52</v>
      </c>
      <c r="K89" s="277"/>
      <c r="L89" s="39"/>
    </row>
    <row r="90" spans="1:12" x14ac:dyDescent="0.25">
      <c r="A90" s="26">
        <v>43189.276724537034</v>
      </c>
      <c r="B90" s="12" t="s">
        <v>3</v>
      </c>
      <c r="C90" s="12" t="s">
        <v>2</v>
      </c>
      <c r="D90" s="10"/>
      <c r="E90" s="29" t="s">
        <v>636</v>
      </c>
      <c r="F90" s="138" t="s">
        <v>26</v>
      </c>
      <c r="G90" s="12" t="s">
        <v>0</v>
      </c>
      <c r="H90" s="40">
        <v>4900</v>
      </c>
      <c r="I90" s="47">
        <v>0.18</v>
      </c>
      <c r="J90" s="55">
        <v>52</v>
      </c>
      <c r="K90" s="277"/>
      <c r="L90" s="39"/>
    </row>
    <row r="91" spans="1:12" x14ac:dyDescent="0.25">
      <c r="A91" s="26">
        <v>43189.277546296296</v>
      </c>
      <c r="B91" s="12" t="s">
        <v>3</v>
      </c>
      <c r="C91" s="12" t="s">
        <v>2</v>
      </c>
      <c r="D91" s="10"/>
      <c r="E91" s="29" t="s">
        <v>636</v>
      </c>
      <c r="F91" s="138" t="s">
        <v>26</v>
      </c>
      <c r="G91" s="12" t="s">
        <v>0</v>
      </c>
      <c r="H91" s="40">
        <v>460</v>
      </c>
      <c r="I91" s="47">
        <v>0.18</v>
      </c>
      <c r="J91" s="55">
        <v>52</v>
      </c>
      <c r="K91" s="277"/>
      <c r="L91" s="39"/>
    </row>
    <row r="92" spans="1:12" x14ac:dyDescent="0.25">
      <c r="A92" s="26">
        <v>43189.277719907404</v>
      </c>
      <c r="B92" s="12" t="s">
        <v>3</v>
      </c>
      <c r="C92" s="12" t="s">
        <v>2</v>
      </c>
      <c r="D92" s="10"/>
      <c r="E92" s="29" t="s">
        <v>636</v>
      </c>
      <c r="F92" s="138" t="s">
        <v>26</v>
      </c>
      <c r="G92" s="12" t="s">
        <v>0</v>
      </c>
      <c r="H92" s="47">
        <v>4840</v>
      </c>
      <c r="I92" s="47">
        <v>0.18</v>
      </c>
      <c r="J92" s="55">
        <v>52</v>
      </c>
      <c r="K92" s="277"/>
      <c r="L92" s="39"/>
    </row>
    <row r="93" spans="1:12" x14ac:dyDescent="0.25">
      <c r="A93" s="26">
        <v>43189.27784722222</v>
      </c>
      <c r="B93" s="12" t="s">
        <v>3</v>
      </c>
      <c r="C93" s="12" t="s">
        <v>2</v>
      </c>
      <c r="D93" s="10"/>
      <c r="E93" s="29" t="s">
        <v>636</v>
      </c>
      <c r="F93" s="138" t="s">
        <v>26</v>
      </c>
      <c r="G93" s="12" t="s">
        <v>0</v>
      </c>
      <c r="H93" s="40">
        <v>4920</v>
      </c>
      <c r="I93" s="47">
        <v>0.18</v>
      </c>
      <c r="J93" s="55">
        <v>52</v>
      </c>
      <c r="K93" s="277"/>
      <c r="L93" s="39"/>
    </row>
    <row r="94" spans="1:12" x14ac:dyDescent="0.25">
      <c r="A94" s="26">
        <v>43189.278645833336</v>
      </c>
      <c r="B94" s="12" t="s">
        <v>3</v>
      </c>
      <c r="C94" s="10"/>
      <c r="D94" s="12" t="s">
        <v>2</v>
      </c>
      <c r="E94" s="29" t="s">
        <v>637</v>
      </c>
      <c r="F94" s="138" t="s">
        <v>26</v>
      </c>
      <c r="G94" s="12" t="s">
        <v>0</v>
      </c>
      <c r="H94" s="40">
        <v>4770</v>
      </c>
      <c r="I94" s="47">
        <v>0.18</v>
      </c>
      <c r="J94" s="55">
        <v>52</v>
      </c>
      <c r="K94" s="277"/>
      <c r="L94" s="39"/>
    </row>
    <row r="95" spans="1:12" x14ac:dyDescent="0.25">
      <c r="A95" s="26">
        <v>43189.278784722221</v>
      </c>
      <c r="B95" s="12" t="s">
        <v>3</v>
      </c>
      <c r="C95" s="10"/>
      <c r="D95" s="12" t="s">
        <v>2</v>
      </c>
      <c r="E95" s="29" t="s">
        <v>637</v>
      </c>
      <c r="F95" s="138" t="s">
        <v>26</v>
      </c>
      <c r="G95" s="12" t="s">
        <v>0</v>
      </c>
      <c r="H95" s="40">
        <v>4830</v>
      </c>
      <c r="I95" s="47">
        <v>0.18</v>
      </c>
      <c r="J95" s="55">
        <v>52</v>
      </c>
      <c r="K95" s="277"/>
      <c r="L95" s="39"/>
    </row>
    <row r="96" spans="1:12" x14ac:dyDescent="0.25">
      <c r="A96" s="26">
        <v>43189.278923611113</v>
      </c>
      <c r="B96" s="12" t="s">
        <v>3</v>
      </c>
      <c r="C96" s="10"/>
      <c r="D96" s="12" t="s">
        <v>2</v>
      </c>
      <c r="E96" s="29" t="s">
        <v>637</v>
      </c>
      <c r="F96" s="138" t="s">
        <v>26</v>
      </c>
      <c r="G96" s="12" t="s">
        <v>0</v>
      </c>
      <c r="H96" s="40">
        <v>4760</v>
      </c>
      <c r="I96" s="47">
        <v>0.18</v>
      </c>
      <c r="J96" s="55">
        <v>52</v>
      </c>
      <c r="K96" s="277"/>
      <c r="L96" s="39"/>
    </row>
    <row r="97" spans="1:12" x14ac:dyDescent="0.25">
      <c r="A97" s="26">
        <v>43189.27920138889</v>
      </c>
      <c r="B97" s="12" t="s">
        <v>3</v>
      </c>
      <c r="C97" s="10"/>
      <c r="D97" s="12" t="s">
        <v>2</v>
      </c>
      <c r="E97" s="29" t="s">
        <v>637</v>
      </c>
      <c r="F97" s="138" t="s">
        <v>26</v>
      </c>
      <c r="G97" s="12" t="s">
        <v>0</v>
      </c>
      <c r="H97" s="47">
        <v>4810</v>
      </c>
      <c r="I97" s="47">
        <v>0.18</v>
      </c>
      <c r="J97" s="55">
        <v>52</v>
      </c>
      <c r="K97" s="277"/>
      <c r="L97" s="39"/>
    </row>
    <row r="98" spans="1:12" x14ac:dyDescent="0.25">
      <c r="A98" s="26">
        <v>43189.279351851852</v>
      </c>
      <c r="B98" s="12" t="s">
        <v>3</v>
      </c>
      <c r="C98" s="10"/>
      <c r="D98" s="12" t="s">
        <v>2</v>
      </c>
      <c r="E98" s="29" t="s">
        <v>637</v>
      </c>
      <c r="F98" s="138" t="s">
        <v>26</v>
      </c>
      <c r="G98" s="12" t="s">
        <v>0</v>
      </c>
      <c r="H98" s="47">
        <v>4760</v>
      </c>
      <c r="I98" s="47">
        <v>0.18</v>
      </c>
      <c r="J98" s="55">
        <v>52</v>
      </c>
      <c r="K98" s="277"/>
      <c r="L98" s="39"/>
    </row>
    <row r="99" spans="1:12" x14ac:dyDescent="0.25">
      <c r="A99" s="26">
        <v>43189.279490740744</v>
      </c>
      <c r="B99" s="12" t="s">
        <v>3</v>
      </c>
      <c r="C99" s="10"/>
      <c r="D99" s="12" t="s">
        <v>2</v>
      </c>
      <c r="E99" s="29" t="s">
        <v>637</v>
      </c>
      <c r="F99" s="138" t="s">
        <v>26</v>
      </c>
      <c r="G99" s="12" t="s">
        <v>0</v>
      </c>
      <c r="H99" s="47">
        <v>4830</v>
      </c>
      <c r="I99" s="47">
        <v>0.18</v>
      </c>
      <c r="J99" s="55">
        <v>52</v>
      </c>
      <c r="K99" s="277"/>
      <c r="L99" s="39"/>
    </row>
    <row r="100" spans="1:12" x14ac:dyDescent="0.25">
      <c r="A100" s="25">
        <v>43189.280358796299</v>
      </c>
      <c r="B100" s="9" t="s">
        <v>3</v>
      </c>
      <c r="C100" s="9" t="s">
        <v>2</v>
      </c>
      <c r="D100" s="10"/>
      <c r="E100" s="8" t="s">
        <v>636</v>
      </c>
      <c r="F100" s="61" t="s">
        <v>27</v>
      </c>
      <c r="G100" s="9" t="s">
        <v>0</v>
      </c>
      <c r="H100" s="44">
        <v>5610</v>
      </c>
      <c r="I100" s="44">
        <v>0.18</v>
      </c>
      <c r="J100" s="56">
        <v>52</v>
      </c>
      <c r="K100" s="278">
        <f>AVERAGE(H100:H102,H109:H111)</f>
        <v>5000</v>
      </c>
      <c r="L100" s="39"/>
    </row>
    <row r="101" spans="1:12" x14ac:dyDescent="0.25">
      <c r="A101" s="25">
        <v>43189.280497685184</v>
      </c>
      <c r="B101" s="9" t="s">
        <v>3</v>
      </c>
      <c r="C101" s="9" t="s">
        <v>2</v>
      </c>
      <c r="D101" s="10"/>
      <c r="E101" s="8" t="s">
        <v>636</v>
      </c>
      <c r="F101" s="61" t="s">
        <v>27</v>
      </c>
      <c r="G101" s="9" t="s">
        <v>0</v>
      </c>
      <c r="H101" s="44">
        <v>5620</v>
      </c>
      <c r="I101" s="44">
        <v>0.18</v>
      </c>
      <c r="J101" s="56">
        <v>52</v>
      </c>
      <c r="K101" s="278"/>
      <c r="L101" s="39"/>
    </row>
    <row r="102" spans="1:12" x14ac:dyDescent="0.25">
      <c r="A102" s="25">
        <v>43189.280636574076</v>
      </c>
      <c r="B102" s="9" t="s">
        <v>3</v>
      </c>
      <c r="C102" s="9" t="s">
        <v>2</v>
      </c>
      <c r="D102" s="10"/>
      <c r="E102" s="8" t="s">
        <v>636</v>
      </c>
      <c r="F102" s="61" t="s">
        <v>27</v>
      </c>
      <c r="G102" s="9" t="s">
        <v>0</v>
      </c>
      <c r="H102" s="44">
        <v>5670</v>
      </c>
      <c r="I102" s="44">
        <v>0.18</v>
      </c>
      <c r="J102" s="56">
        <v>52</v>
      </c>
      <c r="K102" s="278"/>
      <c r="L102" s="39"/>
    </row>
    <row r="103" spans="1:12" x14ac:dyDescent="0.25">
      <c r="A103" s="25">
        <v>43189.280995370369</v>
      </c>
      <c r="B103" s="9" t="s">
        <v>3</v>
      </c>
      <c r="C103" s="9" t="s">
        <v>2</v>
      </c>
      <c r="D103" s="10"/>
      <c r="E103" s="8" t="s">
        <v>636</v>
      </c>
      <c r="F103" s="61" t="s">
        <v>27</v>
      </c>
      <c r="G103" s="9" t="s">
        <v>0</v>
      </c>
      <c r="H103" s="34">
        <v>4920</v>
      </c>
      <c r="I103" s="44">
        <v>0.18</v>
      </c>
      <c r="J103" s="56">
        <v>52</v>
      </c>
      <c r="K103" s="278"/>
      <c r="L103" s="39"/>
    </row>
    <row r="104" spans="1:12" x14ac:dyDescent="0.25">
      <c r="A104" s="25">
        <v>43189.281134259261</v>
      </c>
      <c r="B104" s="9" t="s">
        <v>3</v>
      </c>
      <c r="C104" s="9" t="s">
        <v>2</v>
      </c>
      <c r="D104" s="10"/>
      <c r="E104" s="8" t="s">
        <v>636</v>
      </c>
      <c r="F104" s="61" t="s">
        <v>27</v>
      </c>
      <c r="G104" s="9" t="s">
        <v>0</v>
      </c>
      <c r="H104" s="34">
        <v>4970</v>
      </c>
      <c r="I104" s="44">
        <v>0.18</v>
      </c>
      <c r="J104" s="56">
        <v>52</v>
      </c>
      <c r="K104" s="278"/>
      <c r="L104" s="39"/>
    </row>
    <row r="105" spans="1:12" x14ac:dyDescent="0.25">
      <c r="A105" s="25">
        <v>43189.2812962963</v>
      </c>
      <c r="B105" s="9" t="s">
        <v>3</v>
      </c>
      <c r="C105" s="9" t="s">
        <v>2</v>
      </c>
      <c r="D105" s="10"/>
      <c r="E105" s="8" t="s">
        <v>636</v>
      </c>
      <c r="F105" s="61" t="s">
        <v>27</v>
      </c>
      <c r="G105" s="9" t="s">
        <v>0</v>
      </c>
      <c r="H105" s="34">
        <v>5010</v>
      </c>
      <c r="I105" s="44">
        <v>0.18</v>
      </c>
      <c r="J105" s="56">
        <v>52</v>
      </c>
      <c r="K105" s="278"/>
      <c r="L105" s="39"/>
    </row>
    <row r="106" spans="1:12" x14ac:dyDescent="0.25">
      <c r="A106" s="25">
        <v>43189.281875000001</v>
      </c>
      <c r="B106" s="9" t="s">
        <v>3</v>
      </c>
      <c r="C106" s="10"/>
      <c r="D106" s="9" t="s">
        <v>2</v>
      </c>
      <c r="E106" s="8" t="s">
        <v>637</v>
      </c>
      <c r="F106" s="61" t="s">
        <v>27</v>
      </c>
      <c r="G106" s="9" t="s">
        <v>0</v>
      </c>
      <c r="H106" s="34">
        <v>4430</v>
      </c>
      <c r="I106" s="44">
        <v>0.18</v>
      </c>
      <c r="J106" s="56">
        <v>52</v>
      </c>
      <c r="K106" s="278"/>
      <c r="L106" s="39"/>
    </row>
    <row r="107" spans="1:12" x14ac:dyDescent="0.25">
      <c r="A107" s="25">
        <v>43189.282013888886</v>
      </c>
      <c r="B107" s="9" t="s">
        <v>3</v>
      </c>
      <c r="C107" s="10"/>
      <c r="D107" s="9" t="s">
        <v>2</v>
      </c>
      <c r="E107" s="8" t="s">
        <v>637</v>
      </c>
      <c r="F107" s="61" t="s">
        <v>27</v>
      </c>
      <c r="G107" s="9" t="s">
        <v>0</v>
      </c>
      <c r="H107" s="34">
        <v>4390</v>
      </c>
      <c r="I107" s="44">
        <v>0.18</v>
      </c>
      <c r="J107" s="56">
        <v>52</v>
      </c>
      <c r="K107" s="278"/>
      <c r="L107" s="39"/>
    </row>
    <row r="108" spans="1:12" x14ac:dyDescent="0.25">
      <c r="A108" s="25">
        <v>43189.282152777778</v>
      </c>
      <c r="B108" s="9" t="s">
        <v>3</v>
      </c>
      <c r="C108" s="10"/>
      <c r="D108" s="9" t="s">
        <v>2</v>
      </c>
      <c r="E108" s="8" t="s">
        <v>637</v>
      </c>
      <c r="F108" s="61" t="s">
        <v>27</v>
      </c>
      <c r="G108" s="9" t="s">
        <v>0</v>
      </c>
      <c r="H108" s="34">
        <v>3940</v>
      </c>
      <c r="I108" s="44">
        <v>0.18</v>
      </c>
      <c r="J108" s="56">
        <v>52</v>
      </c>
      <c r="K108" s="278"/>
      <c r="L108" s="39"/>
    </row>
    <row r="109" spans="1:12" x14ac:dyDescent="0.25">
      <c r="A109" s="25">
        <v>43189.282592592594</v>
      </c>
      <c r="B109" s="9" t="s">
        <v>3</v>
      </c>
      <c r="C109" s="10"/>
      <c r="D109" s="9" t="s">
        <v>2</v>
      </c>
      <c r="E109" s="8" t="s">
        <v>637</v>
      </c>
      <c r="F109" s="61" t="s">
        <v>27</v>
      </c>
      <c r="G109" s="9" t="s">
        <v>0</v>
      </c>
      <c r="H109" s="44">
        <v>4330</v>
      </c>
      <c r="I109" s="44">
        <v>0.18</v>
      </c>
      <c r="J109" s="56">
        <v>52</v>
      </c>
      <c r="K109" s="278"/>
      <c r="L109" s="39"/>
    </row>
    <row r="110" spans="1:12" x14ac:dyDescent="0.25">
      <c r="A110" s="25">
        <v>43189.282731481479</v>
      </c>
      <c r="B110" s="9" t="s">
        <v>3</v>
      </c>
      <c r="C110" s="10"/>
      <c r="D110" s="9" t="s">
        <v>2</v>
      </c>
      <c r="E110" s="8" t="s">
        <v>637</v>
      </c>
      <c r="F110" s="61" t="s">
        <v>27</v>
      </c>
      <c r="G110" s="9" t="s">
        <v>0</v>
      </c>
      <c r="H110" s="44">
        <v>4370</v>
      </c>
      <c r="I110" s="44">
        <v>0.18</v>
      </c>
      <c r="J110" s="56">
        <v>52</v>
      </c>
      <c r="K110" s="278"/>
      <c r="L110" s="39"/>
    </row>
    <row r="111" spans="1:12" x14ac:dyDescent="0.25">
      <c r="A111" s="25">
        <v>43189.282881944448</v>
      </c>
      <c r="B111" s="9" t="s">
        <v>3</v>
      </c>
      <c r="C111" s="10"/>
      <c r="D111" s="9" t="s">
        <v>2</v>
      </c>
      <c r="E111" s="8" t="s">
        <v>637</v>
      </c>
      <c r="F111" s="61" t="s">
        <v>27</v>
      </c>
      <c r="G111" s="9" t="s">
        <v>0</v>
      </c>
      <c r="H111" s="44">
        <v>4400</v>
      </c>
      <c r="I111" s="44">
        <v>0.18</v>
      </c>
      <c r="J111" s="56">
        <v>52</v>
      </c>
      <c r="K111" s="278"/>
      <c r="L111" s="39"/>
    </row>
    <row r="112" spans="1:12" x14ac:dyDescent="0.25">
      <c r="A112" s="26">
        <v>43189.283715277779</v>
      </c>
      <c r="B112" s="12" t="s">
        <v>3</v>
      </c>
      <c r="C112" s="12" t="s">
        <v>2</v>
      </c>
      <c r="D112" s="10"/>
      <c r="E112" s="29" t="s">
        <v>636</v>
      </c>
      <c r="F112" s="138" t="s">
        <v>28</v>
      </c>
      <c r="G112" s="12" t="s">
        <v>16</v>
      </c>
      <c r="H112" s="40">
        <v>4800</v>
      </c>
      <c r="I112" s="47">
        <v>0.18</v>
      </c>
      <c r="J112" s="55">
        <v>52</v>
      </c>
      <c r="K112" s="277">
        <f>AVERAGE(H113:H114,H117:H120)</f>
        <v>4706.666666666667</v>
      </c>
      <c r="L112" s="39"/>
    </row>
    <row r="113" spans="1:12" x14ac:dyDescent="0.25">
      <c r="A113" s="26">
        <v>43189.283854166664</v>
      </c>
      <c r="B113" s="12" t="s">
        <v>3</v>
      </c>
      <c r="C113" s="12" t="s">
        <v>2</v>
      </c>
      <c r="D113" s="10"/>
      <c r="E113" s="29" t="s">
        <v>636</v>
      </c>
      <c r="F113" s="138" t="s">
        <v>28</v>
      </c>
      <c r="G113" s="12" t="s">
        <v>16</v>
      </c>
      <c r="H113" s="47">
        <v>4870</v>
      </c>
      <c r="I113" s="47">
        <v>0.18</v>
      </c>
      <c r="J113" s="55">
        <v>52</v>
      </c>
      <c r="K113" s="277"/>
      <c r="L113" s="39"/>
    </row>
    <row r="114" spans="1:12" x14ac:dyDescent="0.25">
      <c r="A114" s="26">
        <v>43189.284004629626</v>
      </c>
      <c r="B114" s="12" t="s">
        <v>3</v>
      </c>
      <c r="C114" s="12" t="s">
        <v>2</v>
      </c>
      <c r="D114" s="10"/>
      <c r="E114" s="29" t="s">
        <v>636</v>
      </c>
      <c r="F114" s="138" t="s">
        <v>28</v>
      </c>
      <c r="G114" s="12" t="s">
        <v>16</v>
      </c>
      <c r="H114" s="47">
        <v>4910</v>
      </c>
      <c r="I114" s="47">
        <v>0.18</v>
      </c>
      <c r="J114" s="55">
        <v>52</v>
      </c>
      <c r="K114" s="277"/>
      <c r="L114" s="39"/>
    </row>
    <row r="115" spans="1:12" x14ac:dyDescent="0.25">
      <c r="A115" s="26">
        <v>43189.284421296295</v>
      </c>
      <c r="B115" s="12" t="s">
        <v>3</v>
      </c>
      <c r="C115" s="10"/>
      <c r="D115" s="12" t="s">
        <v>2</v>
      </c>
      <c r="E115" s="29" t="s">
        <v>637</v>
      </c>
      <c r="F115" s="138" t="s">
        <v>28</v>
      </c>
      <c r="G115" s="12" t="s">
        <v>16</v>
      </c>
      <c r="H115" s="40">
        <v>390</v>
      </c>
      <c r="I115" s="47">
        <v>0.18</v>
      </c>
      <c r="J115" s="55">
        <v>52</v>
      </c>
      <c r="K115" s="277"/>
      <c r="L115" s="39"/>
    </row>
    <row r="116" spans="1:12" x14ac:dyDescent="0.25">
      <c r="A116" s="26">
        <v>43189.284560185188</v>
      </c>
      <c r="B116" s="12" t="s">
        <v>3</v>
      </c>
      <c r="C116" s="10"/>
      <c r="D116" s="12" t="s">
        <v>2</v>
      </c>
      <c r="E116" s="29" t="s">
        <v>637</v>
      </c>
      <c r="F116" s="138" t="s">
        <v>28</v>
      </c>
      <c r="G116" s="12" t="s">
        <v>16</v>
      </c>
      <c r="H116" s="40">
        <v>4590</v>
      </c>
      <c r="I116" s="47">
        <v>0.18</v>
      </c>
      <c r="J116" s="55">
        <v>52</v>
      </c>
      <c r="K116" s="277"/>
      <c r="L116" s="39"/>
    </row>
    <row r="117" spans="1:12" x14ac:dyDescent="0.25">
      <c r="A117" s="26">
        <v>43189.284699074073</v>
      </c>
      <c r="B117" s="12" t="s">
        <v>3</v>
      </c>
      <c r="C117" s="10"/>
      <c r="D117" s="12" t="s">
        <v>2</v>
      </c>
      <c r="E117" s="29" t="s">
        <v>637</v>
      </c>
      <c r="F117" s="138" t="s">
        <v>28</v>
      </c>
      <c r="G117" s="12" t="s">
        <v>16</v>
      </c>
      <c r="H117" s="47">
        <v>4580</v>
      </c>
      <c r="I117" s="47">
        <v>0.18</v>
      </c>
      <c r="J117" s="55">
        <v>52</v>
      </c>
      <c r="K117" s="277"/>
      <c r="L117" s="39"/>
    </row>
    <row r="118" spans="1:12" x14ac:dyDescent="0.25">
      <c r="A118" s="26">
        <v>43189.28496527778</v>
      </c>
      <c r="B118" s="12" t="s">
        <v>3</v>
      </c>
      <c r="C118" s="10"/>
      <c r="D118" s="12" t="s">
        <v>2</v>
      </c>
      <c r="E118" s="29" t="s">
        <v>637</v>
      </c>
      <c r="F118" s="138" t="s">
        <v>28</v>
      </c>
      <c r="G118" s="12" t="s">
        <v>16</v>
      </c>
      <c r="H118" s="47">
        <v>4620</v>
      </c>
      <c r="I118" s="47">
        <v>0.18</v>
      </c>
      <c r="J118" s="55">
        <v>52</v>
      </c>
      <c r="K118" s="277"/>
      <c r="L118" s="39"/>
    </row>
    <row r="119" spans="1:12" x14ac:dyDescent="0.25">
      <c r="A119" s="26">
        <v>43189.285115740742</v>
      </c>
      <c r="B119" s="12" t="s">
        <v>3</v>
      </c>
      <c r="C119" s="10"/>
      <c r="D119" s="12" t="s">
        <v>2</v>
      </c>
      <c r="E119" s="29" t="s">
        <v>637</v>
      </c>
      <c r="F119" s="138" t="s">
        <v>28</v>
      </c>
      <c r="G119" s="12" t="s">
        <v>16</v>
      </c>
      <c r="H119" s="47">
        <v>4640</v>
      </c>
      <c r="I119" s="47">
        <v>0.18</v>
      </c>
      <c r="J119" s="55">
        <v>52</v>
      </c>
      <c r="K119" s="277"/>
      <c r="L119" s="39"/>
    </row>
    <row r="120" spans="1:12" x14ac:dyDescent="0.25">
      <c r="A120" s="26">
        <v>43189.285254629627</v>
      </c>
      <c r="B120" s="12" t="s">
        <v>3</v>
      </c>
      <c r="C120" s="10"/>
      <c r="D120" s="12" t="s">
        <v>2</v>
      </c>
      <c r="E120" s="29" t="s">
        <v>637</v>
      </c>
      <c r="F120" s="138" t="s">
        <v>28</v>
      </c>
      <c r="G120" s="12" t="s">
        <v>16</v>
      </c>
      <c r="H120" s="47">
        <v>4620</v>
      </c>
      <c r="I120" s="47">
        <v>0.18</v>
      </c>
      <c r="J120" s="55">
        <v>52</v>
      </c>
      <c r="K120" s="277"/>
      <c r="L120" s="39"/>
    </row>
    <row r="121" spans="1:12" x14ac:dyDescent="0.25">
      <c r="A121" s="25">
        <v>43189.285775462966</v>
      </c>
      <c r="B121" s="9" t="s">
        <v>3</v>
      </c>
      <c r="C121" s="9" t="s">
        <v>2</v>
      </c>
      <c r="D121" s="10"/>
      <c r="E121" s="8" t="s">
        <v>636</v>
      </c>
      <c r="F121" s="61" t="s">
        <v>28</v>
      </c>
      <c r="G121" s="9" t="s">
        <v>45</v>
      </c>
      <c r="H121" s="44">
        <v>5730</v>
      </c>
      <c r="I121" s="44">
        <v>0.18</v>
      </c>
      <c r="J121" s="56">
        <v>52</v>
      </c>
      <c r="K121" s="278">
        <f>AVERAGE(H121,H139,H141:H142,H144)</f>
        <v>4678</v>
      </c>
      <c r="L121" s="39"/>
    </row>
    <row r="122" spans="1:12" x14ac:dyDescent="0.25">
      <c r="A122" s="25">
        <v>43189.285914351851</v>
      </c>
      <c r="B122" s="9" t="s">
        <v>3</v>
      </c>
      <c r="C122" s="9" t="s">
        <v>2</v>
      </c>
      <c r="D122" s="10"/>
      <c r="E122" s="8" t="s">
        <v>636</v>
      </c>
      <c r="F122" s="61" t="s">
        <v>28</v>
      </c>
      <c r="G122" s="9" t="s">
        <v>45</v>
      </c>
      <c r="H122" s="34">
        <v>4880</v>
      </c>
      <c r="I122" s="44">
        <v>0.18</v>
      </c>
      <c r="J122" s="56">
        <v>52</v>
      </c>
      <c r="K122" s="278"/>
      <c r="L122" s="39"/>
    </row>
    <row r="123" spans="1:12" x14ac:dyDescent="0.25">
      <c r="A123" s="25">
        <v>43189.286053240743</v>
      </c>
      <c r="B123" s="9" t="s">
        <v>3</v>
      </c>
      <c r="C123" s="9" t="s">
        <v>2</v>
      </c>
      <c r="D123" s="10"/>
      <c r="E123" s="8" t="s">
        <v>636</v>
      </c>
      <c r="F123" s="61" t="s">
        <v>28</v>
      </c>
      <c r="G123" s="9" t="s">
        <v>45</v>
      </c>
      <c r="H123" s="34">
        <v>5780</v>
      </c>
      <c r="I123" s="44">
        <v>0.18</v>
      </c>
      <c r="J123" s="56">
        <v>52</v>
      </c>
      <c r="K123" s="278"/>
      <c r="L123" s="39"/>
    </row>
    <row r="124" spans="1:12" x14ac:dyDescent="0.25">
      <c r="A124" s="25">
        <v>43189.286504629628</v>
      </c>
      <c r="B124" s="9" t="s">
        <v>3</v>
      </c>
      <c r="C124" s="9" t="s">
        <v>2</v>
      </c>
      <c r="D124" s="10"/>
      <c r="E124" s="8" t="s">
        <v>636</v>
      </c>
      <c r="F124" s="61" t="s">
        <v>28</v>
      </c>
      <c r="G124" s="9" t="s">
        <v>45</v>
      </c>
      <c r="H124" s="34">
        <v>5840</v>
      </c>
      <c r="I124" s="44">
        <v>0.18</v>
      </c>
      <c r="J124" s="56">
        <v>52</v>
      </c>
      <c r="K124" s="278"/>
      <c r="L124" s="39"/>
    </row>
    <row r="125" spans="1:12" x14ac:dyDescent="0.25">
      <c r="A125" s="25">
        <v>43189.286643518521</v>
      </c>
      <c r="B125" s="9" t="s">
        <v>3</v>
      </c>
      <c r="C125" s="9" t="s">
        <v>2</v>
      </c>
      <c r="D125" s="10"/>
      <c r="E125" s="8" t="s">
        <v>636</v>
      </c>
      <c r="F125" s="61" t="s">
        <v>28</v>
      </c>
      <c r="G125" s="9" t="s">
        <v>45</v>
      </c>
      <c r="H125" s="34">
        <v>5910</v>
      </c>
      <c r="I125" s="44">
        <v>0.18</v>
      </c>
      <c r="J125" s="56">
        <v>52</v>
      </c>
      <c r="K125" s="278"/>
      <c r="L125" s="39"/>
    </row>
    <row r="126" spans="1:12" x14ac:dyDescent="0.25">
      <c r="A126" s="25">
        <v>43189.286782407406</v>
      </c>
      <c r="B126" s="9" t="s">
        <v>3</v>
      </c>
      <c r="C126" s="9" t="s">
        <v>2</v>
      </c>
      <c r="D126" s="10"/>
      <c r="E126" s="8" t="s">
        <v>636</v>
      </c>
      <c r="F126" s="61" t="s">
        <v>28</v>
      </c>
      <c r="G126" s="9" t="s">
        <v>45</v>
      </c>
      <c r="H126" s="34">
        <v>5970</v>
      </c>
      <c r="I126" s="44">
        <v>0.18</v>
      </c>
      <c r="J126" s="56">
        <v>52</v>
      </c>
      <c r="K126" s="278"/>
      <c r="L126" s="39"/>
    </row>
    <row r="127" spans="1:12" x14ac:dyDescent="0.25">
      <c r="A127" s="25">
        <v>43189.287210648145</v>
      </c>
      <c r="B127" s="9" t="s">
        <v>3</v>
      </c>
      <c r="C127" s="9" t="s">
        <v>2</v>
      </c>
      <c r="D127" s="10"/>
      <c r="E127" s="8" t="s">
        <v>636</v>
      </c>
      <c r="F127" s="61" t="s">
        <v>28</v>
      </c>
      <c r="G127" s="9" t="s">
        <v>45</v>
      </c>
      <c r="H127" s="34">
        <v>500</v>
      </c>
      <c r="I127" s="44">
        <v>0.18</v>
      </c>
      <c r="J127" s="56">
        <v>52</v>
      </c>
      <c r="K127" s="278"/>
      <c r="L127" s="39"/>
    </row>
    <row r="128" spans="1:12" x14ac:dyDescent="0.25">
      <c r="A128" s="25">
        <v>43189.287361111114</v>
      </c>
      <c r="B128" s="9" t="s">
        <v>3</v>
      </c>
      <c r="C128" s="9" t="s">
        <v>2</v>
      </c>
      <c r="D128" s="10"/>
      <c r="E128" s="8" t="s">
        <v>636</v>
      </c>
      <c r="F128" s="61" t="s">
        <v>28</v>
      </c>
      <c r="G128" s="9" t="s">
        <v>45</v>
      </c>
      <c r="H128" s="34">
        <v>540</v>
      </c>
      <c r="I128" s="44">
        <v>0.18</v>
      </c>
      <c r="J128" s="56">
        <v>52</v>
      </c>
      <c r="K128" s="278"/>
      <c r="L128" s="39"/>
    </row>
    <row r="129" spans="1:12" x14ac:dyDescent="0.25">
      <c r="A129" s="25">
        <v>43189.287499999999</v>
      </c>
      <c r="B129" s="9" t="s">
        <v>3</v>
      </c>
      <c r="C129" s="9" t="s">
        <v>2</v>
      </c>
      <c r="D129" s="10"/>
      <c r="E129" s="8" t="s">
        <v>636</v>
      </c>
      <c r="F129" s="61" t="s">
        <v>28</v>
      </c>
      <c r="G129" s="9" t="s">
        <v>45</v>
      </c>
      <c r="H129" s="34">
        <v>470</v>
      </c>
      <c r="I129" s="44">
        <v>0.18</v>
      </c>
      <c r="J129" s="56">
        <v>52</v>
      </c>
      <c r="K129" s="278"/>
      <c r="L129" s="39"/>
    </row>
    <row r="130" spans="1:12" x14ac:dyDescent="0.25">
      <c r="A130" s="25">
        <v>43189.287731481483</v>
      </c>
      <c r="B130" s="9" t="s">
        <v>3</v>
      </c>
      <c r="C130" s="9" t="s">
        <v>2</v>
      </c>
      <c r="D130" s="10"/>
      <c r="E130" s="8" t="s">
        <v>636</v>
      </c>
      <c r="F130" s="61" t="s">
        <v>28</v>
      </c>
      <c r="G130" s="9" t="s">
        <v>45</v>
      </c>
      <c r="H130" s="34">
        <v>510</v>
      </c>
      <c r="I130" s="44">
        <v>0.18</v>
      </c>
      <c r="J130" s="56">
        <v>52</v>
      </c>
      <c r="K130" s="278"/>
      <c r="L130" s="39"/>
    </row>
    <row r="131" spans="1:12" x14ac:dyDescent="0.25">
      <c r="A131" s="25">
        <v>43189.287870370368</v>
      </c>
      <c r="B131" s="9" t="s">
        <v>3</v>
      </c>
      <c r="C131" s="9" t="s">
        <v>2</v>
      </c>
      <c r="D131" s="10"/>
      <c r="E131" s="8" t="s">
        <v>636</v>
      </c>
      <c r="F131" s="61" t="s">
        <v>28</v>
      </c>
      <c r="G131" s="9" t="s">
        <v>45</v>
      </c>
      <c r="H131" s="34">
        <v>460</v>
      </c>
      <c r="I131" s="44">
        <v>0.18</v>
      </c>
      <c r="J131" s="56">
        <v>52</v>
      </c>
      <c r="K131" s="278"/>
      <c r="L131" s="39"/>
    </row>
    <row r="132" spans="1:12" x14ac:dyDescent="0.25">
      <c r="A132" s="25">
        <v>43189.28800925926</v>
      </c>
      <c r="B132" s="9" t="s">
        <v>3</v>
      </c>
      <c r="C132" s="9" t="s">
        <v>2</v>
      </c>
      <c r="D132" s="10"/>
      <c r="E132" s="8" t="s">
        <v>636</v>
      </c>
      <c r="F132" s="61" t="s">
        <v>28</v>
      </c>
      <c r="G132" s="9" t="s">
        <v>45</v>
      </c>
      <c r="H132" s="34">
        <v>450</v>
      </c>
      <c r="I132" s="44">
        <v>0.18</v>
      </c>
      <c r="J132" s="56">
        <v>52</v>
      </c>
      <c r="K132" s="278"/>
      <c r="L132" s="39"/>
    </row>
    <row r="133" spans="1:12" x14ac:dyDescent="0.25">
      <c r="A133" s="25">
        <v>43189.288506944446</v>
      </c>
      <c r="B133" s="9" t="s">
        <v>3</v>
      </c>
      <c r="C133" s="9" t="s">
        <v>2</v>
      </c>
      <c r="D133" s="10"/>
      <c r="E133" s="8" t="s">
        <v>636</v>
      </c>
      <c r="F133" s="61" t="s">
        <v>28</v>
      </c>
      <c r="G133" s="9" t="s">
        <v>45</v>
      </c>
      <c r="H133" s="34">
        <v>4620</v>
      </c>
      <c r="I133" s="44">
        <v>0.18</v>
      </c>
      <c r="J133" s="56">
        <v>52</v>
      </c>
      <c r="K133" s="278"/>
      <c r="L133" s="39"/>
    </row>
    <row r="134" spans="1:12" x14ac:dyDescent="0.25">
      <c r="A134" s="25">
        <v>43189.288657407407</v>
      </c>
      <c r="B134" s="9" t="s">
        <v>3</v>
      </c>
      <c r="C134" s="9" t="s">
        <v>2</v>
      </c>
      <c r="D134" s="10"/>
      <c r="E134" s="8" t="s">
        <v>636</v>
      </c>
      <c r="F134" s="61" t="s">
        <v>28</v>
      </c>
      <c r="G134" s="9" t="s">
        <v>45</v>
      </c>
      <c r="H134" s="34">
        <v>4580</v>
      </c>
      <c r="I134" s="44">
        <v>0.18</v>
      </c>
      <c r="J134" s="56">
        <v>52</v>
      </c>
      <c r="K134" s="278"/>
      <c r="L134" s="39"/>
    </row>
    <row r="135" spans="1:12" x14ac:dyDescent="0.25">
      <c r="A135" s="25">
        <v>43189.288807870369</v>
      </c>
      <c r="B135" s="9" t="s">
        <v>3</v>
      </c>
      <c r="C135" s="9" t="s">
        <v>2</v>
      </c>
      <c r="D135" s="10"/>
      <c r="E135" s="8" t="s">
        <v>636</v>
      </c>
      <c r="F135" s="61" t="s">
        <v>28</v>
      </c>
      <c r="G135" s="9" t="s">
        <v>45</v>
      </c>
      <c r="H135" s="34">
        <v>4540</v>
      </c>
      <c r="I135" s="44">
        <v>0.18</v>
      </c>
      <c r="J135" s="56">
        <v>52</v>
      </c>
      <c r="K135" s="278"/>
      <c r="L135" s="39"/>
    </row>
    <row r="136" spans="1:12" x14ac:dyDescent="0.25">
      <c r="A136" s="25">
        <v>43189.2891087963</v>
      </c>
      <c r="B136" s="9" t="s">
        <v>3</v>
      </c>
      <c r="C136" s="9" t="s">
        <v>2</v>
      </c>
      <c r="D136" s="10"/>
      <c r="E136" s="8" t="s">
        <v>636</v>
      </c>
      <c r="F136" s="61" t="s">
        <v>28</v>
      </c>
      <c r="G136" s="9" t="s">
        <v>45</v>
      </c>
      <c r="H136" s="34">
        <v>4620</v>
      </c>
      <c r="I136" s="44">
        <v>0.18</v>
      </c>
      <c r="J136" s="56">
        <v>52</v>
      </c>
      <c r="K136" s="278"/>
      <c r="L136" s="39"/>
    </row>
    <row r="137" spans="1:12" x14ac:dyDescent="0.25">
      <c r="A137" s="25">
        <v>43189.289259259262</v>
      </c>
      <c r="B137" s="9" t="s">
        <v>3</v>
      </c>
      <c r="C137" s="9" t="s">
        <v>2</v>
      </c>
      <c r="D137" s="10"/>
      <c r="E137" s="8" t="s">
        <v>636</v>
      </c>
      <c r="F137" s="61" t="s">
        <v>28</v>
      </c>
      <c r="G137" s="9" t="s">
        <v>45</v>
      </c>
      <c r="H137" s="34">
        <v>4590</v>
      </c>
      <c r="I137" s="44">
        <v>0.18</v>
      </c>
      <c r="J137" s="56">
        <v>52</v>
      </c>
      <c r="K137" s="278"/>
      <c r="L137" s="39"/>
    </row>
    <row r="138" spans="1:12" x14ac:dyDescent="0.25">
      <c r="A138" s="25">
        <v>43189.289409722223</v>
      </c>
      <c r="B138" s="9" t="s">
        <v>3</v>
      </c>
      <c r="C138" s="9" t="s">
        <v>2</v>
      </c>
      <c r="D138" s="10"/>
      <c r="E138" s="8" t="s">
        <v>636</v>
      </c>
      <c r="F138" s="61" t="s">
        <v>28</v>
      </c>
      <c r="G138" s="9" t="s">
        <v>45</v>
      </c>
      <c r="H138" s="34">
        <v>4490</v>
      </c>
      <c r="I138" s="44">
        <v>0.18</v>
      </c>
      <c r="J138" s="56">
        <v>52</v>
      </c>
      <c r="K138" s="278"/>
      <c r="L138" s="39"/>
    </row>
    <row r="139" spans="1:12" x14ac:dyDescent="0.25">
      <c r="A139" s="25">
        <v>43189.29146990741</v>
      </c>
      <c r="B139" s="9" t="s">
        <v>3</v>
      </c>
      <c r="C139" s="10"/>
      <c r="D139" s="9" t="s">
        <v>2</v>
      </c>
      <c r="E139" s="8" t="s">
        <v>637</v>
      </c>
      <c r="F139" s="61" t="s">
        <v>28</v>
      </c>
      <c r="G139" s="9" t="s">
        <v>45</v>
      </c>
      <c r="H139" s="44">
        <v>4350</v>
      </c>
      <c r="I139" s="44">
        <v>0.18</v>
      </c>
      <c r="J139" s="56">
        <v>52</v>
      </c>
      <c r="K139" s="278"/>
      <c r="L139" s="39"/>
    </row>
    <row r="140" spans="1:12" x14ac:dyDescent="0.25">
      <c r="A140" s="25">
        <v>43189.291608796295</v>
      </c>
      <c r="B140" s="9" t="s">
        <v>3</v>
      </c>
      <c r="C140" s="10"/>
      <c r="D140" s="9" t="s">
        <v>2</v>
      </c>
      <c r="E140" s="8" t="s">
        <v>637</v>
      </c>
      <c r="F140" s="61" t="s">
        <v>28</v>
      </c>
      <c r="G140" s="9" t="s">
        <v>45</v>
      </c>
      <c r="H140" s="34">
        <v>370</v>
      </c>
      <c r="I140" s="44">
        <v>0.18</v>
      </c>
      <c r="J140" s="56">
        <v>52</v>
      </c>
      <c r="K140" s="278"/>
      <c r="L140" s="39"/>
    </row>
    <row r="141" spans="1:12" x14ac:dyDescent="0.25">
      <c r="A141" s="25">
        <v>43189.291759259257</v>
      </c>
      <c r="B141" s="9" t="s">
        <v>3</v>
      </c>
      <c r="C141" s="10"/>
      <c r="D141" s="9" t="s">
        <v>2</v>
      </c>
      <c r="E141" s="8" t="s">
        <v>637</v>
      </c>
      <c r="F141" s="61" t="s">
        <v>28</v>
      </c>
      <c r="G141" s="9" t="s">
        <v>45</v>
      </c>
      <c r="H141" s="44">
        <v>4470</v>
      </c>
      <c r="I141" s="44">
        <v>0.18</v>
      </c>
      <c r="J141" s="56">
        <v>52</v>
      </c>
      <c r="K141" s="278"/>
      <c r="L141" s="39"/>
    </row>
    <row r="142" spans="1:12" x14ac:dyDescent="0.25">
      <c r="A142" s="25">
        <v>43189.291990740741</v>
      </c>
      <c r="B142" s="9" t="s">
        <v>3</v>
      </c>
      <c r="C142" s="10"/>
      <c r="D142" s="9" t="s">
        <v>2</v>
      </c>
      <c r="E142" s="8" t="s">
        <v>637</v>
      </c>
      <c r="F142" s="61" t="s">
        <v>28</v>
      </c>
      <c r="G142" s="9" t="s">
        <v>45</v>
      </c>
      <c r="H142" s="44">
        <v>4410</v>
      </c>
      <c r="I142" s="44">
        <v>0.18</v>
      </c>
      <c r="J142" s="56">
        <v>52</v>
      </c>
      <c r="K142" s="278"/>
      <c r="L142" s="39"/>
    </row>
    <row r="143" spans="1:12" x14ac:dyDescent="0.25">
      <c r="A143" s="25">
        <v>43189.292129629626</v>
      </c>
      <c r="B143" s="9" t="s">
        <v>3</v>
      </c>
      <c r="C143" s="10"/>
      <c r="D143" s="9" t="s">
        <v>2</v>
      </c>
      <c r="E143" s="8" t="s">
        <v>637</v>
      </c>
      <c r="F143" s="61" t="s">
        <v>28</v>
      </c>
      <c r="G143" s="9" t="s">
        <v>45</v>
      </c>
      <c r="H143" s="34">
        <v>430</v>
      </c>
      <c r="I143" s="44">
        <v>0.18</v>
      </c>
      <c r="J143" s="56">
        <v>52</v>
      </c>
      <c r="K143" s="278"/>
      <c r="L143" s="39"/>
    </row>
    <row r="144" spans="1:12" x14ac:dyDescent="0.25">
      <c r="A144" s="25">
        <v>43189.292268518519</v>
      </c>
      <c r="B144" s="9" t="s">
        <v>3</v>
      </c>
      <c r="C144" s="10"/>
      <c r="D144" s="9" t="s">
        <v>2</v>
      </c>
      <c r="E144" s="8" t="s">
        <v>637</v>
      </c>
      <c r="F144" s="61" t="s">
        <v>28</v>
      </c>
      <c r="G144" s="9" t="s">
        <v>45</v>
      </c>
      <c r="H144" s="44">
        <v>4430</v>
      </c>
      <c r="I144" s="44">
        <v>0.18</v>
      </c>
      <c r="J144" s="56">
        <v>52</v>
      </c>
      <c r="K144" s="278"/>
      <c r="L144" s="39"/>
    </row>
    <row r="145" spans="1:12" x14ac:dyDescent="0.25">
      <c r="A145" s="26">
        <v>43189.292870370373</v>
      </c>
      <c r="B145" s="12" t="s">
        <v>3</v>
      </c>
      <c r="C145" s="12" t="s">
        <v>2</v>
      </c>
      <c r="D145" s="10"/>
      <c r="E145" s="29" t="s">
        <v>636</v>
      </c>
      <c r="F145" s="138" t="s">
        <v>29</v>
      </c>
      <c r="G145" s="12" t="s">
        <v>0</v>
      </c>
      <c r="H145" s="40">
        <v>4230</v>
      </c>
      <c r="I145" s="47">
        <v>0.18</v>
      </c>
      <c r="J145" s="55">
        <v>52</v>
      </c>
      <c r="K145" s="277">
        <f>AVERAGE(H152:H162)</f>
        <v>4868.181818181818</v>
      </c>
      <c r="L145" s="39"/>
    </row>
    <row r="146" spans="1:12" x14ac:dyDescent="0.25">
      <c r="A146" s="26">
        <v>43189.293009259258</v>
      </c>
      <c r="B146" s="12" t="s">
        <v>3</v>
      </c>
      <c r="C146" s="12" t="s">
        <v>2</v>
      </c>
      <c r="D146" s="10"/>
      <c r="E146" s="29" t="s">
        <v>636</v>
      </c>
      <c r="F146" s="138" t="s">
        <v>29</v>
      </c>
      <c r="G146" s="12" t="s">
        <v>0</v>
      </c>
      <c r="H146" s="40">
        <v>4300</v>
      </c>
      <c r="I146" s="47">
        <v>0.18</v>
      </c>
      <c r="J146" s="55">
        <v>52</v>
      </c>
      <c r="K146" s="277"/>
      <c r="L146" s="39"/>
    </row>
    <row r="147" spans="1:12" x14ac:dyDescent="0.25">
      <c r="A147" s="26">
        <v>43189.29315972222</v>
      </c>
      <c r="B147" s="12" t="s">
        <v>3</v>
      </c>
      <c r="C147" s="12" t="s">
        <v>2</v>
      </c>
      <c r="D147" s="10"/>
      <c r="E147" s="29" t="s">
        <v>636</v>
      </c>
      <c r="F147" s="138" t="s">
        <v>29</v>
      </c>
      <c r="G147" s="12" t="s">
        <v>0</v>
      </c>
      <c r="H147" s="40">
        <v>5040</v>
      </c>
      <c r="I147" s="47">
        <v>0.18</v>
      </c>
      <c r="J147" s="55">
        <v>52</v>
      </c>
      <c r="K147" s="277"/>
      <c r="L147" s="39"/>
    </row>
    <row r="148" spans="1:12" x14ac:dyDescent="0.25">
      <c r="A148" s="26">
        <v>43189.29351851852</v>
      </c>
      <c r="B148" s="12" t="s">
        <v>3</v>
      </c>
      <c r="C148" s="12" t="s">
        <v>2</v>
      </c>
      <c r="D148" s="10"/>
      <c r="E148" s="29" t="s">
        <v>636</v>
      </c>
      <c r="F148" s="138" t="s">
        <v>29</v>
      </c>
      <c r="G148" s="12" t="s">
        <v>0</v>
      </c>
      <c r="H148" s="40">
        <v>490</v>
      </c>
      <c r="I148" s="47">
        <v>0.18</v>
      </c>
      <c r="J148" s="55">
        <v>52</v>
      </c>
      <c r="K148" s="277"/>
      <c r="L148" s="39"/>
    </row>
    <row r="149" spans="1:12" x14ac:dyDescent="0.25">
      <c r="A149" s="26">
        <v>43189.293657407405</v>
      </c>
      <c r="B149" s="12" t="s">
        <v>3</v>
      </c>
      <c r="C149" s="12" t="s">
        <v>2</v>
      </c>
      <c r="D149" s="10"/>
      <c r="E149" s="29" t="s">
        <v>636</v>
      </c>
      <c r="F149" s="138" t="s">
        <v>29</v>
      </c>
      <c r="G149" s="12" t="s">
        <v>0</v>
      </c>
      <c r="H149" s="40">
        <v>510</v>
      </c>
      <c r="I149" s="47">
        <v>0.18</v>
      </c>
      <c r="J149" s="55">
        <v>52</v>
      </c>
      <c r="K149" s="277"/>
      <c r="L149" s="39"/>
    </row>
    <row r="150" spans="1:12" x14ac:dyDescent="0.25">
      <c r="A150" s="26">
        <v>43189.293796296297</v>
      </c>
      <c r="B150" s="12" t="s">
        <v>3</v>
      </c>
      <c r="C150" s="12" t="s">
        <v>2</v>
      </c>
      <c r="D150" s="10"/>
      <c r="E150" s="29" t="s">
        <v>636</v>
      </c>
      <c r="F150" s="138" t="s">
        <v>29</v>
      </c>
      <c r="G150" s="12" t="s">
        <v>0</v>
      </c>
      <c r="H150" s="40">
        <v>500</v>
      </c>
      <c r="I150" s="47">
        <v>0.18</v>
      </c>
      <c r="J150" s="55">
        <v>52</v>
      </c>
      <c r="K150" s="277"/>
      <c r="L150" s="39"/>
    </row>
    <row r="151" spans="1:12" x14ac:dyDescent="0.25">
      <c r="A151" s="26">
        <v>43189.294421296298</v>
      </c>
      <c r="B151" s="12" t="s">
        <v>3</v>
      </c>
      <c r="C151" s="12" t="s">
        <v>2</v>
      </c>
      <c r="D151" s="10"/>
      <c r="E151" s="29" t="s">
        <v>636</v>
      </c>
      <c r="F151" s="138" t="s">
        <v>29</v>
      </c>
      <c r="G151" s="12" t="s">
        <v>0</v>
      </c>
      <c r="H151" s="40">
        <v>440</v>
      </c>
      <c r="I151" s="47">
        <v>0.18</v>
      </c>
      <c r="J151" s="55">
        <v>52</v>
      </c>
      <c r="K151" s="277"/>
      <c r="L151" s="39"/>
    </row>
    <row r="152" spans="1:12" x14ac:dyDescent="0.25">
      <c r="A152" s="26">
        <v>43189.294560185182</v>
      </c>
      <c r="B152" s="12" t="s">
        <v>3</v>
      </c>
      <c r="C152" s="12" t="s">
        <v>2</v>
      </c>
      <c r="D152" s="10"/>
      <c r="E152" s="29" t="s">
        <v>636</v>
      </c>
      <c r="F152" s="138" t="s">
        <v>29</v>
      </c>
      <c r="G152" s="12" t="s">
        <v>0</v>
      </c>
      <c r="H152" s="47">
        <v>4900</v>
      </c>
      <c r="I152" s="47">
        <v>0.18</v>
      </c>
      <c r="J152" s="55">
        <v>52</v>
      </c>
      <c r="K152" s="277"/>
      <c r="L152" s="39"/>
    </row>
    <row r="153" spans="1:12" x14ac:dyDescent="0.25">
      <c r="A153" s="26">
        <v>43189.294699074075</v>
      </c>
      <c r="B153" s="12" t="s">
        <v>3</v>
      </c>
      <c r="C153" s="12" t="s">
        <v>2</v>
      </c>
      <c r="D153" s="10"/>
      <c r="E153" s="29" t="s">
        <v>636</v>
      </c>
      <c r="F153" s="138" t="s">
        <v>29</v>
      </c>
      <c r="G153" s="12" t="s">
        <v>0</v>
      </c>
      <c r="H153" s="47">
        <v>4920</v>
      </c>
      <c r="I153" s="47">
        <v>0.18</v>
      </c>
      <c r="J153" s="55">
        <v>52</v>
      </c>
      <c r="K153" s="277"/>
      <c r="L153" s="39"/>
    </row>
    <row r="154" spans="1:12" x14ac:dyDescent="0.25">
      <c r="A154" s="26">
        <v>43189.294976851852</v>
      </c>
      <c r="B154" s="12" t="s">
        <v>3</v>
      </c>
      <c r="C154" s="12" t="s">
        <v>2</v>
      </c>
      <c r="D154" s="10"/>
      <c r="E154" s="29" t="s">
        <v>636</v>
      </c>
      <c r="F154" s="138" t="s">
        <v>29</v>
      </c>
      <c r="G154" s="12" t="s">
        <v>0</v>
      </c>
      <c r="H154" s="47">
        <v>4930</v>
      </c>
      <c r="I154" s="47">
        <v>0.18</v>
      </c>
      <c r="J154" s="55">
        <v>52</v>
      </c>
      <c r="K154" s="277"/>
      <c r="L154" s="39"/>
    </row>
    <row r="155" spans="1:12" x14ac:dyDescent="0.25">
      <c r="A155" s="26">
        <v>43189.295115740744</v>
      </c>
      <c r="B155" s="12" t="s">
        <v>3</v>
      </c>
      <c r="C155" s="12" t="s">
        <v>2</v>
      </c>
      <c r="D155" s="10"/>
      <c r="E155" s="29" t="s">
        <v>636</v>
      </c>
      <c r="F155" s="138" t="s">
        <v>29</v>
      </c>
      <c r="G155" s="12" t="s">
        <v>0</v>
      </c>
      <c r="H155" s="47">
        <v>4950</v>
      </c>
      <c r="I155" s="47">
        <v>0.18</v>
      </c>
      <c r="J155" s="55">
        <v>52</v>
      </c>
      <c r="K155" s="277"/>
      <c r="L155" s="39"/>
    </row>
    <row r="156" spans="1:12" x14ac:dyDescent="0.25">
      <c r="A156" s="26">
        <v>43189.295254629629</v>
      </c>
      <c r="B156" s="12" t="s">
        <v>3</v>
      </c>
      <c r="C156" s="12" t="s">
        <v>2</v>
      </c>
      <c r="D156" s="10"/>
      <c r="E156" s="29" t="s">
        <v>636</v>
      </c>
      <c r="F156" s="138" t="s">
        <v>29</v>
      </c>
      <c r="G156" s="12" t="s">
        <v>0</v>
      </c>
      <c r="H156" s="47">
        <v>4990</v>
      </c>
      <c r="I156" s="47">
        <v>0.18</v>
      </c>
      <c r="J156" s="55">
        <v>52</v>
      </c>
      <c r="K156" s="277"/>
      <c r="L156" s="39"/>
    </row>
    <row r="157" spans="1:12" x14ac:dyDescent="0.25">
      <c r="A157" s="26">
        <v>43189.295254629629</v>
      </c>
      <c r="B157" s="12" t="s">
        <v>3</v>
      </c>
      <c r="C157" s="12" t="s">
        <v>2</v>
      </c>
      <c r="D157" s="10"/>
      <c r="E157" s="29" t="s">
        <v>636</v>
      </c>
      <c r="F157" s="138" t="s">
        <v>29</v>
      </c>
      <c r="G157" s="12" t="s">
        <v>0</v>
      </c>
      <c r="H157" s="47">
        <v>4990</v>
      </c>
      <c r="I157" s="47">
        <v>0.18</v>
      </c>
      <c r="J157" s="55">
        <v>52</v>
      </c>
      <c r="K157" s="277"/>
      <c r="L157" s="39"/>
    </row>
    <row r="158" spans="1:12" x14ac:dyDescent="0.25">
      <c r="A158" s="26">
        <v>43189.295405092591</v>
      </c>
      <c r="B158" s="12" t="s">
        <v>3</v>
      </c>
      <c r="C158" s="12" t="s">
        <v>2</v>
      </c>
      <c r="D158" s="10"/>
      <c r="E158" s="29" t="s">
        <v>636</v>
      </c>
      <c r="F158" s="138" t="s">
        <v>29</v>
      </c>
      <c r="G158" s="12" t="s">
        <v>0</v>
      </c>
      <c r="H158" s="47">
        <v>4950</v>
      </c>
      <c r="I158" s="47">
        <v>0.18</v>
      </c>
      <c r="J158" s="55">
        <v>52</v>
      </c>
      <c r="K158" s="277"/>
      <c r="L158" s="39"/>
    </row>
    <row r="159" spans="1:12" x14ac:dyDescent="0.25">
      <c r="A159" s="26">
        <v>43189.295543981483</v>
      </c>
      <c r="B159" s="12" t="s">
        <v>3</v>
      </c>
      <c r="C159" s="12" t="s">
        <v>2</v>
      </c>
      <c r="D159" s="10"/>
      <c r="E159" s="29" t="s">
        <v>636</v>
      </c>
      <c r="F159" s="138" t="s">
        <v>29</v>
      </c>
      <c r="G159" s="12" t="s">
        <v>0</v>
      </c>
      <c r="H159" s="47">
        <v>4950</v>
      </c>
      <c r="I159" s="47">
        <v>0.18</v>
      </c>
      <c r="J159" s="55">
        <v>52</v>
      </c>
      <c r="K159" s="277"/>
      <c r="L159" s="39"/>
    </row>
    <row r="160" spans="1:12" x14ac:dyDescent="0.25">
      <c r="A160" s="26">
        <v>43189.295972222222</v>
      </c>
      <c r="B160" s="12" t="s">
        <v>3</v>
      </c>
      <c r="C160" s="10"/>
      <c r="D160" s="12" t="s">
        <v>2</v>
      </c>
      <c r="E160" s="29" t="s">
        <v>637</v>
      </c>
      <c r="F160" s="138" t="s">
        <v>29</v>
      </c>
      <c r="G160" s="12" t="s">
        <v>0</v>
      </c>
      <c r="H160" s="47">
        <v>4610</v>
      </c>
      <c r="I160" s="47">
        <v>0.18</v>
      </c>
      <c r="J160" s="55">
        <v>52</v>
      </c>
      <c r="K160" s="277"/>
      <c r="L160" s="39"/>
    </row>
    <row r="161" spans="1:12" x14ac:dyDescent="0.25">
      <c r="A161" s="26">
        <v>43189.296122685184</v>
      </c>
      <c r="B161" s="12" t="s">
        <v>3</v>
      </c>
      <c r="C161" s="10"/>
      <c r="D161" s="12" t="s">
        <v>2</v>
      </c>
      <c r="E161" s="29" t="s">
        <v>637</v>
      </c>
      <c r="F161" s="138" t="s">
        <v>29</v>
      </c>
      <c r="G161" s="12" t="s">
        <v>0</v>
      </c>
      <c r="H161" s="47">
        <v>4690</v>
      </c>
      <c r="I161" s="47">
        <v>0.18</v>
      </c>
      <c r="J161" s="55">
        <v>52</v>
      </c>
      <c r="K161" s="277"/>
      <c r="L161" s="39"/>
    </row>
    <row r="162" spans="1:12" x14ac:dyDescent="0.25">
      <c r="A162" s="26">
        <v>43189.296261574076</v>
      </c>
      <c r="B162" s="12" t="s">
        <v>3</v>
      </c>
      <c r="C162" s="10"/>
      <c r="D162" s="12" t="s">
        <v>2</v>
      </c>
      <c r="E162" s="29" t="s">
        <v>637</v>
      </c>
      <c r="F162" s="138" t="s">
        <v>29</v>
      </c>
      <c r="G162" s="12" t="s">
        <v>0</v>
      </c>
      <c r="H162" s="47">
        <v>4670</v>
      </c>
      <c r="I162" s="47">
        <v>0.18</v>
      </c>
      <c r="J162" s="55">
        <v>52</v>
      </c>
      <c r="K162" s="277"/>
      <c r="L162" s="39"/>
    </row>
    <row r="163" spans="1:12" x14ac:dyDescent="0.25">
      <c r="A163" s="25">
        <v>43189.296840277777</v>
      </c>
      <c r="B163" s="9" t="s">
        <v>3</v>
      </c>
      <c r="C163" s="9" t="s">
        <v>2</v>
      </c>
      <c r="D163" s="10"/>
      <c r="E163" s="8" t="s">
        <v>636</v>
      </c>
      <c r="F163" s="61" t="s">
        <v>29</v>
      </c>
      <c r="G163" s="9" t="s">
        <v>12</v>
      </c>
      <c r="H163" s="34">
        <v>4970</v>
      </c>
      <c r="I163" s="44">
        <v>0.18</v>
      </c>
      <c r="J163" s="56">
        <v>52</v>
      </c>
      <c r="K163" s="278">
        <f>AVERAGE(H164:H167,H169:H171)</f>
        <v>4761.4285714285716</v>
      </c>
      <c r="L163" s="39"/>
    </row>
    <row r="164" spans="1:12" x14ac:dyDescent="0.25">
      <c r="A164" s="25">
        <v>43189.296979166669</v>
      </c>
      <c r="B164" s="9" t="s">
        <v>3</v>
      </c>
      <c r="C164" s="9" t="s">
        <v>2</v>
      </c>
      <c r="D164" s="10"/>
      <c r="E164" s="8" t="s">
        <v>636</v>
      </c>
      <c r="F164" s="61" t="s">
        <v>29</v>
      </c>
      <c r="G164" s="9" t="s">
        <v>12</v>
      </c>
      <c r="H164" s="44">
        <v>4940</v>
      </c>
      <c r="I164" s="44">
        <v>0.18</v>
      </c>
      <c r="J164" s="56">
        <v>52</v>
      </c>
      <c r="K164" s="278"/>
      <c r="L164" s="39"/>
    </row>
    <row r="165" spans="1:12" x14ac:dyDescent="0.25">
      <c r="A165" s="25">
        <v>43189.297118055554</v>
      </c>
      <c r="B165" s="9" t="s">
        <v>3</v>
      </c>
      <c r="C165" s="9" t="s">
        <v>2</v>
      </c>
      <c r="D165" s="10"/>
      <c r="E165" s="8" t="s">
        <v>636</v>
      </c>
      <c r="F165" s="61" t="s">
        <v>29</v>
      </c>
      <c r="G165" s="9" t="s">
        <v>12</v>
      </c>
      <c r="H165" s="44">
        <v>4970</v>
      </c>
      <c r="I165" s="44">
        <v>0.18</v>
      </c>
      <c r="J165" s="56">
        <v>52</v>
      </c>
      <c r="K165" s="278"/>
      <c r="L165" s="39"/>
    </row>
    <row r="166" spans="1:12" x14ac:dyDescent="0.25">
      <c r="A166" s="25">
        <v>43189.297500000001</v>
      </c>
      <c r="B166" s="9" t="s">
        <v>3</v>
      </c>
      <c r="C166" s="10"/>
      <c r="D166" s="9" t="s">
        <v>2</v>
      </c>
      <c r="E166" s="8" t="s">
        <v>637</v>
      </c>
      <c r="F166" s="61" t="s">
        <v>29</v>
      </c>
      <c r="G166" s="9" t="s">
        <v>12</v>
      </c>
      <c r="H166" s="44">
        <v>4600</v>
      </c>
      <c r="I166" s="44">
        <v>0.18</v>
      </c>
      <c r="J166" s="56">
        <v>52</v>
      </c>
      <c r="K166" s="278"/>
      <c r="L166" s="39"/>
    </row>
    <row r="167" spans="1:12" x14ac:dyDescent="0.25">
      <c r="A167" s="25">
        <v>43189.297638888886</v>
      </c>
      <c r="B167" s="9" t="s">
        <v>3</v>
      </c>
      <c r="C167" s="10"/>
      <c r="D167" s="9" t="s">
        <v>2</v>
      </c>
      <c r="E167" s="8" t="s">
        <v>637</v>
      </c>
      <c r="F167" s="61" t="s">
        <v>29</v>
      </c>
      <c r="G167" s="9" t="s">
        <v>12</v>
      </c>
      <c r="H167" s="44">
        <v>4700</v>
      </c>
      <c r="I167" s="44">
        <v>0.18</v>
      </c>
      <c r="J167" s="56">
        <v>52</v>
      </c>
      <c r="K167" s="278"/>
      <c r="L167" s="39"/>
    </row>
    <row r="168" spans="1:12" x14ac:dyDescent="0.25">
      <c r="A168" s="25">
        <v>43189.297777777778</v>
      </c>
      <c r="B168" s="9" t="s">
        <v>3</v>
      </c>
      <c r="C168" s="10"/>
      <c r="D168" s="9" t="s">
        <v>2</v>
      </c>
      <c r="E168" s="8" t="s">
        <v>637</v>
      </c>
      <c r="F168" s="61" t="s">
        <v>29</v>
      </c>
      <c r="G168" s="9" t="s">
        <v>12</v>
      </c>
      <c r="H168" s="34">
        <v>4690</v>
      </c>
      <c r="I168" s="44">
        <v>0.18</v>
      </c>
      <c r="J168" s="56">
        <v>52</v>
      </c>
      <c r="K168" s="278"/>
      <c r="L168" s="39"/>
    </row>
    <row r="169" spans="1:12" x14ac:dyDescent="0.25">
      <c r="A169" s="25">
        <v>43189.298101851855</v>
      </c>
      <c r="B169" s="9" t="s">
        <v>3</v>
      </c>
      <c r="C169" s="10"/>
      <c r="D169" s="9" t="s">
        <v>2</v>
      </c>
      <c r="E169" s="8" t="s">
        <v>637</v>
      </c>
      <c r="F169" s="61" t="s">
        <v>29</v>
      </c>
      <c r="G169" s="9" t="s">
        <v>12</v>
      </c>
      <c r="H169" s="44">
        <v>4670</v>
      </c>
      <c r="I169" s="44">
        <v>0.18</v>
      </c>
      <c r="J169" s="56">
        <v>52</v>
      </c>
      <c r="K169" s="278"/>
      <c r="L169" s="39"/>
    </row>
    <row r="170" spans="1:12" x14ac:dyDescent="0.25">
      <c r="A170" s="25">
        <v>43189.29824074074</v>
      </c>
      <c r="B170" s="9" t="s">
        <v>3</v>
      </c>
      <c r="C170" s="10"/>
      <c r="D170" s="9" t="s">
        <v>2</v>
      </c>
      <c r="E170" s="8" t="s">
        <v>637</v>
      </c>
      <c r="F170" s="61" t="s">
        <v>29</v>
      </c>
      <c r="G170" s="9" t="s">
        <v>12</v>
      </c>
      <c r="H170" s="44">
        <v>4700</v>
      </c>
      <c r="I170" s="44">
        <v>0.18</v>
      </c>
      <c r="J170" s="56">
        <v>52</v>
      </c>
      <c r="K170" s="278"/>
      <c r="L170" s="39"/>
    </row>
    <row r="171" spans="1:12" x14ac:dyDescent="0.25">
      <c r="A171" s="25">
        <v>43189.298391203702</v>
      </c>
      <c r="B171" s="9" t="s">
        <v>3</v>
      </c>
      <c r="C171" s="10"/>
      <c r="D171" s="9" t="s">
        <v>2</v>
      </c>
      <c r="E171" s="8" t="s">
        <v>637</v>
      </c>
      <c r="F171" s="61" t="s">
        <v>29</v>
      </c>
      <c r="G171" s="9" t="s">
        <v>12</v>
      </c>
      <c r="H171" s="44">
        <v>4750</v>
      </c>
      <c r="I171" s="44">
        <v>0.18</v>
      </c>
      <c r="J171" s="56">
        <v>52</v>
      </c>
      <c r="K171" s="278"/>
      <c r="L171" s="39"/>
    </row>
    <row r="172" spans="1:12" x14ac:dyDescent="0.25">
      <c r="A172" s="26">
        <v>43189.299155092594</v>
      </c>
      <c r="B172" s="12" t="s">
        <v>3</v>
      </c>
      <c r="C172" s="12" t="s">
        <v>2</v>
      </c>
      <c r="D172" s="10"/>
      <c r="E172" s="29" t="s">
        <v>636</v>
      </c>
      <c r="F172" s="138" t="s">
        <v>30</v>
      </c>
      <c r="G172" s="12" t="s">
        <v>0</v>
      </c>
      <c r="H172" s="40">
        <v>4390</v>
      </c>
      <c r="I172" s="47">
        <v>0.18</v>
      </c>
      <c r="J172" s="55">
        <v>52</v>
      </c>
      <c r="K172" s="277">
        <f>AVERAGE(H173:H177)</f>
        <v>4706</v>
      </c>
      <c r="L172" s="39"/>
    </row>
    <row r="173" spans="1:12" x14ac:dyDescent="0.25">
      <c r="A173" s="26">
        <v>43189.299293981479</v>
      </c>
      <c r="B173" s="12" t="s">
        <v>3</v>
      </c>
      <c r="C173" s="12" t="s">
        <v>2</v>
      </c>
      <c r="D173" s="10"/>
      <c r="E173" s="29" t="s">
        <v>636</v>
      </c>
      <c r="F173" s="138" t="s">
        <v>30</v>
      </c>
      <c r="G173" s="12" t="s">
        <v>0</v>
      </c>
      <c r="H173" s="47">
        <v>4930</v>
      </c>
      <c r="I173" s="47">
        <v>0.18</v>
      </c>
      <c r="J173" s="55">
        <v>52</v>
      </c>
      <c r="K173" s="277"/>
      <c r="L173" s="39"/>
    </row>
    <row r="174" spans="1:12" x14ac:dyDescent="0.25">
      <c r="A174" s="26">
        <v>43189.299432870372</v>
      </c>
      <c r="B174" s="12" t="s">
        <v>3</v>
      </c>
      <c r="C174" s="12" t="s">
        <v>2</v>
      </c>
      <c r="D174" s="10"/>
      <c r="E174" s="29" t="s">
        <v>636</v>
      </c>
      <c r="F174" s="138" t="s">
        <v>30</v>
      </c>
      <c r="G174" s="12" t="s">
        <v>0</v>
      </c>
      <c r="H174" s="47">
        <v>4980</v>
      </c>
      <c r="I174" s="47">
        <v>0.18</v>
      </c>
      <c r="J174" s="55">
        <v>52</v>
      </c>
      <c r="K174" s="277"/>
      <c r="L174" s="39"/>
    </row>
    <row r="175" spans="1:12" x14ac:dyDescent="0.25">
      <c r="A175" s="26">
        <v>43189.29996527778</v>
      </c>
      <c r="B175" s="12" t="s">
        <v>3</v>
      </c>
      <c r="C175" s="10"/>
      <c r="D175" s="12" t="s">
        <v>2</v>
      </c>
      <c r="E175" s="29" t="s">
        <v>637</v>
      </c>
      <c r="F175" s="138" t="s">
        <v>30</v>
      </c>
      <c r="G175" s="12" t="s">
        <v>0</v>
      </c>
      <c r="H175" s="47">
        <v>4500</v>
      </c>
      <c r="I175" s="47">
        <v>0.18</v>
      </c>
      <c r="J175" s="55">
        <v>52</v>
      </c>
      <c r="K175" s="277"/>
      <c r="L175" s="39"/>
    </row>
    <row r="176" spans="1:12" x14ac:dyDescent="0.25">
      <c r="A176" s="26">
        <v>43189.300104166665</v>
      </c>
      <c r="B176" s="12" t="s">
        <v>3</v>
      </c>
      <c r="C176" s="10"/>
      <c r="D176" s="12" t="s">
        <v>2</v>
      </c>
      <c r="E176" s="29" t="s">
        <v>637</v>
      </c>
      <c r="F176" s="138" t="s">
        <v>30</v>
      </c>
      <c r="G176" s="12" t="s">
        <v>0</v>
      </c>
      <c r="H176" s="47">
        <v>4560</v>
      </c>
      <c r="I176" s="47">
        <v>0.18</v>
      </c>
      <c r="J176" s="55">
        <v>52</v>
      </c>
      <c r="K176" s="277"/>
      <c r="L176" s="39"/>
    </row>
    <row r="177" spans="1:12" x14ac:dyDescent="0.25">
      <c r="A177" s="26">
        <v>43189.300243055557</v>
      </c>
      <c r="B177" s="12" t="s">
        <v>3</v>
      </c>
      <c r="C177" s="10"/>
      <c r="D177" s="12" t="s">
        <v>2</v>
      </c>
      <c r="E177" s="29" t="s">
        <v>637</v>
      </c>
      <c r="F177" s="138" t="s">
        <v>30</v>
      </c>
      <c r="G177" s="12" t="s">
        <v>0</v>
      </c>
      <c r="H177" s="47">
        <v>4560</v>
      </c>
      <c r="I177" s="47">
        <v>0.18</v>
      </c>
      <c r="J177" s="55">
        <v>52</v>
      </c>
      <c r="K177" s="277"/>
      <c r="L177" s="39"/>
    </row>
    <row r="178" spans="1:12" x14ac:dyDescent="0.25">
      <c r="A178" s="25">
        <v>43189.300717592596</v>
      </c>
      <c r="B178" s="9" t="s">
        <v>3</v>
      </c>
      <c r="C178" s="9" t="s">
        <v>2</v>
      </c>
      <c r="D178" s="10"/>
      <c r="E178" s="8" t="s">
        <v>636</v>
      </c>
      <c r="F178" s="61" t="s">
        <v>31</v>
      </c>
      <c r="G178" s="9" t="s">
        <v>0</v>
      </c>
      <c r="H178" s="44">
        <v>5410</v>
      </c>
      <c r="I178" s="44">
        <v>0.18</v>
      </c>
      <c r="J178" s="56">
        <v>52</v>
      </c>
      <c r="K178" s="270">
        <f>AVERAGE(H178:H186)</f>
        <v>5293.333333333333</v>
      </c>
      <c r="L178" s="39"/>
    </row>
    <row r="179" spans="1:12" x14ac:dyDescent="0.25">
      <c r="A179" s="25">
        <v>43189.300856481481</v>
      </c>
      <c r="B179" s="9" t="s">
        <v>3</v>
      </c>
      <c r="C179" s="9" t="s">
        <v>2</v>
      </c>
      <c r="D179" s="10"/>
      <c r="E179" s="8" t="s">
        <v>636</v>
      </c>
      <c r="F179" s="61" t="s">
        <v>31</v>
      </c>
      <c r="G179" s="9" t="s">
        <v>0</v>
      </c>
      <c r="H179" s="44">
        <v>5480</v>
      </c>
      <c r="I179" s="44">
        <v>0.18</v>
      </c>
      <c r="J179" s="56">
        <v>52</v>
      </c>
      <c r="K179" s="271"/>
      <c r="L179" s="39"/>
    </row>
    <row r="180" spans="1:12" x14ac:dyDescent="0.25">
      <c r="A180" s="25">
        <v>43189.300995370373</v>
      </c>
      <c r="B180" s="9" t="s">
        <v>3</v>
      </c>
      <c r="C180" s="9" t="s">
        <v>2</v>
      </c>
      <c r="D180" s="10"/>
      <c r="E180" s="8" t="s">
        <v>636</v>
      </c>
      <c r="F180" s="61" t="s">
        <v>31</v>
      </c>
      <c r="G180" s="9" t="s">
        <v>0</v>
      </c>
      <c r="H180" s="44">
        <v>5410</v>
      </c>
      <c r="I180" s="44">
        <v>0.18</v>
      </c>
      <c r="J180" s="56">
        <v>52</v>
      </c>
      <c r="K180" s="271"/>
      <c r="L180" s="39"/>
    </row>
    <row r="181" spans="1:12" x14ac:dyDescent="0.25">
      <c r="A181" s="25">
        <v>43189.301377314812</v>
      </c>
      <c r="B181" s="9" t="s">
        <v>3</v>
      </c>
      <c r="C181" s="9" t="s">
        <v>2</v>
      </c>
      <c r="D181" s="10"/>
      <c r="E181" s="8" t="s">
        <v>636</v>
      </c>
      <c r="F181" s="61" t="s">
        <v>31</v>
      </c>
      <c r="G181" s="9" t="s">
        <v>0</v>
      </c>
      <c r="H181" s="44">
        <v>5440</v>
      </c>
      <c r="I181" s="44">
        <v>0.18</v>
      </c>
      <c r="J181" s="56">
        <v>52</v>
      </c>
      <c r="K181" s="271"/>
      <c r="L181" s="39"/>
    </row>
    <row r="182" spans="1:12" x14ac:dyDescent="0.25">
      <c r="A182" s="25">
        <v>43189.301516203705</v>
      </c>
      <c r="B182" s="9" t="s">
        <v>3</v>
      </c>
      <c r="C182" s="9" t="s">
        <v>2</v>
      </c>
      <c r="D182" s="10"/>
      <c r="E182" s="8" t="s">
        <v>636</v>
      </c>
      <c r="F182" s="61" t="s">
        <v>31</v>
      </c>
      <c r="G182" s="9" t="s">
        <v>0</v>
      </c>
      <c r="H182" s="44">
        <v>5460</v>
      </c>
      <c r="I182" s="44">
        <v>0.18</v>
      </c>
      <c r="J182" s="56">
        <v>52</v>
      </c>
      <c r="K182" s="271"/>
      <c r="L182" s="39"/>
    </row>
    <row r="183" spans="1:12" x14ac:dyDescent="0.25">
      <c r="A183" s="25">
        <v>43189.301655092589</v>
      </c>
      <c r="B183" s="9" t="s">
        <v>3</v>
      </c>
      <c r="C183" s="9" t="s">
        <v>2</v>
      </c>
      <c r="D183" s="10"/>
      <c r="E183" s="8" t="s">
        <v>636</v>
      </c>
      <c r="F183" s="61" t="s">
        <v>31</v>
      </c>
      <c r="G183" s="9" t="s">
        <v>0</v>
      </c>
      <c r="H183" s="44">
        <v>5410</v>
      </c>
      <c r="I183" s="44">
        <v>0.18</v>
      </c>
      <c r="J183" s="56">
        <v>52</v>
      </c>
      <c r="K183" s="271"/>
      <c r="L183" s="39"/>
    </row>
    <row r="184" spans="1:12" x14ac:dyDescent="0.25">
      <c r="A184" s="25">
        <v>43189.302222222221</v>
      </c>
      <c r="B184" s="9" t="s">
        <v>3</v>
      </c>
      <c r="C184" s="10"/>
      <c r="D184" s="9" t="s">
        <v>2</v>
      </c>
      <c r="E184" s="8" t="s">
        <v>637</v>
      </c>
      <c r="F184" s="61" t="s">
        <v>31</v>
      </c>
      <c r="G184" s="9" t="s">
        <v>0</v>
      </c>
      <c r="H184" s="44">
        <v>5010</v>
      </c>
      <c r="I184" s="44">
        <v>0.18</v>
      </c>
      <c r="J184" s="56">
        <v>52</v>
      </c>
      <c r="K184" s="271"/>
      <c r="L184" s="39"/>
    </row>
    <row r="185" spans="1:12" x14ac:dyDescent="0.25">
      <c r="A185" s="25">
        <v>43189.302361111113</v>
      </c>
      <c r="B185" s="9" t="s">
        <v>3</v>
      </c>
      <c r="C185" s="10"/>
      <c r="D185" s="9" t="s">
        <v>2</v>
      </c>
      <c r="E185" s="8" t="s">
        <v>637</v>
      </c>
      <c r="F185" s="61" t="s">
        <v>31</v>
      </c>
      <c r="G185" s="9" t="s">
        <v>0</v>
      </c>
      <c r="H185" s="44">
        <v>4980</v>
      </c>
      <c r="I185" s="44">
        <v>0.18</v>
      </c>
      <c r="J185" s="56">
        <v>52</v>
      </c>
      <c r="K185" s="271"/>
      <c r="L185" s="39"/>
    </row>
    <row r="186" spans="1:12" x14ac:dyDescent="0.25">
      <c r="A186" s="25">
        <v>43189.302499999998</v>
      </c>
      <c r="B186" s="9" t="s">
        <v>3</v>
      </c>
      <c r="C186" s="10"/>
      <c r="D186" s="9" t="s">
        <v>2</v>
      </c>
      <c r="E186" s="8" t="s">
        <v>637</v>
      </c>
      <c r="F186" s="61" t="s">
        <v>31</v>
      </c>
      <c r="G186" s="9" t="s">
        <v>0</v>
      </c>
      <c r="H186" s="44">
        <v>5040</v>
      </c>
      <c r="I186" s="44">
        <v>0.18</v>
      </c>
      <c r="J186" s="56">
        <v>52</v>
      </c>
      <c r="K186" s="272"/>
      <c r="L186" s="39"/>
    </row>
    <row r="187" spans="1:12" x14ac:dyDescent="0.25">
      <c r="A187" s="26">
        <v>43189.303240740737</v>
      </c>
      <c r="B187" s="12" t="s">
        <v>3</v>
      </c>
      <c r="C187" s="12" t="s">
        <v>2</v>
      </c>
      <c r="D187" s="10"/>
      <c r="E187" s="29" t="s">
        <v>636</v>
      </c>
      <c r="F187" s="138" t="s">
        <v>18</v>
      </c>
      <c r="G187" s="12" t="s">
        <v>0</v>
      </c>
      <c r="H187" s="40">
        <v>3750</v>
      </c>
      <c r="I187" s="47">
        <v>0.18</v>
      </c>
      <c r="J187" s="55">
        <v>52</v>
      </c>
      <c r="K187" s="267">
        <f>AVERAGE(H188,H190:H195)</f>
        <v>4420</v>
      </c>
      <c r="L187" s="39"/>
    </row>
    <row r="188" spans="1:12" x14ac:dyDescent="0.25">
      <c r="A188" s="26">
        <v>43189.303379629629</v>
      </c>
      <c r="B188" s="12" t="s">
        <v>3</v>
      </c>
      <c r="C188" s="12" t="s">
        <v>2</v>
      </c>
      <c r="D188" s="10"/>
      <c r="E188" s="29" t="s">
        <v>636</v>
      </c>
      <c r="F188" s="138" t="s">
        <v>18</v>
      </c>
      <c r="G188" s="12" t="s">
        <v>0</v>
      </c>
      <c r="H188" s="47">
        <v>4240</v>
      </c>
      <c r="I188" s="47">
        <v>0.18</v>
      </c>
      <c r="J188" s="55">
        <v>52</v>
      </c>
      <c r="K188" s="268"/>
      <c r="L188" s="39"/>
    </row>
    <row r="189" spans="1:12" x14ac:dyDescent="0.25">
      <c r="A189" s="26">
        <v>43189.303518518522</v>
      </c>
      <c r="B189" s="12" t="s">
        <v>3</v>
      </c>
      <c r="C189" s="12" t="s">
        <v>2</v>
      </c>
      <c r="D189" s="10"/>
      <c r="E189" s="29" t="s">
        <v>636</v>
      </c>
      <c r="F189" s="138" t="s">
        <v>18</v>
      </c>
      <c r="G189" s="12" t="s">
        <v>0</v>
      </c>
      <c r="H189" s="40">
        <v>3620</v>
      </c>
      <c r="I189" s="47">
        <v>0.18</v>
      </c>
      <c r="J189" s="55">
        <v>52</v>
      </c>
      <c r="K189" s="268"/>
      <c r="L189" s="39"/>
    </row>
    <row r="190" spans="1:12" x14ac:dyDescent="0.25">
      <c r="A190" s="26">
        <v>43189.30400462963</v>
      </c>
      <c r="B190" s="12" t="s">
        <v>3</v>
      </c>
      <c r="C190" s="12" t="s">
        <v>2</v>
      </c>
      <c r="D190" s="10"/>
      <c r="E190" s="29" t="s">
        <v>636</v>
      </c>
      <c r="F190" s="138" t="s">
        <v>18</v>
      </c>
      <c r="G190" s="12" t="s">
        <v>0</v>
      </c>
      <c r="H190" s="47">
        <v>4560</v>
      </c>
      <c r="I190" s="47">
        <v>0.18</v>
      </c>
      <c r="J190" s="55">
        <v>52</v>
      </c>
      <c r="K190" s="268"/>
      <c r="L190" s="39"/>
    </row>
    <row r="191" spans="1:12" x14ac:dyDescent="0.25">
      <c r="A191" s="26">
        <v>43189.304143518515</v>
      </c>
      <c r="B191" s="12" t="s">
        <v>3</v>
      </c>
      <c r="C191" s="12" t="s">
        <v>2</v>
      </c>
      <c r="D191" s="10"/>
      <c r="E191" s="29" t="s">
        <v>636</v>
      </c>
      <c r="F191" s="138" t="s">
        <v>18</v>
      </c>
      <c r="G191" s="12" t="s">
        <v>0</v>
      </c>
      <c r="H191" s="47">
        <v>4570</v>
      </c>
      <c r="I191" s="47">
        <v>0.18</v>
      </c>
      <c r="J191" s="55">
        <v>52</v>
      </c>
      <c r="K191" s="268"/>
      <c r="L191" s="39"/>
    </row>
    <row r="192" spans="1:12" x14ac:dyDescent="0.25">
      <c r="A192" s="26">
        <v>43189.304282407407</v>
      </c>
      <c r="B192" s="12" t="s">
        <v>3</v>
      </c>
      <c r="C192" s="12" t="s">
        <v>2</v>
      </c>
      <c r="D192" s="10"/>
      <c r="E192" s="29" t="s">
        <v>636</v>
      </c>
      <c r="F192" s="138" t="s">
        <v>18</v>
      </c>
      <c r="G192" s="12" t="s">
        <v>0</v>
      </c>
      <c r="H192" s="47">
        <v>4520</v>
      </c>
      <c r="I192" s="47">
        <v>0.18</v>
      </c>
      <c r="J192" s="55">
        <v>52</v>
      </c>
      <c r="K192" s="268"/>
      <c r="L192" s="39"/>
    </row>
    <row r="193" spans="1:12" x14ac:dyDescent="0.25">
      <c r="A193" s="26">
        <v>43189.305393518516</v>
      </c>
      <c r="B193" s="12" t="s">
        <v>3</v>
      </c>
      <c r="C193" s="10"/>
      <c r="D193" s="12" t="s">
        <v>2</v>
      </c>
      <c r="E193" s="29" t="s">
        <v>637</v>
      </c>
      <c r="F193" s="138" t="s">
        <v>18</v>
      </c>
      <c r="G193" s="12" t="s">
        <v>0</v>
      </c>
      <c r="H193" s="47">
        <v>4330</v>
      </c>
      <c r="I193" s="47">
        <v>0.18</v>
      </c>
      <c r="J193" s="55">
        <v>52</v>
      </c>
      <c r="K193" s="268"/>
      <c r="L193" s="39"/>
    </row>
    <row r="194" spans="1:12" x14ac:dyDescent="0.25">
      <c r="A194" s="26">
        <v>43189.305532407408</v>
      </c>
      <c r="B194" s="12" t="s">
        <v>3</v>
      </c>
      <c r="C194" s="10"/>
      <c r="D194" s="12" t="s">
        <v>2</v>
      </c>
      <c r="E194" s="29" t="s">
        <v>637</v>
      </c>
      <c r="F194" s="138" t="s">
        <v>18</v>
      </c>
      <c r="G194" s="12" t="s">
        <v>0</v>
      </c>
      <c r="H194" s="47">
        <v>4350</v>
      </c>
      <c r="I194" s="47">
        <v>0.18</v>
      </c>
      <c r="J194" s="55">
        <v>52</v>
      </c>
      <c r="K194" s="268"/>
      <c r="L194" s="39"/>
    </row>
    <row r="195" spans="1:12" x14ac:dyDescent="0.25">
      <c r="A195" s="26">
        <v>43189.305671296293</v>
      </c>
      <c r="B195" s="12" t="s">
        <v>3</v>
      </c>
      <c r="C195" s="10"/>
      <c r="D195" s="12" t="s">
        <v>2</v>
      </c>
      <c r="E195" s="29" t="s">
        <v>637</v>
      </c>
      <c r="F195" s="138" t="s">
        <v>18</v>
      </c>
      <c r="G195" s="12" t="s">
        <v>0</v>
      </c>
      <c r="H195" s="47">
        <v>4370</v>
      </c>
      <c r="I195" s="47">
        <v>0.18</v>
      </c>
      <c r="J195" s="55">
        <v>52</v>
      </c>
      <c r="K195" s="268"/>
      <c r="L195" s="39"/>
    </row>
    <row r="196" spans="1:12" x14ac:dyDescent="0.25">
      <c r="A196" s="26">
        <v>43189.306539351855</v>
      </c>
      <c r="B196" s="12" t="s">
        <v>3</v>
      </c>
      <c r="C196" s="9" t="s">
        <v>2</v>
      </c>
      <c r="D196" s="10"/>
      <c r="E196" s="8" t="s">
        <v>636</v>
      </c>
      <c r="F196" s="61" t="s">
        <v>17</v>
      </c>
      <c r="G196" s="9" t="s">
        <v>0</v>
      </c>
      <c r="H196" s="44">
        <v>5190</v>
      </c>
      <c r="I196" s="44">
        <v>0.18</v>
      </c>
      <c r="J196" s="56">
        <v>52</v>
      </c>
      <c r="K196" s="278">
        <f>AVERAGE(H196:H198,H200:H204)</f>
        <v>5028.75</v>
      </c>
      <c r="L196" s="39"/>
    </row>
    <row r="197" spans="1:12" x14ac:dyDescent="0.25">
      <c r="A197" s="25">
        <v>43189.30667824074</v>
      </c>
      <c r="B197" s="9" t="s">
        <v>3</v>
      </c>
      <c r="C197" s="9" t="s">
        <v>2</v>
      </c>
      <c r="D197" s="10"/>
      <c r="E197" s="8" t="s">
        <v>636</v>
      </c>
      <c r="F197" s="61" t="s">
        <v>17</v>
      </c>
      <c r="G197" s="9" t="s">
        <v>0</v>
      </c>
      <c r="H197" s="44">
        <v>5230</v>
      </c>
      <c r="I197" s="44">
        <v>0.18</v>
      </c>
      <c r="J197" s="56">
        <v>52</v>
      </c>
      <c r="K197" s="278"/>
      <c r="L197" s="39"/>
    </row>
    <row r="198" spans="1:12" x14ac:dyDescent="0.25">
      <c r="A198" s="25">
        <v>43189.306817129633</v>
      </c>
      <c r="B198" s="9" t="s">
        <v>3</v>
      </c>
      <c r="C198" s="9" t="s">
        <v>2</v>
      </c>
      <c r="D198" s="10"/>
      <c r="E198" s="8" t="s">
        <v>636</v>
      </c>
      <c r="F198" s="61" t="s">
        <v>17</v>
      </c>
      <c r="G198" s="9" t="s">
        <v>0</v>
      </c>
      <c r="H198" s="44">
        <v>5250</v>
      </c>
      <c r="I198" s="44">
        <v>0.18</v>
      </c>
      <c r="J198" s="56">
        <v>52</v>
      </c>
      <c r="K198" s="278"/>
      <c r="L198" s="39"/>
    </row>
    <row r="199" spans="1:12" x14ac:dyDescent="0.25">
      <c r="A199" s="25">
        <v>43189.307245370372</v>
      </c>
      <c r="B199" s="9" t="s">
        <v>3</v>
      </c>
      <c r="C199" s="10"/>
      <c r="D199" s="9" t="s">
        <v>2</v>
      </c>
      <c r="E199" s="8" t="s">
        <v>637</v>
      </c>
      <c r="F199" s="61" t="s">
        <v>17</v>
      </c>
      <c r="G199" s="9" t="s">
        <v>0</v>
      </c>
      <c r="H199" s="34">
        <v>4800</v>
      </c>
      <c r="I199" s="44">
        <v>0.18</v>
      </c>
      <c r="J199" s="56">
        <v>52</v>
      </c>
      <c r="K199" s="278"/>
      <c r="L199" s="39"/>
    </row>
    <row r="200" spans="1:12" x14ac:dyDescent="0.25">
      <c r="A200" s="25">
        <v>43189.307384259257</v>
      </c>
      <c r="B200" s="9" t="s">
        <v>3</v>
      </c>
      <c r="C200" s="10"/>
      <c r="D200" s="9" t="s">
        <v>2</v>
      </c>
      <c r="E200" s="8" t="s">
        <v>637</v>
      </c>
      <c r="F200" s="61" t="s">
        <v>17</v>
      </c>
      <c r="G200" s="9" t="s">
        <v>0</v>
      </c>
      <c r="H200" s="44">
        <v>4910</v>
      </c>
      <c r="I200" s="44">
        <v>0.18</v>
      </c>
      <c r="J200" s="56">
        <v>52</v>
      </c>
      <c r="K200" s="278"/>
      <c r="L200" s="39"/>
    </row>
    <row r="201" spans="1:12" x14ac:dyDescent="0.25">
      <c r="A201" s="25">
        <v>43189.307534722226</v>
      </c>
      <c r="B201" s="9" t="s">
        <v>3</v>
      </c>
      <c r="C201" s="10"/>
      <c r="D201" s="9" t="s">
        <v>2</v>
      </c>
      <c r="E201" s="8" t="s">
        <v>637</v>
      </c>
      <c r="F201" s="61" t="s">
        <v>17</v>
      </c>
      <c r="G201" s="9" t="s">
        <v>0</v>
      </c>
      <c r="H201" s="44">
        <v>4910</v>
      </c>
      <c r="I201" s="44">
        <v>0.18</v>
      </c>
      <c r="J201" s="56">
        <v>52</v>
      </c>
      <c r="K201" s="278"/>
      <c r="L201" s="39"/>
    </row>
    <row r="202" spans="1:12" x14ac:dyDescent="0.25">
      <c r="A202" s="25">
        <v>43189.30777777778</v>
      </c>
      <c r="B202" s="9" t="s">
        <v>3</v>
      </c>
      <c r="C202" s="10"/>
      <c r="D202" s="9" t="s">
        <v>2</v>
      </c>
      <c r="E202" s="8" t="s">
        <v>637</v>
      </c>
      <c r="F202" s="61" t="s">
        <v>17</v>
      </c>
      <c r="G202" s="9" t="s">
        <v>0</v>
      </c>
      <c r="H202" s="44">
        <v>4900</v>
      </c>
      <c r="I202" s="44">
        <v>0.18</v>
      </c>
      <c r="J202" s="56">
        <v>52</v>
      </c>
      <c r="K202" s="278"/>
      <c r="L202" s="39"/>
    </row>
    <row r="203" spans="1:12" x14ac:dyDescent="0.25">
      <c r="A203" s="25">
        <v>43189.307916666665</v>
      </c>
      <c r="B203" s="9" t="s">
        <v>3</v>
      </c>
      <c r="C203" s="10"/>
      <c r="D203" s="9" t="s">
        <v>2</v>
      </c>
      <c r="E203" s="8" t="s">
        <v>637</v>
      </c>
      <c r="F203" s="61" t="s">
        <v>17</v>
      </c>
      <c r="G203" s="9" t="s">
        <v>0</v>
      </c>
      <c r="H203" s="44">
        <v>4920</v>
      </c>
      <c r="I203" s="44">
        <v>0.18</v>
      </c>
      <c r="J203" s="56">
        <v>52</v>
      </c>
      <c r="K203" s="278"/>
      <c r="L203" s="39"/>
    </row>
    <row r="204" spans="1:12" x14ac:dyDescent="0.25">
      <c r="A204" s="25">
        <v>43189.308067129627</v>
      </c>
      <c r="B204" s="9" t="s">
        <v>3</v>
      </c>
      <c r="C204" s="10"/>
      <c r="D204" s="9" t="s">
        <v>2</v>
      </c>
      <c r="E204" s="8" t="s">
        <v>637</v>
      </c>
      <c r="F204" s="61" t="s">
        <v>17</v>
      </c>
      <c r="G204" s="9" t="s">
        <v>0</v>
      </c>
      <c r="H204" s="44">
        <v>4920</v>
      </c>
      <c r="I204" s="44">
        <v>0.18</v>
      </c>
      <c r="J204" s="56">
        <v>52</v>
      </c>
      <c r="K204" s="278"/>
      <c r="L204" s="39"/>
    </row>
    <row r="205" spans="1:12" x14ac:dyDescent="0.25">
      <c r="A205" s="26">
        <v>43189.308599537035</v>
      </c>
      <c r="B205" s="12" t="s">
        <v>3</v>
      </c>
      <c r="C205" s="12" t="s">
        <v>2</v>
      </c>
      <c r="D205" s="10"/>
      <c r="E205" s="29" t="s">
        <v>636</v>
      </c>
      <c r="F205" s="138" t="s">
        <v>17</v>
      </c>
      <c r="G205" s="12" t="s">
        <v>16</v>
      </c>
      <c r="H205" s="47">
        <v>4860</v>
      </c>
      <c r="I205" s="47">
        <v>0.18</v>
      </c>
      <c r="J205" s="55">
        <v>52</v>
      </c>
      <c r="K205" s="267">
        <f>AVERAGE(H205:H206,H209:H215,H217:H219)</f>
        <v>4694.166666666667</v>
      </c>
      <c r="L205" s="39"/>
    </row>
    <row r="206" spans="1:12" x14ac:dyDescent="0.25">
      <c r="A206" s="26">
        <v>43189.308738425927</v>
      </c>
      <c r="B206" s="12" t="s">
        <v>3</v>
      </c>
      <c r="C206" s="12" t="s">
        <v>2</v>
      </c>
      <c r="D206" s="10"/>
      <c r="E206" s="29" t="s">
        <v>636</v>
      </c>
      <c r="F206" s="138" t="s">
        <v>17</v>
      </c>
      <c r="G206" s="12" t="s">
        <v>16</v>
      </c>
      <c r="H206" s="47">
        <v>4930</v>
      </c>
      <c r="I206" s="47">
        <v>0.18</v>
      </c>
      <c r="J206" s="55">
        <v>52</v>
      </c>
      <c r="K206" s="268"/>
      <c r="L206" s="39"/>
    </row>
    <row r="207" spans="1:12" x14ac:dyDescent="0.25">
      <c r="A207" s="26">
        <v>43189.308877314812</v>
      </c>
      <c r="B207" s="12" t="s">
        <v>3</v>
      </c>
      <c r="C207" s="12" t="s">
        <v>2</v>
      </c>
      <c r="D207" s="10"/>
      <c r="E207" s="29" t="s">
        <v>636</v>
      </c>
      <c r="F207" s="138" t="s">
        <v>17</v>
      </c>
      <c r="G207" s="12" t="s">
        <v>16</v>
      </c>
      <c r="H207" s="40">
        <v>4940</v>
      </c>
      <c r="I207" s="47">
        <v>0.18</v>
      </c>
      <c r="J207" s="55">
        <v>52</v>
      </c>
      <c r="K207" s="268"/>
      <c r="L207" s="39"/>
    </row>
    <row r="208" spans="1:12" x14ac:dyDescent="0.25">
      <c r="A208" s="26">
        <v>43189.309282407405</v>
      </c>
      <c r="B208" s="12" t="s">
        <v>3</v>
      </c>
      <c r="C208" s="12" t="s">
        <v>2</v>
      </c>
      <c r="D208" s="10"/>
      <c r="E208" s="29" t="s">
        <v>636</v>
      </c>
      <c r="F208" s="138" t="s">
        <v>17</v>
      </c>
      <c r="G208" s="12" t="s">
        <v>16</v>
      </c>
      <c r="H208" s="40">
        <v>4910</v>
      </c>
      <c r="I208" s="47">
        <v>0.18</v>
      </c>
      <c r="J208" s="55">
        <v>52</v>
      </c>
      <c r="K208" s="268"/>
      <c r="L208" s="39"/>
    </row>
    <row r="209" spans="1:12" x14ac:dyDescent="0.25">
      <c r="A209" s="26">
        <v>43189.309421296297</v>
      </c>
      <c r="B209" s="12" t="s">
        <v>3</v>
      </c>
      <c r="C209" s="12" t="s">
        <v>2</v>
      </c>
      <c r="D209" s="10"/>
      <c r="E209" s="29" t="s">
        <v>636</v>
      </c>
      <c r="F209" s="138" t="s">
        <v>17</v>
      </c>
      <c r="G209" s="12" t="s">
        <v>16</v>
      </c>
      <c r="H209" s="47">
        <v>4860</v>
      </c>
      <c r="I209" s="47">
        <v>0.18</v>
      </c>
      <c r="J209" s="55">
        <v>52</v>
      </c>
      <c r="K209" s="268"/>
      <c r="L209" s="39"/>
    </row>
    <row r="210" spans="1:12" x14ac:dyDescent="0.25">
      <c r="A210" s="26">
        <v>43189.309560185182</v>
      </c>
      <c r="B210" s="12" t="s">
        <v>3</v>
      </c>
      <c r="C210" s="12" t="s">
        <v>2</v>
      </c>
      <c r="D210" s="10"/>
      <c r="E210" s="29" t="s">
        <v>636</v>
      </c>
      <c r="F210" s="138" t="s">
        <v>17</v>
      </c>
      <c r="G210" s="12" t="s">
        <v>16</v>
      </c>
      <c r="H210" s="47">
        <v>4860</v>
      </c>
      <c r="I210" s="47">
        <v>0.18</v>
      </c>
      <c r="J210" s="55">
        <v>52</v>
      </c>
      <c r="K210" s="268"/>
      <c r="L210" s="39"/>
    </row>
    <row r="211" spans="1:12" x14ac:dyDescent="0.25">
      <c r="A211" s="26">
        <v>43189.309560185182</v>
      </c>
      <c r="B211" s="12" t="s">
        <v>3</v>
      </c>
      <c r="C211" s="12" t="s">
        <v>2</v>
      </c>
      <c r="D211" s="10"/>
      <c r="E211" s="29" t="s">
        <v>636</v>
      </c>
      <c r="F211" s="138" t="s">
        <v>17</v>
      </c>
      <c r="G211" s="12" t="s">
        <v>16</v>
      </c>
      <c r="H211" s="47">
        <v>4860</v>
      </c>
      <c r="I211" s="47">
        <v>0.18</v>
      </c>
      <c r="J211" s="55">
        <v>52</v>
      </c>
      <c r="K211" s="268"/>
      <c r="L211" s="39"/>
    </row>
    <row r="212" spans="1:12" x14ac:dyDescent="0.25">
      <c r="A212" s="26">
        <v>43189.309710648151</v>
      </c>
      <c r="B212" s="12" t="s">
        <v>3</v>
      </c>
      <c r="C212" s="12" t="s">
        <v>2</v>
      </c>
      <c r="D212" s="10"/>
      <c r="E212" s="29" t="s">
        <v>636</v>
      </c>
      <c r="F212" s="138" t="s">
        <v>17</v>
      </c>
      <c r="G212" s="12" t="s">
        <v>16</v>
      </c>
      <c r="H212" s="47">
        <v>4860</v>
      </c>
      <c r="I212" s="47">
        <v>0.18</v>
      </c>
      <c r="J212" s="55">
        <v>52</v>
      </c>
      <c r="K212" s="268"/>
      <c r="L212" s="39"/>
    </row>
    <row r="213" spans="1:12" x14ac:dyDescent="0.25">
      <c r="A213" s="26">
        <v>43189.309849537036</v>
      </c>
      <c r="B213" s="12" t="s">
        <v>3</v>
      </c>
      <c r="C213" s="12" t="s">
        <v>2</v>
      </c>
      <c r="D213" s="10"/>
      <c r="E213" s="29" t="s">
        <v>636</v>
      </c>
      <c r="F213" s="138" t="s">
        <v>17</v>
      </c>
      <c r="G213" s="12" t="s">
        <v>16</v>
      </c>
      <c r="H213" s="47">
        <v>4870</v>
      </c>
      <c r="I213" s="47">
        <v>0.18</v>
      </c>
      <c r="J213" s="55">
        <v>52</v>
      </c>
      <c r="K213" s="268"/>
      <c r="L213" s="39"/>
    </row>
    <row r="214" spans="1:12" x14ac:dyDescent="0.25">
      <c r="A214" s="26">
        <v>43189.310196759259</v>
      </c>
      <c r="B214" s="12" t="s">
        <v>3</v>
      </c>
      <c r="C214" s="10"/>
      <c r="D214" s="12" t="s">
        <v>2</v>
      </c>
      <c r="E214" s="29" t="s">
        <v>637</v>
      </c>
      <c r="F214" s="138" t="s">
        <v>17</v>
      </c>
      <c r="G214" s="12" t="s">
        <v>16</v>
      </c>
      <c r="H214" s="47">
        <v>4430</v>
      </c>
      <c r="I214" s="47">
        <v>0.18</v>
      </c>
      <c r="J214" s="55">
        <v>52</v>
      </c>
      <c r="K214" s="268"/>
      <c r="L214" s="39"/>
    </row>
    <row r="215" spans="1:12" x14ac:dyDescent="0.25">
      <c r="A215" s="26">
        <v>43189.310347222221</v>
      </c>
      <c r="B215" s="12" t="s">
        <v>3</v>
      </c>
      <c r="C215" s="10"/>
      <c r="D215" s="12" t="s">
        <v>2</v>
      </c>
      <c r="E215" s="29" t="s">
        <v>637</v>
      </c>
      <c r="F215" s="138" t="s">
        <v>17</v>
      </c>
      <c r="G215" s="12" t="s">
        <v>16</v>
      </c>
      <c r="H215" s="47">
        <v>4440</v>
      </c>
      <c r="I215" s="47">
        <v>0.18</v>
      </c>
      <c r="J215" s="55">
        <v>52</v>
      </c>
      <c r="K215" s="268"/>
      <c r="L215" s="39"/>
    </row>
    <row r="216" spans="1:12" x14ac:dyDescent="0.25">
      <c r="A216" s="26">
        <v>43189.310486111113</v>
      </c>
      <c r="B216" s="12" t="s">
        <v>3</v>
      </c>
      <c r="C216" s="10"/>
      <c r="D216" s="12" t="s">
        <v>2</v>
      </c>
      <c r="E216" s="29" t="s">
        <v>637</v>
      </c>
      <c r="F216" s="138" t="s">
        <v>17</v>
      </c>
      <c r="G216" s="12" t="s">
        <v>16</v>
      </c>
      <c r="H216" s="40">
        <v>3600</v>
      </c>
      <c r="I216" s="47">
        <v>0.18</v>
      </c>
      <c r="J216" s="55">
        <v>52</v>
      </c>
      <c r="K216" s="268"/>
      <c r="L216" s="39"/>
    </row>
    <row r="217" spans="1:12" x14ac:dyDescent="0.25">
      <c r="A217" s="26">
        <v>43189.310937499999</v>
      </c>
      <c r="B217" s="12" t="s">
        <v>3</v>
      </c>
      <c r="C217" s="10"/>
      <c r="D217" s="12" t="s">
        <v>2</v>
      </c>
      <c r="E217" s="29" t="s">
        <v>637</v>
      </c>
      <c r="F217" s="138" t="s">
        <v>17</v>
      </c>
      <c r="G217" s="12" t="s">
        <v>16</v>
      </c>
      <c r="H217" s="47">
        <v>4460</v>
      </c>
      <c r="I217" s="47">
        <v>0.18</v>
      </c>
      <c r="J217" s="55">
        <v>52</v>
      </c>
      <c r="K217" s="268"/>
      <c r="L217" s="39"/>
    </row>
    <row r="218" spans="1:12" x14ac:dyDescent="0.25">
      <c r="A218" s="26">
        <v>43189.31108796296</v>
      </c>
      <c r="B218" s="12" t="s">
        <v>3</v>
      </c>
      <c r="C218" s="10"/>
      <c r="D218" s="12" t="s">
        <v>2</v>
      </c>
      <c r="E218" s="29" t="s">
        <v>637</v>
      </c>
      <c r="F218" s="138" t="s">
        <v>17</v>
      </c>
      <c r="G218" s="12" t="s">
        <v>16</v>
      </c>
      <c r="H218" s="47">
        <v>4450</v>
      </c>
      <c r="I218" s="47">
        <v>0.18</v>
      </c>
      <c r="J218" s="55">
        <v>52</v>
      </c>
      <c r="K218" s="268"/>
      <c r="L218" s="39"/>
    </row>
    <row r="219" spans="1:12" x14ac:dyDescent="0.25">
      <c r="A219" s="26">
        <v>43189.311226851853</v>
      </c>
      <c r="B219" s="12" t="s">
        <v>3</v>
      </c>
      <c r="C219" s="10"/>
      <c r="D219" s="12" t="s">
        <v>2</v>
      </c>
      <c r="E219" s="29" t="s">
        <v>637</v>
      </c>
      <c r="F219" s="138" t="s">
        <v>17</v>
      </c>
      <c r="G219" s="12" t="s">
        <v>16</v>
      </c>
      <c r="H219" s="47">
        <v>4450</v>
      </c>
      <c r="I219" s="47">
        <v>0.18</v>
      </c>
      <c r="J219" s="55">
        <v>52</v>
      </c>
      <c r="K219" s="269"/>
      <c r="L219" s="39"/>
    </row>
    <row r="220" spans="1:12" x14ac:dyDescent="0.25">
      <c r="A220" s="25">
        <v>43189.312094907407</v>
      </c>
      <c r="B220" s="9" t="s">
        <v>3</v>
      </c>
      <c r="C220" s="9" t="s">
        <v>2</v>
      </c>
      <c r="D220" s="10"/>
      <c r="E220" s="8" t="s">
        <v>636</v>
      </c>
      <c r="F220" s="61" t="s">
        <v>15</v>
      </c>
      <c r="G220" s="9" t="s">
        <v>0</v>
      </c>
      <c r="H220" s="34">
        <v>5030</v>
      </c>
      <c r="I220" s="44">
        <v>0.18</v>
      </c>
      <c r="J220" s="56">
        <v>52</v>
      </c>
      <c r="K220" s="278">
        <f>AVERAGE(H223:H225,H229:H231)</f>
        <v>4890</v>
      </c>
      <c r="L220" s="39"/>
    </row>
    <row r="221" spans="1:12" x14ac:dyDescent="0.25">
      <c r="A221" s="25">
        <v>43189.312256944446</v>
      </c>
      <c r="B221" s="9" t="s">
        <v>3</v>
      </c>
      <c r="C221" s="9" t="s">
        <v>2</v>
      </c>
      <c r="D221" s="10"/>
      <c r="E221" s="8" t="s">
        <v>636</v>
      </c>
      <c r="F221" s="61" t="s">
        <v>15</v>
      </c>
      <c r="G221" s="9" t="s">
        <v>0</v>
      </c>
      <c r="H221" s="34">
        <v>440</v>
      </c>
      <c r="I221" s="44">
        <v>0.18</v>
      </c>
      <c r="J221" s="56">
        <v>52</v>
      </c>
      <c r="K221" s="278"/>
      <c r="L221" s="39"/>
    </row>
    <row r="222" spans="1:12" x14ac:dyDescent="0.25">
      <c r="A222" s="25">
        <v>43189.312395833331</v>
      </c>
      <c r="B222" s="9" t="s">
        <v>3</v>
      </c>
      <c r="C222" s="9" t="s">
        <v>2</v>
      </c>
      <c r="D222" s="10"/>
      <c r="E222" s="8" t="s">
        <v>636</v>
      </c>
      <c r="F222" s="61" t="s">
        <v>15</v>
      </c>
      <c r="G222" s="9" t="s">
        <v>0</v>
      </c>
      <c r="H222" s="34">
        <v>5870</v>
      </c>
      <c r="I222" s="44">
        <v>0.18</v>
      </c>
      <c r="J222" s="56">
        <v>52</v>
      </c>
      <c r="K222" s="278"/>
      <c r="L222" s="39"/>
    </row>
    <row r="223" spans="1:12" x14ac:dyDescent="0.25">
      <c r="A223" s="25">
        <v>43189.312893518516</v>
      </c>
      <c r="B223" s="9" t="s">
        <v>3</v>
      </c>
      <c r="C223" s="9" t="s">
        <v>2</v>
      </c>
      <c r="D223" s="10"/>
      <c r="E223" s="8" t="s">
        <v>636</v>
      </c>
      <c r="F223" s="61" t="s">
        <v>15</v>
      </c>
      <c r="G223" s="9" t="s">
        <v>0</v>
      </c>
      <c r="H223" s="44">
        <v>4770</v>
      </c>
      <c r="I223" s="44">
        <v>0.18</v>
      </c>
      <c r="J223" s="56">
        <v>52</v>
      </c>
      <c r="K223" s="278"/>
      <c r="L223" s="39"/>
    </row>
    <row r="224" spans="1:12" x14ac:dyDescent="0.25">
      <c r="A224" s="25">
        <v>43189.313032407408</v>
      </c>
      <c r="B224" s="9" t="s">
        <v>3</v>
      </c>
      <c r="C224" s="9" t="s">
        <v>2</v>
      </c>
      <c r="D224" s="10"/>
      <c r="E224" s="8" t="s">
        <v>636</v>
      </c>
      <c r="F224" s="61" t="s">
        <v>15</v>
      </c>
      <c r="G224" s="9" t="s">
        <v>0</v>
      </c>
      <c r="H224" s="44">
        <v>4840</v>
      </c>
      <c r="I224" s="44">
        <v>0.18</v>
      </c>
      <c r="J224" s="56">
        <v>52</v>
      </c>
      <c r="K224" s="278"/>
      <c r="L224" s="39"/>
    </row>
    <row r="225" spans="1:12" x14ac:dyDescent="0.25">
      <c r="A225" s="25">
        <v>43189.31318287037</v>
      </c>
      <c r="B225" s="9" t="s">
        <v>3</v>
      </c>
      <c r="C225" s="9" t="s">
        <v>2</v>
      </c>
      <c r="D225" s="10"/>
      <c r="E225" s="8" t="s">
        <v>636</v>
      </c>
      <c r="F225" s="61" t="s">
        <v>15</v>
      </c>
      <c r="G225" s="9" t="s">
        <v>0</v>
      </c>
      <c r="H225" s="44">
        <v>4880</v>
      </c>
      <c r="I225" s="44">
        <v>0.18</v>
      </c>
      <c r="J225" s="56">
        <v>52</v>
      </c>
      <c r="K225" s="278"/>
      <c r="L225" s="39"/>
    </row>
    <row r="226" spans="1:12" x14ac:dyDescent="0.25">
      <c r="A226" s="25">
        <v>43189.313645833332</v>
      </c>
      <c r="B226" s="9" t="s">
        <v>3</v>
      </c>
      <c r="C226" s="10"/>
      <c r="D226" s="9" t="s">
        <v>2</v>
      </c>
      <c r="E226" s="8" t="s">
        <v>637</v>
      </c>
      <c r="F226" s="61" t="s">
        <v>15</v>
      </c>
      <c r="G226" s="9" t="s">
        <v>0</v>
      </c>
      <c r="H226" s="34">
        <v>3040</v>
      </c>
      <c r="I226" s="44">
        <v>0.18</v>
      </c>
      <c r="J226" s="56">
        <v>52</v>
      </c>
      <c r="K226" s="278"/>
      <c r="L226" s="39"/>
    </row>
    <row r="227" spans="1:12" x14ac:dyDescent="0.25">
      <c r="A227" s="25">
        <v>43189.313796296294</v>
      </c>
      <c r="B227" s="9" t="s">
        <v>3</v>
      </c>
      <c r="C227" s="10"/>
      <c r="D227" s="9" t="s">
        <v>2</v>
      </c>
      <c r="E227" s="8" t="s">
        <v>637</v>
      </c>
      <c r="F227" s="61" t="s">
        <v>15</v>
      </c>
      <c r="G227" s="9" t="s">
        <v>0</v>
      </c>
      <c r="H227" s="34">
        <v>4690</v>
      </c>
      <c r="I227" s="44">
        <v>0.18</v>
      </c>
      <c r="J227" s="56">
        <v>52</v>
      </c>
      <c r="K227" s="278"/>
      <c r="L227" s="39"/>
    </row>
    <row r="228" spans="1:12" x14ac:dyDescent="0.25">
      <c r="A228" s="25">
        <v>43189.313946759263</v>
      </c>
      <c r="B228" s="9" t="s">
        <v>3</v>
      </c>
      <c r="C228" s="10"/>
      <c r="D228" s="9" t="s">
        <v>2</v>
      </c>
      <c r="E228" s="8" t="s">
        <v>637</v>
      </c>
      <c r="F228" s="61" t="s">
        <v>15</v>
      </c>
      <c r="G228" s="9" t="s">
        <v>0</v>
      </c>
      <c r="H228" s="34">
        <v>4690</v>
      </c>
      <c r="I228" s="44">
        <v>0.18</v>
      </c>
      <c r="J228" s="56">
        <v>52</v>
      </c>
      <c r="K228" s="278"/>
      <c r="L228" s="39"/>
    </row>
    <row r="229" spans="1:12" x14ac:dyDescent="0.25">
      <c r="A229" s="25">
        <v>43189.314837962964</v>
      </c>
      <c r="B229" s="9" t="s">
        <v>3</v>
      </c>
      <c r="C229" s="10"/>
      <c r="D229" s="9" t="s">
        <v>2</v>
      </c>
      <c r="E229" s="8" t="s">
        <v>637</v>
      </c>
      <c r="F229" s="61" t="s">
        <v>15</v>
      </c>
      <c r="G229" s="9" t="s">
        <v>0</v>
      </c>
      <c r="H229" s="44">
        <v>5010</v>
      </c>
      <c r="I229" s="44">
        <v>0.18</v>
      </c>
      <c r="J229" s="56">
        <v>52</v>
      </c>
      <c r="K229" s="278"/>
      <c r="L229" s="39"/>
    </row>
    <row r="230" spans="1:12" x14ac:dyDescent="0.25">
      <c r="A230" s="25">
        <v>43189.314988425926</v>
      </c>
      <c r="B230" s="9" t="s">
        <v>3</v>
      </c>
      <c r="C230" s="10"/>
      <c r="D230" s="9" t="s">
        <v>2</v>
      </c>
      <c r="E230" s="8" t="s">
        <v>637</v>
      </c>
      <c r="F230" s="61" t="s">
        <v>15</v>
      </c>
      <c r="G230" s="9" t="s">
        <v>0</v>
      </c>
      <c r="H230" s="44">
        <v>4940</v>
      </c>
      <c r="I230" s="44">
        <v>0.18</v>
      </c>
      <c r="J230" s="56">
        <v>52</v>
      </c>
      <c r="K230" s="278"/>
      <c r="L230" s="39"/>
    </row>
    <row r="231" spans="1:12" x14ac:dyDescent="0.25">
      <c r="A231" s="25">
        <v>43189.315127314818</v>
      </c>
      <c r="B231" s="9" t="s">
        <v>3</v>
      </c>
      <c r="C231" s="10"/>
      <c r="D231" s="9" t="s">
        <v>2</v>
      </c>
      <c r="E231" s="8" t="s">
        <v>637</v>
      </c>
      <c r="F231" s="61" t="s">
        <v>15</v>
      </c>
      <c r="G231" s="9" t="s">
        <v>0</v>
      </c>
      <c r="H231" s="44">
        <v>4900</v>
      </c>
      <c r="I231" s="44">
        <v>0.18</v>
      </c>
      <c r="J231" s="56">
        <v>52</v>
      </c>
      <c r="K231" s="278"/>
      <c r="L231" s="39"/>
    </row>
    <row r="232" spans="1:12" x14ac:dyDescent="0.25">
      <c r="A232" s="26">
        <v>43189.315810185188</v>
      </c>
      <c r="B232" s="12" t="s">
        <v>3</v>
      </c>
      <c r="C232" s="12" t="s">
        <v>2</v>
      </c>
      <c r="D232" s="10"/>
      <c r="E232" s="29" t="s">
        <v>636</v>
      </c>
      <c r="F232" s="138" t="s">
        <v>14</v>
      </c>
      <c r="G232" s="12" t="s">
        <v>0</v>
      </c>
      <c r="H232" s="40">
        <v>5070</v>
      </c>
      <c r="I232" s="47">
        <v>0.18</v>
      </c>
      <c r="J232" s="55">
        <v>52</v>
      </c>
      <c r="K232" s="277">
        <f>AVERAGE(H233:H234,H238:H240)</f>
        <v>5078</v>
      </c>
      <c r="L232" s="39"/>
    </row>
    <row r="233" spans="1:12" x14ac:dyDescent="0.25">
      <c r="A233" s="26">
        <v>43189.315949074073</v>
      </c>
      <c r="B233" s="12" t="s">
        <v>3</v>
      </c>
      <c r="C233" s="12" t="s">
        <v>2</v>
      </c>
      <c r="D233" s="10"/>
      <c r="E233" s="29" t="s">
        <v>636</v>
      </c>
      <c r="F233" s="138" t="s">
        <v>14</v>
      </c>
      <c r="G233" s="12" t="s">
        <v>0</v>
      </c>
      <c r="H233" s="47">
        <v>4990</v>
      </c>
      <c r="I233" s="47">
        <v>0.18</v>
      </c>
      <c r="J233" s="55">
        <v>52</v>
      </c>
      <c r="K233" s="277"/>
      <c r="L233" s="39"/>
    </row>
    <row r="234" spans="1:12" x14ac:dyDescent="0.25">
      <c r="A234" s="26">
        <v>43189.316099537034</v>
      </c>
      <c r="B234" s="12" t="s">
        <v>3</v>
      </c>
      <c r="C234" s="12" t="s">
        <v>2</v>
      </c>
      <c r="D234" s="10"/>
      <c r="E234" s="29" t="s">
        <v>636</v>
      </c>
      <c r="F234" s="138" t="s">
        <v>14</v>
      </c>
      <c r="G234" s="12" t="s">
        <v>0</v>
      </c>
      <c r="H234" s="47">
        <v>5060</v>
      </c>
      <c r="I234" s="47">
        <v>0.18</v>
      </c>
      <c r="J234" s="55">
        <v>52</v>
      </c>
      <c r="K234" s="277"/>
      <c r="L234" s="39"/>
    </row>
    <row r="235" spans="1:12" x14ac:dyDescent="0.25">
      <c r="A235" s="26">
        <v>43189.316412037035</v>
      </c>
      <c r="B235" s="12" t="s">
        <v>3</v>
      </c>
      <c r="C235" s="10"/>
      <c r="D235" s="12" t="s">
        <v>2</v>
      </c>
      <c r="E235" s="29" t="s">
        <v>637</v>
      </c>
      <c r="F235" s="138" t="s">
        <v>14</v>
      </c>
      <c r="G235" s="12" t="s">
        <v>0</v>
      </c>
      <c r="H235" s="40">
        <v>5190</v>
      </c>
      <c r="I235" s="47">
        <v>0.18</v>
      </c>
      <c r="J235" s="55">
        <v>52</v>
      </c>
      <c r="K235" s="277"/>
      <c r="L235" s="39"/>
    </row>
    <row r="236" spans="1:12" x14ac:dyDescent="0.25">
      <c r="A236" s="26">
        <v>43189.316550925927</v>
      </c>
      <c r="B236" s="12" t="s">
        <v>3</v>
      </c>
      <c r="C236" s="10"/>
      <c r="D236" s="12" t="s">
        <v>2</v>
      </c>
      <c r="E236" s="29" t="s">
        <v>637</v>
      </c>
      <c r="F236" s="138" t="s">
        <v>14</v>
      </c>
      <c r="G236" s="12" t="s">
        <v>0</v>
      </c>
      <c r="H236" s="40">
        <v>5090</v>
      </c>
      <c r="I236" s="47">
        <v>0.18</v>
      </c>
      <c r="J236" s="55">
        <v>52</v>
      </c>
      <c r="K236" s="277"/>
      <c r="L236" s="39"/>
    </row>
    <row r="237" spans="1:12" x14ac:dyDescent="0.25">
      <c r="A237" s="26">
        <v>43189.316701388889</v>
      </c>
      <c r="B237" s="12" t="s">
        <v>3</v>
      </c>
      <c r="C237" s="10"/>
      <c r="D237" s="12" t="s">
        <v>2</v>
      </c>
      <c r="E237" s="29" t="s">
        <v>637</v>
      </c>
      <c r="F237" s="138" t="s">
        <v>14</v>
      </c>
      <c r="G237" s="12" t="s">
        <v>0</v>
      </c>
      <c r="H237" s="40">
        <v>5150</v>
      </c>
      <c r="I237" s="47">
        <v>0.18</v>
      </c>
      <c r="J237" s="55">
        <v>52</v>
      </c>
      <c r="K237" s="277"/>
      <c r="L237" s="39"/>
    </row>
    <row r="238" spans="1:12" x14ac:dyDescent="0.25">
      <c r="A238" s="26">
        <v>43189.316944444443</v>
      </c>
      <c r="B238" s="12" t="s">
        <v>3</v>
      </c>
      <c r="C238" s="10"/>
      <c r="D238" s="12" t="s">
        <v>2</v>
      </c>
      <c r="E238" s="29" t="s">
        <v>637</v>
      </c>
      <c r="F238" s="138" t="s">
        <v>14</v>
      </c>
      <c r="G238" s="12" t="s">
        <v>0</v>
      </c>
      <c r="H238" s="47">
        <v>5120</v>
      </c>
      <c r="I238" s="47">
        <v>0.18</v>
      </c>
      <c r="J238" s="55">
        <v>52</v>
      </c>
      <c r="K238" s="277"/>
      <c r="L238" s="39"/>
    </row>
    <row r="239" spans="1:12" x14ac:dyDescent="0.25">
      <c r="A239" s="26">
        <v>43189.317083333335</v>
      </c>
      <c r="B239" s="12" t="s">
        <v>3</v>
      </c>
      <c r="C239" s="10"/>
      <c r="D239" s="12" t="s">
        <v>2</v>
      </c>
      <c r="E239" s="29" t="s">
        <v>637</v>
      </c>
      <c r="F239" s="138" t="s">
        <v>14</v>
      </c>
      <c r="G239" s="12" t="s">
        <v>0</v>
      </c>
      <c r="H239" s="47">
        <v>5090</v>
      </c>
      <c r="I239" s="47">
        <v>0.18</v>
      </c>
      <c r="J239" s="55">
        <v>52</v>
      </c>
      <c r="K239" s="277"/>
      <c r="L239" s="39"/>
    </row>
    <row r="240" spans="1:12" x14ac:dyDescent="0.25">
      <c r="A240" s="26">
        <v>43189.31722222222</v>
      </c>
      <c r="B240" s="12" t="s">
        <v>3</v>
      </c>
      <c r="C240" s="10"/>
      <c r="D240" s="12" t="s">
        <v>2</v>
      </c>
      <c r="E240" s="29" t="s">
        <v>637</v>
      </c>
      <c r="F240" s="138" t="s">
        <v>14</v>
      </c>
      <c r="G240" s="12" t="s">
        <v>0</v>
      </c>
      <c r="H240" s="47">
        <v>5130</v>
      </c>
      <c r="I240" s="47">
        <v>0.18</v>
      </c>
      <c r="J240" s="55">
        <v>52</v>
      </c>
      <c r="K240" s="277"/>
      <c r="L240" s="39"/>
    </row>
    <row r="241" spans="1:12" x14ac:dyDescent="0.25">
      <c r="A241" s="25">
        <v>43189.31790509259</v>
      </c>
      <c r="B241" s="9" t="s">
        <v>3</v>
      </c>
      <c r="C241" s="9" t="s">
        <v>2</v>
      </c>
      <c r="D241" s="10"/>
      <c r="E241" s="8" t="s">
        <v>636</v>
      </c>
      <c r="F241" s="61" t="s">
        <v>13</v>
      </c>
      <c r="G241" s="9" t="s">
        <v>12</v>
      </c>
      <c r="H241" s="44">
        <v>4880</v>
      </c>
      <c r="I241" s="44">
        <v>0.18</v>
      </c>
      <c r="J241" s="56">
        <v>52</v>
      </c>
      <c r="K241" s="278">
        <f>AVERAGE(H241:H246)</f>
        <v>4780</v>
      </c>
      <c r="L241" s="39"/>
    </row>
    <row r="242" spans="1:12" x14ac:dyDescent="0.25">
      <c r="A242" s="25">
        <v>43189.318043981482</v>
      </c>
      <c r="B242" s="9" t="s">
        <v>3</v>
      </c>
      <c r="C242" s="9" t="s">
        <v>2</v>
      </c>
      <c r="D242" s="10"/>
      <c r="E242" s="8" t="s">
        <v>636</v>
      </c>
      <c r="F242" s="61" t="s">
        <v>13</v>
      </c>
      <c r="G242" s="9" t="s">
        <v>12</v>
      </c>
      <c r="H242" s="44">
        <v>4900</v>
      </c>
      <c r="I242" s="44">
        <v>0.18</v>
      </c>
      <c r="J242" s="56">
        <v>52</v>
      </c>
      <c r="K242" s="278"/>
      <c r="L242" s="39"/>
    </row>
    <row r="243" spans="1:12" x14ac:dyDescent="0.25">
      <c r="A243" s="25">
        <v>43189.318182870367</v>
      </c>
      <c r="B243" s="9" t="s">
        <v>3</v>
      </c>
      <c r="C243" s="9" t="s">
        <v>2</v>
      </c>
      <c r="D243" s="10"/>
      <c r="E243" s="8" t="s">
        <v>636</v>
      </c>
      <c r="F243" s="61" t="s">
        <v>13</v>
      </c>
      <c r="G243" s="9" t="s">
        <v>12</v>
      </c>
      <c r="H243" s="44">
        <v>4900</v>
      </c>
      <c r="I243" s="44">
        <v>0.18</v>
      </c>
      <c r="J243" s="56">
        <v>52</v>
      </c>
      <c r="K243" s="278"/>
      <c r="L243" s="39"/>
    </row>
    <row r="244" spans="1:12" x14ac:dyDescent="0.25">
      <c r="A244" s="25">
        <v>43189.318530092591</v>
      </c>
      <c r="B244" s="9" t="s">
        <v>3</v>
      </c>
      <c r="C244" s="10"/>
      <c r="D244" s="9" t="s">
        <v>2</v>
      </c>
      <c r="E244" s="8" t="s">
        <v>637</v>
      </c>
      <c r="F244" s="61" t="s">
        <v>13</v>
      </c>
      <c r="G244" s="9" t="s">
        <v>12</v>
      </c>
      <c r="H244" s="44">
        <v>4510</v>
      </c>
      <c r="I244" s="44">
        <v>0.18</v>
      </c>
      <c r="J244" s="56">
        <v>52</v>
      </c>
      <c r="K244" s="278"/>
      <c r="L244" s="39"/>
    </row>
    <row r="245" spans="1:12" x14ac:dyDescent="0.25">
      <c r="A245" s="25">
        <v>43189.318668981483</v>
      </c>
      <c r="B245" s="9" t="s">
        <v>3</v>
      </c>
      <c r="C245" s="10"/>
      <c r="D245" s="9" t="s">
        <v>2</v>
      </c>
      <c r="E245" s="8" t="s">
        <v>637</v>
      </c>
      <c r="F245" s="61" t="s">
        <v>13</v>
      </c>
      <c r="G245" s="9" t="s">
        <v>12</v>
      </c>
      <c r="H245" s="44">
        <v>4720</v>
      </c>
      <c r="I245" s="44">
        <v>0.18</v>
      </c>
      <c r="J245" s="56">
        <v>52</v>
      </c>
      <c r="K245" s="278"/>
      <c r="L245" s="39"/>
    </row>
    <row r="246" spans="1:12" x14ac:dyDescent="0.25">
      <c r="A246" s="25">
        <v>43189.318807870368</v>
      </c>
      <c r="B246" s="9" t="s">
        <v>3</v>
      </c>
      <c r="C246" s="10"/>
      <c r="D246" s="9" t="s">
        <v>2</v>
      </c>
      <c r="E246" s="8" t="s">
        <v>637</v>
      </c>
      <c r="F246" s="61" t="s">
        <v>13</v>
      </c>
      <c r="G246" s="9" t="s">
        <v>12</v>
      </c>
      <c r="H246" s="44">
        <v>4770</v>
      </c>
      <c r="I246" s="44">
        <v>0.18</v>
      </c>
      <c r="J246" s="56">
        <v>52</v>
      </c>
      <c r="K246" s="278"/>
      <c r="L246" s="39"/>
    </row>
    <row r="247" spans="1:12" x14ac:dyDescent="0.25">
      <c r="A247" s="26">
        <v>43189.319513888891</v>
      </c>
      <c r="B247" s="12" t="s">
        <v>3</v>
      </c>
      <c r="C247" s="12" t="s">
        <v>2</v>
      </c>
      <c r="D247" s="10"/>
      <c r="E247" s="29" t="s">
        <v>636</v>
      </c>
      <c r="F247" s="138" t="s">
        <v>13</v>
      </c>
      <c r="G247" s="12" t="s">
        <v>0</v>
      </c>
      <c r="H247" s="40">
        <v>5360</v>
      </c>
      <c r="I247" s="47">
        <v>0.18</v>
      </c>
      <c r="J247" s="55">
        <v>52</v>
      </c>
      <c r="K247" s="277">
        <f>AVERAGE(H252:H255,H257:H261)</f>
        <v>5005.5555555555557</v>
      </c>
      <c r="L247" s="39"/>
    </row>
    <row r="248" spans="1:12" x14ac:dyDescent="0.25">
      <c r="A248" s="26">
        <v>43189.319652777776</v>
      </c>
      <c r="B248" s="12" t="s">
        <v>3</v>
      </c>
      <c r="C248" s="12" t="s">
        <v>2</v>
      </c>
      <c r="D248" s="10"/>
      <c r="E248" s="29" t="s">
        <v>636</v>
      </c>
      <c r="F248" s="138" t="s">
        <v>13</v>
      </c>
      <c r="G248" s="12" t="s">
        <v>0</v>
      </c>
      <c r="H248" s="40">
        <v>5450</v>
      </c>
      <c r="I248" s="47">
        <v>0.18</v>
      </c>
      <c r="J248" s="55">
        <v>52</v>
      </c>
      <c r="K248" s="277"/>
      <c r="L248" s="39"/>
    </row>
    <row r="249" spans="1:12" x14ac:dyDescent="0.25">
      <c r="A249" s="26">
        <v>43189.319803240738</v>
      </c>
      <c r="B249" s="12" t="s">
        <v>3</v>
      </c>
      <c r="C249" s="12" t="s">
        <v>2</v>
      </c>
      <c r="D249" s="10"/>
      <c r="E249" s="29" t="s">
        <v>636</v>
      </c>
      <c r="F249" s="138" t="s">
        <v>13</v>
      </c>
      <c r="G249" s="12" t="s">
        <v>0</v>
      </c>
      <c r="H249" s="40">
        <v>5390</v>
      </c>
      <c r="I249" s="47">
        <v>0.18</v>
      </c>
      <c r="J249" s="55">
        <v>52</v>
      </c>
      <c r="K249" s="277"/>
      <c r="L249" s="39"/>
    </row>
    <row r="250" spans="1:12" x14ac:dyDescent="0.25">
      <c r="A250" s="26">
        <v>43189.320277777777</v>
      </c>
      <c r="B250" s="12" t="s">
        <v>3</v>
      </c>
      <c r="C250" s="12" t="s">
        <v>2</v>
      </c>
      <c r="D250" s="10"/>
      <c r="E250" s="29" t="s">
        <v>636</v>
      </c>
      <c r="F250" s="138" t="s">
        <v>13</v>
      </c>
      <c r="G250" s="12" t="s">
        <v>0</v>
      </c>
      <c r="H250" s="40">
        <v>4190</v>
      </c>
      <c r="I250" s="47">
        <v>0.18</v>
      </c>
      <c r="J250" s="55">
        <v>52</v>
      </c>
      <c r="K250" s="277"/>
      <c r="L250" s="39"/>
    </row>
    <row r="251" spans="1:12" x14ac:dyDescent="0.25">
      <c r="A251" s="26">
        <v>43189.320416666669</v>
      </c>
      <c r="B251" s="12" t="s">
        <v>3</v>
      </c>
      <c r="C251" s="12" t="s">
        <v>2</v>
      </c>
      <c r="D251" s="10"/>
      <c r="E251" s="29" t="s">
        <v>636</v>
      </c>
      <c r="F251" s="138" t="s">
        <v>13</v>
      </c>
      <c r="G251" s="12" t="s">
        <v>0</v>
      </c>
      <c r="H251" s="40">
        <v>4990</v>
      </c>
      <c r="I251" s="47">
        <v>0.18</v>
      </c>
      <c r="J251" s="55">
        <v>52</v>
      </c>
      <c r="K251" s="277"/>
      <c r="L251" s="39"/>
    </row>
    <row r="252" spans="1:12" x14ac:dyDescent="0.25">
      <c r="A252" s="26">
        <v>43189.320555555554</v>
      </c>
      <c r="B252" s="12" t="s">
        <v>3</v>
      </c>
      <c r="C252" s="12" t="s">
        <v>2</v>
      </c>
      <c r="D252" s="10"/>
      <c r="E252" s="29" t="s">
        <v>636</v>
      </c>
      <c r="F252" s="138" t="s">
        <v>13</v>
      </c>
      <c r="G252" s="12" t="s">
        <v>0</v>
      </c>
      <c r="H252" s="47">
        <v>5050</v>
      </c>
      <c r="I252" s="47">
        <v>0.18</v>
      </c>
      <c r="J252" s="55">
        <v>52</v>
      </c>
      <c r="K252" s="277"/>
      <c r="L252" s="39"/>
    </row>
    <row r="253" spans="1:12" x14ac:dyDescent="0.25">
      <c r="A253" s="26">
        <v>43189.321967592594</v>
      </c>
      <c r="B253" s="12" t="s">
        <v>3</v>
      </c>
      <c r="C253" s="12" t="s">
        <v>2</v>
      </c>
      <c r="D253" s="10"/>
      <c r="E253" s="29" t="s">
        <v>636</v>
      </c>
      <c r="F253" s="138" t="s">
        <v>13</v>
      </c>
      <c r="G253" s="12" t="s">
        <v>0</v>
      </c>
      <c r="H253" s="47">
        <v>5090</v>
      </c>
      <c r="I253" s="47">
        <v>0.18</v>
      </c>
      <c r="J253" s="55">
        <v>52</v>
      </c>
      <c r="K253" s="277"/>
      <c r="L253" s="39"/>
    </row>
    <row r="254" spans="1:12" x14ac:dyDescent="0.25">
      <c r="A254" s="26">
        <v>43189.322118055556</v>
      </c>
      <c r="B254" s="12" t="s">
        <v>3</v>
      </c>
      <c r="C254" s="12" t="s">
        <v>2</v>
      </c>
      <c r="D254" s="10"/>
      <c r="E254" s="29" t="s">
        <v>636</v>
      </c>
      <c r="F254" s="138" t="s">
        <v>13</v>
      </c>
      <c r="G254" s="12" t="s">
        <v>0</v>
      </c>
      <c r="H254" s="47">
        <v>5090</v>
      </c>
      <c r="I254" s="47">
        <v>0.18</v>
      </c>
      <c r="J254" s="55">
        <v>52</v>
      </c>
      <c r="K254" s="277"/>
      <c r="L254" s="39"/>
    </row>
    <row r="255" spans="1:12" x14ac:dyDescent="0.25">
      <c r="A255" s="26">
        <v>43189.322268518517</v>
      </c>
      <c r="B255" s="12" t="s">
        <v>3</v>
      </c>
      <c r="C255" s="12" t="s">
        <v>2</v>
      </c>
      <c r="D255" s="10"/>
      <c r="E255" s="29" t="s">
        <v>636</v>
      </c>
      <c r="F255" s="138" t="s">
        <v>13</v>
      </c>
      <c r="G255" s="12" t="s">
        <v>0</v>
      </c>
      <c r="H255" s="47">
        <v>5090</v>
      </c>
      <c r="I255" s="47">
        <v>0.18</v>
      </c>
      <c r="J255" s="55">
        <v>52</v>
      </c>
      <c r="K255" s="277"/>
      <c r="L255" s="39"/>
    </row>
    <row r="256" spans="1:12" x14ac:dyDescent="0.25">
      <c r="A256" s="26">
        <v>43189.322731481479</v>
      </c>
      <c r="B256" s="12" t="s">
        <v>3</v>
      </c>
      <c r="C256" s="10"/>
      <c r="D256" s="12" t="s">
        <v>2</v>
      </c>
      <c r="E256" s="29" t="s">
        <v>637</v>
      </c>
      <c r="F256" s="138" t="s">
        <v>13</v>
      </c>
      <c r="G256" s="12" t="s">
        <v>0</v>
      </c>
      <c r="H256" s="40">
        <v>4750</v>
      </c>
      <c r="I256" s="47">
        <v>0.18</v>
      </c>
      <c r="J256" s="55">
        <v>52</v>
      </c>
      <c r="K256" s="277"/>
      <c r="L256" s="39"/>
    </row>
    <row r="257" spans="1:12" x14ac:dyDescent="0.25">
      <c r="A257" s="26">
        <v>43189.322870370372</v>
      </c>
      <c r="B257" s="12" t="s">
        <v>3</v>
      </c>
      <c r="C257" s="10"/>
      <c r="D257" s="12" t="s">
        <v>2</v>
      </c>
      <c r="E257" s="29" t="s">
        <v>637</v>
      </c>
      <c r="F257" s="138" t="s">
        <v>13</v>
      </c>
      <c r="G257" s="12" t="s">
        <v>0</v>
      </c>
      <c r="H257" s="47">
        <v>4880</v>
      </c>
      <c r="I257" s="47">
        <v>0.18</v>
      </c>
      <c r="J257" s="55">
        <v>52</v>
      </c>
      <c r="K257" s="277"/>
      <c r="L257" s="39"/>
    </row>
    <row r="258" spans="1:12" x14ac:dyDescent="0.25">
      <c r="A258" s="26">
        <v>43189.323020833333</v>
      </c>
      <c r="B258" s="12" t="s">
        <v>3</v>
      </c>
      <c r="C258" s="10"/>
      <c r="D258" s="12" t="s">
        <v>2</v>
      </c>
      <c r="E258" s="29" t="s">
        <v>637</v>
      </c>
      <c r="F258" s="138" t="s">
        <v>13</v>
      </c>
      <c r="G258" s="12" t="s">
        <v>0</v>
      </c>
      <c r="H258" s="47">
        <v>4950</v>
      </c>
      <c r="I258" s="47">
        <v>0.18</v>
      </c>
      <c r="J258" s="55">
        <v>52</v>
      </c>
      <c r="K258" s="277"/>
      <c r="L258" s="39"/>
    </row>
    <row r="259" spans="1:12" x14ac:dyDescent="0.25">
      <c r="A259" s="26">
        <v>43189.323298611111</v>
      </c>
      <c r="B259" s="12" t="s">
        <v>3</v>
      </c>
      <c r="C259" s="10"/>
      <c r="D259" s="12" t="s">
        <v>2</v>
      </c>
      <c r="E259" s="29" t="s">
        <v>637</v>
      </c>
      <c r="F259" s="138" t="s">
        <v>13</v>
      </c>
      <c r="G259" s="12" t="s">
        <v>0</v>
      </c>
      <c r="H259" s="47">
        <v>4960</v>
      </c>
      <c r="I259" s="47">
        <v>0.18</v>
      </c>
      <c r="J259" s="55">
        <v>52</v>
      </c>
      <c r="K259" s="277"/>
      <c r="L259" s="39"/>
    </row>
    <row r="260" spans="1:12" x14ac:dyDescent="0.25">
      <c r="A260" s="26">
        <v>43189.323449074072</v>
      </c>
      <c r="B260" s="12" t="s">
        <v>3</v>
      </c>
      <c r="C260" s="10"/>
      <c r="D260" s="12" t="s">
        <v>2</v>
      </c>
      <c r="E260" s="29" t="s">
        <v>637</v>
      </c>
      <c r="F260" s="138" t="s">
        <v>13</v>
      </c>
      <c r="G260" s="12" t="s">
        <v>0</v>
      </c>
      <c r="H260" s="47">
        <v>4980</v>
      </c>
      <c r="I260" s="47">
        <v>0.18</v>
      </c>
      <c r="J260" s="55">
        <v>52</v>
      </c>
      <c r="K260" s="277"/>
      <c r="L260" s="39"/>
    </row>
    <row r="261" spans="1:12" x14ac:dyDescent="0.25">
      <c r="A261" s="26">
        <v>43189.323587962965</v>
      </c>
      <c r="B261" s="12" t="s">
        <v>3</v>
      </c>
      <c r="C261" s="10"/>
      <c r="D261" s="12" t="s">
        <v>2</v>
      </c>
      <c r="E261" s="29" t="s">
        <v>637</v>
      </c>
      <c r="F261" s="138" t="s">
        <v>13</v>
      </c>
      <c r="G261" s="12" t="s">
        <v>0</v>
      </c>
      <c r="H261" s="47">
        <v>4960</v>
      </c>
      <c r="I261" s="47">
        <v>0.18</v>
      </c>
      <c r="J261" s="55">
        <v>52</v>
      </c>
      <c r="K261" s="277"/>
      <c r="L261" s="39"/>
    </row>
    <row r="262" spans="1:12" x14ac:dyDescent="0.25">
      <c r="A262" s="25">
        <v>43189.324097222219</v>
      </c>
      <c r="B262" s="9" t="s">
        <v>3</v>
      </c>
      <c r="C262" s="9" t="s">
        <v>2</v>
      </c>
      <c r="D262" s="10"/>
      <c r="E262" s="8" t="s">
        <v>636</v>
      </c>
      <c r="F262" s="61" t="s">
        <v>11</v>
      </c>
      <c r="G262" s="9" t="s">
        <v>0</v>
      </c>
      <c r="H262" s="44">
        <v>4530</v>
      </c>
      <c r="I262" s="44">
        <v>0.18</v>
      </c>
      <c r="J262" s="56">
        <v>52</v>
      </c>
      <c r="K262" s="278">
        <f>AVERAGE(H262:H264,H270:H273)</f>
        <v>4657.1428571428569</v>
      </c>
      <c r="L262" s="39"/>
    </row>
    <row r="263" spans="1:12" x14ac:dyDescent="0.25">
      <c r="A263" s="25">
        <v>43189.324236111112</v>
      </c>
      <c r="B263" s="9" t="s">
        <v>3</v>
      </c>
      <c r="C263" s="9" t="s">
        <v>2</v>
      </c>
      <c r="D263" s="10"/>
      <c r="E263" s="8" t="s">
        <v>636</v>
      </c>
      <c r="F263" s="61" t="s">
        <v>11</v>
      </c>
      <c r="G263" s="9" t="s">
        <v>0</v>
      </c>
      <c r="H263" s="44">
        <v>4580</v>
      </c>
      <c r="I263" s="44">
        <v>0.18</v>
      </c>
      <c r="J263" s="56">
        <v>52</v>
      </c>
      <c r="K263" s="278"/>
      <c r="L263" s="39"/>
    </row>
    <row r="264" spans="1:12" x14ac:dyDescent="0.25">
      <c r="A264" s="25">
        <v>43189.324374999997</v>
      </c>
      <c r="B264" s="9" t="s">
        <v>3</v>
      </c>
      <c r="C264" s="9" t="s">
        <v>2</v>
      </c>
      <c r="D264" s="10"/>
      <c r="E264" s="8" t="s">
        <v>636</v>
      </c>
      <c r="F264" s="61" t="s">
        <v>11</v>
      </c>
      <c r="G264" s="9" t="s">
        <v>0</v>
      </c>
      <c r="H264" s="44">
        <v>4580</v>
      </c>
      <c r="I264" s="44">
        <v>0.18</v>
      </c>
      <c r="J264" s="56">
        <v>52</v>
      </c>
      <c r="K264" s="278"/>
      <c r="L264" s="39"/>
    </row>
    <row r="265" spans="1:12" x14ac:dyDescent="0.25">
      <c r="A265" s="25">
        <v>43189.325208333335</v>
      </c>
      <c r="B265" s="9" t="s">
        <v>3</v>
      </c>
      <c r="C265" s="10"/>
      <c r="D265" s="9" t="s">
        <v>2</v>
      </c>
      <c r="E265" s="8" t="s">
        <v>637</v>
      </c>
      <c r="F265" s="61" t="s">
        <v>11</v>
      </c>
      <c r="G265" s="9" t="s">
        <v>0</v>
      </c>
      <c r="H265" s="34">
        <v>2840</v>
      </c>
      <c r="I265" s="44">
        <v>0.18</v>
      </c>
      <c r="J265" s="56">
        <v>52</v>
      </c>
      <c r="K265" s="278"/>
      <c r="L265" s="39"/>
    </row>
    <row r="266" spans="1:12" x14ac:dyDescent="0.25">
      <c r="A266" s="25">
        <v>43189.325358796297</v>
      </c>
      <c r="B266" s="9" t="s">
        <v>3</v>
      </c>
      <c r="C266" s="10"/>
      <c r="D266" s="9" t="s">
        <v>2</v>
      </c>
      <c r="E266" s="8" t="s">
        <v>637</v>
      </c>
      <c r="F266" s="61" t="s">
        <v>11</v>
      </c>
      <c r="G266" s="9" t="s">
        <v>0</v>
      </c>
      <c r="H266" s="34">
        <v>4260</v>
      </c>
      <c r="I266" s="44">
        <v>0.18</v>
      </c>
      <c r="J266" s="56">
        <v>52</v>
      </c>
      <c r="K266" s="278"/>
      <c r="L266" s="39"/>
    </row>
    <row r="267" spans="1:12" x14ac:dyDescent="0.25">
      <c r="A267" s="25">
        <v>43189.325497685182</v>
      </c>
      <c r="B267" s="9" t="s">
        <v>3</v>
      </c>
      <c r="C267" s="10"/>
      <c r="D267" s="9" t="s">
        <v>2</v>
      </c>
      <c r="E267" s="8" t="s">
        <v>637</v>
      </c>
      <c r="F267" s="61" t="s">
        <v>11</v>
      </c>
      <c r="G267" s="9" t="s">
        <v>0</v>
      </c>
      <c r="H267" s="34">
        <v>4260</v>
      </c>
      <c r="I267" s="44">
        <v>0.18</v>
      </c>
      <c r="J267" s="56">
        <v>52</v>
      </c>
      <c r="K267" s="278"/>
      <c r="L267" s="39"/>
    </row>
    <row r="268" spans="1:12" x14ac:dyDescent="0.25">
      <c r="A268" s="25">
        <v>43189.326064814813</v>
      </c>
      <c r="B268" s="9" t="s">
        <v>3</v>
      </c>
      <c r="C268" s="10"/>
      <c r="D268" s="9" t="s">
        <v>2</v>
      </c>
      <c r="E268" s="8" t="s">
        <v>637</v>
      </c>
      <c r="F268" s="61" t="s">
        <v>11</v>
      </c>
      <c r="G268" s="9" t="s">
        <v>0</v>
      </c>
      <c r="H268" s="34">
        <v>2880</v>
      </c>
      <c r="I268" s="44">
        <v>0.18</v>
      </c>
      <c r="J268" s="56">
        <v>52</v>
      </c>
      <c r="K268" s="278"/>
      <c r="L268" s="39"/>
    </row>
    <row r="269" spans="1:12" x14ac:dyDescent="0.25">
      <c r="A269" s="25">
        <v>43189.326203703706</v>
      </c>
      <c r="B269" s="9" t="s">
        <v>3</v>
      </c>
      <c r="C269" s="10"/>
      <c r="D269" s="9" t="s">
        <v>2</v>
      </c>
      <c r="E269" s="8" t="s">
        <v>637</v>
      </c>
      <c r="F269" s="61" t="s">
        <v>11</v>
      </c>
      <c r="G269" s="9" t="s">
        <v>0</v>
      </c>
      <c r="H269" s="34">
        <v>3160</v>
      </c>
      <c r="I269" s="44">
        <v>0.18</v>
      </c>
      <c r="J269" s="56">
        <v>52</v>
      </c>
      <c r="K269" s="278"/>
      <c r="L269" s="39"/>
    </row>
    <row r="270" spans="1:12" x14ac:dyDescent="0.25">
      <c r="A270" s="25">
        <v>43189.326354166667</v>
      </c>
      <c r="B270" s="9" t="s">
        <v>3</v>
      </c>
      <c r="C270" s="10"/>
      <c r="D270" s="9" t="s">
        <v>2</v>
      </c>
      <c r="E270" s="8" t="s">
        <v>637</v>
      </c>
      <c r="F270" s="61" t="s">
        <v>11</v>
      </c>
      <c r="G270" s="9" t="s">
        <v>0</v>
      </c>
      <c r="H270" s="44">
        <v>4200</v>
      </c>
      <c r="I270" s="44">
        <v>0.18</v>
      </c>
      <c r="J270" s="56">
        <v>52</v>
      </c>
      <c r="K270" s="278"/>
      <c r="L270" s="39"/>
    </row>
    <row r="271" spans="1:12" x14ac:dyDescent="0.25">
      <c r="A271" s="25">
        <v>43189.326886574076</v>
      </c>
      <c r="B271" s="9" t="s">
        <v>3</v>
      </c>
      <c r="C271" s="10"/>
      <c r="D271" s="9" t="s">
        <v>2</v>
      </c>
      <c r="E271" s="8" t="s">
        <v>637</v>
      </c>
      <c r="F271" s="61" t="s">
        <v>11</v>
      </c>
      <c r="G271" s="9" t="s">
        <v>0</v>
      </c>
      <c r="H271" s="44">
        <v>4920</v>
      </c>
      <c r="I271" s="44">
        <v>0.18</v>
      </c>
      <c r="J271" s="56">
        <v>52</v>
      </c>
      <c r="K271" s="278"/>
      <c r="L271" s="39"/>
    </row>
    <row r="272" spans="1:12" x14ac:dyDescent="0.25">
      <c r="A272" s="25">
        <v>43189.327025462961</v>
      </c>
      <c r="B272" s="9" t="s">
        <v>3</v>
      </c>
      <c r="C272" s="10"/>
      <c r="D272" s="9" t="s">
        <v>2</v>
      </c>
      <c r="E272" s="8" t="s">
        <v>637</v>
      </c>
      <c r="F272" s="61" t="s">
        <v>11</v>
      </c>
      <c r="G272" s="9" t="s">
        <v>0</v>
      </c>
      <c r="H272" s="44">
        <v>4910</v>
      </c>
      <c r="I272" s="44">
        <v>0.18</v>
      </c>
      <c r="J272" s="56">
        <v>52</v>
      </c>
      <c r="K272" s="278"/>
      <c r="L272" s="39"/>
    </row>
    <row r="273" spans="1:12" x14ac:dyDescent="0.25">
      <c r="A273" s="25">
        <v>43189.327164351853</v>
      </c>
      <c r="B273" s="9" t="s">
        <v>3</v>
      </c>
      <c r="C273" s="10"/>
      <c r="D273" s="9" t="s">
        <v>2</v>
      </c>
      <c r="E273" s="8" t="s">
        <v>637</v>
      </c>
      <c r="F273" s="61" t="s">
        <v>11</v>
      </c>
      <c r="G273" s="9" t="s">
        <v>0</v>
      </c>
      <c r="H273" s="44">
        <v>4880</v>
      </c>
      <c r="I273" s="44">
        <v>0.18</v>
      </c>
      <c r="J273" s="56">
        <v>52</v>
      </c>
      <c r="K273" s="278"/>
      <c r="L273" s="39"/>
    </row>
    <row r="274" spans="1:12" x14ac:dyDescent="0.25">
      <c r="A274" s="26">
        <v>43189.327905092592</v>
      </c>
      <c r="B274" s="12" t="s">
        <v>3</v>
      </c>
      <c r="C274" s="12" t="s">
        <v>2</v>
      </c>
      <c r="D274" s="10"/>
      <c r="E274" s="29" t="s">
        <v>636</v>
      </c>
      <c r="F274" s="138" t="s">
        <v>10</v>
      </c>
      <c r="G274" s="12" t="s">
        <v>0</v>
      </c>
      <c r="H274" s="47">
        <v>4950</v>
      </c>
      <c r="I274" s="47">
        <v>0.18</v>
      </c>
      <c r="J274" s="55">
        <v>52</v>
      </c>
      <c r="K274" s="277">
        <f>AVERAGE(H274:H276,H281:H284)</f>
        <v>4825.7142857142853</v>
      </c>
      <c r="L274" s="39"/>
    </row>
    <row r="275" spans="1:12" x14ac:dyDescent="0.25">
      <c r="A275" s="26">
        <v>43189.328055555554</v>
      </c>
      <c r="B275" s="12" t="s">
        <v>3</v>
      </c>
      <c r="C275" s="12" t="s">
        <v>2</v>
      </c>
      <c r="D275" s="10"/>
      <c r="E275" s="29" t="s">
        <v>636</v>
      </c>
      <c r="F275" s="138" t="s">
        <v>10</v>
      </c>
      <c r="G275" s="12" t="s">
        <v>0</v>
      </c>
      <c r="H275" s="47">
        <v>4960</v>
      </c>
      <c r="I275" s="47">
        <v>0.18</v>
      </c>
      <c r="J275" s="55">
        <v>52</v>
      </c>
      <c r="K275" s="277"/>
      <c r="L275" s="39"/>
    </row>
    <row r="276" spans="1:12" x14ac:dyDescent="0.25">
      <c r="A276" s="26">
        <v>43189.328194444446</v>
      </c>
      <c r="B276" s="12" t="s">
        <v>3</v>
      </c>
      <c r="C276" s="12" t="s">
        <v>2</v>
      </c>
      <c r="D276" s="10"/>
      <c r="E276" s="29" t="s">
        <v>636</v>
      </c>
      <c r="F276" s="138" t="s">
        <v>10</v>
      </c>
      <c r="G276" s="12" t="s">
        <v>0</v>
      </c>
      <c r="H276" s="47">
        <v>4910</v>
      </c>
      <c r="I276" s="47">
        <v>0.18</v>
      </c>
      <c r="J276" s="55">
        <v>52</v>
      </c>
      <c r="K276" s="277"/>
      <c r="L276" s="39"/>
    </row>
    <row r="277" spans="1:12" x14ac:dyDescent="0.25">
      <c r="A277" s="26">
        <v>43189.328761574077</v>
      </c>
      <c r="B277" s="12" t="s">
        <v>3</v>
      </c>
      <c r="C277" s="10"/>
      <c r="D277" s="12" t="s">
        <v>2</v>
      </c>
      <c r="E277" s="29" t="s">
        <v>637</v>
      </c>
      <c r="F277" s="138" t="s">
        <v>10</v>
      </c>
      <c r="G277" s="12" t="s">
        <v>0</v>
      </c>
      <c r="H277" s="40">
        <v>4650</v>
      </c>
      <c r="I277" s="47">
        <v>0.18</v>
      </c>
      <c r="J277" s="55">
        <v>52</v>
      </c>
      <c r="K277" s="277"/>
      <c r="L277" s="39"/>
    </row>
    <row r="278" spans="1:12" x14ac:dyDescent="0.25">
      <c r="A278" s="26">
        <v>43189.328900462962</v>
      </c>
      <c r="B278" s="12" t="s">
        <v>3</v>
      </c>
      <c r="C278" s="10"/>
      <c r="D278" s="12" t="s">
        <v>2</v>
      </c>
      <c r="E278" s="29" t="s">
        <v>637</v>
      </c>
      <c r="F278" s="138" t="s">
        <v>10</v>
      </c>
      <c r="G278" s="12" t="s">
        <v>0</v>
      </c>
      <c r="H278" s="40">
        <v>4570</v>
      </c>
      <c r="I278" s="47">
        <v>0.18</v>
      </c>
      <c r="J278" s="55">
        <v>52</v>
      </c>
      <c r="K278" s="277"/>
      <c r="L278" s="39"/>
    </row>
    <row r="279" spans="1:12" x14ac:dyDescent="0.25">
      <c r="A279" s="26">
        <v>43189.329039351855</v>
      </c>
      <c r="B279" s="12" t="s">
        <v>3</v>
      </c>
      <c r="C279" s="10"/>
      <c r="D279" s="12" t="s">
        <v>2</v>
      </c>
      <c r="E279" s="29" t="s">
        <v>637</v>
      </c>
      <c r="F279" s="138" t="s">
        <v>10</v>
      </c>
      <c r="G279" s="12" t="s">
        <v>0</v>
      </c>
      <c r="H279" s="40">
        <v>4640</v>
      </c>
      <c r="I279" s="47">
        <v>0.18</v>
      </c>
      <c r="J279" s="55">
        <v>52</v>
      </c>
      <c r="K279" s="277"/>
      <c r="L279" s="39"/>
    </row>
    <row r="280" spans="1:12" x14ac:dyDescent="0.25">
      <c r="A280" s="26">
        <v>43189.329328703701</v>
      </c>
      <c r="B280" s="12" t="s">
        <v>3</v>
      </c>
      <c r="C280" s="10"/>
      <c r="D280" s="12" t="s">
        <v>2</v>
      </c>
      <c r="E280" s="29" t="s">
        <v>637</v>
      </c>
      <c r="F280" s="138" t="s">
        <v>10</v>
      </c>
      <c r="G280" s="12" t="s">
        <v>0</v>
      </c>
      <c r="H280" s="40">
        <v>4710</v>
      </c>
      <c r="I280" s="47">
        <v>0.18</v>
      </c>
      <c r="J280" s="55">
        <v>52</v>
      </c>
      <c r="K280" s="277"/>
      <c r="L280" s="39"/>
    </row>
    <row r="281" spans="1:12" x14ac:dyDescent="0.25">
      <c r="A281" s="26">
        <v>43189.329467592594</v>
      </c>
      <c r="B281" s="12" t="s">
        <v>3</v>
      </c>
      <c r="C281" s="10"/>
      <c r="D281" s="12" t="s">
        <v>2</v>
      </c>
      <c r="E281" s="29" t="s">
        <v>637</v>
      </c>
      <c r="F281" s="138" t="s">
        <v>10</v>
      </c>
      <c r="G281" s="12" t="s">
        <v>0</v>
      </c>
      <c r="H281" s="47">
        <v>4700</v>
      </c>
      <c r="I281" s="47">
        <v>0.18</v>
      </c>
      <c r="J281" s="55">
        <v>52</v>
      </c>
      <c r="K281" s="277"/>
      <c r="L281" s="39"/>
    </row>
    <row r="282" spans="1:12" x14ac:dyDescent="0.25">
      <c r="A282" s="26">
        <v>43189.329606481479</v>
      </c>
      <c r="B282" s="12" t="s">
        <v>3</v>
      </c>
      <c r="C282" s="10"/>
      <c r="D282" s="12" t="s">
        <v>2</v>
      </c>
      <c r="E282" s="29" t="s">
        <v>637</v>
      </c>
      <c r="F282" s="138" t="s">
        <v>10</v>
      </c>
      <c r="G282" s="12" t="s">
        <v>0</v>
      </c>
      <c r="H282" s="47">
        <v>4760</v>
      </c>
      <c r="I282" s="47">
        <v>0.18</v>
      </c>
      <c r="J282" s="55">
        <v>52</v>
      </c>
      <c r="K282" s="277"/>
      <c r="L282" s="39"/>
    </row>
    <row r="283" spans="1:12" x14ac:dyDescent="0.25">
      <c r="A283" s="26">
        <v>43189.329606481479</v>
      </c>
      <c r="B283" s="12" t="s">
        <v>3</v>
      </c>
      <c r="C283" s="10"/>
      <c r="D283" s="12" t="s">
        <v>2</v>
      </c>
      <c r="E283" s="29" t="s">
        <v>637</v>
      </c>
      <c r="F283" s="138" t="s">
        <v>10</v>
      </c>
      <c r="G283" s="12" t="s">
        <v>0</v>
      </c>
      <c r="H283" s="47">
        <v>4760</v>
      </c>
      <c r="I283" s="47">
        <v>0.18</v>
      </c>
      <c r="J283" s="55">
        <v>52</v>
      </c>
      <c r="K283" s="277"/>
      <c r="L283" s="39"/>
    </row>
    <row r="284" spans="1:12" x14ac:dyDescent="0.25">
      <c r="A284" s="26">
        <v>43189.329756944448</v>
      </c>
      <c r="B284" s="12" t="s">
        <v>3</v>
      </c>
      <c r="C284" s="10"/>
      <c r="D284" s="12" t="s">
        <v>2</v>
      </c>
      <c r="E284" s="29" t="s">
        <v>637</v>
      </c>
      <c r="F284" s="138" t="s">
        <v>10</v>
      </c>
      <c r="G284" s="12" t="s">
        <v>0</v>
      </c>
      <c r="H284" s="47">
        <v>4740</v>
      </c>
      <c r="I284" s="47">
        <v>0.18</v>
      </c>
      <c r="J284" s="55">
        <v>52</v>
      </c>
      <c r="K284" s="277"/>
      <c r="L284" s="39"/>
    </row>
    <row r="285" spans="1:12" x14ac:dyDescent="0.25">
      <c r="A285" s="26">
        <v>43189.329895833333</v>
      </c>
      <c r="B285" s="12" t="s">
        <v>3</v>
      </c>
      <c r="C285" s="10"/>
      <c r="D285" s="12" t="s">
        <v>2</v>
      </c>
      <c r="E285" s="29" t="s">
        <v>637</v>
      </c>
      <c r="F285" s="138" t="s">
        <v>10</v>
      </c>
      <c r="G285" s="12" t="s">
        <v>0</v>
      </c>
      <c r="H285" s="40">
        <v>4740</v>
      </c>
      <c r="I285" s="47">
        <v>0.18</v>
      </c>
      <c r="J285" s="55">
        <v>52</v>
      </c>
      <c r="K285" s="277"/>
      <c r="L285" s="39"/>
    </row>
    <row r="286" spans="1:12" x14ac:dyDescent="0.25">
      <c r="A286" s="25">
        <v>43189.330520833333</v>
      </c>
      <c r="B286" s="43" t="s">
        <v>3</v>
      </c>
      <c r="C286" s="9" t="s">
        <v>2</v>
      </c>
      <c r="D286" s="64"/>
      <c r="E286" s="8" t="s">
        <v>636</v>
      </c>
      <c r="F286" s="61" t="s">
        <v>9</v>
      </c>
      <c r="G286" s="9" t="s">
        <v>0</v>
      </c>
      <c r="H286" s="34">
        <v>3450</v>
      </c>
      <c r="I286" s="44">
        <v>0.18</v>
      </c>
      <c r="J286" s="56">
        <v>52</v>
      </c>
      <c r="K286" s="270">
        <f>AVERAGE(H287,H299:H303)</f>
        <v>4816.666666666667</v>
      </c>
      <c r="L286" s="39"/>
    </row>
    <row r="287" spans="1:12" x14ac:dyDescent="0.25">
      <c r="A287" s="25">
        <v>43189.330659722225</v>
      </c>
      <c r="B287" s="43" t="s">
        <v>3</v>
      </c>
      <c r="C287" s="9" t="s">
        <v>2</v>
      </c>
      <c r="D287" s="64"/>
      <c r="E287" s="8" t="s">
        <v>636</v>
      </c>
      <c r="F287" s="61" t="s">
        <v>9</v>
      </c>
      <c r="G287" s="9" t="s">
        <v>0</v>
      </c>
      <c r="H287" s="44">
        <v>4190</v>
      </c>
      <c r="I287" s="44">
        <v>0.18</v>
      </c>
      <c r="J287" s="56">
        <v>52</v>
      </c>
      <c r="K287" s="271"/>
      <c r="L287" s="39"/>
    </row>
    <row r="288" spans="1:12" x14ac:dyDescent="0.25">
      <c r="A288" s="25">
        <v>43189.33079861111</v>
      </c>
      <c r="B288" s="43" t="s">
        <v>3</v>
      </c>
      <c r="C288" s="9" t="s">
        <v>2</v>
      </c>
      <c r="D288" s="64"/>
      <c r="E288" s="8" t="s">
        <v>636</v>
      </c>
      <c r="F288" s="61" t="s">
        <v>9</v>
      </c>
      <c r="G288" s="9" t="s">
        <v>0</v>
      </c>
      <c r="H288" s="34">
        <v>4230</v>
      </c>
      <c r="I288" s="44">
        <v>0.18</v>
      </c>
      <c r="J288" s="56">
        <v>52</v>
      </c>
      <c r="K288" s="271"/>
      <c r="L288" s="39"/>
    </row>
    <row r="289" spans="1:12" x14ac:dyDescent="0.25">
      <c r="A289" s="25">
        <v>43189.331064814818</v>
      </c>
      <c r="B289" s="43" t="s">
        <v>3</v>
      </c>
      <c r="C289" s="9" t="s">
        <v>2</v>
      </c>
      <c r="D289" s="64"/>
      <c r="E289" s="8" t="s">
        <v>636</v>
      </c>
      <c r="F289" s="61" t="s">
        <v>9</v>
      </c>
      <c r="G289" s="9" t="s">
        <v>0</v>
      </c>
      <c r="H289" s="34">
        <v>3190</v>
      </c>
      <c r="I289" s="44">
        <v>0.18</v>
      </c>
      <c r="J289" s="56">
        <v>52</v>
      </c>
      <c r="K289" s="271"/>
      <c r="L289" s="39"/>
    </row>
    <row r="290" spans="1:12" x14ac:dyDescent="0.25">
      <c r="A290" s="25">
        <v>43189.331203703703</v>
      </c>
      <c r="B290" s="43" t="s">
        <v>3</v>
      </c>
      <c r="C290" s="9" t="s">
        <v>2</v>
      </c>
      <c r="D290" s="64"/>
      <c r="E290" s="8" t="s">
        <v>636</v>
      </c>
      <c r="F290" s="61" t="s">
        <v>9</v>
      </c>
      <c r="G290" s="9" t="s">
        <v>0</v>
      </c>
      <c r="H290" s="34">
        <v>4180</v>
      </c>
      <c r="I290" s="44">
        <v>0.18</v>
      </c>
      <c r="J290" s="56">
        <v>52</v>
      </c>
      <c r="K290" s="271"/>
      <c r="L290" s="39"/>
    </row>
    <row r="291" spans="1:12" x14ac:dyDescent="0.25">
      <c r="A291" s="25">
        <v>43189.331354166665</v>
      </c>
      <c r="B291" s="43" t="s">
        <v>3</v>
      </c>
      <c r="C291" s="9" t="s">
        <v>2</v>
      </c>
      <c r="D291" s="64"/>
      <c r="E291" s="8" t="s">
        <v>636</v>
      </c>
      <c r="F291" s="61" t="s">
        <v>9</v>
      </c>
      <c r="G291" s="9" t="s">
        <v>0</v>
      </c>
      <c r="H291" s="34">
        <v>4120</v>
      </c>
      <c r="I291" s="44">
        <v>0.18</v>
      </c>
      <c r="J291" s="56">
        <v>52</v>
      </c>
      <c r="K291" s="271"/>
      <c r="L291" s="39"/>
    </row>
    <row r="292" spans="1:12" x14ac:dyDescent="0.25">
      <c r="A292" s="25">
        <v>43189.332025462965</v>
      </c>
      <c r="B292" s="43" t="s">
        <v>3</v>
      </c>
      <c r="C292" s="9" t="s">
        <v>2</v>
      </c>
      <c r="D292" s="64"/>
      <c r="E292" s="8" t="s">
        <v>636</v>
      </c>
      <c r="F292" s="61" t="s">
        <v>9</v>
      </c>
      <c r="G292" s="9" t="s">
        <v>0</v>
      </c>
      <c r="H292" s="34">
        <v>4450</v>
      </c>
      <c r="I292" s="44">
        <v>0.18</v>
      </c>
      <c r="J292" s="56">
        <v>52</v>
      </c>
      <c r="K292" s="271"/>
      <c r="L292" s="39"/>
    </row>
    <row r="293" spans="1:12" x14ac:dyDescent="0.25">
      <c r="A293" s="25">
        <v>43189.33216435185</v>
      </c>
      <c r="B293" s="43" t="s">
        <v>3</v>
      </c>
      <c r="C293" s="9" t="s">
        <v>2</v>
      </c>
      <c r="D293" s="64"/>
      <c r="E293" s="8" t="s">
        <v>636</v>
      </c>
      <c r="F293" s="61" t="s">
        <v>9</v>
      </c>
      <c r="G293" s="9" t="s">
        <v>0</v>
      </c>
      <c r="H293" s="34">
        <v>400</v>
      </c>
      <c r="I293" s="44">
        <v>0.18</v>
      </c>
      <c r="J293" s="56">
        <v>52</v>
      </c>
      <c r="K293" s="271"/>
      <c r="L293" s="39"/>
    </row>
    <row r="294" spans="1:12" x14ac:dyDescent="0.25">
      <c r="A294" s="25">
        <v>43189.332314814812</v>
      </c>
      <c r="B294" s="43" t="s">
        <v>3</v>
      </c>
      <c r="C294" s="9" t="s">
        <v>2</v>
      </c>
      <c r="D294" s="64"/>
      <c r="E294" s="8" t="s">
        <v>636</v>
      </c>
      <c r="F294" s="61" t="s">
        <v>9</v>
      </c>
      <c r="G294" s="9" t="s">
        <v>0</v>
      </c>
      <c r="H294" s="34">
        <v>4580</v>
      </c>
      <c r="I294" s="44">
        <v>0.18</v>
      </c>
      <c r="J294" s="56">
        <v>52</v>
      </c>
      <c r="K294" s="271"/>
      <c r="L294" s="39"/>
    </row>
    <row r="295" spans="1:12" x14ac:dyDescent="0.25">
      <c r="A295" s="25">
        <v>43189.333009259259</v>
      </c>
      <c r="B295" s="9" t="s">
        <v>3</v>
      </c>
      <c r="C295" s="63"/>
      <c r="D295" s="9" t="s">
        <v>2</v>
      </c>
      <c r="E295" s="8" t="s">
        <v>637</v>
      </c>
      <c r="F295" s="61" t="s">
        <v>9</v>
      </c>
      <c r="G295" s="9" t="s">
        <v>0</v>
      </c>
      <c r="H295" s="34">
        <v>2150</v>
      </c>
      <c r="I295" s="44">
        <v>0.18</v>
      </c>
      <c r="J295" s="56">
        <v>52</v>
      </c>
      <c r="K295" s="271"/>
      <c r="L295" s="39"/>
    </row>
    <row r="296" spans="1:12" x14ac:dyDescent="0.25">
      <c r="A296" s="25">
        <v>43189.33315972222</v>
      </c>
      <c r="B296" s="9" t="s">
        <v>3</v>
      </c>
      <c r="C296" s="62"/>
      <c r="D296" s="9" t="s">
        <v>2</v>
      </c>
      <c r="E296" s="8" t="s">
        <v>637</v>
      </c>
      <c r="F296" s="61" t="s">
        <v>9</v>
      </c>
      <c r="G296" s="9" t="s">
        <v>0</v>
      </c>
      <c r="H296" s="34">
        <v>2620</v>
      </c>
      <c r="I296" s="44">
        <v>0.18</v>
      </c>
      <c r="J296" s="56">
        <v>52</v>
      </c>
      <c r="K296" s="271"/>
      <c r="L296" s="39"/>
    </row>
    <row r="297" spans="1:12" x14ac:dyDescent="0.25">
      <c r="A297" s="25">
        <v>43189.333298611113</v>
      </c>
      <c r="B297" s="9" t="s">
        <v>3</v>
      </c>
      <c r="C297" s="62"/>
      <c r="D297" s="9" t="s">
        <v>2</v>
      </c>
      <c r="E297" s="8" t="s">
        <v>637</v>
      </c>
      <c r="F297" s="61" t="s">
        <v>9</v>
      </c>
      <c r="G297" s="9" t="s">
        <v>0</v>
      </c>
      <c r="H297" s="34">
        <v>4110</v>
      </c>
      <c r="I297" s="44">
        <v>0.18</v>
      </c>
      <c r="J297" s="56">
        <v>52</v>
      </c>
      <c r="K297" s="271"/>
      <c r="L297" s="39"/>
    </row>
    <row r="298" spans="1:12" x14ac:dyDescent="0.25">
      <c r="A298" s="25">
        <v>43189.333726851852</v>
      </c>
      <c r="B298" s="9" t="s">
        <v>3</v>
      </c>
      <c r="C298" s="62"/>
      <c r="D298" s="9" t="s">
        <v>2</v>
      </c>
      <c r="E298" s="8" t="s">
        <v>637</v>
      </c>
      <c r="F298" s="61" t="s">
        <v>9</v>
      </c>
      <c r="G298" s="9" t="s">
        <v>0</v>
      </c>
      <c r="H298" s="34">
        <v>430</v>
      </c>
      <c r="I298" s="44">
        <v>0.18</v>
      </c>
      <c r="J298" s="56">
        <v>52</v>
      </c>
      <c r="K298" s="271"/>
      <c r="L298" s="39"/>
    </row>
    <row r="299" spans="1:12" x14ac:dyDescent="0.25">
      <c r="A299" s="25">
        <v>43189.333865740744</v>
      </c>
      <c r="B299" s="9" t="s">
        <v>3</v>
      </c>
      <c r="C299" s="62"/>
      <c r="D299" s="9" t="s">
        <v>2</v>
      </c>
      <c r="E299" s="8" t="s">
        <v>637</v>
      </c>
      <c r="F299" s="61" t="s">
        <v>9</v>
      </c>
      <c r="G299" s="9" t="s">
        <v>0</v>
      </c>
      <c r="H299" s="44">
        <v>4820</v>
      </c>
      <c r="I299" s="44">
        <v>0.18</v>
      </c>
      <c r="J299" s="56">
        <v>52</v>
      </c>
      <c r="K299" s="271"/>
      <c r="L299" s="39"/>
    </row>
    <row r="300" spans="1:12" x14ac:dyDescent="0.25">
      <c r="A300" s="25">
        <v>43189.334004629629</v>
      </c>
      <c r="B300" s="9" t="s">
        <v>3</v>
      </c>
      <c r="C300" s="62"/>
      <c r="D300" s="9" t="s">
        <v>2</v>
      </c>
      <c r="E300" s="8" t="s">
        <v>637</v>
      </c>
      <c r="F300" s="61" t="s">
        <v>9</v>
      </c>
      <c r="G300" s="9" t="s">
        <v>0</v>
      </c>
      <c r="H300" s="44">
        <v>4940</v>
      </c>
      <c r="I300" s="44">
        <v>0.18</v>
      </c>
      <c r="J300" s="56">
        <v>52</v>
      </c>
      <c r="K300" s="271"/>
      <c r="L300" s="39"/>
    </row>
    <row r="301" spans="1:12" x14ac:dyDescent="0.25">
      <c r="A301" s="25">
        <v>43189.334224537037</v>
      </c>
      <c r="B301" s="9" t="s">
        <v>3</v>
      </c>
      <c r="C301" s="62"/>
      <c r="D301" s="9" t="s">
        <v>2</v>
      </c>
      <c r="E301" s="8" t="s">
        <v>637</v>
      </c>
      <c r="F301" s="61" t="s">
        <v>9</v>
      </c>
      <c r="G301" s="9" t="s">
        <v>0</v>
      </c>
      <c r="H301" s="44">
        <v>4960</v>
      </c>
      <c r="I301" s="44">
        <v>0.18</v>
      </c>
      <c r="J301" s="56">
        <v>52</v>
      </c>
      <c r="K301" s="271"/>
      <c r="L301" s="39"/>
    </row>
    <row r="302" spans="1:12" x14ac:dyDescent="0.25">
      <c r="A302" s="25">
        <v>43189.334374999999</v>
      </c>
      <c r="B302" s="9" t="s">
        <v>3</v>
      </c>
      <c r="C302" s="62"/>
      <c r="D302" s="9" t="s">
        <v>2</v>
      </c>
      <c r="E302" s="8" t="s">
        <v>637</v>
      </c>
      <c r="F302" s="61" t="s">
        <v>9</v>
      </c>
      <c r="G302" s="9" t="s">
        <v>0</v>
      </c>
      <c r="H302" s="44">
        <v>4990</v>
      </c>
      <c r="I302" s="44">
        <v>0.18</v>
      </c>
      <c r="J302" s="56">
        <v>52</v>
      </c>
      <c r="K302" s="271"/>
      <c r="L302" s="39"/>
    </row>
    <row r="303" spans="1:12" x14ac:dyDescent="0.25">
      <c r="A303" s="25">
        <v>43189.334502314814</v>
      </c>
      <c r="B303" s="9" t="s">
        <v>3</v>
      </c>
      <c r="C303" s="62"/>
      <c r="D303" s="9" t="s">
        <v>2</v>
      </c>
      <c r="E303" s="8" t="s">
        <v>637</v>
      </c>
      <c r="F303" s="61" t="s">
        <v>9</v>
      </c>
      <c r="G303" s="9" t="s">
        <v>0</v>
      </c>
      <c r="H303" s="44">
        <v>5000</v>
      </c>
      <c r="I303" s="44">
        <v>0.18</v>
      </c>
      <c r="J303" s="56">
        <v>52</v>
      </c>
      <c r="K303" s="272"/>
      <c r="L303" s="39"/>
    </row>
    <row r="304" spans="1:12" x14ac:dyDescent="0.25">
      <c r="A304" s="26">
        <v>43189.335081018522</v>
      </c>
      <c r="B304" s="12" t="s">
        <v>3</v>
      </c>
      <c r="C304" s="57" t="s">
        <v>2</v>
      </c>
      <c r="D304" s="10"/>
      <c r="E304" s="29" t="s">
        <v>636</v>
      </c>
      <c r="F304" s="138" t="s">
        <v>7</v>
      </c>
      <c r="G304" s="12" t="s">
        <v>8</v>
      </c>
      <c r="H304" s="47">
        <v>3860</v>
      </c>
      <c r="I304" s="47">
        <v>0.18</v>
      </c>
      <c r="J304" s="55">
        <v>52</v>
      </c>
      <c r="K304" s="277">
        <f>AVERAGE(H304:H307,H310:H312)</f>
        <v>3990</v>
      </c>
      <c r="L304" s="39"/>
    </row>
    <row r="305" spans="1:12" x14ac:dyDescent="0.25">
      <c r="A305" s="26">
        <v>43189.335219907407</v>
      </c>
      <c r="B305" s="12" t="s">
        <v>3</v>
      </c>
      <c r="C305" s="12" t="s">
        <v>2</v>
      </c>
      <c r="D305" s="10"/>
      <c r="E305" s="29" t="s">
        <v>636</v>
      </c>
      <c r="F305" s="138" t="s">
        <v>7</v>
      </c>
      <c r="G305" s="12" t="s">
        <v>8</v>
      </c>
      <c r="H305" s="47">
        <v>3880</v>
      </c>
      <c r="I305" s="47">
        <v>0.18</v>
      </c>
      <c r="J305" s="55">
        <v>52</v>
      </c>
      <c r="K305" s="277"/>
      <c r="L305" s="39"/>
    </row>
    <row r="306" spans="1:12" x14ac:dyDescent="0.25">
      <c r="A306" s="26">
        <v>43189.335370370369</v>
      </c>
      <c r="B306" s="12" t="s">
        <v>3</v>
      </c>
      <c r="C306" s="12" t="s">
        <v>2</v>
      </c>
      <c r="D306" s="10"/>
      <c r="E306" s="29" t="s">
        <v>636</v>
      </c>
      <c r="F306" s="138" t="s">
        <v>7</v>
      </c>
      <c r="G306" s="12" t="s">
        <v>8</v>
      </c>
      <c r="H306" s="47">
        <v>3880</v>
      </c>
      <c r="I306" s="47">
        <v>0.18</v>
      </c>
      <c r="J306" s="55">
        <v>52</v>
      </c>
      <c r="K306" s="277"/>
      <c r="L306" s="39"/>
    </row>
    <row r="307" spans="1:12" x14ac:dyDescent="0.25">
      <c r="A307" s="26">
        <v>43189.335914351854</v>
      </c>
      <c r="B307" s="12" t="s">
        <v>3</v>
      </c>
      <c r="C307" s="10"/>
      <c r="D307" s="57" t="s">
        <v>2</v>
      </c>
      <c r="E307" s="29" t="s">
        <v>637</v>
      </c>
      <c r="F307" s="138" t="s">
        <v>7</v>
      </c>
      <c r="G307" s="12" t="s">
        <v>8</v>
      </c>
      <c r="H307" s="47">
        <v>3950</v>
      </c>
      <c r="I307" s="47">
        <v>0.18</v>
      </c>
      <c r="J307" s="55">
        <v>52</v>
      </c>
      <c r="K307" s="277"/>
      <c r="L307" s="39"/>
    </row>
    <row r="308" spans="1:12" x14ac:dyDescent="0.25">
      <c r="A308" s="26">
        <v>43189.336053240739</v>
      </c>
      <c r="B308" s="12" t="s">
        <v>3</v>
      </c>
      <c r="C308" s="10"/>
      <c r="D308" s="12" t="s">
        <v>2</v>
      </c>
      <c r="E308" s="29" t="s">
        <v>637</v>
      </c>
      <c r="F308" s="138" t="s">
        <v>7</v>
      </c>
      <c r="G308" s="12" t="s">
        <v>8</v>
      </c>
      <c r="H308" s="40">
        <v>4010</v>
      </c>
      <c r="I308" s="47">
        <v>0.18</v>
      </c>
      <c r="J308" s="55">
        <v>52</v>
      </c>
      <c r="K308" s="277"/>
      <c r="L308" s="39"/>
    </row>
    <row r="309" spans="1:12" x14ac:dyDescent="0.25">
      <c r="A309" s="26">
        <v>43189.336192129631</v>
      </c>
      <c r="B309" s="12" t="s">
        <v>3</v>
      </c>
      <c r="C309" s="10"/>
      <c r="D309" s="12" t="s">
        <v>2</v>
      </c>
      <c r="E309" s="29" t="s">
        <v>637</v>
      </c>
      <c r="F309" s="138" t="s">
        <v>7</v>
      </c>
      <c r="G309" s="12" t="s">
        <v>8</v>
      </c>
      <c r="H309" s="40">
        <v>4030</v>
      </c>
      <c r="I309" s="47">
        <v>0.18</v>
      </c>
      <c r="J309" s="55">
        <v>52</v>
      </c>
      <c r="K309" s="277"/>
      <c r="L309" s="39"/>
    </row>
    <row r="310" spans="1:12" x14ac:dyDescent="0.25">
      <c r="A310" s="26">
        <v>43189.336736111109</v>
      </c>
      <c r="B310" s="12" t="s">
        <v>3</v>
      </c>
      <c r="C310" s="10"/>
      <c r="D310" s="57" t="s">
        <v>2</v>
      </c>
      <c r="E310" s="29" t="s">
        <v>637</v>
      </c>
      <c r="F310" s="138" t="s">
        <v>7</v>
      </c>
      <c r="G310" s="12" t="s">
        <v>8</v>
      </c>
      <c r="H310" s="47">
        <v>4120</v>
      </c>
      <c r="I310" s="47">
        <v>0.18</v>
      </c>
      <c r="J310" s="55">
        <v>52</v>
      </c>
      <c r="K310" s="277"/>
      <c r="L310" s="39"/>
    </row>
    <row r="311" spans="1:12" x14ac:dyDescent="0.25">
      <c r="A311" s="26">
        <v>43189.336875000001</v>
      </c>
      <c r="B311" s="12" t="s">
        <v>3</v>
      </c>
      <c r="C311" s="10"/>
      <c r="D311" s="12" t="s">
        <v>2</v>
      </c>
      <c r="E311" s="29" t="s">
        <v>637</v>
      </c>
      <c r="F311" s="138" t="s">
        <v>7</v>
      </c>
      <c r="G311" s="12" t="s">
        <v>8</v>
      </c>
      <c r="H311" s="47">
        <v>4120</v>
      </c>
      <c r="I311" s="47">
        <v>0.18</v>
      </c>
      <c r="J311" s="55">
        <v>52</v>
      </c>
      <c r="K311" s="277"/>
      <c r="L311" s="39"/>
    </row>
    <row r="312" spans="1:12" x14ac:dyDescent="0.25">
      <c r="A312" s="26">
        <v>43189.337013888886</v>
      </c>
      <c r="B312" s="12" t="s">
        <v>3</v>
      </c>
      <c r="C312" s="10"/>
      <c r="D312" s="12" t="s">
        <v>2</v>
      </c>
      <c r="E312" s="29" t="s">
        <v>637</v>
      </c>
      <c r="F312" s="138" t="s">
        <v>7</v>
      </c>
      <c r="G312" s="12" t="s">
        <v>8</v>
      </c>
      <c r="H312" s="47">
        <v>4120</v>
      </c>
      <c r="I312" s="47">
        <v>0.18</v>
      </c>
      <c r="J312" s="55">
        <v>52</v>
      </c>
      <c r="K312" s="277"/>
      <c r="L312" s="39"/>
    </row>
    <row r="313" spans="1:12" x14ac:dyDescent="0.25">
      <c r="A313" s="25">
        <v>43189.337604166663</v>
      </c>
      <c r="B313" s="9" t="s">
        <v>3</v>
      </c>
      <c r="C313" s="9" t="s">
        <v>2</v>
      </c>
      <c r="D313" s="10"/>
      <c r="E313" s="8" t="s">
        <v>636</v>
      </c>
      <c r="F313" s="61" t="s">
        <v>7</v>
      </c>
      <c r="G313" s="9" t="s">
        <v>0</v>
      </c>
      <c r="H313" s="34">
        <v>5010</v>
      </c>
      <c r="I313" s="44">
        <v>0.18</v>
      </c>
      <c r="J313" s="56">
        <v>52</v>
      </c>
      <c r="K313" s="278">
        <f>AVERAGE(H314:H318,H321,H323:H324)</f>
        <v>5033.75</v>
      </c>
      <c r="L313" s="39"/>
    </row>
    <row r="314" spans="1:12" x14ac:dyDescent="0.25">
      <c r="A314" s="25">
        <v>43189.337743055556</v>
      </c>
      <c r="B314" s="9" t="s">
        <v>3</v>
      </c>
      <c r="C314" s="9" t="s">
        <v>2</v>
      </c>
      <c r="D314" s="10"/>
      <c r="E314" s="8" t="s">
        <v>636</v>
      </c>
      <c r="F314" s="61" t="s">
        <v>7</v>
      </c>
      <c r="G314" s="9" t="s">
        <v>0</v>
      </c>
      <c r="H314" s="44">
        <v>5230</v>
      </c>
      <c r="I314" s="44">
        <v>0.18</v>
      </c>
      <c r="J314" s="56">
        <v>52</v>
      </c>
      <c r="K314" s="278"/>
      <c r="L314" s="39"/>
    </row>
    <row r="315" spans="1:12" x14ac:dyDescent="0.25">
      <c r="A315" s="25">
        <v>43189.337881944448</v>
      </c>
      <c r="B315" s="9" t="s">
        <v>3</v>
      </c>
      <c r="C315" s="9" t="s">
        <v>2</v>
      </c>
      <c r="D315" s="10"/>
      <c r="E315" s="8" t="s">
        <v>636</v>
      </c>
      <c r="F315" s="61" t="s">
        <v>7</v>
      </c>
      <c r="G315" s="9" t="s">
        <v>0</v>
      </c>
      <c r="H315" s="44">
        <v>5310</v>
      </c>
      <c r="I315" s="44">
        <v>0.18</v>
      </c>
      <c r="J315" s="56">
        <v>52</v>
      </c>
      <c r="K315" s="278"/>
      <c r="L315" s="39"/>
    </row>
    <row r="316" spans="1:12" x14ac:dyDescent="0.25">
      <c r="A316" s="25">
        <v>43189.338136574072</v>
      </c>
      <c r="B316" s="9" t="s">
        <v>3</v>
      </c>
      <c r="C316" s="9" t="s">
        <v>2</v>
      </c>
      <c r="D316" s="10"/>
      <c r="E316" s="8" t="s">
        <v>636</v>
      </c>
      <c r="F316" s="61" t="s">
        <v>7</v>
      </c>
      <c r="G316" s="9" t="s">
        <v>0</v>
      </c>
      <c r="H316" s="44">
        <v>5330</v>
      </c>
      <c r="I316" s="44">
        <v>0.18</v>
      </c>
      <c r="J316" s="56">
        <v>52</v>
      </c>
      <c r="K316" s="278"/>
      <c r="L316" s="39"/>
    </row>
    <row r="317" spans="1:12" x14ac:dyDescent="0.25">
      <c r="A317" s="25">
        <v>43189.338287037041</v>
      </c>
      <c r="B317" s="9" t="s">
        <v>3</v>
      </c>
      <c r="C317" s="9" t="s">
        <v>2</v>
      </c>
      <c r="D317" s="10"/>
      <c r="E317" s="8" t="s">
        <v>636</v>
      </c>
      <c r="F317" s="61" t="s">
        <v>7</v>
      </c>
      <c r="G317" s="9" t="s">
        <v>0</v>
      </c>
      <c r="H317" s="44">
        <v>5330</v>
      </c>
      <c r="I317" s="44">
        <v>0.18</v>
      </c>
      <c r="J317" s="56">
        <v>52</v>
      </c>
      <c r="K317" s="278"/>
      <c r="L317" s="39"/>
    </row>
    <row r="318" spans="1:12" x14ac:dyDescent="0.25">
      <c r="A318" s="25">
        <v>43189.338425925926</v>
      </c>
      <c r="B318" s="9" t="s">
        <v>3</v>
      </c>
      <c r="C318" s="9" t="s">
        <v>2</v>
      </c>
      <c r="D318" s="10"/>
      <c r="E318" s="8" t="s">
        <v>636</v>
      </c>
      <c r="F318" s="61" t="s">
        <v>7</v>
      </c>
      <c r="G318" s="9" t="s">
        <v>0</v>
      </c>
      <c r="H318" s="44">
        <v>5360</v>
      </c>
      <c r="I318" s="44">
        <v>0.18</v>
      </c>
      <c r="J318" s="56">
        <v>52</v>
      </c>
      <c r="K318" s="278"/>
      <c r="L318" s="39"/>
    </row>
    <row r="319" spans="1:12" x14ac:dyDescent="0.25">
      <c r="A319" s="25">
        <v>43189.338946759257</v>
      </c>
      <c r="B319" s="9" t="s">
        <v>3</v>
      </c>
      <c r="C319" s="10"/>
      <c r="D319" s="9" t="s">
        <v>2</v>
      </c>
      <c r="E319" s="8" t="s">
        <v>637</v>
      </c>
      <c r="F319" s="61" t="s">
        <v>7</v>
      </c>
      <c r="G319" s="9" t="s">
        <v>0</v>
      </c>
      <c r="H319" s="34">
        <v>3550</v>
      </c>
      <c r="I319" s="44">
        <v>0.18</v>
      </c>
      <c r="J319" s="56">
        <v>52</v>
      </c>
      <c r="K319" s="278"/>
      <c r="L319" s="39"/>
    </row>
    <row r="320" spans="1:12" x14ac:dyDescent="0.25">
      <c r="A320" s="25">
        <v>43189.339097222219</v>
      </c>
      <c r="B320" s="9" t="s">
        <v>3</v>
      </c>
      <c r="C320" s="10"/>
      <c r="D320" s="9" t="s">
        <v>2</v>
      </c>
      <c r="E320" s="8" t="s">
        <v>637</v>
      </c>
      <c r="F320" s="61" t="s">
        <v>7</v>
      </c>
      <c r="G320" s="9" t="s">
        <v>0</v>
      </c>
      <c r="H320" s="34">
        <v>4560</v>
      </c>
      <c r="I320" s="44">
        <v>0.18</v>
      </c>
      <c r="J320" s="56">
        <v>52</v>
      </c>
      <c r="K320" s="278"/>
      <c r="L320" s="39"/>
    </row>
    <row r="321" spans="1:12" x14ac:dyDescent="0.25">
      <c r="A321" s="25">
        <v>43189.339236111111</v>
      </c>
      <c r="B321" s="9" t="s">
        <v>3</v>
      </c>
      <c r="C321" s="10"/>
      <c r="D321" s="9" t="s">
        <v>2</v>
      </c>
      <c r="E321" s="8" t="s">
        <v>637</v>
      </c>
      <c r="F321" s="61" t="s">
        <v>7</v>
      </c>
      <c r="G321" s="9" t="s">
        <v>0</v>
      </c>
      <c r="H321" s="44">
        <v>4560</v>
      </c>
      <c r="I321" s="44">
        <v>0.18</v>
      </c>
      <c r="J321" s="56">
        <v>52</v>
      </c>
      <c r="K321" s="278"/>
      <c r="L321" s="39"/>
    </row>
    <row r="322" spans="1:12" x14ac:dyDescent="0.25">
      <c r="A322" s="25">
        <v>43189.339571759258</v>
      </c>
      <c r="B322" s="9" t="s">
        <v>3</v>
      </c>
      <c r="C322" s="10"/>
      <c r="D322" s="9" t="s">
        <v>2</v>
      </c>
      <c r="E322" s="8" t="s">
        <v>637</v>
      </c>
      <c r="F322" s="61" t="s">
        <v>7</v>
      </c>
      <c r="G322" s="9" t="s">
        <v>0</v>
      </c>
      <c r="H322" s="34">
        <v>4600</v>
      </c>
      <c r="I322" s="44">
        <v>0.18</v>
      </c>
      <c r="J322" s="56">
        <v>52</v>
      </c>
      <c r="K322" s="278"/>
      <c r="L322" s="39"/>
    </row>
    <row r="323" spans="1:12" x14ac:dyDescent="0.25">
      <c r="A323" s="25">
        <v>43189.33971064815</v>
      </c>
      <c r="B323" s="9" t="s">
        <v>3</v>
      </c>
      <c r="C323" s="10"/>
      <c r="D323" s="9" t="s">
        <v>2</v>
      </c>
      <c r="E323" s="8" t="s">
        <v>637</v>
      </c>
      <c r="F323" s="61" t="s">
        <v>7</v>
      </c>
      <c r="G323" s="9" t="s">
        <v>0</v>
      </c>
      <c r="H323" s="44">
        <v>4600</v>
      </c>
      <c r="I323" s="44">
        <v>0.18</v>
      </c>
      <c r="J323" s="56">
        <v>52</v>
      </c>
      <c r="K323" s="278"/>
      <c r="L323" s="39"/>
    </row>
    <row r="324" spans="1:12" x14ac:dyDescent="0.25">
      <c r="A324" s="25">
        <v>43189.339861111112</v>
      </c>
      <c r="B324" s="9" t="s">
        <v>3</v>
      </c>
      <c r="C324" s="10"/>
      <c r="D324" s="9" t="s">
        <v>2</v>
      </c>
      <c r="E324" s="8" t="s">
        <v>637</v>
      </c>
      <c r="F324" s="61" t="s">
        <v>7</v>
      </c>
      <c r="G324" s="9" t="s">
        <v>0</v>
      </c>
      <c r="H324" s="44">
        <v>4550</v>
      </c>
      <c r="I324" s="44">
        <v>0.18</v>
      </c>
      <c r="J324" s="56">
        <v>52</v>
      </c>
      <c r="K324" s="278"/>
      <c r="L324" s="39"/>
    </row>
    <row r="325" spans="1:12" x14ac:dyDescent="0.25">
      <c r="A325" s="60">
        <v>43189.340370370373</v>
      </c>
      <c r="B325" s="12" t="s">
        <v>3</v>
      </c>
      <c r="C325" s="12" t="s">
        <v>2</v>
      </c>
      <c r="D325" s="10"/>
      <c r="E325" s="29" t="s">
        <v>636</v>
      </c>
      <c r="F325" s="139" t="s">
        <v>6</v>
      </c>
      <c r="G325" s="57" t="s">
        <v>0</v>
      </c>
      <c r="H325" s="59">
        <v>5850</v>
      </c>
      <c r="I325" s="59">
        <v>0.18</v>
      </c>
      <c r="J325" s="58">
        <v>52</v>
      </c>
      <c r="K325" s="277">
        <f>AVERAGE(H325:H326,H329:H330,H335,H336,H338:H340,H342,H345)</f>
        <v>4923.636363636364</v>
      </c>
      <c r="L325" s="39"/>
    </row>
    <row r="326" spans="1:12" x14ac:dyDescent="0.25">
      <c r="A326" s="26">
        <v>43189.340520833335</v>
      </c>
      <c r="B326" s="12" t="s">
        <v>3</v>
      </c>
      <c r="C326" s="12" t="s">
        <v>2</v>
      </c>
      <c r="D326" s="10"/>
      <c r="E326" s="29" t="s">
        <v>636</v>
      </c>
      <c r="F326" s="138" t="s">
        <v>6</v>
      </c>
      <c r="G326" s="57" t="s">
        <v>0</v>
      </c>
      <c r="H326" s="47">
        <v>5790</v>
      </c>
      <c r="I326" s="47">
        <v>0.18</v>
      </c>
      <c r="J326" s="55">
        <v>52</v>
      </c>
      <c r="K326" s="277"/>
      <c r="L326" s="39"/>
    </row>
    <row r="327" spans="1:12" x14ac:dyDescent="0.25">
      <c r="A327" s="26">
        <v>43189.34065972222</v>
      </c>
      <c r="B327" s="12" t="s">
        <v>3</v>
      </c>
      <c r="C327" s="12" t="s">
        <v>2</v>
      </c>
      <c r="D327" s="10"/>
      <c r="E327" s="29" t="s">
        <v>636</v>
      </c>
      <c r="F327" s="138" t="s">
        <v>6</v>
      </c>
      <c r="G327" s="57" t="s">
        <v>0</v>
      </c>
      <c r="H327" s="40">
        <v>5830</v>
      </c>
      <c r="I327" s="47">
        <v>0.18</v>
      </c>
      <c r="J327" s="55">
        <v>52</v>
      </c>
      <c r="K327" s="277"/>
      <c r="L327" s="39"/>
    </row>
    <row r="328" spans="1:12" x14ac:dyDescent="0.25">
      <c r="A328" s="26">
        <v>43189.341145833336</v>
      </c>
      <c r="B328" s="12" t="s">
        <v>3</v>
      </c>
      <c r="C328" s="12" t="s">
        <v>2</v>
      </c>
      <c r="D328" s="10"/>
      <c r="E328" s="29" t="s">
        <v>636</v>
      </c>
      <c r="F328" s="138" t="s">
        <v>6</v>
      </c>
      <c r="G328" s="57" t="s">
        <v>0</v>
      </c>
      <c r="H328" s="40">
        <v>5880</v>
      </c>
      <c r="I328" s="47">
        <v>0.18</v>
      </c>
      <c r="J328" s="55">
        <v>52</v>
      </c>
      <c r="K328" s="277"/>
      <c r="L328" s="39"/>
    </row>
    <row r="329" spans="1:12" x14ac:dyDescent="0.25">
      <c r="A329" s="26">
        <v>43189.341296296298</v>
      </c>
      <c r="B329" s="12" t="s">
        <v>3</v>
      </c>
      <c r="C329" s="12" t="s">
        <v>2</v>
      </c>
      <c r="D329" s="10"/>
      <c r="E329" s="29" t="s">
        <v>636</v>
      </c>
      <c r="F329" s="138" t="s">
        <v>6</v>
      </c>
      <c r="G329" s="57" t="s">
        <v>0</v>
      </c>
      <c r="H329" s="47">
        <v>5910</v>
      </c>
      <c r="I329" s="47">
        <v>0.18</v>
      </c>
      <c r="J329" s="55">
        <v>52</v>
      </c>
      <c r="K329" s="277"/>
      <c r="L329" s="39"/>
    </row>
    <row r="330" spans="1:12" x14ac:dyDescent="0.25">
      <c r="A330" s="26">
        <v>43189.341469907406</v>
      </c>
      <c r="B330" s="12" t="s">
        <v>3</v>
      </c>
      <c r="C330" s="12" t="s">
        <v>2</v>
      </c>
      <c r="D330" s="10"/>
      <c r="E330" s="29" t="s">
        <v>636</v>
      </c>
      <c r="F330" s="138" t="s">
        <v>6</v>
      </c>
      <c r="G330" s="57" t="s">
        <v>0</v>
      </c>
      <c r="H330" s="47">
        <v>5880</v>
      </c>
      <c r="I330" s="47">
        <v>0.18</v>
      </c>
      <c r="J330" s="55">
        <v>52</v>
      </c>
      <c r="K330" s="277"/>
      <c r="L330" s="39"/>
    </row>
    <row r="331" spans="1:12" x14ac:dyDescent="0.25">
      <c r="A331" s="26">
        <v>43189.341863425929</v>
      </c>
      <c r="B331" s="12" t="s">
        <v>3</v>
      </c>
      <c r="C331" s="10"/>
      <c r="D331" s="12" t="s">
        <v>2</v>
      </c>
      <c r="E331" s="29" t="s">
        <v>637</v>
      </c>
      <c r="F331" s="138" t="s">
        <v>6</v>
      </c>
      <c r="G331" s="57" t="s">
        <v>0</v>
      </c>
      <c r="H331" s="40">
        <v>2760</v>
      </c>
      <c r="I331" s="47">
        <v>0.18</v>
      </c>
      <c r="J331" s="55">
        <v>52</v>
      </c>
      <c r="K331" s="277"/>
      <c r="L331" s="39"/>
    </row>
    <row r="332" spans="1:12" x14ac:dyDescent="0.25">
      <c r="A332" s="26">
        <v>43189.342002314814</v>
      </c>
      <c r="B332" s="12" t="s">
        <v>3</v>
      </c>
      <c r="C332" s="10"/>
      <c r="D332" s="12" t="s">
        <v>2</v>
      </c>
      <c r="E332" s="29" t="s">
        <v>637</v>
      </c>
      <c r="F332" s="138" t="s">
        <v>6</v>
      </c>
      <c r="G332" s="57" t="s">
        <v>0</v>
      </c>
      <c r="H332" s="40">
        <v>4190</v>
      </c>
      <c r="I332" s="47">
        <v>0.18</v>
      </c>
      <c r="J332" s="55">
        <v>52</v>
      </c>
      <c r="K332" s="277"/>
      <c r="L332" s="39"/>
    </row>
    <row r="333" spans="1:12" x14ac:dyDescent="0.25">
      <c r="A333" s="26">
        <v>43189.342152777775</v>
      </c>
      <c r="B333" s="12" t="s">
        <v>3</v>
      </c>
      <c r="C333" s="10"/>
      <c r="D333" s="12" t="s">
        <v>2</v>
      </c>
      <c r="E333" s="29" t="s">
        <v>637</v>
      </c>
      <c r="F333" s="138" t="s">
        <v>6</v>
      </c>
      <c r="G333" s="57" t="s">
        <v>0</v>
      </c>
      <c r="H333" s="40">
        <v>3310</v>
      </c>
      <c r="I333" s="47">
        <v>0.18</v>
      </c>
      <c r="J333" s="55">
        <v>52</v>
      </c>
      <c r="K333" s="277"/>
      <c r="L333" s="39"/>
    </row>
    <row r="334" spans="1:12" x14ac:dyDescent="0.25">
      <c r="A334" s="26">
        <v>43189.34270833333</v>
      </c>
      <c r="B334" s="12" t="s">
        <v>3</v>
      </c>
      <c r="C334" s="10"/>
      <c r="D334" s="12" t="s">
        <v>2</v>
      </c>
      <c r="E334" s="29" t="s">
        <v>637</v>
      </c>
      <c r="F334" s="138" t="s">
        <v>6</v>
      </c>
      <c r="G334" s="57" t="s">
        <v>0</v>
      </c>
      <c r="H334" s="40">
        <v>440</v>
      </c>
      <c r="I334" s="47">
        <v>0.18</v>
      </c>
      <c r="J334" s="55">
        <v>52</v>
      </c>
      <c r="K334" s="277"/>
      <c r="L334" s="39"/>
    </row>
    <row r="335" spans="1:12" x14ac:dyDescent="0.25">
      <c r="A335" s="26">
        <v>43189.342847222222</v>
      </c>
      <c r="B335" s="12" t="s">
        <v>3</v>
      </c>
      <c r="C335" s="10"/>
      <c r="D335" s="12" t="s">
        <v>2</v>
      </c>
      <c r="E335" s="29" t="s">
        <v>637</v>
      </c>
      <c r="F335" s="138" t="s">
        <v>6</v>
      </c>
      <c r="G335" s="57" t="s">
        <v>0</v>
      </c>
      <c r="H335" s="47">
        <v>3430</v>
      </c>
      <c r="I335" s="47">
        <v>0.18</v>
      </c>
      <c r="J335" s="55">
        <v>52</v>
      </c>
      <c r="K335" s="277"/>
      <c r="L335" s="39"/>
    </row>
    <row r="336" spans="1:12" x14ac:dyDescent="0.25">
      <c r="A336" s="26">
        <v>43189.342986111114</v>
      </c>
      <c r="B336" s="12" t="s">
        <v>3</v>
      </c>
      <c r="C336" s="10"/>
      <c r="D336" s="12" t="s">
        <v>2</v>
      </c>
      <c r="E336" s="29" t="s">
        <v>637</v>
      </c>
      <c r="F336" s="138" t="s">
        <v>6</v>
      </c>
      <c r="G336" s="57" t="s">
        <v>0</v>
      </c>
      <c r="H336" s="47">
        <v>3650</v>
      </c>
      <c r="I336" s="47">
        <v>0.18</v>
      </c>
      <c r="J336" s="55">
        <v>52</v>
      </c>
      <c r="K336" s="277"/>
      <c r="L336" s="39"/>
    </row>
    <row r="337" spans="1:12" x14ac:dyDescent="0.25">
      <c r="A337" s="26">
        <v>43189.343229166669</v>
      </c>
      <c r="B337" s="12" t="s">
        <v>3</v>
      </c>
      <c r="C337" s="10"/>
      <c r="D337" s="12" t="s">
        <v>2</v>
      </c>
      <c r="E337" s="29" t="s">
        <v>637</v>
      </c>
      <c r="F337" s="138" t="s">
        <v>6</v>
      </c>
      <c r="G337" s="57" t="s">
        <v>0</v>
      </c>
      <c r="H337" s="40">
        <v>460</v>
      </c>
      <c r="I337" s="47">
        <v>0.18</v>
      </c>
      <c r="J337" s="55">
        <v>52</v>
      </c>
      <c r="K337" s="277"/>
      <c r="L337" s="39"/>
    </row>
    <row r="338" spans="1:12" x14ac:dyDescent="0.25">
      <c r="A338" s="26">
        <v>43189.343368055554</v>
      </c>
      <c r="B338" s="12" t="s">
        <v>3</v>
      </c>
      <c r="C338" s="10"/>
      <c r="D338" s="12" t="s">
        <v>2</v>
      </c>
      <c r="E338" s="29" t="s">
        <v>637</v>
      </c>
      <c r="F338" s="138" t="s">
        <v>6</v>
      </c>
      <c r="G338" s="57" t="s">
        <v>0</v>
      </c>
      <c r="H338" s="47">
        <v>4280</v>
      </c>
      <c r="I338" s="47">
        <v>0.18</v>
      </c>
      <c r="J338" s="55">
        <v>52</v>
      </c>
      <c r="K338" s="277"/>
      <c r="L338" s="39"/>
    </row>
    <row r="339" spans="1:12" x14ac:dyDescent="0.25">
      <c r="A339" s="26">
        <v>43189.343506944446</v>
      </c>
      <c r="B339" s="12" t="s">
        <v>3</v>
      </c>
      <c r="C339" s="10"/>
      <c r="D339" s="12" t="s">
        <v>2</v>
      </c>
      <c r="E339" s="29" t="s">
        <v>637</v>
      </c>
      <c r="F339" s="138" t="s">
        <v>6</v>
      </c>
      <c r="G339" s="57" t="s">
        <v>0</v>
      </c>
      <c r="H339" s="47">
        <v>4870</v>
      </c>
      <c r="I339" s="47">
        <v>0.18</v>
      </c>
      <c r="J339" s="55">
        <v>52</v>
      </c>
      <c r="K339" s="277"/>
      <c r="L339" s="39"/>
    </row>
    <row r="340" spans="1:12" x14ac:dyDescent="0.25">
      <c r="A340" s="26">
        <v>43189.343807870369</v>
      </c>
      <c r="B340" s="12" t="s">
        <v>3</v>
      </c>
      <c r="C340" s="10"/>
      <c r="D340" s="12" t="s">
        <v>2</v>
      </c>
      <c r="E340" s="29" t="s">
        <v>637</v>
      </c>
      <c r="F340" s="138" t="s">
        <v>6</v>
      </c>
      <c r="G340" s="57" t="s">
        <v>0</v>
      </c>
      <c r="H340" s="47">
        <v>4850</v>
      </c>
      <c r="I340" s="47">
        <v>0.18</v>
      </c>
      <c r="J340" s="55">
        <v>52</v>
      </c>
      <c r="K340" s="277"/>
      <c r="L340" s="39"/>
    </row>
    <row r="341" spans="1:12" x14ac:dyDescent="0.25">
      <c r="A341" s="26">
        <v>43189.343969907408</v>
      </c>
      <c r="B341" s="12" t="s">
        <v>3</v>
      </c>
      <c r="C341" s="10"/>
      <c r="D341" s="12" t="s">
        <v>2</v>
      </c>
      <c r="E341" s="29" t="s">
        <v>637</v>
      </c>
      <c r="F341" s="138" t="s">
        <v>6</v>
      </c>
      <c r="G341" s="57" t="s">
        <v>0</v>
      </c>
      <c r="H341" s="40">
        <v>450</v>
      </c>
      <c r="I341" s="47">
        <v>0.18</v>
      </c>
      <c r="J341" s="55">
        <v>52</v>
      </c>
      <c r="K341" s="277"/>
      <c r="L341" s="39"/>
    </row>
    <row r="342" spans="1:12" x14ac:dyDescent="0.25">
      <c r="A342" s="26">
        <v>43189.34412037037</v>
      </c>
      <c r="B342" s="12" t="s">
        <v>3</v>
      </c>
      <c r="C342" s="10"/>
      <c r="D342" s="12" t="s">
        <v>2</v>
      </c>
      <c r="E342" s="29" t="s">
        <v>637</v>
      </c>
      <c r="F342" s="138" t="s">
        <v>6</v>
      </c>
      <c r="G342" s="57" t="s">
        <v>0</v>
      </c>
      <c r="H342" s="47">
        <v>4840</v>
      </c>
      <c r="I342" s="47">
        <v>0.18</v>
      </c>
      <c r="J342" s="55">
        <v>52</v>
      </c>
      <c r="K342" s="277"/>
      <c r="L342" s="39"/>
    </row>
    <row r="343" spans="1:12" x14ac:dyDescent="0.25">
      <c r="A343" s="26">
        <v>43189.344652777778</v>
      </c>
      <c r="B343" s="12" t="s">
        <v>3</v>
      </c>
      <c r="C343" s="10"/>
      <c r="D343" s="12" t="s">
        <v>2</v>
      </c>
      <c r="E343" s="29" t="s">
        <v>637</v>
      </c>
      <c r="F343" s="138" t="s">
        <v>6</v>
      </c>
      <c r="G343" s="57" t="s">
        <v>0</v>
      </c>
      <c r="H343" s="40">
        <v>3760</v>
      </c>
      <c r="I343" s="47">
        <v>0.18</v>
      </c>
      <c r="J343" s="55">
        <v>52</v>
      </c>
      <c r="K343" s="277"/>
      <c r="L343" s="39"/>
    </row>
    <row r="344" spans="1:12" x14ac:dyDescent="0.25">
      <c r="A344" s="26">
        <v>43189.34480324074</v>
      </c>
      <c r="B344" s="12" t="s">
        <v>3</v>
      </c>
      <c r="C344" s="10"/>
      <c r="D344" s="12" t="s">
        <v>2</v>
      </c>
      <c r="E344" s="29" t="s">
        <v>637</v>
      </c>
      <c r="F344" s="138" t="s">
        <v>6</v>
      </c>
      <c r="G344" s="57" t="s">
        <v>0</v>
      </c>
      <c r="H344" s="40">
        <v>410</v>
      </c>
      <c r="I344" s="47">
        <v>0.18</v>
      </c>
      <c r="J344" s="55">
        <v>52</v>
      </c>
      <c r="K344" s="277"/>
      <c r="L344" s="39"/>
    </row>
    <row r="345" spans="1:12" x14ac:dyDescent="0.25">
      <c r="A345" s="26">
        <v>43189.344942129632</v>
      </c>
      <c r="B345" s="12" t="s">
        <v>3</v>
      </c>
      <c r="C345" s="10"/>
      <c r="D345" s="12" t="s">
        <v>2</v>
      </c>
      <c r="E345" s="29" t="s">
        <v>637</v>
      </c>
      <c r="F345" s="138" t="s">
        <v>6</v>
      </c>
      <c r="G345" s="57" t="s">
        <v>0</v>
      </c>
      <c r="H345" s="47">
        <v>4810</v>
      </c>
      <c r="I345" s="47">
        <v>0.18</v>
      </c>
      <c r="J345" s="55">
        <v>52</v>
      </c>
      <c r="K345" s="277"/>
      <c r="L345" s="39"/>
    </row>
    <row r="346" spans="1:12" x14ac:dyDescent="0.25">
      <c r="A346" s="25">
        <v>43189.346053240741</v>
      </c>
      <c r="B346" s="9" t="s">
        <v>3</v>
      </c>
      <c r="C346" s="9" t="s">
        <v>2</v>
      </c>
      <c r="D346" s="10"/>
      <c r="E346" s="8" t="s">
        <v>636</v>
      </c>
      <c r="F346" s="61" t="s">
        <v>6</v>
      </c>
      <c r="G346" s="9" t="s">
        <v>5</v>
      </c>
      <c r="H346" s="44">
        <v>4520</v>
      </c>
      <c r="I346" s="44">
        <v>0.18</v>
      </c>
      <c r="J346" s="56">
        <v>52</v>
      </c>
      <c r="K346" s="278">
        <f>AVERAGE(H346:H348,H351:H354)</f>
        <v>4392.8571428571431</v>
      </c>
      <c r="L346" s="39"/>
    </row>
    <row r="347" spans="1:12" x14ac:dyDescent="0.25">
      <c r="A347" s="25">
        <v>43189.346192129633</v>
      </c>
      <c r="B347" s="9" t="s">
        <v>3</v>
      </c>
      <c r="C347" s="9" t="s">
        <v>2</v>
      </c>
      <c r="D347" s="10"/>
      <c r="E347" s="8" t="s">
        <v>636</v>
      </c>
      <c r="F347" s="61" t="s">
        <v>6</v>
      </c>
      <c r="G347" s="9" t="s">
        <v>5</v>
      </c>
      <c r="H347" s="44">
        <v>4510</v>
      </c>
      <c r="I347" s="44">
        <v>0.18</v>
      </c>
      <c r="J347" s="56">
        <v>52</v>
      </c>
      <c r="K347" s="278"/>
      <c r="L347" s="39"/>
    </row>
    <row r="348" spans="1:12" x14ac:dyDescent="0.25">
      <c r="A348" s="25">
        <v>43189.346331018518</v>
      </c>
      <c r="B348" s="9" t="s">
        <v>3</v>
      </c>
      <c r="C348" s="9" t="s">
        <v>2</v>
      </c>
      <c r="D348" s="10"/>
      <c r="E348" s="8" t="s">
        <v>636</v>
      </c>
      <c r="F348" s="61" t="s">
        <v>6</v>
      </c>
      <c r="G348" s="9" t="s">
        <v>5</v>
      </c>
      <c r="H348" s="44">
        <v>4480</v>
      </c>
      <c r="I348" s="44">
        <v>0.18</v>
      </c>
      <c r="J348" s="56">
        <v>52</v>
      </c>
      <c r="K348" s="278"/>
      <c r="L348" s="39"/>
    </row>
    <row r="349" spans="1:12" x14ac:dyDescent="0.25">
      <c r="A349" s="25">
        <v>43189.346979166665</v>
      </c>
      <c r="B349" s="9" t="s">
        <v>3</v>
      </c>
      <c r="C349" s="10"/>
      <c r="D349" s="9" t="s">
        <v>2</v>
      </c>
      <c r="E349" s="8" t="s">
        <v>637</v>
      </c>
      <c r="F349" s="61" t="s">
        <v>6</v>
      </c>
      <c r="G349" s="9" t="s">
        <v>5</v>
      </c>
      <c r="H349" s="34">
        <v>4450</v>
      </c>
      <c r="I349" s="44">
        <v>0.18</v>
      </c>
      <c r="J349" s="56">
        <v>52</v>
      </c>
      <c r="K349" s="278"/>
      <c r="L349" s="39"/>
    </row>
    <row r="350" spans="1:12" x14ac:dyDescent="0.25">
      <c r="A350" s="25">
        <v>43189.347118055557</v>
      </c>
      <c r="B350" s="9" t="s">
        <v>3</v>
      </c>
      <c r="C350" s="10"/>
      <c r="D350" s="9" t="s">
        <v>2</v>
      </c>
      <c r="E350" s="8" t="s">
        <v>637</v>
      </c>
      <c r="F350" s="61" t="s">
        <v>6</v>
      </c>
      <c r="G350" s="9" t="s">
        <v>5</v>
      </c>
      <c r="H350" s="34">
        <v>4400</v>
      </c>
      <c r="I350" s="44">
        <v>0.18</v>
      </c>
      <c r="J350" s="56">
        <v>52</v>
      </c>
      <c r="K350" s="278"/>
      <c r="L350" s="39"/>
    </row>
    <row r="351" spans="1:12" x14ac:dyDescent="0.25">
      <c r="A351" s="25">
        <v>43189.347256944442</v>
      </c>
      <c r="B351" s="9" t="s">
        <v>3</v>
      </c>
      <c r="C351" s="10"/>
      <c r="D351" s="9" t="s">
        <v>2</v>
      </c>
      <c r="E351" s="8" t="s">
        <v>637</v>
      </c>
      <c r="F351" s="61" t="s">
        <v>6</v>
      </c>
      <c r="G351" s="9" t="s">
        <v>5</v>
      </c>
      <c r="H351" s="44">
        <v>4330</v>
      </c>
      <c r="I351" s="44">
        <v>0.18</v>
      </c>
      <c r="J351" s="56">
        <v>52</v>
      </c>
      <c r="K351" s="278"/>
      <c r="L351" s="39"/>
    </row>
    <row r="352" spans="1:12" x14ac:dyDescent="0.25">
      <c r="A352" s="25">
        <v>43189.34752314815</v>
      </c>
      <c r="B352" s="9" t="s">
        <v>3</v>
      </c>
      <c r="C352" s="10"/>
      <c r="D352" s="9" t="s">
        <v>2</v>
      </c>
      <c r="E352" s="8" t="s">
        <v>637</v>
      </c>
      <c r="F352" s="61" t="s">
        <v>6</v>
      </c>
      <c r="G352" s="9" t="s">
        <v>5</v>
      </c>
      <c r="H352" s="44">
        <v>4310</v>
      </c>
      <c r="I352" s="44">
        <v>0.18</v>
      </c>
      <c r="J352" s="56">
        <v>52</v>
      </c>
      <c r="K352" s="278"/>
      <c r="L352" s="39"/>
    </row>
    <row r="353" spans="1:12" x14ac:dyDescent="0.25">
      <c r="A353" s="25">
        <v>43189.347662037035</v>
      </c>
      <c r="B353" s="9" t="s">
        <v>3</v>
      </c>
      <c r="C353" s="10"/>
      <c r="D353" s="9" t="s">
        <v>2</v>
      </c>
      <c r="E353" s="8" t="s">
        <v>637</v>
      </c>
      <c r="F353" s="61" t="s">
        <v>6</v>
      </c>
      <c r="G353" s="9" t="s">
        <v>5</v>
      </c>
      <c r="H353" s="44">
        <v>4300</v>
      </c>
      <c r="I353" s="44">
        <v>0.18</v>
      </c>
      <c r="J353" s="56">
        <v>52</v>
      </c>
      <c r="K353" s="278"/>
      <c r="L353" s="39"/>
    </row>
    <row r="354" spans="1:12" x14ac:dyDescent="0.25">
      <c r="A354" s="25">
        <v>43189.347812499997</v>
      </c>
      <c r="B354" s="9" t="s">
        <v>3</v>
      </c>
      <c r="C354" s="10"/>
      <c r="D354" s="9" t="s">
        <v>2</v>
      </c>
      <c r="E354" s="8" t="s">
        <v>637</v>
      </c>
      <c r="F354" s="61" t="s">
        <v>6</v>
      </c>
      <c r="G354" s="9" t="s">
        <v>5</v>
      </c>
      <c r="H354" s="44">
        <v>4300</v>
      </c>
      <c r="I354" s="44">
        <v>0.18</v>
      </c>
      <c r="J354" s="56">
        <v>52</v>
      </c>
      <c r="K354" s="278"/>
      <c r="L354" s="39"/>
    </row>
    <row r="355" spans="1:12" x14ac:dyDescent="0.25">
      <c r="A355" s="26">
        <v>43189.348321759258</v>
      </c>
      <c r="B355" s="12" t="s">
        <v>3</v>
      </c>
      <c r="C355" s="12" t="s">
        <v>2</v>
      </c>
      <c r="D355" s="10"/>
      <c r="E355" s="29" t="s">
        <v>636</v>
      </c>
      <c r="F355" s="138" t="s">
        <v>4</v>
      </c>
      <c r="G355" s="12" t="s">
        <v>0</v>
      </c>
      <c r="H355" s="40">
        <v>600</v>
      </c>
      <c r="I355" s="47">
        <v>0.18</v>
      </c>
      <c r="J355" s="55">
        <v>52</v>
      </c>
      <c r="K355" s="277">
        <f>AVERAGE(H361:H363,H367:H369)</f>
        <v>5155</v>
      </c>
      <c r="L355" s="39"/>
    </row>
    <row r="356" spans="1:12" x14ac:dyDescent="0.25">
      <c r="A356" s="26">
        <v>43189.348460648151</v>
      </c>
      <c r="B356" s="12" t="s">
        <v>3</v>
      </c>
      <c r="C356" s="12" t="s">
        <v>2</v>
      </c>
      <c r="D356" s="10"/>
      <c r="E356" s="29" t="s">
        <v>636</v>
      </c>
      <c r="F356" s="138" t="s">
        <v>4</v>
      </c>
      <c r="G356" s="12" t="s">
        <v>0</v>
      </c>
      <c r="H356" s="40">
        <v>790</v>
      </c>
      <c r="I356" s="47">
        <v>0.18</v>
      </c>
      <c r="J356" s="55">
        <v>52</v>
      </c>
      <c r="K356" s="277"/>
      <c r="L356" s="39"/>
    </row>
    <row r="357" spans="1:12" x14ac:dyDescent="0.25">
      <c r="A357" s="26">
        <v>43189.348611111112</v>
      </c>
      <c r="B357" s="12" t="s">
        <v>3</v>
      </c>
      <c r="C357" s="12" t="s">
        <v>2</v>
      </c>
      <c r="D357" s="10"/>
      <c r="E357" s="29" t="s">
        <v>636</v>
      </c>
      <c r="F357" s="138" t="s">
        <v>4</v>
      </c>
      <c r="G357" s="12" t="s">
        <v>0</v>
      </c>
      <c r="H357" s="40">
        <v>960</v>
      </c>
      <c r="I357" s="47">
        <v>0.18</v>
      </c>
      <c r="J357" s="55">
        <v>52</v>
      </c>
      <c r="K357" s="277"/>
      <c r="L357" s="39"/>
    </row>
    <row r="358" spans="1:12" x14ac:dyDescent="0.25">
      <c r="A358" s="26">
        <v>43189.348993055559</v>
      </c>
      <c r="B358" s="12" t="s">
        <v>3</v>
      </c>
      <c r="C358" s="12" t="s">
        <v>2</v>
      </c>
      <c r="D358" s="10"/>
      <c r="E358" s="29" t="s">
        <v>636</v>
      </c>
      <c r="F358" s="138" t="s">
        <v>4</v>
      </c>
      <c r="G358" s="12" t="s">
        <v>0</v>
      </c>
      <c r="H358" s="40">
        <v>540</v>
      </c>
      <c r="I358" s="47">
        <v>0.18</v>
      </c>
      <c r="J358" s="55">
        <v>52</v>
      </c>
      <c r="K358" s="277"/>
      <c r="L358" s="39"/>
    </row>
    <row r="359" spans="1:12" x14ac:dyDescent="0.25">
      <c r="A359" s="26">
        <v>43189.349131944444</v>
      </c>
      <c r="B359" s="12" t="s">
        <v>3</v>
      </c>
      <c r="C359" s="12" t="s">
        <v>2</v>
      </c>
      <c r="D359" s="10"/>
      <c r="E359" s="29" t="s">
        <v>636</v>
      </c>
      <c r="F359" s="138" t="s">
        <v>4</v>
      </c>
      <c r="G359" s="12" t="s">
        <v>0</v>
      </c>
      <c r="H359" s="40">
        <v>480</v>
      </c>
      <c r="I359" s="47">
        <v>0.18</v>
      </c>
      <c r="J359" s="55">
        <v>52</v>
      </c>
      <c r="K359" s="277"/>
      <c r="L359" s="39"/>
    </row>
    <row r="360" spans="1:12" x14ac:dyDescent="0.25">
      <c r="A360" s="26">
        <v>43189.349270833336</v>
      </c>
      <c r="B360" s="12" t="s">
        <v>3</v>
      </c>
      <c r="C360" s="53" t="s">
        <v>2</v>
      </c>
      <c r="D360" s="10"/>
      <c r="E360" s="29" t="s">
        <v>636</v>
      </c>
      <c r="F360" s="138" t="s">
        <v>4</v>
      </c>
      <c r="G360" s="12" t="s">
        <v>0</v>
      </c>
      <c r="H360" s="40">
        <v>510</v>
      </c>
      <c r="I360" s="47">
        <v>0.18</v>
      </c>
      <c r="J360" s="55">
        <v>52</v>
      </c>
      <c r="K360" s="277"/>
      <c r="L360" s="39"/>
    </row>
    <row r="361" spans="1:12" x14ac:dyDescent="0.25">
      <c r="A361" s="26">
        <v>43189.349780092591</v>
      </c>
      <c r="B361" s="12" t="s">
        <v>3</v>
      </c>
      <c r="C361" s="12" t="s">
        <v>2</v>
      </c>
      <c r="D361" s="10"/>
      <c r="E361" s="29" t="s">
        <v>636</v>
      </c>
      <c r="F361" s="138" t="s">
        <v>4</v>
      </c>
      <c r="G361" s="12" t="s">
        <v>0</v>
      </c>
      <c r="H361" s="47">
        <v>4970</v>
      </c>
      <c r="I361" s="47">
        <v>0.18</v>
      </c>
      <c r="J361" s="55">
        <v>52</v>
      </c>
      <c r="K361" s="277"/>
      <c r="L361" s="39"/>
    </row>
    <row r="362" spans="1:12" x14ac:dyDescent="0.25">
      <c r="A362" s="26">
        <v>43189.349918981483</v>
      </c>
      <c r="B362" s="12" t="s">
        <v>3</v>
      </c>
      <c r="C362" s="12" t="s">
        <v>2</v>
      </c>
      <c r="D362" s="10"/>
      <c r="E362" s="29" t="s">
        <v>636</v>
      </c>
      <c r="F362" s="138" t="s">
        <v>4</v>
      </c>
      <c r="G362" s="12" t="s">
        <v>0</v>
      </c>
      <c r="H362" s="47">
        <v>5010</v>
      </c>
      <c r="I362" s="47">
        <v>0.18</v>
      </c>
      <c r="J362" s="55">
        <v>52</v>
      </c>
      <c r="K362" s="277"/>
      <c r="L362" s="39"/>
    </row>
    <row r="363" spans="1:12" x14ac:dyDescent="0.25">
      <c r="A363" s="26">
        <v>43189.350057870368</v>
      </c>
      <c r="B363" s="12" t="s">
        <v>3</v>
      </c>
      <c r="C363" s="53" t="s">
        <v>2</v>
      </c>
      <c r="D363" s="10"/>
      <c r="E363" s="29" t="s">
        <v>636</v>
      </c>
      <c r="F363" s="138" t="s">
        <v>4</v>
      </c>
      <c r="G363" s="12" t="s">
        <v>0</v>
      </c>
      <c r="H363" s="47">
        <v>5010</v>
      </c>
      <c r="I363" s="47">
        <v>0.18</v>
      </c>
      <c r="J363" s="55">
        <v>52</v>
      </c>
      <c r="K363" s="277"/>
      <c r="L363" s="39"/>
    </row>
    <row r="364" spans="1:12" x14ac:dyDescent="0.25">
      <c r="A364" s="26">
        <v>43189.350798611114</v>
      </c>
      <c r="B364" s="12" t="s">
        <v>3</v>
      </c>
      <c r="C364" s="10"/>
      <c r="D364" s="12" t="s">
        <v>2</v>
      </c>
      <c r="E364" s="29" t="s">
        <v>637</v>
      </c>
      <c r="F364" s="138" t="s">
        <v>4</v>
      </c>
      <c r="G364" s="12" t="s">
        <v>0</v>
      </c>
      <c r="H364" s="40">
        <v>450</v>
      </c>
      <c r="I364" s="47">
        <v>0.18</v>
      </c>
      <c r="J364" s="55">
        <v>52</v>
      </c>
      <c r="K364" s="277"/>
      <c r="L364" s="39"/>
    </row>
    <row r="365" spans="1:12" x14ac:dyDescent="0.25">
      <c r="A365" s="26">
        <v>43189.350937499999</v>
      </c>
      <c r="B365" s="12" t="s">
        <v>3</v>
      </c>
      <c r="C365" s="10"/>
      <c r="D365" s="12" t="s">
        <v>2</v>
      </c>
      <c r="E365" s="29" t="s">
        <v>637</v>
      </c>
      <c r="F365" s="138" t="s">
        <v>4</v>
      </c>
      <c r="G365" s="12" t="s">
        <v>0</v>
      </c>
      <c r="H365" s="40">
        <v>410</v>
      </c>
      <c r="I365" s="47">
        <v>0.18</v>
      </c>
      <c r="J365" s="55">
        <v>52</v>
      </c>
      <c r="K365" s="277"/>
      <c r="L365" s="39"/>
    </row>
    <row r="366" spans="1:12" x14ac:dyDescent="0.25">
      <c r="A366" s="26">
        <v>43189.351076388892</v>
      </c>
      <c r="B366" s="12" t="s">
        <v>3</v>
      </c>
      <c r="C366" s="10"/>
      <c r="D366" s="12" t="s">
        <v>2</v>
      </c>
      <c r="E366" s="29" t="s">
        <v>637</v>
      </c>
      <c r="F366" s="138" t="s">
        <v>4</v>
      </c>
      <c r="G366" s="12" t="s">
        <v>0</v>
      </c>
      <c r="H366" s="40">
        <v>450</v>
      </c>
      <c r="I366" s="47">
        <v>0.18</v>
      </c>
      <c r="J366" s="55">
        <v>52</v>
      </c>
      <c r="K366" s="277"/>
      <c r="L366" s="39"/>
    </row>
    <row r="367" spans="1:12" x14ac:dyDescent="0.25">
      <c r="A367" s="26">
        <v>43189.351446759261</v>
      </c>
      <c r="B367" s="12" t="s">
        <v>3</v>
      </c>
      <c r="C367" s="10"/>
      <c r="D367" s="12" t="s">
        <v>2</v>
      </c>
      <c r="E367" s="29" t="s">
        <v>637</v>
      </c>
      <c r="F367" s="138" t="s">
        <v>4</v>
      </c>
      <c r="G367" s="12" t="s">
        <v>0</v>
      </c>
      <c r="H367" s="47">
        <v>5310</v>
      </c>
      <c r="I367" s="47">
        <v>0.18</v>
      </c>
      <c r="J367" s="55">
        <v>52</v>
      </c>
      <c r="K367" s="277"/>
      <c r="L367" s="39"/>
    </row>
    <row r="368" spans="1:12" x14ac:dyDescent="0.25">
      <c r="A368" s="26">
        <v>43189.351585648146</v>
      </c>
      <c r="B368" s="12" t="s">
        <v>3</v>
      </c>
      <c r="C368" s="10"/>
      <c r="D368" s="12" t="s">
        <v>2</v>
      </c>
      <c r="E368" s="29" t="s">
        <v>637</v>
      </c>
      <c r="F368" s="138" t="s">
        <v>4</v>
      </c>
      <c r="G368" s="12" t="s">
        <v>0</v>
      </c>
      <c r="H368" s="47">
        <v>5320</v>
      </c>
      <c r="I368" s="47">
        <v>0.18</v>
      </c>
      <c r="J368" s="55">
        <v>52</v>
      </c>
      <c r="K368" s="277"/>
      <c r="L368" s="39"/>
    </row>
    <row r="369" spans="1:12" x14ac:dyDescent="0.25">
      <c r="A369" s="54">
        <v>43189.351724537039</v>
      </c>
      <c r="B369" s="53" t="s">
        <v>3</v>
      </c>
      <c r="C369" s="10"/>
      <c r="D369" s="53" t="s">
        <v>2</v>
      </c>
      <c r="E369" s="29" t="s">
        <v>637</v>
      </c>
      <c r="F369" s="140" t="s">
        <v>4</v>
      </c>
      <c r="G369" s="53" t="s">
        <v>0</v>
      </c>
      <c r="H369" s="52">
        <v>5310</v>
      </c>
      <c r="I369" s="52">
        <v>0.18</v>
      </c>
      <c r="J369" s="51">
        <v>52</v>
      </c>
      <c r="K369" s="277"/>
      <c r="L369" s="39"/>
    </row>
    <row r="370" spans="1:12" x14ac:dyDescent="0.25">
      <c r="A370" s="25">
        <v>43189.352500000001</v>
      </c>
      <c r="B370" s="9" t="s">
        <v>3</v>
      </c>
      <c r="C370" s="9" t="s">
        <v>2</v>
      </c>
      <c r="D370" s="10"/>
      <c r="E370" s="8" t="s">
        <v>636</v>
      </c>
      <c r="F370" s="61" t="s">
        <v>1</v>
      </c>
      <c r="G370" s="9" t="s">
        <v>0</v>
      </c>
      <c r="H370" s="44">
        <v>4530</v>
      </c>
      <c r="I370" s="44">
        <v>0.18</v>
      </c>
      <c r="J370" s="44">
        <v>52</v>
      </c>
      <c r="K370" s="270">
        <f>AVERAGE(H370:H372,H374:H377)</f>
        <v>4435.7142857142853</v>
      </c>
      <c r="L370" s="39"/>
    </row>
    <row r="371" spans="1:12" x14ac:dyDescent="0.25">
      <c r="A371" s="25">
        <v>43189.352638888886</v>
      </c>
      <c r="B371" s="9" t="s">
        <v>3</v>
      </c>
      <c r="C371" s="9" t="s">
        <v>2</v>
      </c>
      <c r="D371" s="10"/>
      <c r="E371" s="8" t="s">
        <v>636</v>
      </c>
      <c r="F371" s="61" t="s">
        <v>1</v>
      </c>
      <c r="G371" s="9" t="s">
        <v>0</v>
      </c>
      <c r="H371" s="44">
        <v>4570</v>
      </c>
      <c r="I371" s="44">
        <v>0.18</v>
      </c>
      <c r="J371" s="44">
        <v>52</v>
      </c>
      <c r="K371" s="271"/>
      <c r="L371" s="39"/>
    </row>
    <row r="372" spans="1:12" x14ac:dyDescent="0.25">
      <c r="A372" s="25">
        <v>43189.352777777778</v>
      </c>
      <c r="B372" s="9" t="s">
        <v>3</v>
      </c>
      <c r="C372" s="9" t="s">
        <v>2</v>
      </c>
      <c r="D372" s="10"/>
      <c r="E372" s="8" t="s">
        <v>636</v>
      </c>
      <c r="F372" s="61" t="s">
        <v>1</v>
      </c>
      <c r="G372" s="9" t="s">
        <v>0</v>
      </c>
      <c r="H372" s="44">
        <v>4610</v>
      </c>
      <c r="I372" s="44">
        <v>0.18</v>
      </c>
      <c r="J372" s="44">
        <v>52</v>
      </c>
      <c r="K372" s="271"/>
      <c r="L372" s="39"/>
    </row>
    <row r="373" spans="1:12" x14ac:dyDescent="0.25">
      <c r="A373" s="25">
        <v>43189.353148148148</v>
      </c>
      <c r="B373" s="9" t="s">
        <v>3</v>
      </c>
      <c r="C373" s="10"/>
      <c r="D373" s="9" t="s">
        <v>2</v>
      </c>
      <c r="E373" s="8" t="s">
        <v>637</v>
      </c>
      <c r="F373" s="61" t="s">
        <v>1</v>
      </c>
      <c r="G373" s="9" t="s">
        <v>0</v>
      </c>
      <c r="H373" s="34">
        <v>4310</v>
      </c>
      <c r="I373" s="44">
        <v>0.18</v>
      </c>
      <c r="J373" s="44">
        <v>52</v>
      </c>
      <c r="K373" s="271"/>
      <c r="L373" s="39"/>
    </row>
    <row r="374" spans="1:12" x14ac:dyDescent="0.25">
      <c r="A374" s="25">
        <v>43189.35328703704</v>
      </c>
      <c r="B374" s="9" t="s">
        <v>3</v>
      </c>
      <c r="C374" s="10"/>
      <c r="D374" s="9" t="s">
        <v>2</v>
      </c>
      <c r="E374" s="8" t="s">
        <v>637</v>
      </c>
      <c r="F374" s="61" t="s">
        <v>1</v>
      </c>
      <c r="G374" s="9" t="s">
        <v>0</v>
      </c>
      <c r="H374" s="44">
        <v>4290</v>
      </c>
      <c r="I374" s="44">
        <v>0.18</v>
      </c>
      <c r="J374" s="44">
        <v>52</v>
      </c>
      <c r="K374" s="271"/>
      <c r="L374" s="39"/>
    </row>
    <row r="375" spans="1:12" x14ac:dyDescent="0.25">
      <c r="A375" s="25">
        <v>43189.353437500002</v>
      </c>
      <c r="B375" s="9" t="s">
        <v>3</v>
      </c>
      <c r="C375" s="10"/>
      <c r="D375" s="9" t="s">
        <v>2</v>
      </c>
      <c r="E375" s="8" t="s">
        <v>637</v>
      </c>
      <c r="F375" s="61" t="s">
        <v>1</v>
      </c>
      <c r="G375" s="9" t="s">
        <v>0</v>
      </c>
      <c r="H375" s="44">
        <v>4340</v>
      </c>
      <c r="I375" s="44">
        <v>0.18</v>
      </c>
      <c r="J375" s="44">
        <v>52</v>
      </c>
      <c r="K375" s="271"/>
      <c r="L375" s="39"/>
    </row>
    <row r="376" spans="1:12" x14ac:dyDescent="0.25">
      <c r="A376" s="25">
        <v>43189.353796296295</v>
      </c>
      <c r="B376" s="9" t="s">
        <v>3</v>
      </c>
      <c r="C376" s="10"/>
      <c r="D376" s="9" t="s">
        <v>2</v>
      </c>
      <c r="E376" s="8" t="s">
        <v>637</v>
      </c>
      <c r="F376" s="61" t="s">
        <v>1</v>
      </c>
      <c r="G376" s="9" t="s">
        <v>0</v>
      </c>
      <c r="H376" s="44">
        <v>4360</v>
      </c>
      <c r="I376" s="44">
        <v>0.18</v>
      </c>
      <c r="J376" s="44">
        <v>52</v>
      </c>
      <c r="K376" s="271"/>
      <c r="L376" s="39"/>
    </row>
    <row r="377" spans="1:12" x14ac:dyDescent="0.25">
      <c r="A377" s="25">
        <v>43189.353935185187</v>
      </c>
      <c r="B377" s="9" t="s">
        <v>3</v>
      </c>
      <c r="C377" s="10"/>
      <c r="D377" s="9" t="s">
        <v>2</v>
      </c>
      <c r="E377" s="8" t="s">
        <v>637</v>
      </c>
      <c r="F377" s="61" t="s">
        <v>1</v>
      </c>
      <c r="G377" s="9" t="s">
        <v>0</v>
      </c>
      <c r="H377" s="44">
        <v>4350</v>
      </c>
      <c r="I377" s="44">
        <v>0.18</v>
      </c>
      <c r="J377" s="44">
        <v>52</v>
      </c>
      <c r="K377" s="271"/>
      <c r="L377" s="39"/>
    </row>
    <row r="378" spans="1:12" x14ac:dyDescent="0.25">
      <c r="A378" s="25">
        <v>43189.354085648149</v>
      </c>
      <c r="B378" s="9" t="s">
        <v>3</v>
      </c>
      <c r="C378" s="10"/>
      <c r="D378" s="9" t="s">
        <v>2</v>
      </c>
      <c r="E378" s="8" t="s">
        <v>637</v>
      </c>
      <c r="F378" s="61" t="s">
        <v>1</v>
      </c>
      <c r="G378" s="9" t="s">
        <v>0</v>
      </c>
      <c r="H378" s="34">
        <v>3600</v>
      </c>
      <c r="I378" s="44">
        <v>0.18</v>
      </c>
      <c r="J378" s="44">
        <v>52</v>
      </c>
      <c r="K378" s="272"/>
      <c r="L378" s="39"/>
    </row>
    <row r="379" spans="1:12" x14ac:dyDescent="0.25">
      <c r="L379" s="5"/>
    </row>
    <row r="380" spans="1:12" x14ac:dyDescent="0.25">
      <c r="L380" s="5"/>
    </row>
    <row r="381" spans="1:12" x14ac:dyDescent="0.25">
      <c r="L381" s="5"/>
    </row>
    <row r="382" spans="1:12" x14ac:dyDescent="0.25">
      <c r="L382" s="5"/>
    </row>
    <row r="383" spans="1:12" x14ac:dyDescent="0.25">
      <c r="L383" s="5"/>
    </row>
    <row r="384" spans="1:12" x14ac:dyDescent="0.25">
      <c r="L384" s="5"/>
    </row>
    <row r="385" spans="12:12" x14ac:dyDescent="0.25">
      <c r="L385" s="5"/>
    </row>
    <row r="386" spans="12:12" x14ac:dyDescent="0.25">
      <c r="L386" s="5"/>
    </row>
    <row r="387" spans="12:12" x14ac:dyDescent="0.25">
      <c r="L387" s="5"/>
    </row>
    <row r="388" spans="12:12" x14ac:dyDescent="0.25">
      <c r="L388" s="5"/>
    </row>
    <row r="389" spans="12:12" x14ac:dyDescent="0.25">
      <c r="L389" s="5"/>
    </row>
    <row r="390" spans="12:12" x14ac:dyDescent="0.25">
      <c r="L390" s="5"/>
    </row>
    <row r="391" spans="12:12" x14ac:dyDescent="0.25">
      <c r="L391" s="5"/>
    </row>
    <row r="392" spans="12:12" x14ac:dyDescent="0.25">
      <c r="L392" s="5"/>
    </row>
    <row r="393" spans="12:12" x14ac:dyDescent="0.25">
      <c r="L393" s="5"/>
    </row>
    <row r="394" spans="12:12" x14ac:dyDescent="0.25">
      <c r="L394" s="5"/>
    </row>
    <row r="395" spans="12:12" x14ac:dyDescent="0.25">
      <c r="L395" s="5"/>
    </row>
    <row r="396" spans="12:12" x14ac:dyDescent="0.25">
      <c r="L396" s="5"/>
    </row>
    <row r="397" spans="12:12" x14ac:dyDescent="0.25">
      <c r="L397" s="5"/>
    </row>
    <row r="398" spans="12:12" x14ac:dyDescent="0.25">
      <c r="L398" s="5"/>
    </row>
    <row r="399" spans="12:12" x14ac:dyDescent="0.25">
      <c r="L399" s="5"/>
    </row>
    <row r="400" spans="12:12" x14ac:dyDescent="0.25">
      <c r="L400" s="5"/>
    </row>
    <row r="401" spans="12:12" x14ac:dyDescent="0.25">
      <c r="L401" s="5"/>
    </row>
    <row r="402" spans="12:12" x14ac:dyDescent="0.25">
      <c r="L402" s="5"/>
    </row>
    <row r="403" spans="12:12" x14ac:dyDescent="0.25">
      <c r="L403" s="5"/>
    </row>
    <row r="404" spans="12:12" x14ac:dyDescent="0.25">
      <c r="L404" s="5"/>
    </row>
    <row r="405" spans="12:12" x14ac:dyDescent="0.25">
      <c r="L405" s="5"/>
    </row>
    <row r="406" spans="12:12" x14ac:dyDescent="0.25">
      <c r="L406" s="5"/>
    </row>
    <row r="407" spans="12:12" x14ac:dyDescent="0.25">
      <c r="L407" s="5"/>
    </row>
    <row r="408" spans="12:12" x14ac:dyDescent="0.25">
      <c r="L408" s="5"/>
    </row>
    <row r="409" spans="12:12" x14ac:dyDescent="0.25">
      <c r="L409" s="5"/>
    </row>
    <row r="410" spans="12:12" x14ac:dyDescent="0.25">
      <c r="L410" s="5"/>
    </row>
    <row r="411" spans="12:12" x14ac:dyDescent="0.25">
      <c r="L411" s="5"/>
    </row>
    <row r="412" spans="12:12" x14ac:dyDescent="0.25">
      <c r="L412" s="5"/>
    </row>
    <row r="413" spans="12:12" x14ac:dyDescent="0.25">
      <c r="L413" s="5"/>
    </row>
    <row r="414" spans="12:12" x14ac:dyDescent="0.25">
      <c r="L414" s="5"/>
    </row>
    <row r="415" spans="12:12" x14ac:dyDescent="0.25">
      <c r="L415" s="5"/>
    </row>
    <row r="416" spans="12:12" x14ac:dyDescent="0.25">
      <c r="L416" s="5"/>
    </row>
    <row r="417" spans="12:12" x14ac:dyDescent="0.25">
      <c r="L417" s="5"/>
    </row>
    <row r="418" spans="12:12" x14ac:dyDescent="0.25">
      <c r="L418" s="5"/>
    </row>
    <row r="419" spans="12:12" x14ac:dyDescent="0.25">
      <c r="L419" s="5"/>
    </row>
    <row r="420" spans="12:12" x14ac:dyDescent="0.25">
      <c r="L420" s="5"/>
    </row>
    <row r="421" spans="12:12" x14ac:dyDescent="0.25">
      <c r="L421" s="5"/>
    </row>
    <row r="422" spans="12:12" x14ac:dyDescent="0.25">
      <c r="L422" s="5"/>
    </row>
    <row r="423" spans="12:12" x14ac:dyDescent="0.25">
      <c r="L423" s="5"/>
    </row>
    <row r="424" spans="12:12" x14ac:dyDescent="0.25">
      <c r="L424" s="5"/>
    </row>
    <row r="425" spans="12:12" x14ac:dyDescent="0.25">
      <c r="L425" s="5"/>
    </row>
    <row r="426" spans="12:12" x14ac:dyDescent="0.25">
      <c r="L426" s="5"/>
    </row>
    <row r="427" spans="12:12" x14ac:dyDescent="0.25">
      <c r="L427" s="5"/>
    </row>
    <row r="428" spans="12:12" x14ac:dyDescent="0.25">
      <c r="L428" s="5"/>
    </row>
    <row r="429" spans="12:12" x14ac:dyDescent="0.25">
      <c r="L429" s="5"/>
    </row>
    <row r="430" spans="12:12" x14ac:dyDescent="0.25">
      <c r="L430" s="5"/>
    </row>
    <row r="431" spans="12:12" x14ac:dyDescent="0.25">
      <c r="L431" s="5"/>
    </row>
    <row r="432" spans="12:12" x14ac:dyDescent="0.25">
      <c r="L432" s="5"/>
    </row>
    <row r="433" spans="12:12" x14ac:dyDescent="0.25">
      <c r="L433" s="5"/>
    </row>
    <row r="434" spans="12:12" x14ac:dyDescent="0.25">
      <c r="L434" s="5"/>
    </row>
    <row r="435" spans="12:12" x14ac:dyDescent="0.25">
      <c r="L435" s="5"/>
    </row>
  </sheetData>
  <autoFilter ref="F1:F435"/>
  <mergeCells count="43"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121:K144"/>
    <mergeCell ref="K4:K9"/>
    <mergeCell ref="K10:K21"/>
    <mergeCell ref="K22:K33"/>
    <mergeCell ref="K34:K51"/>
    <mergeCell ref="K52:K60"/>
    <mergeCell ref="K61:K69"/>
    <mergeCell ref="K70:K78"/>
    <mergeCell ref="K85:K99"/>
    <mergeCell ref="K100:K111"/>
    <mergeCell ref="K112:K120"/>
    <mergeCell ref="K79:K84"/>
    <mergeCell ref="K262:K273"/>
    <mergeCell ref="K145:K162"/>
    <mergeCell ref="K163:K171"/>
    <mergeCell ref="K172:K177"/>
    <mergeCell ref="K178:K186"/>
    <mergeCell ref="K187:K195"/>
    <mergeCell ref="K196:K204"/>
    <mergeCell ref="K205:K219"/>
    <mergeCell ref="K220:K231"/>
    <mergeCell ref="K232:K240"/>
    <mergeCell ref="K241:K246"/>
    <mergeCell ref="K247:K261"/>
    <mergeCell ref="K355:K369"/>
    <mergeCell ref="K370:K378"/>
    <mergeCell ref="K274:K285"/>
    <mergeCell ref="K286:K303"/>
    <mergeCell ref="K304:K312"/>
    <mergeCell ref="K313:K324"/>
    <mergeCell ref="K325:K345"/>
    <mergeCell ref="K346:K354"/>
  </mergeCells>
  <pageMargins left="0.7" right="0.7" top="0.75" bottom="0.75" header="0.3" footer="0.3"/>
  <pageSetup scale="59" fitToHeight="0" orientation="portrait" r:id="rId1"/>
  <ignoredErrors>
    <ignoredError sqref="K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03"/>
  <sheetViews>
    <sheetView showGridLines="0" zoomScaleNormal="100" workbookViewId="0">
      <selection activeCell="H22" sqref="H22"/>
    </sheetView>
  </sheetViews>
  <sheetFormatPr defaultRowHeight="15" x14ac:dyDescent="0.25"/>
  <cols>
    <col min="1" max="1" width="16.42578125" style="1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1" bestFit="1" customWidth="1"/>
    <col min="6" max="6" width="8.28515625" style="4" bestFit="1" customWidth="1"/>
    <col min="7" max="7" width="11" style="4" bestFit="1" customWidth="1"/>
    <col min="8" max="8" width="11.42578125" style="50" bestFit="1" customWidth="1"/>
    <col min="9" max="9" width="13.85546875" style="50" bestFit="1" customWidth="1"/>
    <col min="10" max="10" width="14.140625" style="50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6" width="5.42578125" style="1" bestFit="1" customWidth="1"/>
    <col min="17" max="17" width="9.140625" style="1"/>
    <col min="18" max="18" width="11" style="1" bestFit="1" customWidth="1"/>
    <col min="19" max="19" width="11.42578125" style="1" bestFit="1" customWidth="1"/>
    <col min="20" max="20" width="16.140625" style="1" bestFit="1" customWidth="1"/>
    <col min="21" max="16384" width="9.140625" style="1"/>
  </cols>
  <sheetData>
    <row r="1" spans="1:15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50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</row>
    <row r="3" spans="1:15" x14ac:dyDescent="0.25">
      <c r="A3" s="251"/>
      <c r="B3" s="253"/>
      <c r="C3" s="21" t="s">
        <v>33</v>
      </c>
      <c r="D3" s="20" t="s">
        <v>32</v>
      </c>
      <c r="E3" s="281"/>
      <c r="F3" s="251"/>
      <c r="G3" s="251"/>
      <c r="H3" s="284"/>
      <c r="I3" s="284"/>
      <c r="J3" s="284"/>
      <c r="K3" s="282"/>
    </row>
    <row r="4" spans="1:15" x14ac:dyDescent="0.25">
      <c r="A4" s="36">
        <v>43195.662141203706</v>
      </c>
      <c r="B4" s="12" t="s">
        <v>3</v>
      </c>
      <c r="C4" s="12" t="s">
        <v>2</v>
      </c>
      <c r="D4" s="10"/>
      <c r="E4" s="29" t="s">
        <v>636</v>
      </c>
      <c r="F4" s="28" t="s">
        <v>19</v>
      </c>
      <c r="G4" s="28" t="s">
        <v>0</v>
      </c>
      <c r="H4" s="67">
        <v>3850</v>
      </c>
      <c r="I4" s="67">
        <v>0.18</v>
      </c>
      <c r="J4" s="66">
        <v>59</v>
      </c>
      <c r="K4" s="277">
        <f>AVERAGE(H4:H9)</f>
        <v>3843.3333333333335</v>
      </c>
      <c r="L4"/>
      <c r="M4" s="9" t="s">
        <v>19</v>
      </c>
      <c r="N4" s="9" t="s">
        <v>0</v>
      </c>
      <c r="O4" s="18">
        <f>K4</f>
        <v>3843.3333333333335</v>
      </c>
    </row>
    <row r="5" spans="1:15" x14ac:dyDescent="0.25">
      <c r="A5" s="36">
        <v>43195.662280092591</v>
      </c>
      <c r="B5" s="12" t="s">
        <v>3</v>
      </c>
      <c r="C5" s="12" t="s">
        <v>2</v>
      </c>
      <c r="D5" s="10"/>
      <c r="E5" s="29" t="s">
        <v>636</v>
      </c>
      <c r="F5" s="28" t="s">
        <v>19</v>
      </c>
      <c r="G5" s="28" t="s">
        <v>0</v>
      </c>
      <c r="H5" s="67">
        <v>3860</v>
      </c>
      <c r="I5" s="67">
        <v>0.18</v>
      </c>
      <c r="J5" s="66">
        <v>59</v>
      </c>
      <c r="K5" s="277"/>
      <c r="L5"/>
      <c r="M5" s="12" t="s">
        <v>20</v>
      </c>
      <c r="N5" s="12" t="s">
        <v>0</v>
      </c>
      <c r="O5" s="17">
        <f>K10</f>
        <v>4160</v>
      </c>
    </row>
    <row r="6" spans="1:15" x14ac:dyDescent="0.25">
      <c r="A6" s="36">
        <v>43195.662430555552</v>
      </c>
      <c r="B6" s="12" t="s">
        <v>3</v>
      </c>
      <c r="C6" s="12" t="s">
        <v>2</v>
      </c>
      <c r="D6" s="10"/>
      <c r="E6" s="29" t="s">
        <v>636</v>
      </c>
      <c r="F6" s="28" t="s">
        <v>19</v>
      </c>
      <c r="G6" s="28" t="s">
        <v>0</v>
      </c>
      <c r="H6" s="67">
        <v>3840</v>
      </c>
      <c r="I6" s="67">
        <v>0.18</v>
      </c>
      <c r="J6" s="66">
        <v>59</v>
      </c>
      <c r="K6" s="277"/>
      <c r="L6"/>
      <c r="M6" s="9" t="s">
        <v>20</v>
      </c>
      <c r="N6" s="9" t="s">
        <v>8</v>
      </c>
      <c r="O6" s="18">
        <f>K16</f>
        <v>3836.25</v>
      </c>
    </row>
    <row r="7" spans="1:15" x14ac:dyDescent="0.25">
      <c r="A7" s="36">
        <v>43195.662870370368</v>
      </c>
      <c r="B7" s="12" t="s">
        <v>3</v>
      </c>
      <c r="C7" s="10"/>
      <c r="D7" s="12" t="s">
        <v>2</v>
      </c>
      <c r="E7" s="29" t="s">
        <v>637</v>
      </c>
      <c r="F7" s="28" t="s">
        <v>19</v>
      </c>
      <c r="G7" s="28" t="s">
        <v>0</v>
      </c>
      <c r="H7" s="67">
        <v>3850</v>
      </c>
      <c r="I7" s="67">
        <v>0.18</v>
      </c>
      <c r="J7" s="66">
        <v>59</v>
      </c>
      <c r="K7" s="277"/>
      <c r="L7"/>
      <c r="M7" s="12" t="s">
        <v>21</v>
      </c>
      <c r="N7" s="12" t="s">
        <v>0</v>
      </c>
      <c r="O7" s="17">
        <f>K34</f>
        <v>3682.7272727272725</v>
      </c>
    </row>
    <row r="8" spans="1:15" x14ac:dyDescent="0.25">
      <c r="A8" s="36">
        <v>43195.66302083333</v>
      </c>
      <c r="B8" s="12" t="s">
        <v>3</v>
      </c>
      <c r="C8" s="10"/>
      <c r="D8" s="12" t="s">
        <v>2</v>
      </c>
      <c r="E8" s="29" t="s">
        <v>637</v>
      </c>
      <c r="F8" s="28" t="s">
        <v>19</v>
      </c>
      <c r="G8" s="28" t="s">
        <v>0</v>
      </c>
      <c r="H8" s="67">
        <v>3830</v>
      </c>
      <c r="I8" s="67">
        <v>0.18</v>
      </c>
      <c r="J8" s="66">
        <v>59</v>
      </c>
      <c r="K8" s="277"/>
      <c r="L8"/>
      <c r="M8" s="9" t="s">
        <v>22</v>
      </c>
      <c r="N8" s="9" t="s">
        <v>0</v>
      </c>
      <c r="O8" s="18">
        <f>K46</f>
        <v>4004.2857142857142</v>
      </c>
    </row>
    <row r="9" spans="1:15" x14ac:dyDescent="0.25">
      <c r="A9" s="36">
        <v>43195.663182870368</v>
      </c>
      <c r="B9" s="12" t="s">
        <v>3</v>
      </c>
      <c r="C9" s="10"/>
      <c r="D9" s="12" t="s">
        <v>2</v>
      </c>
      <c r="E9" s="29" t="s">
        <v>637</v>
      </c>
      <c r="F9" s="28" t="s">
        <v>19</v>
      </c>
      <c r="G9" s="28" t="s">
        <v>0</v>
      </c>
      <c r="H9" s="67">
        <v>3830</v>
      </c>
      <c r="I9" s="67">
        <v>0.18</v>
      </c>
      <c r="J9" s="66">
        <v>59</v>
      </c>
      <c r="K9" s="277"/>
      <c r="L9"/>
      <c r="M9" s="12" t="s">
        <v>23</v>
      </c>
      <c r="N9" s="12" t="s">
        <v>0</v>
      </c>
      <c r="O9" s="17">
        <f>K55</f>
        <v>3337.2727272727275</v>
      </c>
    </row>
    <row r="10" spans="1:15" x14ac:dyDescent="0.25">
      <c r="A10" s="25">
        <v>43195.663773148146</v>
      </c>
      <c r="B10" s="9" t="s">
        <v>3</v>
      </c>
      <c r="C10" s="9" t="s">
        <v>2</v>
      </c>
      <c r="D10" s="10"/>
      <c r="E10" s="8" t="s">
        <v>636</v>
      </c>
      <c r="F10" s="9" t="s">
        <v>20</v>
      </c>
      <c r="G10" s="9" t="s">
        <v>0</v>
      </c>
      <c r="H10" s="44">
        <v>4450</v>
      </c>
      <c r="I10" s="44">
        <v>0.18</v>
      </c>
      <c r="J10" s="56">
        <v>59</v>
      </c>
      <c r="K10" s="270">
        <f>AVERAGE(H10:H15)</f>
        <v>4160</v>
      </c>
      <c r="L10"/>
      <c r="M10" s="9" t="s">
        <v>23</v>
      </c>
      <c r="N10" s="9" t="s">
        <v>5</v>
      </c>
      <c r="O10" s="18">
        <f>K67</f>
        <v>3711.6666666666665</v>
      </c>
    </row>
    <row r="11" spans="1:15" x14ac:dyDescent="0.25">
      <c r="A11" s="25">
        <v>43195.663923611108</v>
      </c>
      <c r="B11" s="9" t="s">
        <v>3</v>
      </c>
      <c r="C11" s="9" t="s">
        <v>2</v>
      </c>
      <c r="D11" s="10"/>
      <c r="E11" s="8" t="s">
        <v>636</v>
      </c>
      <c r="F11" s="9" t="s">
        <v>20</v>
      </c>
      <c r="G11" s="9" t="s">
        <v>0</v>
      </c>
      <c r="H11" s="44">
        <v>4570</v>
      </c>
      <c r="I11" s="44">
        <v>0.18</v>
      </c>
      <c r="J11" s="56">
        <v>59</v>
      </c>
      <c r="K11" s="271"/>
      <c r="L11"/>
      <c r="M11" s="12" t="s">
        <v>25</v>
      </c>
      <c r="N11" s="12" t="s">
        <v>0</v>
      </c>
      <c r="O11" s="17">
        <f>K73</f>
        <v>4170</v>
      </c>
    </row>
    <row r="12" spans="1:15" x14ac:dyDescent="0.25">
      <c r="A12" s="25">
        <v>43195.6640625</v>
      </c>
      <c r="B12" s="9" t="s">
        <v>3</v>
      </c>
      <c r="C12" s="9" t="s">
        <v>2</v>
      </c>
      <c r="D12" s="10"/>
      <c r="E12" s="8" t="s">
        <v>636</v>
      </c>
      <c r="F12" s="9" t="s">
        <v>20</v>
      </c>
      <c r="G12" s="9" t="s">
        <v>0</v>
      </c>
      <c r="H12" s="44">
        <v>4580</v>
      </c>
      <c r="I12" s="44">
        <v>0.18</v>
      </c>
      <c r="J12" s="56">
        <v>57</v>
      </c>
      <c r="K12" s="271"/>
      <c r="L12"/>
      <c r="M12" s="9" t="s">
        <v>31</v>
      </c>
      <c r="N12" s="9" t="s">
        <v>0</v>
      </c>
      <c r="O12" s="18">
        <f>K85</f>
        <v>4725</v>
      </c>
    </row>
    <row r="13" spans="1:15" x14ac:dyDescent="0.25">
      <c r="A13" s="25">
        <v>43195.664699074077</v>
      </c>
      <c r="B13" s="9" t="s">
        <v>3</v>
      </c>
      <c r="C13" s="10"/>
      <c r="D13" s="9" t="s">
        <v>2</v>
      </c>
      <c r="E13" s="8" t="s">
        <v>637</v>
      </c>
      <c r="F13" s="9" t="s">
        <v>20</v>
      </c>
      <c r="G13" s="9" t="s">
        <v>0</v>
      </c>
      <c r="H13" s="44">
        <v>3820</v>
      </c>
      <c r="I13" s="44">
        <v>0.18</v>
      </c>
      <c r="J13" s="56">
        <v>57</v>
      </c>
      <c r="K13" s="271"/>
      <c r="L13"/>
      <c r="M13" s="12" t="s">
        <v>30</v>
      </c>
      <c r="N13" s="12" t="s">
        <v>0</v>
      </c>
      <c r="O13" s="17">
        <f>K91</f>
        <v>4776.666666666667</v>
      </c>
    </row>
    <row r="14" spans="1:15" x14ac:dyDescent="0.25">
      <c r="A14" s="25">
        <v>43195.664849537039</v>
      </c>
      <c r="B14" s="9" t="s">
        <v>3</v>
      </c>
      <c r="C14" s="10"/>
      <c r="D14" s="9" t="s">
        <v>2</v>
      </c>
      <c r="E14" s="8" t="s">
        <v>637</v>
      </c>
      <c r="F14" s="9" t="s">
        <v>20</v>
      </c>
      <c r="G14" s="9" t="s">
        <v>0</v>
      </c>
      <c r="H14" s="44">
        <v>3760</v>
      </c>
      <c r="I14" s="44">
        <v>0.18</v>
      </c>
      <c r="J14" s="56">
        <v>57</v>
      </c>
      <c r="K14" s="271"/>
      <c r="L14"/>
      <c r="M14" s="9" t="s">
        <v>29</v>
      </c>
      <c r="N14" s="9" t="s">
        <v>0</v>
      </c>
      <c r="O14" s="18">
        <f>K97</f>
        <v>4210</v>
      </c>
    </row>
    <row r="15" spans="1:15" x14ac:dyDescent="0.25">
      <c r="A15" s="25">
        <v>43195.664988425924</v>
      </c>
      <c r="B15" s="9" t="s">
        <v>3</v>
      </c>
      <c r="C15" s="10"/>
      <c r="D15" s="9" t="s">
        <v>2</v>
      </c>
      <c r="E15" s="8" t="s">
        <v>637</v>
      </c>
      <c r="F15" s="9" t="s">
        <v>20</v>
      </c>
      <c r="G15" s="9" t="s">
        <v>0</v>
      </c>
      <c r="H15" s="44">
        <v>3780</v>
      </c>
      <c r="I15" s="44">
        <v>0.18</v>
      </c>
      <c r="J15" s="56">
        <v>57</v>
      </c>
      <c r="K15" s="272"/>
      <c r="L15"/>
      <c r="M15" s="12" t="s">
        <v>29</v>
      </c>
      <c r="N15" s="12" t="s">
        <v>12</v>
      </c>
      <c r="O15" s="17">
        <f>K103</f>
        <v>4526.666666666667</v>
      </c>
    </row>
    <row r="16" spans="1:15" x14ac:dyDescent="0.25">
      <c r="A16" s="69">
        <v>43195.665821759256</v>
      </c>
      <c r="B16" s="12" t="s">
        <v>3</v>
      </c>
      <c r="C16" s="12" t="s">
        <v>2</v>
      </c>
      <c r="D16" s="10"/>
      <c r="E16" s="29" t="s">
        <v>636</v>
      </c>
      <c r="F16" s="47" t="s">
        <v>20</v>
      </c>
      <c r="G16" s="12" t="s">
        <v>8</v>
      </c>
      <c r="H16" s="47">
        <v>4040</v>
      </c>
      <c r="I16" s="47">
        <v>0.18</v>
      </c>
      <c r="J16" s="55">
        <v>57</v>
      </c>
      <c r="K16" s="267">
        <f>AVERAGE(H16,H18,H24:H25,H27,H31:H33)</f>
        <v>3836.25</v>
      </c>
      <c r="L16"/>
      <c r="M16" s="9" t="s">
        <v>28</v>
      </c>
      <c r="N16" s="9" t="s">
        <v>0</v>
      </c>
      <c r="O16" s="18">
        <f>K115</f>
        <v>4872.5</v>
      </c>
    </row>
    <row r="17" spans="1:15" x14ac:dyDescent="0.25">
      <c r="A17" s="69">
        <v>43195.665972222225</v>
      </c>
      <c r="B17" s="12" t="s">
        <v>3</v>
      </c>
      <c r="C17" s="12" t="s">
        <v>2</v>
      </c>
      <c r="D17" s="10"/>
      <c r="E17" s="29" t="s">
        <v>636</v>
      </c>
      <c r="F17" s="47" t="s">
        <v>20</v>
      </c>
      <c r="G17" s="12" t="s">
        <v>8</v>
      </c>
      <c r="H17" s="40">
        <v>3790</v>
      </c>
      <c r="I17" s="47">
        <v>0.18</v>
      </c>
      <c r="J17" s="55">
        <v>57</v>
      </c>
      <c r="K17" s="268"/>
      <c r="L17"/>
      <c r="M17" s="12" t="s">
        <v>28</v>
      </c>
      <c r="N17" s="12" t="s">
        <v>16</v>
      </c>
      <c r="O17" s="17">
        <f>K124</f>
        <v>4033.75</v>
      </c>
    </row>
    <row r="18" spans="1:15" x14ac:dyDescent="0.25">
      <c r="A18" s="69">
        <v>43195.66611111111</v>
      </c>
      <c r="B18" s="12" t="s">
        <v>3</v>
      </c>
      <c r="C18" s="12" t="s">
        <v>2</v>
      </c>
      <c r="D18" s="10"/>
      <c r="E18" s="29" t="s">
        <v>636</v>
      </c>
      <c r="F18" s="47" t="s">
        <v>20</v>
      </c>
      <c r="G18" s="12" t="s">
        <v>8</v>
      </c>
      <c r="H18" s="47">
        <v>4000</v>
      </c>
      <c r="I18" s="47">
        <v>0.18</v>
      </c>
      <c r="J18" s="55">
        <v>57</v>
      </c>
      <c r="K18" s="268"/>
      <c r="L18"/>
      <c r="M18" s="9" t="s">
        <v>27</v>
      </c>
      <c r="N18" s="9" t="s">
        <v>0</v>
      </c>
      <c r="O18" s="18">
        <f>K133</f>
        <v>4394.4444444444443</v>
      </c>
    </row>
    <row r="19" spans="1:15" x14ac:dyDescent="0.25">
      <c r="A19" s="69">
        <v>43195.666516203702</v>
      </c>
      <c r="B19" s="12" t="s">
        <v>3</v>
      </c>
      <c r="C19" s="12" t="s">
        <v>2</v>
      </c>
      <c r="D19" s="10"/>
      <c r="E19" s="29" t="s">
        <v>636</v>
      </c>
      <c r="F19" s="47" t="s">
        <v>20</v>
      </c>
      <c r="G19" s="12" t="s">
        <v>8</v>
      </c>
      <c r="H19" s="40">
        <v>3250</v>
      </c>
      <c r="I19" s="47">
        <v>0.18</v>
      </c>
      <c r="J19" s="55">
        <v>57</v>
      </c>
      <c r="K19" s="268"/>
      <c r="L19"/>
      <c r="M19" s="12" t="s">
        <v>26</v>
      </c>
      <c r="N19" s="12" t="s">
        <v>0</v>
      </c>
      <c r="O19" s="17">
        <f>K142</f>
        <v>4543.333333333333</v>
      </c>
    </row>
    <row r="20" spans="1:15" x14ac:dyDescent="0.25">
      <c r="A20" s="69">
        <v>43195.666678240741</v>
      </c>
      <c r="B20" s="12" t="s">
        <v>3</v>
      </c>
      <c r="C20" s="12" t="s">
        <v>2</v>
      </c>
      <c r="D20" s="10"/>
      <c r="E20" s="29" t="s">
        <v>636</v>
      </c>
      <c r="F20" s="47" t="s">
        <v>20</v>
      </c>
      <c r="G20" s="12" t="s">
        <v>8</v>
      </c>
      <c r="H20" s="40">
        <v>3720</v>
      </c>
      <c r="I20" s="47">
        <v>0.18</v>
      </c>
      <c r="J20" s="55">
        <v>57</v>
      </c>
      <c r="K20" s="268"/>
      <c r="L20"/>
      <c r="M20" s="9" t="s">
        <v>18</v>
      </c>
      <c r="N20" s="9" t="s">
        <v>0</v>
      </c>
      <c r="O20" s="18">
        <f>K148</f>
        <v>4568.333333333333</v>
      </c>
    </row>
    <row r="21" spans="1:15" x14ac:dyDescent="0.25">
      <c r="A21" s="69">
        <v>43195.666817129626</v>
      </c>
      <c r="B21" s="12" t="s">
        <v>3</v>
      </c>
      <c r="C21" s="12" t="s">
        <v>2</v>
      </c>
      <c r="D21" s="10"/>
      <c r="E21" s="29" t="s">
        <v>636</v>
      </c>
      <c r="F21" s="47" t="s">
        <v>20</v>
      </c>
      <c r="G21" s="12" t="s">
        <v>8</v>
      </c>
      <c r="H21" s="40">
        <v>1880</v>
      </c>
      <c r="I21" s="47">
        <v>0.18</v>
      </c>
      <c r="J21" s="55">
        <v>57</v>
      </c>
      <c r="K21" s="268"/>
      <c r="L21"/>
      <c r="M21" s="12" t="s">
        <v>17</v>
      </c>
      <c r="N21" s="12" t="s">
        <v>0</v>
      </c>
      <c r="O21" s="17">
        <f>K157</f>
        <v>4918.181818181818</v>
      </c>
    </row>
    <row r="22" spans="1:15" x14ac:dyDescent="0.25">
      <c r="A22" s="26">
        <v>43195.667384259257</v>
      </c>
      <c r="B22" s="12" t="s">
        <v>3</v>
      </c>
      <c r="C22" s="12" t="s">
        <v>2</v>
      </c>
      <c r="D22" s="10"/>
      <c r="E22" s="29" t="s">
        <v>636</v>
      </c>
      <c r="F22" s="12" t="s">
        <v>20</v>
      </c>
      <c r="G22" s="12" t="s">
        <v>8</v>
      </c>
      <c r="H22" s="40">
        <v>1180</v>
      </c>
      <c r="I22" s="47">
        <v>0.18</v>
      </c>
      <c r="J22" s="55">
        <v>57</v>
      </c>
      <c r="K22" s="268"/>
      <c r="L22"/>
      <c r="M22" s="9" t="s">
        <v>17</v>
      </c>
      <c r="N22" s="9" t="s">
        <v>16</v>
      </c>
      <c r="O22" s="18">
        <f>K169</f>
        <v>5265</v>
      </c>
    </row>
    <row r="23" spans="1:15" x14ac:dyDescent="0.25">
      <c r="A23" s="26">
        <v>43195.667523148149</v>
      </c>
      <c r="B23" s="12" t="s">
        <v>3</v>
      </c>
      <c r="C23" s="12" t="s">
        <v>2</v>
      </c>
      <c r="D23" s="10"/>
      <c r="E23" s="29" t="s">
        <v>636</v>
      </c>
      <c r="F23" s="12" t="s">
        <v>20</v>
      </c>
      <c r="G23" s="12" t="s">
        <v>8</v>
      </c>
      <c r="H23" s="40">
        <v>2890</v>
      </c>
      <c r="I23" s="47">
        <v>0.18</v>
      </c>
      <c r="J23" s="55">
        <v>55</v>
      </c>
      <c r="K23" s="268"/>
      <c r="L23"/>
      <c r="M23" s="12" t="s">
        <v>15</v>
      </c>
      <c r="N23" s="12" t="s">
        <v>0</v>
      </c>
      <c r="O23" s="17">
        <f>K178</f>
        <v>4681.666666666667</v>
      </c>
    </row>
    <row r="24" spans="1:15" x14ac:dyDescent="0.25">
      <c r="A24" s="26">
        <v>43195.667673611111</v>
      </c>
      <c r="B24" s="12" t="s">
        <v>3</v>
      </c>
      <c r="C24" s="12" t="s">
        <v>2</v>
      </c>
      <c r="D24" s="10"/>
      <c r="E24" s="29" t="s">
        <v>636</v>
      </c>
      <c r="F24" s="12" t="s">
        <v>20</v>
      </c>
      <c r="G24" s="12" t="s">
        <v>8</v>
      </c>
      <c r="H24" s="47">
        <v>3510</v>
      </c>
      <c r="I24" s="47">
        <v>0.18</v>
      </c>
      <c r="J24" s="55">
        <v>55</v>
      </c>
      <c r="K24" s="268"/>
      <c r="L24"/>
      <c r="M24" s="9" t="s">
        <v>14</v>
      </c>
      <c r="N24" s="9" t="s">
        <v>0</v>
      </c>
      <c r="O24" s="18">
        <f>K226</f>
        <v>4700</v>
      </c>
    </row>
    <row r="25" spans="1:15" x14ac:dyDescent="0.25">
      <c r="A25" s="26">
        <v>43195.668252314812</v>
      </c>
      <c r="B25" s="12" t="s">
        <v>3</v>
      </c>
      <c r="C25" s="12" t="s">
        <v>2</v>
      </c>
      <c r="D25" s="10"/>
      <c r="E25" s="29" t="s">
        <v>636</v>
      </c>
      <c r="F25" s="12" t="s">
        <v>20</v>
      </c>
      <c r="G25" s="12" t="s">
        <v>8</v>
      </c>
      <c r="H25" s="47">
        <v>3830</v>
      </c>
      <c r="I25" s="47">
        <v>0.18</v>
      </c>
      <c r="J25" s="55">
        <v>57</v>
      </c>
      <c r="K25" s="268"/>
      <c r="L25"/>
      <c r="M25" s="12" t="s">
        <v>13</v>
      </c>
      <c r="N25" s="12" t="s">
        <v>0</v>
      </c>
      <c r="O25" s="17">
        <f>K232</f>
        <v>4577.7777777777774</v>
      </c>
    </row>
    <row r="26" spans="1:15" x14ac:dyDescent="0.25">
      <c r="A26" s="26">
        <v>43195.668402777781</v>
      </c>
      <c r="B26" s="12" t="s">
        <v>3</v>
      </c>
      <c r="C26" s="12" t="s">
        <v>2</v>
      </c>
      <c r="D26" s="10"/>
      <c r="E26" s="29" t="s">
        <v>636</v>
      </c>
      <c r="F26" s="12" t="s">
        <v>20</v>
      </c>
      <c r="G26" s="12" t="s">
        <v>8</v>
      </c>
      <c r="H26" s="40">
        <v>330</v>
      </c>
      <c r="I26" s="47">
        <v>0.18</v>
      </c>
      <c r="J26" s="55">
        <v>55</v>
      </c>
      <c r="K26" s="268"/>
      <c r="L26"/>
      <c r="M26" s="9" t="s">
        <v>13</v>
      </c>
      <c r="N26" s="9" t="s">
        <v>12</v>
      </c>
      <c r="O26" s="18">
        <f>K241</f>
        <v>4485</v>
      </c>
    </row>
    <row r="27" spans="1:15" x14ac:dyDescent="0.25">
      <c r="A27" s="26">
        <v>43195.668553240743</v>
      </c>
      <c r="B27" s="12" t="s">
        <v>3</v>
      </c>
      <c r="C27" s="12" t="s">
        <v>2</v>
      </c>
      <c r="D27" s="10"/>
      <c r="E27" s="29" t="s">
        <v>636</v>
      </c>
      <c r="F27" s="12" t="s">
        <v>20</v>
      </c>
      <c r="G27" s="12" t="s">
        <v>8</v>
      </c>
      <c r="H27" s="47">
        <v>3780</v>
      </c>
      <c r="I27" s="47">
        <v>0.18</v>
      </c>
      <c r="J27" s="55">
        <v>57</v>
      </c>
      <c r="K27" s="268"/>
      <c r="L27"/>
      <c r="M27" s="12" t="s">
        <v>11</v>
      </c>
      <c r="N27" s="12" t="s">
        <v>0</v>
      </c>
      <c r="O27" s="17">
        <f>K256</f>
        <v>4610</v>
      </c>
    </row>
    <row r="28" spans="1:15" x14ac:dyDescent="0.25">
      <c r="A28" s="26">
        <v>43195.669293981482</v>
      </c>
      <c r="B28" s="12" t="s">
        <v>3</v>
      </c>
      <c r="C28" s="10"/>
      <c r="D28" s="12" t="s">
        <v>2</v>
      </c>
      <c r="E28" s="29" t="s">
        <v>637</v>
      </c>
      <c r="F28" s="12" t="s">
        <v>20</v>
      </c>
      <c r="G28" s="12" t="s">
        <v>8</v>
      </c>
      <c r="H28" s="40">
        <v>5080</v>
      </c>
      <c r="I28" s="47">
        <v>0.18</v>
      </c>
      <c r="J28" s="55">
        <v>55</v>
      </c>
      <c r="K28" s="268"/>
      <c r="L28"/>
      <c r="M28" s="9" t="s">
        <v>1</v>
      </c>
      <c r="N28" s="9" t="s">
        <v>0</v>
      </c>
      <c r="O28" s="18">
        <f>K217</f>
        <v>4087.5</v>
      </c>
    </row>
    <row r="29" spans="1:15" x14ac:dyDescent="0.25">
      <c r="A29" s="26">
        <v>43195.669444444444</v>
      </c>
      <c r="B29" s="12" t="s">
        <v>3</v>
      </c>
      <c r="C29" s="10"/>
      <c r="D29" s="12" t="s">
        <v>2</v>
      </c>
      <c r="E29" s="29" t="s">
        <v>637</v>
      </c>
      <c r="F29" s="12" t="s">
        <v>20</v>
      </c>
      <c r="G29" s="12" t="s">
        <v>8</v>
      </c>
      <c r="H29" s="40">
        <v>500</v>
      </c>
      <c r="I29" s="47">
        <v>0.18</v>
      </c>
      <c r="J29" s="55">
        <v>55</v>
      </c>
      <c r="K29" s="268"/>
      <c r="L29"/>
      <c r="M29" s="12" t="s">
        <v>4</v>
      </c>
      <c r="N29" s="12" t="s">
        <v>0</v>
      </c>
      <c r="O29" s="17">
        <f>K208</f>
        <v>4267.1428571428569</v>
      </c>
    </row>
    <row r="30" spans="1:15" x14ac:dyDescent="0.25">
      <c r="A30" s="26">
        <v>43195.669583333336</v>
      </c>
      <c r="B30" s="12" t="s">
        <v>3</v>
      </c>
      <c r="C30" s="10"/>
      <c r="D30" s="12" t="s">
        <v>2</v>
      </c>
      <c r="E30" s="29" t="s">
        <v>637</v>
      </c>
      <c r="F30" s="12" t="s">
        <v>20</v>
      </c>
      <c r="G30" s="12" t="s">
        <v>8</v>
      </c>
      <c r="H30" s="40">
        <v>500</v>
      </c>
      <c r="I30" s="47">
        <v>0.18</v>
      </c>
      <c r="J30" s="55">
        <v>55</v>
      </c>
      <c r="K30" s="268"/>
      <c r="L30"/>
      <c r="M30" s="9" t="s">
        <v>6</v>
      </c>
      <c r="N30" s="9" t="s">
        <v>0</v>
      </c>
      <c r="O30" s="18">
        <f>K184</f>
        <v>4743.333333333333</v>
      </c>
    </row>
    <row r="31" spans="1:15" x14ac:dyDescent="0.25">
      <c r="A31" s="26">
        <v>43195.670034722221</v>
      </c>
      <c r="B31" s="12" t="s">
        <v>3</v>
      </c>
      <c r="C31" s="10"/>
      <c r="D31" s="12" t="s">
        <v>2</v>
      </c>
      <c r="E31" s="29" t="s">
        <v>637</v>
      </c>
      <c r="F31" s="12" t="s">
        <v>20</v>
      </c>
      <c r="G31" s="12" t="s">
        <v>8</v>
      </c>
      <c r="H31" s="47">
        <v>3850</v>
      </c>
      <c r="I31" s="47">
        <v>0.18</v>
      </c>
      <c r="J31" s="55">
        <v>55</v>
      </c>
      <c r="K31" s="268"/>
      <c r="L31"/>
      <c r="M31" s="12" t="s">
        <v>6</v>
      </c>
      <c r="N31" s="12" t="s">
        <v>5</v>
      </c>
      <c r="O31" s="17">
        <f>K193</f>
        <v>4975</v>
      </c>
    </row>
    <row r="32" spans="1:15" x14ac:dyDescent="0.25">
      <c r="A32" s="26">
        <v>43195.670173611114</v>
      </c>
      <c r="B32" s="12" t="s">
        <v>3</v>
      </c>
      <c r="C32" s="10"/>
      <c r="D32" s="12" t="s">
        <v>2</v>
      </c>
      <c r="E32" s="29" t="s">
        <v>637</v>
      </c>
      <c r="F32" s="12" t="s">
        <v>20</v>
      </c>
      <c r="G32" s="12" t="s">
        <v>8</v>
      </c>
      <c r="H32" s="47">
        <v>3850</v>
      </c>
      <c r="I32" s="47">
        <v>0.18</v>
      </c>
      <c r="J32" s="55">
        <v>55</v>
      </c>
      <c r="K32" s="268"/>
      <c r="L32"/>
      <c r="M32" s="9" t="s">
        <v>7</v>
      </c>
      <c r="N32" s="9" t="s">
        <v>0</v>
      </c>
      <c r="O32" s="18">
        <f>K277</f>
        <v>4271.25</v>
      </c>
    </row>
    <row r="33" spans="1:15" x14ac:dyDescent="0.25">
      <c r="A33" s="26">
        <v>43195.670312499999</v>
      </c>
      <c r="B33" s="12" t="s">
        <v>3</v>
      </c>
      <c r="C33" s="10"/>
      <c r="D33" s="12" t="s">
        <v>2</v>
      </c>
      <c r="E33" s="29" t="s">
        <v>637</v>
      </c>
      <c r="F33" s="12" t="s">
        <v>20</v>
      </c>
      <c r="G33" s="12" t="s">
        <v>8</v>
      </c>
      <c r="H33" s="47">
        <v>3830</v>
      </c>
      <c r="I33" s="47">
        <v>0.18</v>
      </c>
      <c r="J33" s="55">
        <v>55</v>
      </c>
      <c r="K33" s="269"/>
      <c r="L33"/>
      <c r="M33" s="12" t="s">
        <v>7</v>
      </c>
      <c r="N33" s="12" t="s">
        <v>8</v>
      </c>
      <c r="O33" s="17">
        <f>K286</f>
        <v>4047.1428571428573</v>
      </c>
    </row>
    <row r="34" spans="1:15" x14ac:dyDescent="0.25">
      <c r="A34" s="25">
        <v>43195.670983796299</v>
      </c>
      <c r="B34" s="9" t="s">
        <v>3</v>
      </c>
      <c r="C34" s="9" t="s">
        <v>2</v>
      </c>
      <c r="D34" s="10"/>
      <c r="E34" s="8" t="s">
        <v>636</v>
      </c>
      <c r="F34" s="9" t="s">
        <v>21</v>
      </c>
      <c r="G34" s="9" t="s">
        <v>0</v>
      </c>
      <c r="H34" s="44">
        <v>4300</v>
      </c>
      <c r="I34" s="44">
        <v>0.18</v>
      </c>
      <c r="J34" s="56">
        <v>55</v>
      </c>
      <c r="K34" s="270">
        <f>AVERAGE(H34:H38,H40:H45)</f>
        <v>3682.7272727272725</v>
      </c>
      <c r="L34"/>
      <c r="M34" s="9" t="s">
        <v>9</v>
      </c>
      <c r="N34" s="9" t="s">
        <v>0</v>
      </c>
      <c r="O34" s="18">
        <f>K271</f>
        <v>4490</v>
      </c>
    </row>
    <row r="35" spans="1:15" x14ac:dyDescent="0.25">
      <c r="A35" s="25">
        <v>43195.671134259261</v>
      </c>
      <c r="B35" s="9" t="s">
        <v>3</v>
      </c>
      <c r="C35" s="9" t="s">
        <v>2</v>
      </c>
      <c r="D35" s="10"/>
      <c r="E35" s="8" t="s">
        <v>636</v>
      </c>
      <c r="F35" s="9" t="s">
        <v>21</v>
      </c>
      <c r="G35" s="9" t="s">
        <v>0</v>
      </c>
      <c r="H35" s="44">
        <v>4320</v>
      </c>
      <c r="I35" s="44">
        <v>0.18</v>
      </c>
      <c r="J35" s="56">
        <v>55</v>
      </c>
      <c r="K35" s="271"/>
      <c r="L35"/>
      <c r="M35" s="12" t="s">
        <v>10</v>
      </c>
      <c r="N35" s="12" t="s">
        <v>0</v>
      </c>
      <c r="O35" s="17">
        <f>K262</f>
        <v>4646.666666666667</v>
      </c>
    </row>
    <row r="36" spans="1:15" x14ac:dyDescent="0.25">
      <c r="A36" s="25">
        <v>43195.671273148146</v>
      </c>
      <c r="B36" s="9" t="s">
        <v>3</v>
      </c>
      <c r="C36" s="9" t="s">
        <v>2</v>
      </c>
      <c r="D36" s="10"/>
      <c r="E36" s="8" t="s">
        <v>636</v>
      </c>
      <c r="F36" s="9" t="s">
        <v>21</v>
      </c>
      <c r="G36" s="9" t="s">
        <v>0</v>
      </c>
      <c r="H36" s="44">
        <v>4340</v>
      </c>
      <c r="I36" s="44">
        <v>0.18</v>
      </c>
      <c r="J36" s="56">
        <v>55</v>
      </c>
      <c r="K36" s="271"/>
      <c r="L36"/>
    </row>
    <row r="37" spans="1:15" x14ac:dyDescent="0.25">
      <c r="A37" s="25">
        <v>43195.671724537038</v>
      </c>
      <c r="B37" s="9" t="s">
        <v>3</v>
      </c>
      <c r="C37" s="10"/>
      <c r="D37" s="9" t="s">
        <v>2</v>
      </c>
      <c r="E37" s="8" t="s">
        <v>637</v>
      </c>
      <c r="F37" s="9" t="s">
        <v>21</v>
      </c>
      <c r="G37" s="9" t="s">
        <v>0</v>
      </c>
      <c r="H37" s="44">
        <v>3780</v>
      </c>
      <c r="I37" s="44">
        <v>0.18</v>
      </c>
      <c r="J37" s="56">
        <v>55</v>
      </c>
      <c r="K37" s="271"/>
      <c r="L37"/>
    </row>
    <row r="38" spans="1:15" x14ac:dyDescent="0.25">
      <c r="A38" s="25">
        <v>43195.671863425923</v>
      </c>
      <c r="B38" s="9" t="s">
        <v>3</v>
      </c>
      <c r="C38" s="10"/>
      <c r="D38" s="9" t="s">
        <v>2</v>
      </c>
      <c r="E38" s="8" t="s">
        <v>637</v>
      </c>
      <c r="F38" s="9" t="s">
        <v>21</v>
      </c>
      <c r="G38" s="9" t="s">
        <v>0</v>
      </c>
      <c r="H38" s="44">
        <v>3780</v>
      </c>
      <c r="I38" s="44">
        <v>0.18</v>
      </c>
      <c r="J38" s="56">
        <v>55</v>
      </c>
      <c r="K38" s="271"/>
      <c r="L38"/>
    </row>
    <row r="39" spans="1:15" x14ac:dyDescent="0.25">
      <c r="A39" s="25">
        <v>43195.672013888892</v>
      </c>
      <c r="B39" s="9" t="s">
        <v>3</v>
      </c>
      <c r="C39" s="10"/>
      <c r="D39" s="9" t="s">
        <v>2</v>
      </c>
      <c r="E39" s="8" t="s">
        <v>637</v>
      </c>
      <c r="F39" s="9" t="s">
        <v>21</v>
      </c>
      <c r="G39" s="9" t="s">
        <v>0</v>
      </c>
      <c r="H39" s="34">
        <v>470</v>
      </c>
      <c r="I39" s="44">
        <v>0.18</v>
      </c>
      <c r="J39" s="56">
        <v>55</v>
      </c>
      <c r="K39" s="271"/>
      <c r="L39"/>
      <c r="O39" s="27"/>
    </row>
    <row r="40" spans="1:15" x14ac:dyDescent="0.25">
      <c r="A40" s="25">
        <v>43195.672430555554</v>
      </c>
      <c r="B40" s="9" t="s">
        <v>3</v>
      </c>
      <c r="C40" s="10"/>
      <c r="D40" s="9" t="s">
        <v>2</v>
      </c>
      <c r="E40" s="8" t="s">
        <v>637</v>
      </c>
      <c r="F40" s="9" t="s">
        <v>21</v>
      </c>
      <c r="G40" s="9" t="s">
        <v>0</v>
      </c>
      <c r="H40" s="44">
        <v>3400</v>
      </c>
      <c r="I40" s="44">
        <v>0.18</v>
      </c>
      <c r="J40" s="56">
        <v>55</v>
      </c>
      <c r="K40" s="271"/>
      <c r="L40"/>
    </row>
    <row r="41" spans="1:15" x14ac:dyDescent="0.25">
      <c r="A41" s="25">
        <v>43195.672592592593</v>
      </c>
      <c r="B41" s="9" t="s">
        <v>3</v>
      </c>
      <c r="C41" s="10"/>
      <c r="D41" s="9" t="s">
        <v>2</v>
      </c>
      <c r="E41" s="8" t="s">
        <v>637</v>
      </c>
      <c r="F41" s="9" t="s">
        <v>21</v>
      </c>
      <c r="G41" s="9" t="s">
        <v>0</v>
      </c>
      <c r="H41" s="44">
        <v>3360</v>
      </c>
      <c r="I41" s="44">
        <v>0.18</v>
      </c>
      <c r="J41" s="56">
        <v>55</v>
      </c>
      <c r="K41" s="271"/>
      <c r="L41"/>
    </row>
    <row r="42" spans="1:15" x14ac:dyDescent="0.25">
      <c r="A42" s="25">
        <v>43195.672743055555</v>
      </c>
      <c r="B42" s="9" t="s">
        <v>3</v>
      </c>
      <c r="C42" s="10"/>
      <c r="D42" s="9" t="s">
        <v>2</v>
      </c>
      <c r="E42" s="8" t="s">
        <v>637</v>
      </c>
      <c r="F42" s="9" t="s">
        <v>21</v>
      </c>
      <c r="G42" s="9" t="s">
        <v>0</v>
      </c>
      <c r="H42" s="44">
        <v>3330</v>
      </c>
      <c r="I42" s="44">
        <v>0.18</v>
      </c>
      <c r="J42" s="56">
        <v>55</v>
      </c>
      <c r="K42" s="271"/>
      <c r="L42"/>
    </row>
    <row r="43" spans="1:15" x14ac:dyDescent="0.25">
      <c r="A43" s="25">
        <v>43195.673148148147</v>
      </c>
      <c r="B43" s="9" t="s">
        <v>3</v>
      </c>
      <c r="C43" s="10"/>
      <c r="D43" s="9" t="s">
        <v>2</v>
      </c>
      <c r="E43" s="8" t="s">
        <v>637</v>
      </c>
      <c r="F43" s="9" t="s">
        <v>21</v>
      </c>
      <c r="G43" s="9" t="s">
        <v>0</v>
      </c>
      <c r="H43" s="44">
        <v>3310</v>
      </c>
      <c r="I43" s="44">
        <v>0.18</v>
      </c>
      <c r="J43" s="56">
        <v>55</v>
      </c>
      <c r="K43" s="271"/>
      <c r="L43"/>
    </row>
    <row r="44" spans="1:15" x14ac:dyDescent="0.25">
      <c r="A44" s="25">
        <v>43195.673298611109</v>
      </c>
      <c r="B44" s="9" t="s">
        <v>3</v>
      </c>
      <c r="C44" s="10"/>
      <c r="D44" s="9" t="s">
        <v>2</v>
      </c>
      <c r="E44" s="8" t="s">
        <v>637</v>
      </c>
      <c r="F44" s="9" t="s">
        <v>21</v>
      </c>
      <c r="G44" s="9" t="s">
        <v>0</v>
      </c>
      <c r="H44" s="44">
        <v>3300</v>
      </c>
      <c r="I44" s="44">
        <v>0.18</v>
      </c>
      <c r="J44" s="56">
        <v>55</v>
      </c>
      <c r="K44" s="271"/>
      <c r="L44"/>
    </row>
    <row r="45" spans="1:15" x14ac:dyDescent="0.25">
      <c r="A45" s="25">
        <v>43195.673449074071</v>
      </c>
      <c r="B45" s="9" t="s">
        <v>3</v>
      </c>
      <c r="C45" s="10"/>
      <c r="D45" s="9" t="s">
        <v>2</v>
      </c>
      <c r="E45" s="8" t="s">
        <v>637</v>
      </c>
      <c r="F45" s="9" t="s">
        <v>21</v>
      </c>
      <c r="G45" s="9" t="s">
        <v>0</v>
      </c>
      <c r="H45" s="44">
        <v>3290</v>
      </c>
      <c r="I45" s="44">
        <v>0.18</v>
      </c>
      <c r="J45" s="56">
        <v>55</v>
      </c>
      <c r="K45" s="272"/>
      <c r="L45"/>
    </row>
    <row r="46" spans="1:15" x14ac:dyDescent="0.25">
      <c r="A46" s="26">
        <v>43195.674027777779</v>
      </c>
      <c r="B46" s="12" t="s">
        <v>3</v>
      </c>
      <c r="C46" s="12" t="s">
        <v>2</v>
      </c>
      <c r="D46" s="10"/>
      <c r="E46" s="29" t="s">
        <v>636</v>
      </c>
      <c r="F46" s="12" t="s">
        <v>22</v>
      </c>
      <c r="G46" s="12" t="s">
        <v>0</v>
      </c>
      <c r="H46" s="47">
        <v>3690</v>
      </c>
      <c r="I46" s="47">
        <v>0.18</v>
      </c>
      <c r="J46" s="55">
        <v>55</v>
      </c>
      <c r="K46" s="285">
        <f>AVERAGE(H46,H49:H54)</f>
        <v>4004.2857142857142</v>
      </c>
      <c r="L46"/>
    </row>
    <row r="47" spans="1:15" x14ac:dyDescent="0.25">
      <c r="A47" s="26">
        <v>43195.674178240741</v>
      </c>
      <c r="B47" s="12" t="s">
        <v>3</v>
      </c>
      <c r="C47" s="12" t="s">
        <v>2</v>
      </c>
      <c r="D47" s="10"/>
      <c r="E47" s="29" t="s">
        <v>636</v>
      </c>
      <c r="F47" s="12" t="s">
        <v>22</v>
      </c>
      <c r="G47" s="12" t="s">
        <v>0</v>
      </c>
      <c r="H47" s="40">
        <v>3410</v>
      </c>
      <c r="I47" s="47">
        <v>0.18</v>
      </c>
      <c r="J47" s="55">
        <v>55</v>
      </c>
      <c r="K47" s="286"/>
      <c r="L47"/>
    </row>
    <row r="48" spans="1:15" x14ac:dyDescent="0.25">
      <c r="A48" s="26">
        <v>43195.674328703702</v>
      </c>
      <c r="B48" s="12" t="s">
        <v>3</v>
      </c>
      <c r="C48" s="12" t="s">
        <v>2</v>
      </c>
      <c r="D48" s="10"/>
      <c r="E48" s="29" t="s">
        <v>636</v>
      </c>
      <c r="F48" s="12" t="s">
        <v>22</v>
      </c>
      <c r="G48" s="12" t="s">
        <v>0</v>
      </c>
      <c r="H48" s="40">
        <v>410</v>
      </c>
      <c r="I48" s="47">
        <v>0.18</v>
      </c>
      <c r="J48" s="55">
        <v>55</v>
      </c>
      <c r="K48" s="286"/>
      <c r="L48"/>
    </row>
    <row r="49" spans="1:12" x14ac:dyDescent="0.25">
      <c r="A49" s="26">
        <v>43195.67460648148</v>
      </c>
      <c r="B49" s="12" t="s">
        <v>3</v>
      </c>
      <c r="C49" s="12" t="s">
        <v>2</v>
      </c>
      <c r="D49" s="10"/>
      <c r="E49" s="29" t="s">
        <v>636</v>
      </c>
      <c r="F49" s="12" t="s">
        <v>22</v>
      </c>
      <c r="G49" s="12" t="s">
        <v>0</v>
      </c>
      <c r="H49" s="47">
        <v>3690</v>
      </c>
      <c r="I49" s="47">
        <v>0.18</v>
      </c>
      <c r="J49" s="55">
        <v>55</v>
      </c>
      <c r="K49" s="286"/>
      <c r="L49"/>
    </row>
    <row r="50" spans="1:12" x14ac:dyDescent="0.25">
      <c r="A50" s="26">
        <v>43195.674756944441</v>
      </c>
      <c r="B50" s="12" t="s">
        <v>3</v>
      </c>
      <c r="C50" s="12" t="s">
        <v>2</v>
      </c>
      <c r="D50" s="10"/>
      <c r="E50" s="29" t="s">
        <v>636</v>
      </c>
      <c r="F50" s="12" t="s">
        <v>22</v>
      </c>
      <c r="G50" s="12" t="s">
        <v>0</v>
      </c>
      <c r="H50" s="47">
        <v>3750</v>
      </c>
      <c r="I50" s="47">
        <v>0.18</v>
      </c>
      <c r="J50" s="55">
        <v>55</v>
      </c>
      <c r="K50" s="286"/>
      <c r="L50"/>
    </row>
    <row r="51" spans="1:12" x14ac:dyDescent="0.25">
      <c r="A51" s="26">
        <v>43195.674907407411</v>
      </c>
      <c r="B51" s="12" t="s">
        <v>3</v>
      </c>
      <c r="C51" s="12" t="s">
        <v>2</v>
      </c>
      <c r="D51" s="10"/>
      <c r="E51" s="29" t="s">
        <v>636</v>
      </c>
      <c r="F51" s="12" t="s">
        <v>22</v>
      </c>
      <c r="G51" s="12" t="s">
        <v>0</v>
      </c>
      <c r="H51" s="47">
        <v>3690</v>
      </c>
      <c r="I51" s="47">
        <v>0.18</v>
      </c>
      <c r="J51" s="55">
        <v>55</v>
      </c>
      <c r="K51" s="286"/>
      <c r="L51"/>
    </row>
    <row r="52" spans="1:12" x14ac:dyDescent="0.25">
      <c r="A52" s="26">
        <v>43195.675358796296</v>
      </c>
      <c r="B52" s="12" t="s">
        <v>3</v>
      </c>
      <c r="C52" s="10"/>
      <c r="D52" s="12" t="s">
        <v>2</v>
      </c>
      <c r="E52" s="29" t="s">
        <v>637</v>
      </c>
      <c r="F52" s="12" t="s">
        <v>22</v>
      </c>
      <c r="G52" s="12" t="s">
        <v>0</v>
      </c>
      <c r="H52" s="47">
        <v>4400</v>
      </c>
      <c r="I52" s="47">
        <v>0.18</v>
      </c>
      <c r="J52" s="55">
        <v>55</v>
      </c>
      <c r="K52" s="286"/>
      <c r="L52"/>
    </row>
    <row r="53" spans="1:12" x14ac:dyDescent="0.25">
      <c r="A53" s="26">
        <v>43195.675509259258</v>
      </c>
      <c r="B53" s="12" t="s">
        <v>3</v>
      </c>
      <c r="C53" s="10"/>
      <c r="D53" s="12" t="s">
        <v>2</v>
      </c>
      <c r="E53" s="29" t="s">
        <v>637</v>
      </c>
      <c r="F53" s="12" t="s">
        <v>22</v>
      </c>
      <c r="G53" s="12" t="s">
        <v>0</v>
      </c>
      <c r="H53" s="47">
        <v>4400</v>
      </c>
      <c r="I53" s="47">
        <v>0.18</v>
      </c>
      <c r="J53" s="55">
        <v>55</v>
      </c>
      <c r="K53" s="286"/>
      <c r="L53"/>
    </row>
    <row r="54" spans="1:12" x14ac:dyDescent="0.25">
      <c r="A54" s="26">
        <v>43195.675671296296</v>
      </c>
      <c r="B54" s="12" t="s">
        <v>3</v>
      </c>
      <c r="C54" s="10"/>
      <c r="D54" s="12" t="s">
        <v>2</v>
      </c>
      <c r="E54" s="29" t="s">
        <v>637</v>
      </c>
      <c r="F54" s="12" t="s">
        <v>22</v>
      </c>
      <c r="G54" s="12" t="s">
        <v>0</v>
      </c>
      <c r="H54" s="47">
        <v>4410</v>
      </c>
      <c r="I54" s="47">
        <v>0.18</v>
      </c>
      <c r="J54" s="55">
        <v>55</v>
      </c>
      <c r="K54" s="287"/>
      <c r="L54"/>
    </row>
    <row r="55" spans="1:12" x14ac:dyDescent="0.25">
      <c r="A55" s="25">
        <v>43195.67696759259</v>
      </c>
      <c r="B55" s="9" t="s">
        <v>3</v>
      </c>
      <c r="C55" s="9" t="s">
        <v>2</v>
      </c>
      <c r="D55" s="10"/>
      <c r="E55" s="8" t="s">
        <v>636</v>
      </c>
      <c r="F55" s="9" t="s">
        <v>23</v>
      </c>
      <c r="G55" s="9" t="s">
        <v>0</v>
      </c>
      <c r="H55" s="44">
        <v>3090</v>
      </c>
      <c r="I55" s="44">
        <v>0.18</v>
      </c>
      <c r="J55" s="56">
        <v>55</v>
      </c>
      <c r="K55" s="270">
        <f>AVERAGE(H55:H57,H59:H66)</f>
        <v>3337.2727272727275</v>
      </c>
      <c r="L55"/>
    </row>
    <row r="56" spans="1:12" x14ac:dyDescent="0.25">
      <c r="A56" s="25">
        <v>43195.677118055559</v>
      </c>
      <c r="B56" s="9" t="s">
        <v>3</v>
      </c>
      <c r="C56" s="9" t="s">
        <v>2</v>
      </c>
      <c r="D56" s="10"/>
      <c r="E56" s="8" t="s">
        <v>636</v>
      </c>
      <c r="F56" s="9" t="s">
        <v>23</v>
      </c>
      <c r="G56" s="9" t="s">
        <v>0</v>
      </c>
      <c r="H56" s="44">
        <v>3060</v>
      </c>
      <c r="I56" s="44">
        <v>0.18</v>
      </c>
      <c r="J56" s="56">
        <v>55</v>
      </c>
      <c r="K56" s="271"/>
      <c r="L56"/>
    </row>
    <row r="57" spans="1:12" x14ac:dyDescent="0.25">
      <c r="A57" s="25">
        <v>43195.677268518521</v>
      </c>
      <c r="B57" s="9" t="s">
        <v>3</v>
      </c>
      <c r="C57" s="9" t="s">
        <v>2</v>
      </c>
      <c r="D57" s="10"/>
      <c r="E57" s="8" t="s">
        <v>636</v>
      </c>
      <c r="F57" s="9" t="s">
        <v>23</v>
      </c>
      <c r="G57" s="9" t="s">
        <v>0</v>
      </c>
      <c r="H57" s="44">
        <v>3060</v>
      </c>
      <c r="I57" s="44">
        <v>0.18</v>
      </c>
      <c r="J57" s="56">
        <v>55</v>
      </c>
      <c r="K57" s="271"/>
      <c r="L57"/>
    </row>
    <row r="58" spans="1:12" x14ac:dyDescent="0.25">
      <c r="A58" s="25">
        <v>43195.67765046296</v>
      </c>
      <c r="B58" s="9" t="s">
        <v>3</v>
      </c>
      <c r="C58" s="9" t="s">
        <v>2</v>
      </c>
      <c r="D58" s="10"/>
      <c r="E58" s="8" t="s">
        <v>636</v>
      </c>
      <c r="F58" s="9" t="s">
        <v>23</v>
      </c>
      <c r="G58" s="9" t="s">
        <v>0</v>
      </c>
      <c r="H58" s="34">
        <v>350</v>
      </c>
      <c r="I58" s="44">
        <v>0.18</v>
      </c>
      <c r="J58" s="56">
        <v>55</v>
      </c>
      <c r="K58" s="271"/>
      <c r="L58"/>
    </row>
    <row r="59" spans="1:12" x14ac:dyDescent="0.25">
      <c r="A59" s="25">
        <v>43195.677800925929</v>
      </c>
      <c r="B59" s="9" t="s">
        <v>3</v>
      </c>
      <c r="C59" s="9" t="s">
        <v>2</v>
      </c>
      <c r="D59" s="10"/>
      <c r="E59" s="8" t="s">
        <v>636</v>
      </c>
      <c r="F59" s="9" t="s">
        <v>23</v>
      </c>
      <c r="G59" s="9" t="s">
        <v>0</v>
      </c>
      <c r="H59" s="44">
        <v>3060</v>
      </c>
      <c r="I59" s="44">
        <v>0.18</v>
      </c>
      <c r="J59" s="56">
        <v>55</v>
      </c>
      <c r="K59" s="271"/>
      <c r="L59"/>
    </row>
    <row r="60" spans="1:12" x14ac:dyDescent="0.25">
      <c r="A60" s="25">
        <v>43195.677951388891</v>
      </c>
      <c r="B60" s="9" t="s">
        <v>3</v>
      </c>
      <c r="C60" s="9" t="s">
        <v>2</v>
      </c>
      <c r="D60" s="10"/>
      <c r="E60" s="8" t="s">
        <v>636</v>
      </c>
      <c r="F60" s="9" t="s">
        <v>23</v>
      </c>
      <c r="G60" s="9" t="s">
        <v>0</v>
      </c>
      <c r="H60" s="44">
        <v>3070</v>
      </c>
      <c r="I60" s="44">
        <v>0.18</v>
      </c>
      <c r="J60" s="56">
        <v>55</v>
      </c>
      <c r="K60" s="271"/>
      <c r="L60"/>
    </row>
    <row r="61" spans="1:12" x14ac:dyDescent="0.25">
      <c r="A61" s="25">
        <v>43195.678379629629</v>
      </c>
      <c r="B61" s="9" t="s">
        <v>3</v>
      </c>
      <c r="C61" s="9" t="s">
        <v>2</v>
      </c>
      <c r="D61" s="10"/>
      <c r="E61" s="8" t="s">
        <v>636</v>
      </c>
      <c r="F61" s="9" t="s">
        <v>23</v>
      </c>
      <c r="G61" s="9" t="s">
        <v>0</v>
      </c>
      <c r="H61" s="44">
        <v>3500</v>
      </c>
      <c r="I61" s="44">
        <v>0.18</v>
      </c>
      <c r="J61" s="56">
        <v>55</v>
      </c>
      <c r="K61" s="271"/>
      <c r="L61"/>
    </row>
    <row r="62" spans="1:12" x14ac:dyDescent="0.25">
      <c r="A62" s="25">
        <v>43195.678518518522</v>
      </c>
      <c r="B62" s="9" t="s">
        <v>3</v>
      </c>
      <c r="C62" s="9" t="s">
        <v>2</v>
      </c>
      <c r="D62" s="10"/>
      <c r="E62" s="8" t="s">
        <v>636</v>
      </c>
      <c r="F62" s="9" t="s">
        <v>23</v>
      </c>
      <c r="G62" s="9" t="s">
        <v>0</v>
      </c>
      <c r="H62" s="44">
        <v>3490</v>
      </c>
      <c r="I62" s="44">
        <v>0.18</v>
      </c>
      <c r="J62" s="56">
        <v>55</v>
      </c>
      <c r="K62" s="271"/>
      <c r="L62"/>
    </row>
    <row r="63" spans="1:12" x14ac:dyDescent="0.25">
      <c r="A63" s="25">
        <v>43195.678657407407</v>
      </c>
      <c r="B63" s="9" t="s">
        <v>3</v>
      </c>
      <c r="C63" s="9" t="s">
        <v>2</v>
      </c>
      <c r="D63" s="10"/>
      <c r="E63" s="8" t="s">
        <v>636</v>
      </c>
      <c r="F63" s="9" t="s">
        <v>23</v>
      </c>
      <c r="G63" s="9" t="s">
        <v>0</v>
      </c>
      <c r="H63" s="44">
        <v>3450</v>
      </c>
      <c r="I63" s="44">
        <v>0.18</v>
      </c>
      <c r="J63" s="56">
        <v>55</v>
      </c>
      <c r="K63" s="271"/>
      <c r="L63"/>
    </row>
    <row r="64" spans="1:12" x14ac:dyDescent="0.25">
      <c r="A64" s="25">
        <v>43195.689108796294</v>
      </c>
      <c r="B64" s="9" t="s">
        <v>3</v>
      </c>
      <c r="C64" s="10"/>
      <c r="D64" s="9" t="s">
        <v>2</v>
      </c>
      <c r="E64" s="8" t="s">
        <v>637</v>
      </c>
      <c r="F64" s="9" t="s">
        <v>23</v>
      </c>
      <c r="G64" s="9" t="s">
        <v>0</v>
      </c>
      <c r="H64" s="44">
        <v>3630</v>
      </c>
      <c r="I64" s="44">
        <v>0.18</v>
      </c>
      <c r="J64" s="56">
        <v>55</v>
      </c>
      <c r="K64" s="271"/>
      <c r="L64"/>
    </row>
    <row r="65" spans="1:12" x14ac:dyDescent="0.25">
      <c r="A65" s="25">
        <v>43195.689247685186</v>
      </c>
      <c r="B65" s="9" t="s">
        <v>3</v>
      </c>
      <c r="C65" s="10"/>
      <c r="D65" s="9" t="s">
        <v>2</v>
      </c>
      <c r="E65" s="8" t="s">
        <v>637</v>
      </c>
      <c r="F65" s="9" t="s">
        <v>23</v>
      </c>
      <c r="G65" s="9" t="s">
        <v>0</v>
      </c>
      <c r="H65" s="44">
        <v>3660</v>
      </c>
      <c r="I65" s="44">
        <v>0.18</v>
      </c>
      <c r="J65" s="56">
        <v>55</v>
      </c>
      <c r="K65" s="271"/>
      <c r="L65"/>
    </row>
    <row r="66" spans="1:12" x14ac:dyDescent="0.25">
      <c r="A66" s="25">
        <v>43195.689386574071</v>
      </c>
      <c r="B66" s="9" t="s">
        <v>3</v>
      </c>
      <c r="C66" s="10"/>
      <c r="D66" s="9" t="s">
        <v>2</v>
      </c>
      <c r="E66" s="8" t="s">
        <v>637</v>
      </c>
      <c r="F66" s="9" t="s">
        <v>23</v>
      </c>
      <c r="G66" s="9" t="s">
        <v>0</v>
      </c>
      <c r="H66" s="44">
        <v>3640</v>
      </c>
      <c r="I66" s="44">
        <v>0.18</v>
      </c>
      <c r="J66" s="56">
        <v>54</v>
      </c>
      <c r="K66" s="272"/>
      <c r="L66"/>
    </row>
    <row r="67" spans="1:12" x14ac:dyDescent="0.25">
      <c r="A67" s="26">
        <v>43195.690833333334</v>
      </c>
      <c r="B67" s="12" t="s">
        <v>3</v>
      </c>
      <c r="C67" s="12" t="s">
        <v>2</v>
      </c>
      <c r="D67" s="10"/>
      <c r="E67" s="29" t="s">
        <v>636</v>
      </c>
      <c r="F67" s="12" t="s">
        <v>23</v>
      </c>
      <c r="G67" s="12" t="s">
        <v>5</v>
      </c>
      <c r="H67" s="47">
        <v>3410</v>
      </c>
      <c r="I67" s="47">
        <v>0.18</v>
      </c>
      <c r="J67" s="55">
        <v>55</v>
      </c>
      <c r="K67" s="267">
        <f>AVERAGE(H67:H72)</f>
        <v>3711.6666666666665</v>
      </c>
      <c r="L67"/>
    </row>
    <row r="68" spans="1:12" x14ac:dyDescent="0.25">
      <c r="A68" s="26">
        <v>43195.690972222219</v>
      </c>
      <c r="B68" s="12" t="s">
        <v>3</v>
      </c>
      <c r="C68" s="12" t="s">
        <v>2</v>
      </c>
      <c r="D68" s="10"/>
      <c r="E68" s="29" t="s">
        <v>636</v>
      </c>
      <c r="F68" s="12" t="s">
        <v>23</v>
      </c>
      <c r="G68" s="12" t="s">
        <v>5</v>
      </c>
      <c r="H68" s="47">
        <v>3410</v>
      </c>
      <c r="I68" s="47">
        <v>0.18</v>
      </c>
      <c r="J68" s="55">
        <v>55</v>
      </c>
      <c r="K68" s="268"/>
      <c r="L68"/>
    </row>
    <row r="69" spans="1:12" x14ac:dyDescent="0.25">
      <c r="A69" s="26">
        <v>43195.691111111111</v>
      </c>
      <c r="B69" s="12" t="s">
        <v>3</v>
      </c>
      <c r="C69" s="12" t="s">
        <v>2</v>
      </c>
      <c r="D69" s="10"/>
      <c r="E69" s="29" t="s">
        <v>636</v>
      </c>
      <c r="F69" s="12" t="s">
        <v>23</v>
      </c>
      <c r="G69" s="12" t="s">
        <v>5</v>
      </c>
      <c r="H69" s="47">
        <v>3400</v>
      </c>
      <c r="I69" s="47">
        <v>0.18</v>
      </c>
      <c r="J69" s="55">
        <v>55</v>
      </c>
      <c r="K69" s="268"/>
      <c r="L69"/>
    </row>
    <row r="70" spans="1:12" x14ac:dyDescent="0.25">
      <c r="A70" s="26">
        <v>43195.693194444444</v>
      </c>
      <c r="B70" s="12" t="s">
        <v>3</v>
      </c>
      <c r="C70" s="10"/>
      <c r="D70" s="12" t="s">
        <v>2</v>
      </c>
      <c r="E70" s="29" t="s">
        <v>637</v>
      </c>
      <c r="F70" s="12" t="s">
        <v>23</v>
      </c>
      <c r="G70" s="12" t="s">
        <v>5</v>
      </c>
      <c r="H70" s="47">
        <v>4030</v>
      </c>
      <c r="I70" s="47">
        <v>0.18</v>
      </c>
      <c r="J70" s="55">
        <v>55</v>
      </c>
      <c r="K70" s="268"/>
      <c r="L70"/>
    </row>
    <row r="71" spans="1:12" x14ac:dyDescent="0.25">
      <c r="A71" s="26">
        <v>43195.693333333336</v>
      </c>
      <c r="B71" s="12" t="s">
        <v>3</v>
      </c>
      <c r="C71" s="10"/>
      <c r="D71" s="12" t="s">
        <v>2</v>
      </c>
      <c r="E71" s="29" t="s">
        <v>637</v>
      </c>
      <c r="F71" s="12" t="s">
        <v>23</v>
      </c>
      <c r="G71" s="12" t="s">
        <v>5</v>
      </c>
      <c r="H71" s="47">
        <v>4010</v>
      </c>
      <c r="I71" s="47">
        <v>0.18</v>
      </c>
      <c r="J71" s="55">
        <v>54</v>
      </c>
      <c r="K71" s="268"/>
      <c r="L71"/>
    </row>
    <row r="72" spans="1:12" x14ac:dyDescent="0.25">
      <c r="A72" s="26">
        <v>43195.693472222221</v>
      </c>
      <c r="B72" s="12" t="s">
        <v>3</v>
      </c>
      <c r="C72" s="10"/>
      <c r="D72" s="12" t="s">
        <v>2</v>
      </c>
      <c r="E72" s="29" t="s">
        <v>637</v>
      </c>
      <c r="F72" s="12" t="s">
        <v>23</v>
      </c>
      <c r="G72" s="12" t="s">
        <v>5</v>
      </c>
      <c r="H72" s="47">
        <v>4010</v>
      </c>
      <c r="I72" s="47">
        <v>0.18</v>
      </c>
      <c r="J72" s="55">
        <v>55</v>
      </c>
      <c r="K72" s="269"/>
      <c r="L72"/>
    </row>
    <row r="73" spans="1:12" x14ac:dyDescent="0.25">
      <c r="A73" s="25">
        <v>43195.701793981483</v>
      </c>
      <c r="B73" s="9" t="s">
        <v>3</v>
      </c>
      <c r="C73" s="9" t="s">
        <v>2</v>
      </c>
      <c r="D73" s="10"/>
      <c r="E73" s="8" t="s">
        <v>636</v>
      </c>
      <c r="F73" s="9" t="s">
        <v>25</v>
      </c>
      <c r="G73" s="9" t="s">
        <v>0</v>
      </c>
      <c r="H73" s="34">
        <v>4090</v>
      </c>
      <c r="I73" s="44">
        <v>0.18</v>
      </c>
      <c r="J73" s="56">
        <v>54</v>
      </c>
      <c r="K73" s="270">
        <f>AVERAGE(H75:H79,H81:H84)</f>
        <v>4170</v>
      </c>
      <c r="L73"/>
    </row>
    <row r="74" spans="1:12" x14ac:dyDescent="0.25">
      <c r="A74" s="25">
        <v>43195.701944444445</v>
      </c>
      <c r="B74" s="9" t="s">
        <v>3</v>
      </c>
      <c r="C74" s="9" t="s">
        <v>2</v>
      </c>
      <c r="D74" s="10"/>
      <c r="E74" s="8" t="s">
        <v>636</v>
      </c>
      <c r="F74" s="9" t="s">
        <v>25</v>
      </c>
      <c r="G74" s="9" t="s">
        <v>0</v>
      </c>
      <c r="H74" s="34">
        <v>3950</v>
      </c>
      <c r="I74" s="44">
        <v>0.18</v>
      </c>
      <c r="J74" s="56">
        <v>54</v>
      </c>
      <c r="K74" s="271"/>
      <c r="L74"/>
    </row>
    <row r="75" spans="1:12" x14ac:dyDescent="0.25">
      <c r="A75" s="25">
        <v>43195.702106481483</v>
      </c>
      <c r="B75" s="9" t="s">
        <v>3</v>
      </c>
      <c r="C75" s="9" t="s">
        <v>2</v>
      </c>
      <c r="D75" s="10"/>
      <c r="E75" s="8" t="s">
        <v>636</v>
      </c>
      <c r="F75" s="9" t="s">
        <v>25</v>
      </c>
      <c r="G75" s="9" t="s">
        <v>0</v>
      </c>
      <c r="H75" s="44">
        <v>4230</v>
      </c>
      <c r="I75" s="44">
        <v>0.18</v>
      </c>
      <c r="J75" s="56">
        <v>54</v>
      </c>
      <c r="K75" s="271"/>
      <c r="L75"/>
    </row>
    <row r="76" spans="1:12" x14ac:dyDescent="0.25">
      <c r="A76" s="25">
        <v>43195.702581018515</v>
      </c>
      <c r="B76" s="9" t="s">
        <v>3</v>
      </c>
      <c r="C76" s="10"/>
      <c r="D76" s="9" t="s">
        <v>2</v>
      </c>
      <c r="E76" s="8" t="s">
        <v>637</v>
      </c>
      <c r="F76" s="9" t="s">
        <v>25</v>
      </c>
      <c r="G76" s="9" t="s">
        <v>0</v>
      </c>
      <c r="H76" s="44">
        <v>4400</v>
      </c>
      <c r="I76" s="44">
        <v>0.18</v>
      </c>
      <c r="J76" s="56">
        <v>54</v>
      </c>
      <c r="K76" s="271"/>
      <c r="L76"/>
    </row>
    <row r="77" spans="1:12" x14ac:dyDescent="0.25">
      <c r="A77" s="25">
        <v>43195.702731481484</v>
      </c>
      <c r="B77" s="9" t="s">
        <v>3</v>
      </c>
      <c r="C77" s="10"/>
      <c r="D77" s="9" t="s">
        <v>2</v>
      </c>
      <c r="E77" s="8" t="s">
        <v>637</v>
      </c>
      <c r="F77" s="9" t="s">
        <v>25</v>
      </c>
      <c r="G77" s="9" t="s">
        <v>0</v>
      </c>
      <c r="H77" s="44">
        <v>4370</v>
      </c>
      <c r="I77" s="44">
        <v>0.18</v>
      </c>
      <c r="J77" s="56">
        <v>54</v>
      </c>
      <c r="K77" s="271"/>
      <c r="L77"/>
    </row>
    <row r="78" spans="1:12" x14ac:dyDescent="0.25">
      <c r="A78" s="25">
        <v>43195.702881944446</v>
      </c>
      <c r="B78" s="9" t="s">
        <v>3</v>
      </c>
      <c r="C78" s="10"/>
      <c r="D78" s="9" t="s">
        <v>2</v>
      </c>
      <c r="E78" s="8" t="s">
        <v>637</v>
      </c>
      <c r="F78" s="9" t="s">
        <v>25</v>
      </c>
      <c r="G78" s="9" t="s">
        <v>0</v>
      </c>
      <c r="H78" s="44">
        <v>4370</v>
      </c>
      <c r="I78" s="44">
        <v>0.18</v>
      </c>
      <c r="J78" s="56">
        <v>54</v>
      </c>
      <c r="K78" s="271"/>
      <c r="L78"/>
    </row>
    <row r="79" spans="1:12" x14ac:dyDescent="0.25">
      <c r="A79" s="25">
        <v>43195.703229166669</v>
      </c>
      <c r="B79" s="9" t="s">
        <v>3</v>
      </c>
      <c r="C79" s="10"/>
      <c r="D79" s="9" t="s">
        <v>2</v>
      </c>
      <c r="E79" s="8" t="s">
        <v>637</v>
      </c>
      <c r="F79" s="9" t="s">
        <v>25</v>
      </c>
      <c r="G79" s="9" t="s">
        <v>0</v>
      </c>
      <c r="H79" s="44">
        <v>4400</v>
      </c>
      <c r="I79" s="44">
        <v>0.18</v>
      </c>
      <c r="J79" s="56">
        <v>54</v>
      </c>
      <c r="K79" s="271"/>
      <c r="L79"/>
    </row>
    <row r="80" spans="1:12" x14ac:dyDescent="0.25">
      <c r="A80" s="25">
        <v>43195.703379629631</v>
      </c>
      <c r="B80" s="9" t="s">
        <v>3</v>
      </c>
      <c r="C80" s="10"/>
      <c r="D80" s="9" t="s">
        <v>2</v>
      </c>
      <c r="E80" s="8" t="s">
        <v>637</v>
      </c>
      <c r="F80" s="9" t="s">
        <v>25</v>
      </c>
      <c r="G80" s="9" t="s">
        <v>0</v>
      </c>
      <c r="H80" s="34">
        <v>3340</v>
      </c>
      <c r="I80" s="44">
        <v>0.18</v>
      </c>
      <c r="J80" s="56">
        <v>54</v>
      </c>
      <c r="K80" s="271"/>
      <c r="L80"/>
    </row>
    <row r="81" spans="1:12" x14ac:dyDescent="0.25">
      <c r="A81" s="25">
        <v>43195.703530092593</v>
      </c>
      <c r="B81" s="9" t="s">
        <v>3</v>
      </c>
      <c r="C81" s="10"/>
      <c r="D81" s="9" t="s">
        <v>2</v>
      </c>
      <c r="E81" s="8" t="s">
        <v>637</v>
      </c>
      <c r="F81" s="9" t="s">
        <v>25</v>
      </c>
      <c r="G81" s="9" t="s">
        <v>0</v>
      </c>
      <c r="H81" s="44">
        <v>4390</v>
      </c>
      <c r="I81" s="44">
        <v>0.18</v>
      </c>
      <c r="J81" s="56">
        <v>54</v>
      </c>
      <c r="K81" s="271"/>
      <c r="L81"/>
    </row>
    <row r="82" spans="1:12" x14ac:dyDescent="0.25">
      <c r="A82" s="25">
        <v>43195.704062500001</v>
      </c>
      <c r="B82" s="9" t="s">
        <v>3</v>
      </c>
      <c r="C82" s="10"/>
      <c r="D82" s="9" t="s">
        <v>2</v>
      </c>
      <c r="E82" s="8" t="s">
        <v>637</v>
      </c>
      <c r="F82" s="9" t="s">
        <v>25</v>
      </c>
      <c r="G82" s="9" t="s">
        <v>0</v>
      </c>
      <c r="H82" s="44">
        <v>3780</v>
      </c>
      <c r="I82" s="44">
        <v>0.18</v>
      </c>
      <c r="J82" s="56">
        <v>54</v>
      </c>
      <c r="K82" s="271"/>
      <c r="L82"/>
    </row>
    <row r="83" spans="1:12" x14ac:dyDescent="0.25">
      <c r="A83" s="25">
        <v>43195.704224537039</v>
      </c>
      <c r="B83" s="9" t="s">
        <v>3</v>
      </c>
      <c r="C83" s="10"/>
      <c r="D83" s="9" t="s">
        <v>2</v>
      </c>
      <c r="E83" s="8" t="s">
        <v>637</v>
      </c>
      <c r="F83" s="9" t="s">
        <v>25</v>
      </c>
      <c r="G83" s="9" t="s">
        <v>0</v>
      </c>
      <c r="H83" s="44">
        <v>3780</v>
      </c>
      <c r="I83" s="44">
        <v>0.18</v>
      </c>
      <c r="J83" s="56">
        <v>54</v>
      </c>
      <c r="K83" s="271"/>
      <c r="L83"/>
    </row>
    <row r="84" spans="1:12" x14ac:dyDescent="0.25">
      <c r="A84" s="25">
        <v>43195.704375000001</v>
      </c>
      <c r="B84" s="9" t="s">
        <v>3</v>
      </c>
      <c r="C84" s="10"/>
      <c r="D84" s="9" t="s">
        <v>2</v>
      </c>
      <c r="E84" s="8" t="s">
        <v>637</v>
      </c>
      <c r="F84" s="9" t="s">
        <v>25</v>
      </c>
      <c r="G84" s="9" t="s">
        <v>0</v>
      </c>
      <c r="H84" s="44">
        <v>3810</v>
      </c>
      <c r="I84" s="44">
        <v>0.18</v>
      </c>
      <c r="J84" s="56">
        <v>54</v>
      </c>
      <c r="K84" s="272"/>
      <c r="L84"/>
    </row>
    <row r="85" spans="1:12" x14ac:dyDescent="0.25">
      <c r="A85" s="26">
        <v>43196.294479166667</v>
      </c>
      <c r="B85" s="12" t="s">
        <v>3</v>
      </c>
      <c r="C85" s="12" t="s">
        <v>2</v>
      </c>
      <c r="D85" s="10"/>
      <c r="E85" s="29" t="s">
        <v>636</v>
      </c>
      <c r="F85" s="12" t="s">
        <v>31</v>
      </c>
      <c r="G85" s="12" t="s">
        <v>0</v>
      </c>
      <c r="H85" s="47">
        <v>4560</v>
      </c>
      <c r="I85" s="47">
        <v>0.18</v>
      </c>
      <c r="J85" s="55">
        <v>57</v>
      </c>
      <c r="K85" s="277">
        <f>AVERAGE(H85:H90)</f>
        <v>4725</v>
      </c>
      <c r="L85"/>
    </row>
    <row r="86" spans="1:12" x14ac:dyDescent="0.25">
      <c r="A86" s="26">
        <v>43196.294629629629</v>
      </c>
      <c r="B86" s="12" t="s">
        <v>3</v>
      </c>
      <c r="C86" s="12" t="s">
        <v>2</v>
      </c>
      <c r="D86" s="10"/>
      <c r="E86" s="29" t="s">
        <v>636</v>
      </c>
      <c r="F86" s="12" t="s">
        <v>31</v>
      </c>
      <c r="G86" s="12" t="s">
        <v>0</v>
      </c>
      <c r="H86" s="47">
        <v>4560</v>
      </c>
      <c r="I86" s="47">
        <v>0.18</v>
      </c>
      <c r="J86" s="55">
        <v>57</v>
      </c>
      <c r="K86" s="277"/>
      <c r="L86"/>
    </row>
    <row r="87" spans="1:12" x14ac:dyDescent="0.25">
      <c r="A87" s="26">
        <v>43196.294791666667</v>
      </c>
      <c r="B87" s="12" t="s">
        <v>3</v>
      </c>
      <c r="C87" s="12" t="s">
        <v>2</v>
      </c>
      <c r="D87" s="10"/>
      <c r="E87" s="29" t="s">
        <v>636</v>
      </c>
      <c r="F87" s="12" t="s">
        <v>31</v>
      </c>
      <c r="G87" s="12" t="s">
        <v>0</v>
      </c>
      <c r="H87" s="47">
        <v>4580</v>
      </c>
      <c r="I87" s="47">
        <v>0.18</v>
      </c>
      <c r="J87" s="55">
        <v>57</v>
      </c>
      <c r="K87" s="277"/>
      <c r="L87"/>
    </row>
    <row r="88" spans="1:12" x14ac:dyDescent="0.25">
      <c r="A88" s="26">
        <v>43196.295277777775</v>
      </c>
      <c r="B88" s="12" t="s">
        <v>3</v>
      </c>
      <c r="C88" s="10"/>
      <c r="D88" s="12" t="s">
        <v>2</v>
      </c>
      <c r="E88" s="29" t="s">
        <v>637</v>
      </c>
      <c r="F88" s="12" t="s">
        <v>31</v>
      </c>
      <c r="G88" s="12" t="s">
        <v>0</v>
      </c>
      <c r="H88" s="47">
        <v>4890</v>
      </c>
      <c r="I88" s="47">
        <v>0.18</v>
      </c>
      <c r="J88" s="55">
        <v>55</v>
      </c>
      <c r="K88" s="277"/>
      <c r="L88"/>
    </row>
    <row r="89" spans="1:12" x14ac:dyDescent="0.25">
      <c r="A89" s="26">
        <v>43196.295428240737</v>
      </c>
      <c r="B89" s="12" t="s">
        <v>3</v>
      </c>
      <c r="C89" s="10"/>
      <c r="D89" s="12" t="s">
        <v>2</v>
      </c>
      <c r="E89" s="29" t="s">
        <v>637</v>
      </c>
      <c r="F89" s="12" t="s">
        <v>31</v>
      </c>
      <c r="G89" s="12" t="s">
        <v>0</v>
      </c>
      <c r="H89" s="47">
        <v>4870</v>
      </c>
      <c r="I89" s="47">
        <v>0.18</v>
      </c>
      <c r="J89" s="55">
        <v>55</v>
      </c>
      <c r="K89" s="277"/>
      <c r="L89"/>
    </row>
    <row r="90" spans="1:12" x14ac:dyDescent="0.25">
      <c r="A90" s="26">
        <v>43196.295578703706</v>
      </c>
      <c r="B90" s="12" t="s">
        <v>3</v>
      </c>
      <c r="C90" s="10"/>
      <c r="D90" s="12" t="s">
        <v>2</v>
      </c>
      <c r="E90" s="29" t="s">
        <v>637</v>
      </c>
      <c r="F90" s="12" t="s">
        <v>31</v>
      </c>
      <c r="G90" s="12" t="s">
        <v>0</v>
      </c>
      <c r="H90" s="47">
        <v>4890</v>
      </c>
      <c r="I90" s="47">
        <v>0.18</v>
      </c>
      <c r="J90" s="55">
        <v>55</v>
      </c>
      <c r="K90" s="277"/>
      <c r="L90"/>
    </row>
    <row r="91" spans="1:12" x14ac:dyDescent="0.25">
      <c r="A91" s="25">
        <v>43196.296122685184</v>
      </c>
      <c r="B91" s="9" t="s">
        <v>3</v>
      </c>
      <c r="C91" s="9" t="s">
        <v>2</v>
      </c>
      <c r="D91" s="10"/>
      <c r="E91" s="8" t="s">
        <v>636</v>
      </c>
      <c r="F91" s="9" t="s">
        <v>30</v>
      </c>
      <c r="G91" s="9" t="s">
        <v>0</v>
      </c>
      <c r="H91" s="44">
        <v>4620</v>
      </c>
      <c r="I91" s="44">
        <v>0.18</v>
      </c>
      <c r="J91" s="56">
        <v>55</v>
      </c>
      <c r="K91" s="270">
        <f>AVERAGE(H91:H96)</f>
        <v>4776.666666666667</v>
      </c>
      <c r="L91"/>
    </row>
    <row r="92" spans="1:12" x14ac:dyDescent="0.25">
      <c r="A92" s="25">
        <v>43196.296284722222</v>
      </c>
      <c r="B92" s="9" t="s">
        <v>3</v>
      </c>
      <c r="C92" s="9" t="s">
        <v>2</v>
      </c>
      <c r="D92" s="10"/>
      <c r="E92" s="8" t="s">
        <v>636</v>
      </c>
      <c r="F92" s="9" t="s">
        <v>30</v>
      </c>
      <c r="G92" s="9" t="s">
        <v>0</v>
      </c>
      <c r="H92" s="44">
        <v>4650</v>
      </c>
      <c r="I92" s="44">
        <v>0.18</v>
      </c>
      <c r="J92" s="56">
        <v>55</v>
      </c>
      <c r="K92" s="271"/>
      <c r="L92"/>
    </row>
    <row r="93" spans="1:12" x14ac:dyDescent="0.25">
      <c r="A93" s="25">
        <v>43196.296435185184</v>
      </c>
      <c r="B93" s="9" t="s">
        <v>3</v>
      </c>
      <c r="C93" s="9" t="s">
        <v>2</v>
      </c>
      <c r="D93" s="10"/>
      <c r="E93" s="8" t="s">
        <v>636</v>
      </c>
      <c r="F93" s="9" t="s">
        <v>30</v>
      </c>
      <c r="G93" s="9" t="s">
        <v>0</v>
      </c>
      <c r="H93" s="44">
        <v>4700</v>
      </c>
      <c r="I93" s="44">
        <v>0.18</v>
      </c>
      <c r="J93" s="56">
        <v>55</v>
      </c>
      <c r="K93" s="271"/>
      <c r="L93"/>
    </row>
    <row r="94" spans="1:12" x14ac:dyDescent="0.25">
      <c r="A94" s="25">
        <v>43196.297002314815</v>
      </c>
      <c r="B94" s="9" t="s">
        <v>3</v>
      </c>
      <c r="C94" s="10"/>
      <c r="D94" s="9" t="s">
        <v>2</v>
      </c>
      <c r="E94" s="8" t="s">
        <v>637</v>
      </c>
      <c r="F94" s="9" t="s">
        <v>30</v>
      </c>
      <c r="G94" s="9" t="s">
        <v>0</v>
      </c>
      <c r="H94" s="44">
        <v>4910</v>
      </c>
      <c r="I94" s="44">
        <v>0.18</v>
      </c>
      <c r="J94" s="56">
        <v>54</v>
      </c>
      <c r="K94" s="271"/>
      <c r="L94"/>
    </row>
    <row r="95" spans="1:12" x14ac:dyDescent="0.25">
      <c r="A95" s="25">
        <v>43196.297152777777</v>
      </c>
      <c r="B95" s="9" t="s">
        <v>3</v>
      </c>
      <c r="C95" s="10"/>
      <c r="D95" s="9" t="s">
        <v>2</v>
      </c>
      <c r="E95" s="8" t="s">
        <v>637</v>
      </c>
      <c r="F95" s="9" t="s">
        <v>30</v>
      </c>
      <c r="G95" s="9" t="s">
        <v>0</v>
      </c>
      <c r="H95" s="44">
        <v>4900</v>
      </c>
      <c r="I95" s="44">
        <v>0.18</v>
      </c>
      <c r="J95" s="56">
        <v>54</v>
      </c>
      <c r="K95" s="271"/>
      <c r="L95"/>
    </row>
    <row r="96" spans="1:12" x14ac:dyDescent="0.25">
      <c r="A96" s="25">
        <v>43196.297303240739</v>
      </c>
      <c r="B96" s="9" t="s">
        <v>3</v>
      </c>
      <c r="C96" s="10"/>
      <c r="D96" s="9" t="s">
        <v>2</v>
      </c>
      <c r="E96" s="8" t="s">
        <v>637</v>
      </c>
      <c r="F96" s="9" t="s">
        <v>30</v>
      </c>
      <c r="G96" s="9" t="s">
        <v>0</v>
      </c>
      <c r="H96" s="44">
        <v>4880</v>
      </c>
      <c r="I96" s="44">
        <v>0.18</v>
      </c>
      <c r="J96" s="56">
        <v>54</v>
      </c>
      <c r="K96" s="272"/>
      <c r="L96"/>
    </row>
    <row r="97" spans="1:12" x14ac:dyDescent="0.25">
      <c r="A97" s="26">
        <v>43196.298067129632</v>
      </c>
      <c r="B97" s="12" t="s">
        <v>3</v>
      </c>
      <c r="C97" s="12" t="s">
        <v>2</v>
      </c>
      <c r="D97" s="10"/>
      <c r="E97" s="29" t="s">
        <v>636</v>
      </c>
      <c r="F97" s="12" t="s">
        <v>29</v>
      </c>
      <c r="G97" s="12" t="s">
        <v>0</v>
      </c>
      <c r="H97" s="47">
        <v>4240</v>
      </c>
      <c r="I97" s="47">
        <v>0.18</v>
      </c>
      <c r="J97" s="55">
        <v>54</v>
      </c>
      <c r="K97" s="267">
        <f>AVERAGE(H97:H102)</f>
        <v>4210</v>
      </c>
      <c r="L97"/>
    </row>
    <row r="98" spans="1:12" x14ac:dyDescent="0.25">
      <c r="A98" s="26">
        <v>43196.298217592594</v>
      </c>
      <c r="B98" s="12" t="s">
        <v>3</v>
      </c>
      <c r="C98" s="12" t="s">
        <v>2</v>
      </c>
      <c r="D98" s="10"/>
      <c r="E98" s="29" t="s">
        <v>636</v>
      </c>
      <c r="F98" s="12" t="s">
        <v>29</v>
      </c>
      <c r="G98" s="12" t="s">
        <v>0</v>
      </c>
      <c r="H98" s="47">
        <v>4330</v>
      </c>
      <c r="I98" s="47">
        <v>0.18</v>
      </c>
      <c r="J98" s="55">
        <v>54</v>
      </c>
      <c r="K98" s="268"/>
      <c r="L98"/>
    </row>
    <row r="99" spans="1:12" x14ac:dyDescent="0.25">
      <c r="A99" s="26">
        <v>43196.298368055555</v>
      </c>
      <c r="B99" s="12" t="s">
        <v>3</v>
      </c>
      <c r="C99" s="12" t="s">
        <v>2</v>
      </c>
      <c r="D99" s="10"/>
      <c r="E99" s="29" t="s">
        <v>636</v>
      </c>
      <c r="F99" s="12" t="s">
        <v>29</v>
      </c>
      <c r="G99" s="12" t="s">
        <v>0</v>
      </c>
      <c r="H99" s="47">
        <v>4340</v>
      </c>
      <c r="I99" s="47">
        <v>0.18</v>
      </c>
      <c r="J99" s="55">
        <v>54</v>
      </c>
      <c r="K99" s="268"/>
      <c r="L99"/>
    </row>
    <row r="100" spans="1:12" x14ac:dyDescent="0.25">
      <c r="A100" s="26">
        <v>43196.298877314817</v>
      </c>
      <c r="B100" s="12" t="s">
        <v>3</v>
      </c>
      <c r="C100" s="10"/>
      <c r="D100" s="12" t="s">
        <v>2</v>
      </c>
      <c r="E100" s="29" t="s">
        <v>637</v>
      </c>
      <c r="F100" s="12" t="s">
        <v>29</v>
      </c>
      <c r="G100" s="12" t="s">
        <v>0</v>
      </c>
      <c r="H100" s="47">
        <v>4120</v>
      </c>
      <c r="I100" s="47">
        <v>0.18</v>
      </c>
      <c r="J100" s="55">
        <v>52</v>
      </c>
      <c r="K100" s="268"/>
      <c r="L100"/>
    </row>
    <row r="101" spans="1:12" x14ac:dyDescent="0.25">
      <c r="A101" s="26">
        <v>43196.299027777779</v>
      </c>
      <c r="B101" s="12" t="s">
        <v>3</v>
      </c>
      <c r="C101" s="10"/>
      <c r="D101" s="12" t="s">
        <v>2</v>
      </c>
      <c r="E101" s="29" t="s">
        <v>637</v>
      </c>
      <c r="F101" s="12" t="s">
        <v>29</v>
      </c>
      <c r="G101" s="12" t="s">
        <v>0</v>
      </c>
      <c r="H101" s="47">
        <v>4130</v>
      </c>
      <c r="I101" s="47">
        <v>0.18</v>
      </c>
      <c r="J101" s="55">
        <v>52</v>
      </c>
      <c r="K101" s="268"/>
      <c r="L101"/>
    </row>
    <row r="102" spans="1:12" x14ac:dyDescent="0.25">
      <c r="A102" s="26">
        <v>43196.299189814818</v>
      </c>
      <c r="B102" s="12" t="s">
        <v>3</v>
      </c>
      <c r="C102" s="10"/>
      <c r="D102" s="12" t="s">
        <v>2</v>
      </c>
      <c r="E102" s="29" t="s">
        <v>637</v>
      </c>
      <c r="F102" s="12" t="s">
        <v>29</v>
      </c>
      <c r="G102" s="12" t="s">
        <v>0</v>
      </c>
      <c r="H102" s="47">
        <v>4100</v>
      </c>
      <c r="I102" s="47">
        <v>0.18</v>
      </c>
      <c r="J102" s="55">
        <v>52</v>
      </c>
      <c r="K102" s="269"/>
      <c r="L102"/>
    </row>
    <row r="103" spans="1:12" x14ac:dyDescent="0.25">
      <c r="A103" s="25">
        <v>43196.299849537034</v>
      </c>
      <c r="B103" s="9" t="s">
        <v>3</v>
      </c>
      <c r="C103" s="9" t="s">
        <v>2</v>
      </c>
      <c r="D103" s="10"/>
      <c r="E103" s="8" t="s">
        <v>636</v>
      </c>
      <c r="F103" s="9" t="s">
        <v>29</v>
      </c>
      <c r="G103" s="9" t="s">
        <v>12</v>
      </c>
      <c r="H103" s="34">
        <v>3650</v>
      </c>
      <c r="I103" s="44">
        <v>0.18</v>
      </c>
      <c r="J103" s="56">
        <v>52</v>
      </c>
      <c r="K103" s="270">
        <f>AVERAGE(H105:H111,H113:H114)</f>
        <v>4526.666666666667</v>
      </c>
      <c r="L103"/>
    </row>
    <row r="104" spans="1:12" x14ac:dyDescent="0.25">
      <c r="A104" s="25">
        <v>43196.3</v>
      </c>
      <c r="B104" s="9" t="s">
        <v>3</v>
      </c>
      <c r="C104" s="9" t="s">
        <v>2</v>
      </c>
      <c r="D104" s="10"/>
      <c r="E104" s="8" t="s">
        <v>636</v>
      </c>
      <c r="F104" s="9" t="s">
        <v>29</v>
      </c>
      <c r="G104" s="9" t="s">
        <v>12</v>
      </c>
      <c r="H104" s="34">
        <v>530</v>
      </c>
      <c r="I104" s="44">
        <v>0.18</v>
      </c>
      <c r="J104" s="56">
        <v>52</v>
      </c>
      <c r="K104" s="271"/>
      <c r="L104"/>
    </row>
    <row r="105" spans="1:12" x14ac:dyDescent="0.25">
      <c r="A105" s="25">
        <v>43196.300150462965</v>
      </c>
      <c r="B105" s="9" t="s">
        <v>3</v>
      </c>
      <c r="C105" s="9" t="s">
        <v>2</v>
      </c>
      <c r="D105" s="10"/>
      <c r="E105" s="8" t="s">
        <v>636</v>
      </c>
      <c r="F105" s="9" t="s">
        <v>29</v>
      </c>
      <c r="G105" s="9" t="s">
        <v>12</v>
      </c>
      <c r="H105" s="44">
        <v>4670</v>
      </c>
      <c r="I105" s="44">
        <v>0.18</v>
      </c>
      <c r="J105" s="56">
        <v>52</v>
      </c>
      <c r="K105" s="271"/>
      <c r="L105"/>
    </row>
    <row r="106" spans="1:12" x14ac:dyDescent="0.25">
      <c r="A106" s="25">
        <v>43196.300671296296</v>
      </c>
      <c r="B106" s="9" t="s">
        <v>3</v>
      </c>
      <c r="C106" s="9" t="s">
        <v>2</v>
      </c>
      <c r="D106" s="10"/>
      <c r="E106" s="8" t="s">
        <v>636</v>
      </c>
      <c r="F106" s="9" t="s">
        <v>29</v>
      </c>
      <c r="G106" s="9" t="s">
        <v>12</v>
      </c>
      <c r="H106" s="44">
        <v>4270</v>
      </c>
      <c r="I106" s="44">
        <v>0.18</v>
      </c>
      <c r="J106" s="56">
        <v>52</v>
      </c>
      <c r="K106" s="271"/>
      <c r="L106"/>
    </row>
    <row r="107" spans="1:12" x14ac:dyDescent="0.25">
      <c r="A107" s="25">
        <v>43196.300821759258</v>
      </c>
      <c r="B107" s="9" t="s">
        <v>3</v>
      </c>
      <c r="C107" s="9" t="s">
        <v>2</v>
      </c>
      <c r="D107" s="10"/>
      <c r="E107" s="8" t="s">
        <v>636</v>
      </c>
      <c r="F107" s="9" t="s">
        <v>29</v>
      </c>
      <c r="G107" s="9" t="s">
        <v>12</v>
      </c>
      <c r="H107" s="44">
        <v>4170</v>
      </c>
      <c r="I107" s="44">
        <v>0.18</v>
      </c>
      <c r="J107" s="56">
        <v>52</v>
      </c>
      <c r="K107" s="271"/>
      <c r="L107"/>
    </row>
    <row r="108" spans="1:12" x14ac:dyDescent="0.25">
      <c r="A108" s="25">
        <v>43196.30097222222</v>
      </c>
      <c r="B108" s="9" t="s">
        <v>3</v>
      </c>
      <c r="C108" s="9" t="s">
        <v>2</v>
      </c>
      <c r="D108" s="10"/>
      <c r="E108" s="8" t="s">
        <v>636</v>
      </c>
      <c r="F108" s="9" t="s">
        <v>29</v>
      </c>
      <c r="G108" s="9" t="s">
        <v>12</v>
      </c>
      <c r="H108" s="44">
        <v>4140</v>
      </c>
      <c r="I108" s="44">
        <v>0.18</v>
      </c>
      <c r="J108" s="56">
        <v>52</v>
      </c>
      <c r="K108" s="271"/>
      <c r="L108"/>
    </row>
    <row r="109" spans="1:12" x14ac:dyDescent="0.25">
      <c r="A109" s="25">
        <v>43196.301377314812</v>
      </c>
      <c r="B109" s="9" t="s">
        <v>3</v>
      </c>
      <c r="C109" s="10"/>
      <c r="D109" s="9" t="s">
        <v>2</v>
      </c>
      <c r="E109" s="8" t="s">
        <v>637</v>
      </c>
      <c r="F109" s="9" t="s">
        <v>29</v>
      </c>
      <c r="G109" s="9" t="s">
        <v>12</v>
      </c>
      <c r="H109" s="44">
        <v>4400</v>
      </c>
      <c r="I109" s="44">
        <v>0.18</v>
      </c>
      <c r="J109" s="56">
        <v>52</v>
      </c>
      <c r="K109" s="271"/>
      <c r="L109"/>
    </row>
    <row r="110" spans="1:12" x14ac:dyDescent="0.25">
      <c r="A110" s="25">
        <v>43196.301516203705</v>
      </c>
      <c r="B110" s="9" t="s">
        <v>3</v>
      </c>
      <c r="C110" s="10"/>
      <c r="D110" s="9" t="s">
        <v>2</v>
      </c>
      <c r="E110" s="8" t="s">
        <v>637</v>
      </c>
      <c r="F110" s="9" t="s">
        <v>29</v>
      </c>
      <c r="G110" s="9" t="s">
        <v>12</v>
      </c>
      <c r="H110" s="44">
        <v>4450</v>
      </c>
      <c r="I110" s="44">
        <v>0.18</v>
      </c>
      <c r="J110" s="56">
        <v>52</v>
      </c>
      <c r="K110" s="271"/>
      <c r="L110"/>
    </row>
    <row r="111" spans="1:12" x14ac:dyDescent="0.25">
      <c r="A111" s="25">
        <v>43196.301655092589</v>
      </c>
      <c r="B111" s="9" t="s">
        <v>3</v>
      </c>
      <c r="C111" s="10"/>
      <c r="D111" s="9" t="s">
        <v>2</v>
      </c>
      <c r="E111" s="8" t="s">
        <v>637</v>
      </c>
      <c r="F111" s="9" t="s">
        <v>29</v>
      </c>
      <c r="G111" s="9" t="s">
        <v>12</v>
      </c>
      <c r="H111" s="44">
        <v>4470</v>
      </c>
      <c r="I111" s="44">
        <v>0.18</v>
      </c>
      <c r="J111" s="56">
        <v>52</v>
      </c>
      <c r="K111" s="271"/>
      <c r="L111"/>
    </row>
    <row r="112" spans="1:12" x14ac:dyDescent="0.25">
      <c r="A112" s="25">
        <v>43196.302199074074</v>
      </c>
      <c r="B112" s="9" t="s">
        <v>3</v>
      </c>
      <c r="C112" s="10"/>
      <c r="D112" s="9" t="s">
        <v>2</v>
      </c>
      <c r="E112" s="8" t="s">
        <v>637</v>
      </c>
      <c r="F112" s="9" t="s">
        <v>29</v>
      </c>
      <c r="G112" s="9" t="s">
        <v>12</v>
      </c>
      <c r="H112" s="34">
        <v>3700</v>
      </c>
      <c r="I112" s="44">
        <v>0.18</v>
      </c>
      <c r="J112" s="56">
        <v>52</v>
      </c>
      <c r="K112" s="271"/>
      <c r="L112"/>
    </row>
    <row r="113" spans="1:12" x14ac:dyDescent="0.25">
      <c r="A113" s="25">
        <v>43196.302349537036</v>
      </c>
      <c r="B113" s="9" t="s">
        <v>3</v>
      </c>
      <c r="C113" s="10"/>
      <c r="D113" s="9" t="s">
        <v>2</v>
      </c>
      <c r="E113" s="8" t="s">
        <v>637</v>
      </c>
      <c r="F113" s="9" t="s">
        <v>29</v>
      </c>
      <c r="G113" s="9" t="s">
        <v>12</v>
      </c>
      <c r="H113" s="44">
        <v>5080</v>
      </c>
      <c r="I113" s="44">
        <v>0.18</v>
      </c>
      <c r="J113" s="56">
        <v>52</v>
      </c>
      <c r="K113" s="271"/>
      <c r="L113"/>
    </row>
    <row r="114" spans="1:12" x14ac:dyDescent="0.25">
      <c r="A114" s="25">
        <v>43196.302499999998</v>
      </c>
      <c r="B114" s="9" t="s">
        <v>3</v>
      </c>
      <c r="C114" s="10"/>
      <c r="D114" s="9" t="s">
        <v>2</v>
      </c>
      <c r="E114" s="8" t="s">
        <v>637</v>
      </c>
      <c r="F114" s="9" t="s">
        <v>29</v>
      </c>
      <c r="G114" s="9" t="s">
        <v>12</v>
      </c>
      <c r="H114" s="44">
        <v>5090</v>
      </c>
      <c r="I114" s="44">
        <v>0.18</v>
      </c>
      <c r="J114" s="56">
        <v>52</v>
      </c>
      <c r="K114" s="272"/>
      <c r="L114"/>
    </row>
    <row r="115" spans="1:12" x14ac:dyDescent="0.25">
      <c r="A115" s="26">
        <v>43196.304930555554</v>
      </c>
      <c r="B115" s="12" t="s">
        <v>3</v>
      </c>
      <c r="C115" s="12" t="s">
        <v>2</v>
      </c>
      <c r="D115" s="10"/>
      <c r="E115" s="29" t="s">
        <v>636</v>
      </c>
      <c r="F115" s="12" t="s">
        <v>28</v>
      </c>
      <c r="G115" s="12" t="s">
        <v>0</v>
      </c>
      <c r="H115" s="47">
        <v>5180</v>
      </c>
      <c r="I115" s="47">
        <v>0.18</v>
      </c>
      <c r="J115" s="55">
        <v>50</v>
      </c>
      <c r="K115" s="267">
        <f>AVERAGE(H115:H117,H119:H123)</f>
        <v>4872.5</v>
      </c>
      <c r="L115"/>
    </row>
    <row r="116" spans="1:12" x14ac:dyDescent="0.25">
      <c r="A116" s="26">
        <v>43196.305081018516</v>
      </c>
      <c r="B116" s="12" t="s">
        <v>3</v>
      </c>
      <c r="C116" s="12" t="s">
        <v>2</v>
      </c>
      <c r="D116" s="10"/>
      <c r="E116" s="29" t="s">
        <v>636</v>
      </c>
      <c r="F116" s="12" t="s">
        <v>28</v>
      </c>
      <c r="G116" s="12" t="s">
        <v>0</v>
      </c>
      <c r="H116" s="47">
        <v>5200</v>
      </c>
      <c r="I116" s="47">
        <v>0.18</v>
      </c>
      <c r="J116" s="55">
        <v>50</v>
      </c>
      <c r="K116" s="268"/>
      <c r="L116"/>
    </row>
    <row r="117" spans="1:12" x14ac:dyDescent="0.25">
      <c r="A117" s="26">
        <v>43196.305231481485</v>
      </c>
      <c r="B117" s="12" t="s">
        <v>3</v>
      </c>
      <c r="C117" s="12" t="s">
        <v>2</v>
      </c>
      <c r="D117" s="10"/>
      <c r="E117" s="29" t="s">
        <v>636</v>
      </c>
      <c r="F117" s="12" t="s">
        <v>28</v>
      </c>
      <c r="G117" s="12" t="s">
        <v>0</v>
      </c>
      <c r="H117" s="47">
        <v>5200</v>
      </c>
      <c r="I117" s="47">
        <v>0.18</v>
      </c>
      <c r="J117" s="55">
        <v>50</v>
      </c>
      <c r="K117" s="268"/>
      <c r="L117"/>
    </row>
    <row r="118" spans="1:12" x14ac:dyDescent="0.25">
      <c r="A118" s="26">
        <v>43196.305844907409</v>
      </c>
      <c r="B118" s="12" t="s">
        <v>3</v>
      </c>
      <c r="C118" s="10"/>
      <c r="D118" s="12" t="s">
        <v>2</v>
      </c>
      <c r="E118" s="29" t="s">
        <v>637</v>
      </c>
      <c r="F118" s="12" t="s">
        <v>28</v>
      </c>
      <c r="G118" s="12" t="s">
        <v>0</v>
      </c>
      <c r="H118" s="40">
        <v>4280</v>
      </c>
      <c r="I118" s="47">
        <v>0.18</v>
      </c>
      <c r="J118" s="55">
        <v>50</v>
      </c>
      <c r="K118" s="268"/>
      <c r="L118"/>
    </row>
    <row r="119" spans="1:12" x14ac:dyDescent="0.25">
      <c r="A119" s="26">
        <v>43196.305995370371</v>
      </c>
      <c r="B119" s="12" t="s">
        <v>3</v>
      </c>
      <c r="C119" s="10"/>
      <c r="D119" s="12" t="s">
        <v>2</v>
      </c>
      <c r="E119" s="29" t="s">
        <v>637</v>
      </c>
      <c r="F119" s="12" t="s">
        <v>28</v>
      </c>
      <c r="G119" s="12" t="s">
        <v>0</v>
      </c>
      <c r="H119" s="47">
        <v>4650</v>
      </c>
      <c r="I119" s="47">
        <v>0.18</v>
      </c>
      <c r="J119" s="55">
        <v>50</v>
      </c>
      <c r="K119" s="268"/>
      <c r="L119"/>
    </row>
    <row r="120" spans="1:12" x14ac:dyDescent="0.25">
      <c r="A120" s="26">
        <v>43196.306145833332</v>
      </c>
      <c r="B120" s="12" t="s">
        <v>3</v>
      </c>
      <c r="C120" s="10"/>
      <c r="D120" s="12" t="s">
        <v>2</v>
      </c>
      <c r="E120" s="29" t="s">
        <v>637</v>
      </c>
      <c r="F120" s="12" t="s">
        <v>28</v>
      </c>
      <c r="G120" s="12" t="s">
        <v>0</v>
      </c>
      <c r="H120" s="47">
        <v>4660</v>
      </c>
      <c r="I120" s="47">
        <v>0.18</v>
      </c>
      <c r="J120" s="55">
        <v>50</v>
      </c>
      <c r="K120" s="268"/>
      <c r="L120"/>
    </row>
    <row r="121" spans="1:12" x14ac:dyDescent="0.25">
      <c r="A121" s="26">
        <v>43196.306493055556</v>
      </c>
      <c r="B121" s="12" t="s">
        <v>3</v>
      </c>
      <c r="C121" s="10"/>
      <c r="D121" s="12" t="s">
        <v>2</v>
      </c>
      <c r="E121" s="29" t="s">
        <v>637</v>
      </c>
      <c r="F121" s="12" t="s">
        <v>28</v>
      </c>
      <c r="G121" s="12" t="s">
        <v>0</v>
      </c>
      <c r="H121" s="47">
        <v>4690</v>
      </c>
      <c r="I121" s="47">
        <v>0.18</v>
      </c>
      <c r="J121" s="55">
        <v>50</v>
      </c>
      <c r="K121" s="268"/>
      <c r="L121"/>
    </row>
    <row r="122" spans="1:12" x14ac:dyDescent="0.25">
      <c r="A122" s="26">
        <v>43196.306643518517</v>
      </c>
      <c r="B122" s="12" t="s">
        <v>3</v>
      </c>
      <c r="C122" s="10"/>
      <c r="D122" s="12" t="s">
        <v>2</v>
      </c>
      <c r="E122" s="29" t="s">
        <v>637</v>
      </c>
      <c r="F122" s="12" t="s">
        <v>28</v>
      </c>
      <c r="G122" s="12" t="s">
        <v>0</v>
      </c>
      <c r="H122" s="47">
        <v>4700</v>
      </c>
      <c r="I122" s="47">
        <v>0.18</v>
      </c>
      <c r="J122" s="55">
        <v>50</v>
      </c>
      <c r="K122" s="268"/>
      <c r="L122"/>
    </row>
    <row r="123" spans="1:12" x14ac:dyDescent="0.25">
      <c r="A123" s="26">
        <v>43196.30678240741</v>
      </c>
      <c r="B123" s="12" t="s">
        <v>3</v>
      </c>
      <c r="C123" s="10"/>
      <c r="D123" s="12" t="s">
        <v>2</v>
      </c>
      <c r="E123" s="29" t="s">
        <v>637</v>
      </c>
      <c r="F123" s="12" t="s">
        <v>28</v>
      </c>
      <c r="G123" s="12" t="s">
        <v>0</v>
      </c>
      <c r="H123" s="47">
        <v>4700</v>
      </c>
      <c r="I123" s="47">
        <v>0.18</v>
      </c>
      <c r="J123" s="55">
        <v>50</v>
      </c>
      <c r="K123" s="269"/>
      <c r="L123"/>
    </row>
    <row r="124" spans="1:12" x14ac:dyDescent="0.25">
      <c r="A124" s="25">
        <v>43196.307581018518</v>
      </c>
      <c r="B124" s="9" t="s">
        <v>3</v>
      </c>
      <c r="C124" s="9" t="s">
        <v>2</v>
      </c>
      <c r="D124" s="10"/>
      <c r="E124" s="8" t="s">
        <v>636</v>
      </c>
      <c r="F124" s="9" t="s">
        <v>28</v>
      </c>
      <c r="G124" s="9" t="s">
        <v>16</v>
      </c>
      <c r="H124" s="44">
        <v>4400</v>
      </c>
      <c r="I124" s="44">
        <v>0.18</v>
      </c>
      <c r="J124" s="56">
        <v>50</v>
      </c>
      <c r="K124" s="270">
        <f>AVERAGE(H124:H129,H131:H132)</f>
        <v>4033.75</v>
      </c>
      <c r="L124"/>
    </row>
    <row r="125" spans="1:12" x14ac:dyDescent="0.25">
      <c r="A125" s="25">
        <v>43196.30773148148</v>
      </c>
      <c r="B125" s="9" t="s">
        <v>3</v>
      </c>
      <c r="C125" s="9" t="s">
        <v>2</v>
      </c>
      <c r="D125" s="10"/>
      <c r="E125" s="8" t="s">
        <v>636</v>
      </c>
      <c r="F125" s="9" t="s">
        <v>28</v>
      </c>
      <c r="G125" s="9" t="s">
        <v>16</v>
      </c>
      <c r="H125" s="44">
        <v>4400</v>
      </c>
      <c r="I125" s="44">
        <v>0.18</v>
      </c>
      <c r="J125" s="56">
        <v>50</v>
      </c>
      <c r="K125" s="271"/>
      <c r="L125"/>
    </row>
    <row r="126" spans="1:12" x14ac:dyDescent="0.25">
      <c r="A126" s="25">
        <v>43196.307870370372</v>
      </c>
      <c r="B126" s="9" t="s">
        <v>3</v>
      </c>
      <c r="C126" s="9" t="s">
        <v>2</v>
      </c>
      <c r="D126" s="10"/>
      <c r="E126" s="8" t="s">
        <v>636</v>
      </c>
      <c r="F126" s="9" t="s">
        <v>28</v>
      </c>
      <c r="G126" s="9" t="s">
        <v>16</v>
      </c>
      <c r="H126" s="44">
        <v>4430</v>
      </c>
      <c r="I126" s="44">
        <v>0.18</v>
      </c>
      <c r="J126" s="56">
        <v>50</v>
      </c>
      <c r="K126" s="271"/>
      <c r="L126"/>
    </row>
    <row r="127" spans="1:12" x14ac:dyDescent="0.25">
      <c r="A127" s="25">
        <v>43196.308483796296</v>
      </c>
      <c r="B127" s="9" t="s">
        <v>3</v>
      </c>
      <c r="C127" s="10"/>
      <c r="D127" s="9" t="s">
        <v>2</v>
      </c>
      <c r="E127" s="8" t="s">
        <v>637</v>
      </c>
      <c r="F127" s="9" t="s">
        <v>28</v>
      </c>
      <c r="G127" s="9" t="s">
        <v>16</v>
      </c>
      <c r="H127" s="44">
        <v>3520</v>
      </c>
      <c r="I127" s="44">
        <v>0.18</v>
      </c>
      <c r="J127" s="56">
        <v>50</v>
      </c>
      <c r="K127" s="271"/>
      <c r="L127"/>
    </row>
    <row r="128" spans="1:12" x14ac:dyDescent="0.25">
      <c r="A128" s="25">
        <v>43196.308622685188</v>
      </c>
      <c r="B128" s="9" t="s">
        <v>3</v>
      </c>
      <c r="C128" s="10"/>
      <c r="D128" s="9" t="s">
        <v>2</v>
      </c>
      <c r="E128" s="8" t="s">
        <v>637</v>
      </c>
      <c r="F128" s="9" t="s">
        <v>28</v>
      </c>
      <c r="G128" s="9" t="s">
        <v>16</v>
      </c>
      <c r="H128" s="44">
        <v>3540</v>
      </c>
      <c r="I128" s="44">
        <v>0.18</v>
      </c>
      <c r="J128" s="56">
        <v>50</v>
      </c>
      <c r="K128" s="271"/>
      <c r="L128"/>
    </row>
    <row r="129" spans="1:12" x14ac:dyDescent="0.25">
      <c r="A129" s="25">
        <v>43196.30877314815</v>
      </c>
      <c r="B129" s="9" t="s">
        <v>3</v>
      </c>
      <c r="C129" s="10"/>
      <c r="D129" s="9" t="s">
        <v>2</v>
      </c>
      <c r="E129" s="8" t="s">
        <v>637</v>
      </c>
      <c r="F129" s="9" t="s">
        <v>28</v>
      </c>
      <c r="G129" s="9" t="s">
        <v>16</v>
      </c>
      <c r="H129" s="44">
        <v>3530</v>
      </c>
      <c r="I129" s="44">
        <v>0.18</v>
      </c>
      <c r="J129" s="56">
        <v>50</v>
      </c>
      <c r="K129" s="271"/>
      <c r="L129"/>
    </row>
    <row r="130" spans="1:12" x14ac:dyDescent="0.25">
      <c r="A130" s="25">
        <v>43196.309444444443</v>
      </c>
      <c r="B130" s="9" t="s">
        <v>3</v>
      </c>
      <c r="C130" s="10"/>
      <c r="D130" s="9" t="s">
        <v>2</v>
      </c>
      <c r="E130" s="8" t="s">
        <v>637</v>
      </c>
      <c r="F130" s="9" t="s">
        <v>28</v>
      </c>
      <c r="G130" s="9" t="s">
        <v>16</v>
      </c>
      <c r="H130" s="34">
        <v>2100</v>
      </c>
      <c r="I130" s="44">
        <v>0.18</v>
      </c>
      <c r="J130" s="56">
        <v>50</v>
      </c>
      <c r="K130" s="271"/>
      <c r="L130"/>
    </row>
    <row r="131" spans="1:12" x14ac:dyDescent="0.25">
      <c r="A131" s="25">
        <v>43196.309583333335</v>
      </c>
      <c r="B131" s="9" t="s">
        <v>3</v>
      </c>
      <c r="C131" s="10"/>
      <c r="D131" s="9" t="s">
        <v>2</v>
      </c>
      <c r="E131" s="8" t="s">
        <v>637</v>
      </c>
      <c r="F131" s="9" t="s">
        <v>28</v>
      </c>
      <c r="G131" s="9" t="s">
        <v>16</v>
      </c>
      <c r="H131" s="44">
        <v>4220</v>
      </c>
      <c r="I131" s="44">
        <v>0.18</v>
      </c>
      <c r="J131" s="56">
        <v>50</v>
      </c>
      <c r="K131" s="271"/>
      <c r="L131"/>
    </row>
    <row r="132" spans="1:12" x14ac:dyDescent="0.25">
      <c r="A132" s="25">
        <v>43196.30972222222</v>
      </c>
      <c r="B132" s="9" t="s">
        <v>3</v>
      </c>
      <c r="C132" s="10"/>
      <c r="D132" s="9" t="s">
        <v>2</v>
      </c>
      <c r="E132" s="8" t="s">
        <v>637</v>
      </c>
      <c r="F132" s="9" t="s">
        <v>28</v>
      </c>
      <c r="G132" s="9" t="s">
        <v>16</v>
      </c>
      <c r="H132" s="44">
        <v>4230</v>
      </c>
      <c r="I132" s="44">
        <v>0.18</v>
      </c>
      <c r="J132" s="56">
        <v>50</v>
      </c>
      <c r="K132" s="272"/>
      <c r="L132"/>
    </row>
    <row r="133" spans="1:12" x14ac:dyDescent="0.25">
      <c r="A133" s="26">
        <v>43196.310972222222</v>
      </c>
      <c r="B133" s="12" t="s">
        <v>3</v>
      </c>
      <c r="C133" s="12" t="s">
        <v>2</v>
      </c>
      <c r="D133" s="10"/>
      <c r="E133" s="29" t="s">
        <v>636</v>
      </c>
      <c r="F133" s="12" t="s">
        <v>27</v>
      </c>
      <c r="G133" s="12" t="s">
        <v>0</v>
      </c>
      <c r="H133" s="47">
        <v>4860</v>
      </c>
      <c r="I133" s="47">
        <v>0.18</v>
      </c>
      <c r="J133" s="55">
        <v>50</v>
      </c>
      <c r="K133" s="277">
        <f>AVERAGE(H133:H141)</f>
        <v>4394.4444444444443</v>
      </c>
      <c r="L133"/>
    </row>
    <row r="134" spans="1:12" x14ac:dyDescent="0.25">
      <c r="A134" s="26">
        <v>43196.311122685183</v>
      </c>
      <c r="B134" s="12" t="s">
        <v>3</v>
      </c>
      <c r="C134" s="12" t="s">
        <v>2</v>
      </c>
      <c r="D134" s="10"/>
      <c r="E134" s="29" t="s">
        <v>636</v>
      </c>
      <c r="F134" s="12" t="s">
        <v>27</v>
      </c>
      <c r="G134" s="12" t="s">
        <v>0</v>
      </c>
      <c r="H134" s="47">
        <v>4900</v>
      </c>
      <c r="I134" s="47">
        <v>0.18</v>
      </c>
      <c r="J134" s="55">
        <v>50</v>
      </c>
      <c r="K134" s="277"/>
      <c r="L134"/>
    </row>
    <row r="135" spans="1:12" x14ac:dyDescent="0.25">
      <c r="A135" s="26">
        <v>43196.311261574076</v>
      </c>
      <c r="B135" s="12" t="s">
        <v>3</v>
      </c>
      <c r="C135" s="12" t="s">
        <v>2</v>
      </c>
      <c r="D135" s="10"/>
      <c r="E135" s="29" t="s">
        <v>636</v>
      </c>
      <c r="F135" s="12" t="s">
        <v>27</v>
      </c>
      <c r="G135" s="12" t="s">
        <v>0</v>
      </c>
      <c r="H135" s="47">
        <v>4900</v>
      </c>
      <c r="I135" s="47">
        <v>0.18</v>
      </c>
      <c r="J135" s="55">
        <v>50</v>
      </c>
      <c r="K135" s="277"/>
      <c r="L135"/>
    </row>
    <row r="136" spans="1:12" x14ac:dyDescent="0.25">
      <c r="A136" s="26">
        <v>43196.311782407407</v>
      </c>
      <c r="B136" s="12" t="s">
        <v>3</v>
      </c>
      <c r="C136" s="10"/>
      <c r="D136" s="12" t="s">
        <v>2</v>
      </c>
      <c r="E136" s="29" t="s">
        <v>637</v>
      </c>
      <c r="F136" s="12" t="s">
        <v>27</v>
      </c>
      <c r="G136" s="12" t="s">
        <v>0</v>
      </c>
      <c r="H136" s="47">
        <v>3460</v>
      </c>
      <c r="I136" s="47">
        <v>0.18</v>
      </c>
      <c r="J136" s="55">
        <v>50</v>
      </c>
      <c r="K136" s="277"/>
      <c r="L136"/>
    </row>
    <row r="137" spans="1:12" x14ac:dyDescent="0.25">
      <c r="A137" s="26">
        <v>43196.311932870369</v>
      </c>
      <c r="B137" s="12" t="s">
        <v>3</v>
      </c>
      <c r="C137" s="10"/>
      <c r="D137" s="12" t="s">
        <v>2</v>
      </c>
      <c r="E137" s="29" t="s">
        <v>637</v>
      </c>
      <c r="F137" s="12" t="s">
        <v>27</v>
      </c>
      <c r="G137" s="12" t="s">
        <v>0</v>
      </c>
      <c r="H137" s="47">
        <v>3450</v>
      </c>
      <c r="I137" s="47">
        <v>0.18</v>
      </c>
      <c r="J137" s="55">
        <v>50</v>
      </c>
      <c r="K137" s="277"/>
      <c r="L137"/>
    </row>
    <row r="138" spans="1:12" x14ac:dyDescent="0.25">
      <c r="A138" s="26">
        <v>43196.312094907407</v>
      </c>
      <c r="B138" s="12" t="s">
        <v>3</v>
      </c>
      <c r="C138" s="10"/>
      <c r="D138" s="12" t="s">
        <v>2</v>
      </c>
      <c r="E138" s="29" t="s">
        <v>637</v>
      </c>
      <c r="F138" s="12" t="s">
        <v>27</v>
      </c>
      <c r="G138" s="12" t="s">
        <v>0</v>
      </c>
      <c r="H138" s="47">
        <v>3450</v>
      </c>
      <c r="I138" s="47">
        <v>0.18</v>
      </c>
      <c r="J138" s="55">
        <v>50</v>
      </c>
      <c r="K138" s="277"/>
      <c r="L138"/>
    </row>
    <row r="139" spans="1:12" x14ac:dyDescent="0.25">
      <c r="A139" s="26">
        <v>43196.312511574077</v>
      </c>
      <c r="B139" s="12" t="s">
        <v>3</v>
      </c>
      <c r="C139" s="10"/>
      <c r="D139" s="12" t="s">
        <v>2</v>
      </c>
      <c r="E139" s="29" t="s">
        <v>637</v>
      </c>
      <c r="F139" s="12" t="s">
        <v>27</v>
      </c>
      <c r="G139" s="12" t="s">
        <v>0</v>
      </c>
      <c r="H139" s="47">
        <v>4860</v>
      </c>
      <c r="I139" s="47">
        <v>0.18</v>
      </c>
      <c r="J139" s="55">
        <v>48</v>
      </c>
      <c r="K139" s="277"/>
      <c r="L139"/>
    </row>
    <row r="140" spans="1:12" x14ac:dyDescent="0.25">
      <c r="A140" s="26">
        <v>43196.312662037039</v>
      </c>
      <c r="B140" s="12" t="s">
        <v>3</v>
      </c>
      <c r="C140" s="10"/>
      <c r="D140" s="12" t="s">
        <v>2</v>
      </c>
      <c r="E140" s="29" t="s">
        <v>637</v>
      </c>
      <c r="F140" s="12" t="s">
        <v>27</v>
      </c>
      <c r="G140" s="12" t="s">
        <v>0</v>
      </c>
      <c r="H140" s="47">
        <v>4840</v>
      </c>
      <c r="I140" s="47">
        <v>0.18</v>
      </c>
      <c r="J140" s="55">
        <v>50</v>
      </c>
      <c r="K140" s="277"/>
      <c r="L140"/>
    </row>
    <row r="141" spans="1:12" x14ac:dyDescent="0.25">
      <c r="A141" s="26">
        <v>43196.312800925924</v>
      </c>
      <c r="B141" s="12" t="s">
        <v>3</v>
      </c>
      <c r="C141" s="10"/>
      <c r="D141" s="12" t="s">
        <v>2</v>
      </c>
      <c r="E141" s="29" t="s">
        <v>637</v>
      </c>
      <c r="F141" s="12" t="s">
        <v>27</v>
      </c>
      <c r="G141" s="12" t="s">
        <v>0</v>
      </c>
      <c r="H141" s="47">
        <v>4830</v>
      </c>
      <c r="I141" s="47">
        <v>0.18</v>
      </c>
      <c r="J141" s="55">
        <v>50</v>
      </c>
      <c r="K141" s="277"/>
      <c r="L141"/>
    </row>
    <row r="142" spans="1:12" x14ac:dyDescent="0.25">
      <c r="A142" s="25">
        <v>43196.313298611109</v>
      </c>
      <c r="B142" s="9" t="s">
        <v>3</v>
      </c>
      <c r="C142" s="9" t="s">
        <v>2</v>
      </c>
      <c r="D142" s="10"/>
      <c r="E142" s="8" t="s">
        <v>636</v>
      </c>
      <c r="F142" s="9" t="s">
        <v>26</v>
      </c>
      <c r="G142" s="9" t="s">
        <v>0</v>
      </c>
      <c r="H142" s="44">
        <v>4790</v>
      </c>
      <c r="I142" s="44">
        <v>0.18</v>
      </c>
      <c r="J142" s="56">
        <v>48</v>
      </c>
      <c r="K142" s="270">
        <f>AVERAGE(H142:H147)</f>
        <v>4543.333333333333</v>
      </c>
      <c r="L142"/>
    </row>
    <row r="143" spans="1:12" x14ac:dyDescent="0.25">
      <c r="A143" s="25">
        <v>43196.313449074078</v>
      </c>
      <c r="B143" s="9" t="s">
        <v>3</v>
      </c>
      <c r="C143" s="9" t="s">
        <v>2</v>
      </c>
      <c r="D143" s="10"/>
      <c r="E143" s="8" t="s">
        <v>636</v>
      </c>
      <c r="F143" s="9" t="s">
        <v>26</v>
      </c>
      <c r="G143" s="9" t="s">
        <v>0</v>
      </c>
      <c r="H143" s="44">
        <v>4860</v>
      </c>
      <c r="I143" s="44">
        <v>0.18</v>
      </c>
      <c r="J143" s="56">
        <v>48</v>
      </c>
      <c r="K143" s="271"/>
      <c r="L143"/>
    </row>
    <row r="144" spans="1:12" x14ac:dyDescent="0.25">
      <c r="A144" s="25">
        <v>43196.313599537039</v>
      </c>
      <c r="B144" s="9" t="s">
        <v>3</v>
      </c>
      <c r="C144" s="9" t="s">
        <v>2</v>
      </c>
      <c r="D144" s="10"/>
      <c r="E144" s="8" t="s">
        <v>636</v>
      </c>
      <c r="F144" s="9" t="s">
        <v>26</v>
      </c>
      <c r="G144" s="9" t="s">
        <v>0</v>
      </c>
      <c r="H144" s="44">
        <v>4890</v>
      </c>
      <c r="I144" s="44">
        <v>0.18</v>
      </c>
      <c r="J144" s="56">
        <v>50</v>
      </c>
      <c r="K144" s="271"/>
      <c r="L144"/>
    </row>
    <row r="145" spans="1:12" x14ac:dyDescent="0.25">
      <c r="A145" s="25">
        <v>43196.314074074071</v>
      </c>
      <c r="B145" s="9" t="s">
        <v>3</v>
      </c>
      <c r="C145" s="10"/>
      <c r="D145" s="9" t="s">
        <v>2</v>
      </c>
      <c r="E145" s="8" t="s">
        <v>637</v>
      </c>
      <c r="F145" s="9" t="s">
        <v>26</v>
      </c>
      <c r="G145" s="9" t="s">
        <v>0</v>
      </c>
      <c r="H145" s="44">
        <v>4240</v>
      </c>
      <c r="I145" s="44">
        <v>0.18</v>
      </c>
      <c r="J145" s="56">
        <v>48</v>
      </c>
      <c r="K145" s="271"/>
      <c r="L145"/>
    </row>
    <row r="146" spans="1:12" x14ac:dyDescent="0.25">
      <c r="A146" s="25">
        <v>43196.314212962963</v>
      </c>
      <c r="B146" s="9" t="s">
        <v>3</v>
      </c>
      <c r="C146" s="10"/>
      <c r="D146" s="9" t="s">
        <v>2</v>
      </c>
      <c r="E146" s="8" t="s">
        <v>637</v>
      </c>
      <c r="F146" s="9" t="s">
        <v>26</v>
      </c>
      <c r="G146" s="9" t="s">
        <v>0</v>
      </c>
      <c r="H146" s="44">
        <v>4250</v>
      </c>
      <c r="I146" s="44">
        <v>0.18</v>
      </c>
      <c r="J146" s="56">
        <v>48</v>
      </c>
      <c r="K146" s="271"/>
      <c r="L146"/>
    </row>
    <row r="147" spans="1:12" x14ac:dyDescent="0.25">
      <c r="A147" s="25">
        <v>43196.314351851855</v>
      </c>
      <c r="B147" s="9" t="s">
        <v>3</v>
      </c>
      <c r="C147" s="10"/>
      <c r="D147" s="9" t="s">
        <v>2</v>
      </c>
      <c r="E147" s="8" t="s">
        <v>637</v>
      </c>
      <c r="F147" s="9" t="s">
        <v>26</v>
      </c>
      <c r="G147" s="9" t="s">
        <v>0</v>
      </c>
      <c r="H147" s="44">
        <v>4230</v>
      </c>
      <c r="I147" s="44">
        <v>0.18</v>
      </c>
      <c r="J147" s="56">
        <v>50</v>
      </c>
      <c r="K147" s="272"/>
      <c r="L147"/>
    </row>
    <row r="148" spans="1:12" x14ac:dyDescent="0.25">
      <c r="A148" s="26">
        <v>43196.31527777778</v>
      </c>
      <c r="B148" s="12" t="s">
        <v>3</v>
      </c>
      <c r="C148" s="12" t="s">
        <v>2</v>
      </c>
      <c r="D148" s="10"/>
      <c r="E148" s="29" t="s">
        <v>636</v>
      </c>
      <c r="F148" s="12" t="s">
        <v>18</v>
      </c>
      <c r="G148" s="12" t="s">
        <v>0</v>
      </c>
      <c r="H148" s="40">
        <v>4620</v>
      </c>
      <c r="I148" s="47">
        <v>0.18</v>
      </c>
      <c r="J148" s="55">
        <v>48</v>
      </c>
      <c r="K148" s="267">
        <f>AVERAGE(H151:H156)</f>
        <v>4568.333333333333</v>
      </c>
      <c r="L148"/>
    </row>
    <row r="149" spans="1:12" x14ac:dyDescent="0.25">
      <c r="A149" s="26">
        <v>43196.315428240741</v>
      </c>
      <c r="B149" s="12" t="s">
        <v>3</v>
      </c>
      <c r="C149" s="12" t="s">
        <v>2</v>
      </c>
      <c r="D149" s="10"/>
      <c r="E149" s="29" t="s">
        <v>636</v>
      </c>
      <c r="F149" s="12" t="s">
        <v>18</v>
      </c>
      <c r="G149" s="12" t="s">
        <v>0</v>
      </c>
      <c r="H149" s="40">
        <v>4690</v>
      </c>
      <c r="I149" s="47">
        <v>0.18</v>
      </c>
      <c r="J149" s="55">
        <v>48</v>
      </c>
      <c r="K149" s="268"/>
      <c r="L149"/>
    </row>
    <row r="150" spans="1:12" x14ac:dyDescent="0.25">
      <c r="A150" s="26">
        <v>43196.315567129626</v>
      </c>
      <c r="B150" s="12" t="s">
        <v>3</v>
      </c>
      <c r="C150" s="12" t="s">
        <v>2</v>
      </c>
      <c r="D150" s="10"/>
      <c r="E150" s="29" t="s">
        <v>636</v>
      </c>
      <c r="F150" s="12" t="s">
        <v>18</v>
      </c>
      <c r="G150" s="12" t="s">
        <v>0</v>
      </c>
      <c r="H150" s="40">
        <v>4650</v>
      </c>
      <c r="I150" s="47">
        <v>0.18</v>
      </c>
      <c r="J150" s="55">
        <v>48</v>
      </c>
      <c r="K150" s="268"/>
      <c r="L150"/>
    </row>
    <row r="151" spans="1:12" x14ac:dyDescent="0.25">
      <c r="A151" s="26">
        <v>43196.315844907411</v>
      </c>
      <c r="B151" s="12" t="s">
        <v>3</v>
      </c>
      <c r="C151" s="12" t="s">
        <v>2</v>
      </c>
      <c r="D151" s="10"/>
      <c r="E151" s="29" t="s">
        <v>636</v>
      </c>
      <c r="F151" s="12" t="s">
        <v>18</v>
      </c>
      <c r="G151" s="12" t="s">
        <v>0</v>
      </c>
      <c r="H151" s="47">
        <v>4410</v>
      </c>
      <c r="I151" s="47">
        <v>0.18</v>
      </c>
      <c r="J151" s="55">
        <v>50</v>
      </c>
      <c r="K151" s="268"/>
      <c r="L151"/>
    </row>
    <row r="152" spans="1:12" x14ac:dyDescent="0.25">
      <c r="A152" s="26">
        <v>43196.315983796296</v>
      </c>
      <c r="B152" s="12" t="s">
        <v>3</v>
      </c>
      <c r="C152" s="12" t="s">
        <v>2</v>
      </c>
      <c r="D152" s="10"/>
      <c r="E152" s="29" t="s">
        <v>636</v>
      </c>
      <c r="F152" s="12" t="s">
        <v>18</v>
      </c>
      <c r="G152" s="12" t="s">
        <v>0</v>
      </c>
      <c r="H152" s="47">
        <v>4410</v>
      </c>
      <c r="I152" s="47">
        <v>0.18</v>
      </c>
      <c r="J152" s="55">
        <v>48</v>
      </c>
      <c r="K152" s="268"/>
      <c r="L152"/>
    </row>
    <row r="153" spans="1:12" x14ac:dyDescent="0.25">
      <c r="A153" s="26">
        <v>43196.316122685188</v>
      </c>
      <c r="B153" s="12" t="s">
        <v>3</v>
      </c>
      <c r="C153" s="12" t="s">
        <v>2</v>
      </c>
      <c r="D153" s="10"/>
      <c r="E153" s="29" t="s">
        <v>636</v>
      </c>
      <c r="F153" s="12" t="s">
        <v>18</v>
      </c>
      <c r="G153" s="12" t="s">
        <v>0</v>
      </c>
      <c r="H153" s="47">
        <v>4410</v>
      </c>
      <c r="I153" s="47">
        <v>0.18</v>
      </c>
      <c r="J153" s="55">
        <v>48</v>
      </c>
      <c r="K153" s="268"/>
      <c r="L153"/>
    </row>
    <row r="154" spans="1:12" x14ac:dyDescent="0.25">
      <c r="A154" s="26">
        <v>43196.316481481481</v>
      </c>
      <c r="B154" s="12" t="s">
        <v>3</v>
      </c>
      <c r="C154" s="10"/>
      <c r="D154" s="12" t="s">
        <v>2</v>
      </c>
      <c r="E154" s="29" t="s">
        <v>637</v>
      </c>
      <c r="F154" s="12" t="s">
        <v>18</v>
      </c>
      <c r="G154" s="12" t="s">
        <v>0</v>
      </c>
      <c r="H154" s="47">
        <v>4710</v>
      </c>
      <c r="I154" s="47">
        <v>0.18</v>
      </c>
      <c r="J154" s="55">
        <v>50</v>
      </c>
      <c r="K154" s="268"/>
      <c r="L154"/>
    </row>
    <row r="155" spans="1:12" x14ac:dyDescent="0.25">
      <c r="A155" s="26">
        <v>43196.316631944443</v>
      </c>
      <c r="B155" s="12" t="s">
        <v>3</v>
      </c>
      <c r="C155" s="10"/>
      <c r="D155" s="12" t="s">
        <v>2</v>
      </c>
      <c r="E155" s="29" t="s">
        <v>637</v>
      </c>
      <c r="F155" s="12" t="s">
        <v>18</v>
      </c>
      <c r="G155" s="12" t="s">
        <v>0</v>
      </c>
      <c r="H155" s="47">
        <v>4710</v>
      </c>
      <c r="I155" s="47">
        <v>0.18</v>
      </c>
      <c r="J155" s="55">
        <v>48</v>
      </c>
      <c r="K155" s="268"/>
      <c r="L155"/>
    </row>
    <row r="156" spans="1:12" x14ac:dyDescent="0.25">
      <c r="A156" s="26">
        <v>43196.316770833335</v>
      </c>
      <c r="B156" s="12" t="s">
        <v>3</v>
      </c>
      <c r="C156" s="10"/>
      <c r="D156" s="12" t="s">
        <v>2</v>
      </c>
      <c r="E156" s="29" t="s">
        <v>637</v>
      </c>
      <c r="F156" s="12" t="s">
        <v>18</v>
      </c>
      <c r="G156" s="12" t="s">
        <v>0</v>
      </c>
      <c r="H156" s="47">
        <v>4760</v>
      </c>
      <c r="I156" s="47">
        <v>0.18</v>
      </c>
      <c r="J156" s="55">
        <v>48</v>
      </c>
      <c r="K156" s="269"/>
      <c r="L156"/>
    </row>
    <row r="157" spans="1:12" x14ac:dyDescent="0.25">
      <c r="A157" s="25">
        <v>43196.317523148151</v>
      </c>
      <c r="B157" s="9" t="s">
        <v>3</v>
      </c>
      <c r="C157" s="9" t="s">
        <v>2</v>
      </c>
      <c r="D157" s="10"/>
      <c r="E157" s="8" t="s">
        <v>636</v>
      </c>
      <c r="F157" s="9" t="s">
        <v>17</v>
      </c>
      <c r="G157" s="9" t="s">
        <v>0</v>
      </c>
      <c r="H157" s="44">
        <v>4790</v>
      </c>
      <c r="I157" s="44">
        <v>0.18</v>
      </c>
      <c r="J157" s="56">
        <v>48</v>
      </c>
      <c r="K157" s="270">
        <f>AVERAGE(H157,H159:H168)</f>
        <v>4918.181818181818</v>
      </c>
      <c r="L157"/>
    </row>
    <row r="158" spans="1:12" x14ac:dyDescent="0.25">
      <c r="A158" s="25">
        <v>43196.317662037036</v>
      </c>
      <c r="B158" s="9" t="s">
        <v>3</v>
      </c>
      <c r="C158" s="9" t="s">
        <v>2</v>
      </c>
      <c r="D158" s="10"/>
      <c r="E158" s="8" t="s">
        <v>636</v>
      </c>
      <c r="F158" s="9" t="s">
        <v>17</v>
      </c>
      <c r="G158" s="9" t="s">
        <v>0</v>
      </c>
      <c r="H158" s="34">
        <v>3690</v>
      </c>
      <c r="I158" s="44">
        <v>0.18</v>
      </c>
      <c r="J158" s="56">
        <v>48</v>
      </c>
      <c r="K158" s="271"/>
      <c r="L158"/>
    </row>
    <row r="159" spans="1:12" x14ac:dyDescent="0.25">
      <c r="A159" s="25">
        <v>43196.317800925928</v>
      </c>
      <c r="B159" s="9" t="s">
        <v>3</v>
      </c>
      <c r="C159" s="9" t="s">
        <v>2</v>
      </c>
      <c r="D159" s="10"/>
      <c r="E159" s="8" t="s">
        <v>636</v>
      </c>
      <c r="F159" s="9" t="s">
        <v>17</v>
      </c>
      <c r="G159" s="9" t="s">
        <v>0</v>
      </c>
      <c r="H159" s="44">
        <v>4810</v>
      </c>
      <c r="I159" s="44">
        <v>0.18</v>
      </c>
      <c r="J159" s="56">
        <v>48</v>
      </c>
      <c r="K159" s="271"/>
      <c r="L159"/>
    </row>
    <row r="160" spans="1:12" x14ac:dyDescent="0.25">
      <c r="A160" s="25">
        <v>43196.318101851852</v>
      </c>
      <c r="B160" s="9" t="s">
        <v>3</v>
      </c>
      <c r="C160" s="9" t="s">
        <v>2</v>
      </c>
      <c r="D160" s="10"/>
      <c r="E160" s="8" t="s">
        <v>636</v>
      </c>
      <c r="F160" s="9" t="s">
        <v>17</v>
      </c>
      <c r="G160" s="9" t="s">
        <v>0</v>
      </c>
      <c r="H160" s="44">
        <v>4810</v>
      </c>
      <c r="I160" s="44">
        <v>0.18</v>
      </c>
      <c r="J160" s="56">
        <v>48</v>
      </c>
      <c r="K160" s="271"/>
      <c r="L160"/>
    </row>
    <row r="161" spans="1:12" x14ac:dyDescent="0.25">
      <c r="A161" s="25">
        <v>43196.318252314813</v>
      </c>
      <c r="B161" s="9" t="s">
        <v>3</v>
      </c>
      <c r="C161" s="9" t="s">
        <v>2</v>
      </c>
      <c r="D161" s="10"/>
      <c r="E161" s="8" t="s">
        <v>636</v>
      </c>
      <c r="F161" s="9" t="s">
        <v>17</v>
      </c>
      <c r="G161" s="9" t="s">
        <v>0</v>
      </c>
      <c r="H161" s="44">
        <v>4810</v>
      </c>
      <c r="I161" s="44">
        <v>0.18</v>
      </c>
      <c r="J161" s="56">
        <v>48</v>
      </c>
      <c r="K161" s="271"/>
      <c r="L161"/>
    </row>
    <row r="162" spans="1:12" x14ac:dyDescent="0.25">
      <c r="A162" s="25">
        <v>43196.318391203706</v>
      </c>
      <c r="B162" s="9" t="s">
        <v>3</v>
      </c>
      <c r="C162" s="9" t="s">
        <v>2</v>
      </c>
      <c r="D162" s="10"/>
      <c r="E162" s="8" t="s">
        <v>636</v>
      </c>
      <c r="F162" s="9" t="s">
        <v>17</v>
      </c>
      <c r="G162" s="9" t="s">
        <v>0</v>
      </c>
      <c r="H162" s="44">
        <v>4800</v>
      </c>
      <c r="I162" s="44">
        <v>0.18</v>
      </c>
      <c r="J162" s="56">
        <v>48</v>
      </c>
      <c r="K162" s="271"/>
      <c r="L162"/>
    </row>
    <row r="163" spans="1:12" x14ac:dyDescent="0.25">
      <c r="A163" s="25">
        <v>43196.318807870368</v>
      </c>
      <c r="B163" s="9" t="s">
        <v>3</v>
      </c>
      <c r="C163" s="10"/>
      <c r="D163" s="9" t="s">
        <v>2</v>
      </c>
      <c r="E163" s="8" t="s">
        <v>637</v>
      </c>
      <c r="F163" s="9" t="s">
        <v>17</v>
      </c>
      <c r="G163" s="9" t="s">
        <v>0</v>
      </c>
      <c r="H163" s="44">
        <v>5190</v>
      </c>
      <c r="I163" s="44">
        <v>0.18</v>
      </c>
      <c r="J163" s="56">
        <v>48</v>
      </c>
      <c r="K163" s="271"/>
      <c r="L163"/>
    </row>
    <row r="164" spans="1:12" x14ac:dyDescent="0.25">
      <c r="A164" s="25">
        <v>43196.31894675926</v>
      </c>
      <c r="B164" s="9" t="s">
        <v>3</v>
      </c>
      <c r="C164" s="10"/>
      <c r="D164" s="9" t="s">
        <v>2</v>
      </c>
      <c r="E164" s="8" t="s">
        <v>637</v>
      </c>
      <c r="F164" s="9" t="s">
        <v>17</v>
      </c>
      <c r="G164" s="9" t="s">
        <v>0</v>
      </c>
      <c r="H164" s="44">
        <v>5260</v>
      </c>
      <c r="I164" s="44">
        <v>0.18</v>
      </c>
      <c r="J164" s="56">
        <v>48</v>
      </c>
      <c r="K164" s="271"/>
      <c r="L164"/>
    </row>
    <row r="165" spans="1:12" x14ac:dyDescent="0.25">
      <c r="A165" s="25">
        <v>43196.319097222222</v>
      </c>
      <c r="B165" s="9" t="s">
        <v>3</v>
      </c>
      <c r="C165" s="10"/>
      <c r="D165" s="9" t="s">
        <v>2</v>
      </c>
      <c r="E165" s="8" t="s">
        <v>637</v>
      </c>
      <c r="F165" s="9" t="s">
        <v>17</v>
      </c>
      <c r="G165" s="9" t="s">
        <v>0</v>
      </c>
      <c r="H165" s="44">
        <v>5340</v>
      </c>
      <c r="I165" s="44">
        <v>0.18</v>
      </c>
      <c r="J165" s="56">
        <v>48</v>
      </c>
      <c r="K165" s="271"/>
      <c r="L165"/>
    </row>
    <row r="166" spans="1:12" x14ac:dyDescent="0.25">
      <c r="A166" s="25">
        <v>43196.319097222222</v>
      </c>
      <c r="B166" s="9" t="s">
        <v>3</v>
      </c>
      <c r="C166" s="10"/>
      <c r="D166" s="9" t="s">
        <v>2</v>
      </c>
      <c r="E166" s="8" t="s">
        <v>637</v>
      </c>
      <c r="F166" s="9" t="s">
        <v>17</v>
      </c>
      <c r="G166" s="9" t="s">
        <v>0</v>
      </c>
      <c r="H166" s="44">
        <v>5340</v>
      </c>
      <c r="I166" s="44">
        <v>0.18</v>
      </c>
      <c r="J166" s="56">
        <v>48</v>
      </c>
      <c r="K166" s="271"/>
      <c r="L166"/>
    </row>
    <row r="167" spans="1:12" x14ac:dyDescent="0.25">
      <c r="A167" s="25">
        <v>43196.319687499999</v>
      </c>
      <c r="B167" s="9" t="s">
        <v>3</v>
      </c>
      <c r="C167" s="10"/>
      <c r="D167" s="9" t="s">
        <v>2</v>
      </c>
      <c r="E167" s="8" t="s">
        <v>637</v>
      </c>
      <c r="F167" s="9" t="s">
        <v>17</v>
      </c>
      <c r="G167" s="9" t="s">
        <v>0</v>
      </c>
      <c r="H167" s="44">
        <v>4480</v>
      </c>
      <c r="I167" s="44">
        <v>0.18</v>
      </c>
      <c r="J167" s="56">
        <v>48</v>
      </c>
      <c r="K167" s="271"/>
      <c r="L167"/>
    </row>
    <row r="168" spans="1:12" x14ac:dyDescent="0.25">
      <c r="A168" s="25">
        <v>43196.319837962961</v>
      </c>
      <c r="B168" s="9" t="s">
        <v>3</v>
      </c>
      <c r="C168" s="10"/>
      <c r="D168" s="9" t="s">
        <v>2</v>
      </c>
      <c r="E168" s="8" t="s">
        <v>637</v>
      </c>
      <c r="F168" s="9" t="s">
        <v>17</v>
      </c>
      <c r="G168" s="9" t="s">
        <v>0</v>
      </c>
      <c r="H168" s="44">
        <v>4470</v>
      </c>
      <c r="I168" s="44">
        <v>0.18</v>
      </c>
      <c r="J168" s="56">
        <v>48</v>
      </c>
      <c r="K168" s="272"/>
      <c r="L168"/>
    </row>
    <row r="169" spans="1:12" x14ac:dyDescent="0.25">
      <c r="A169" s="26">
        <v>43196.320763888885</v>
      </c>
      <c r="B169" s="12" t="s">
        <v>3</v>
      </c>
      <c r="C169" s="12" t="s">
        <v>2</v>
      </c>
      <c r="D169" s="10"/>
      <c r="E169" s="29" t="s">
        <v>636</v>
      </c>
      <c r="F169" s="12" t="s">
        <v>17</v>
      </c>
      <c r="G169" s="12" t="s">
        <v>16</v>
      </c>
      <c r="H169" s="40">
        <v>3470</v>
      </c>
      <c r="I169" s="47">
        <v>0.18</v>
      </c>
      <c r="J169" s="55">
        <v>48</v>
      </c>
      <c r="K169" s="267">
        <f>AVERAGE(H170:H177)</f>
        <v>5265</v>
      </c>
      <c r="L169"/>
    </row>
    <row r="170" spans="1:12" x14ac:dyDescent="0.25">
      <c r="A170" s="26">
        <v>43196.320914351854</v>
      </c>
      <c r="B170" s="12" t="s">
        <v>3</v>
      </c>
      <c r="C170" s="12" t="s">
        <v>2</v>
      </c>
      <c r="D170" s="10"/>
      <c r="E170" s="29" t="s">
        <v>636</v>
      </c>
      <c r="F170" s="12" t="s">
        <v>17</v>
      </c>
      <c r="G170" s="12" t="s">
        <v>16</v>
      </c>
      <c r="H170" s="47">
        <v>5170</v>
      </c>
      <c r="I170" s="47">
        <v>0.18</v>
      </c>
      <c r="J170" s="55">
        <v>48</v>
      </c>
      <c r="K170" s="268"/>
      <c r="L170"/>
    </row>
    <row r="171" spans="1:12" x14ac:dyDescent="0.25">
      <c r="A171" s="26">
        <v>43196.321053240739</v>
      </c>
      <c r="B171" s="12" t="s">
        <v>3</v>
      </c>
      <c r="C171" s="12" t="s">
        <v>2</v>
      </c>
      <c r="D171" s="10"/>
      <c r="E171" s="29" t="s">
        <v>636</v>
      </c>
      <c r="F171" s="12" t="s">
        <v>17</v>
      </c>
      <c r="G171" s="12" t="s">
        <v>16</v>
      </c>
      <c r="H171" s="47">
        <v>5200</v>
      </c>
      <c r="I171" s="47">
        <v>0.18</v>
      </c>
      <c r="J171" s="55">
        <v>48</v>
      </c>
      <c r="K171" s="268"/>
      <c r="L171"/>
    </row>
    <row r="172" spans="1:12" x14ac:dyDescent="0.25">
      <c r="A172" s="26">
        <v>43196.322071759256</v>
      </c>
      <c r="B172" s="12" t="s">
        <v>3</v>
      </c>
      <c r="C172" s="12" t="s">
        <v>2</v>
      </c>
      <c r="D172" s="10"/>
      <c r="E172" s="29" t="s">
        <v>636</v>
      </c>
      <c r="F172" s="12" t="s">
        <v>17</v>
      </c>
      <c r="G172" s="12" t="s">
        <v>16</v>
      </c>
      <c r="H172" s="47">
        <v>5270</v>
      </c>
      <c r="I172" s="47">
        <v>0.18</v>
      </c>
      <c r="J172" s="55">
        <v>48</v>
      </c>
      <c r="K172" s="268"/>
      <c r="L172"/>
    </row>
    <row r="173" spans="1:12" x14ac:dyDescent="0.25">
      <c r="A173" s="26">
        <v>43196.322222222225</v>
      </c>
      <c r="B173" s="12" t="s">
        <v>3</v>
      </c>
      <c r="C173" s="12" t="s">
        <v>2</v>
      </c>
      <c r="D173" s="10"/>
      <c r="E173" s="29" t="s">
        <v>636</v>
      </c>
      <c r="F173" s="12" t="s">
        <v>17</v>
      </c>
      <c r="G173" s="12" t="s">
        <v>16</v>
      </c>
      <c r="H173" s="47">
        <v>5260</v>
      </c>
      <c r="I173" s="47">
        <v>0.18</v>
      </c>
      <c r="J173" s="55">
        <v>50</v>
      </c>
      <c r="K173" s="268"/>
      <c r="L173"/>
    </row>
    <row r="174" spans="1:12" x14ac:dyDescent="0.25">
      <c r="A174" s="26">
        <v>43196.32236111111</v>
      </c>
      <c r="B174" s="12" t="s">
        <v>3</v>
      </c>
      <c r="C174" s="12" t="s">
        <v>2</v>
      </c>
      <c r="D174" s="10"/>
      <c r="E174" s="29" t="s">
        <v>636</v>
      </c>
      <c r="F174" s="12" t="s">
        <v>17</v>
      </c>
      <c r="G174" s="12" t="s">
        <v>16</v>
      </c>
      <c r="H174" s="47">
        <v>5280</v>
      </c>
      <c r="I174" s="47">
        <v>0.18</v>
      </c>
      <c r="J174" s="55">
        <v>48</v>
      </c>
      <c r="K174" s="268"/>
      <c r="L174"/>
    </row>
    <row r="175" spans="1:12" x14ac:dyDescent="0.25">
      <c r="A175" s="26">
        <v>43196.322685185187</v>
      </c>
      <c r="B175" s="12" t="s">
        <v>3</v>
      </c>
      <c r="C175" s="10"/>
      <c r="D175" s="12" t="s">
        <v>2</v>
      </c>
      <c r="E175" s="29" t="s">
        <v>637</v>
      </c>
      <c r="F175" s="12" t="s">
        <v>17</v>
      </c>
      <c r="G175" s="12" t="s">
        <v>16</v>
      </c>
      <c r="H175" s="47">
        <v>5290</v>
      </c>
      <c r="I175" s="47">
        <v>0.18</v>
      </c>
      <c r="J175" s="55">
        <v>48</v>
      </c>
      <c r="K175" s="268"/>
      <c r="L175"/>
    </row>
    <row r="176" spans="1:12" x14ac:dyDescent="0.25">
      <c r="A176" s="26">
        <v>43196.322835648149</v>
      </c>
      <c r="B176" s="12" t="s">
        <v>3</v>
      </c>
      <c r="C176" s="10"/>
      <c r="D176" s="12" t="s">
        <v>2</v>
      </c>
      <c r="E176" s="29" t="s">
        <v>637</v>
      </c>
      <c r="F176" s="12" t="s">
        <v>17</v>
      </c>
      <c r="G176" s="12" t="s">
        <v>16</v>
      </c>
      <c r="H176" s="47">
        <v>5330</v>
      </c>
      <c r="I176" s="47">
        <v>0.18</v>
      </c>
      <c r="J176" s="55">
        <v>48</v>
      </c>
      <c r="K176" s="268"/>
      <c r="L176"/>
    </row>
    <row r="177" spans="1:12" x14ac:dyDescent="0.25">
      <c r="A177" s="26">
        <v>43196.322997685187</v>
      </c>
      <c r="B177" s="12" t="s">
        <v>3</v>
      </c>
      <c r="C177" s="10"/>
      <c r="D177" s="12" t="s">
        <v>2</v>
      </c>
      <c r="E177" s="29" t="s">
        <v>637</v>
      </c>
      <c r="F177" s="12" t="s">
        <v>17</v>
      </c>
      <c r="G177" s="12" t="s">
        <v>16</v>
      </c>
      <c r="H177" s="47">
        <v>5320</v>
      </c>
      <c r="I177" s="47">
        <v>0.18</v>
      </c>
      <c r="J177" s="55">
        <v>48</v>
      </c>
      <c r="K177" s="269"/>
      <c r="L177"/>
    </row>
    <row r="178" spans="1:12" x14ac:dyDescent="0.25">
      <c r="A178" s="25">
        <v>43196.323703703703</v>
      </c>
      <c r="B178" s="9" t="s">
        <v>3</v>
      </c>
      <c r="C178" s="9" t="s">
        <v>2</v>
      </c>
      <c r="D178" s="10"/>
      <c r="E178" s="8" t="s">
        <v>636</v>
      </c>
      <c r="F178" s="9" t="s">
        <v>15</v>
      </c>
      <c r="G178" s="9" t="s">
        <v>0</v>
      </c>
      <c r="H178" s="44">
        <v>4400</v>
      </c>
      <c r="I178" s="44">
        <v>0.18</v>
      </c>
      <c r="J178" s="56">
        <v>48</v>
      </c>
      <c r="K178" s="270">
        <f>AVERAGE(H178:H183)</f>
        <v>4681.666666666667</v>
      </c>
      <c r="L178"/>
    </row>
    <row r="179" spans="1:12" x14ac:dyDescent="0.25">
      <c r="A179" s="25">
        <v>43196.323842592596</v>
      </c>
      <c r="B179" s="9" t="s">
        <v>3</v>
      </c>
      <c r="C179" s="9" t="s">
        <v>2</v>
      </c>
      <c r="D179" s="10"/>
      <c r="E179" s="8" t="s">
        <v>636</v>
      </c>
      <c r="F179" s="9" t="s">
        <v>15</v>
      </c>
      <c r="G179" s="9" t="s">
        <v>0</v>
      </c>
      <c r="H179" s="44">
        <v>4500</v>
      </c>
      <c r="I179" s="44">
        <v>0.18</v>
      </c>
      <c r="J179" s="56">
        <v>48</v>
      </c>
      <c r="K179" s="271"/>
      <c r="L179"/>
    </row>
    <row r="180" spans="1:12" x14ac:dyDescent="0.25">
      <c r="A180" s="25">
        <v>43196.323981481481</v>
      </c>
      <c r="B180" s="9" t="s">
        <v>3</v>
      </c>
      <c r="C180" s="9" t="s">
        <v>2</v>
      </c>
      <c r="D180" s="10"/>
      <c r="E180" s="8" t="s">
        <v>636</v>
      </c>
      <c r="F180" s="9" t="s">
        <v>15</v>
      </c>
      <c r="G180" s="9" t="s">
        <v>0</v>
      </c>
      <c r="H180" s="44">
        <v>4460</v>
      </c>
      <c r="I180" s="44">
        <v>0.18</v>
      </c>
      <c r="J180" s="56">
        <v>48</v>
      </c>
      <c r="K180" s="271"/>
      <c r="L180"/>
    </row>
    <row r="181" spans="1:12" x14ac:dyDescent="0.25">
      <c r="A181" s="25">
        <v>43196.324456018519</v>
      </c>
      <c r="B181" s="9" t="s">
        <v>3</v>
      </c>
      <c r="C181" s="10"/>
      <c r="D181" s="9" t="s">
        <v>2</v>
      </c>
      <c r="E181" s="8" t="s">
        <v>637</v>
      </c>
      <c r="F181" s="9" t="s">
        <v>15</v>
      </c>
      <c r="G181" s="9" t="s">
        <v>0</v>
      </c>
      <c r="H181" s="44">
        <v>4920</v>
      </c>
      <c r="I181" s="44">
        <v>0.18</v>
      </c>
      <c r="J181" s="56">
        <v>48</v>
      </c>
      <c r="K181" s="271"/>
      <c r="L181"/>
    </row>
    <row r="182" spans="1:12" x14ac:dyDescent="0.25">
      <c r="A182" s="25">
        <v>43196.324594907404</v>
      </c>
      <c r="B182" s="9" t="s">
        <v>3</v>
      </c>
      <c r="C182" s="10"/>
      <c r="D182" s="9" t="s">
        <v>2</v>
      </c>
      <c r="E182" s="8" t="s">
        <v>637</v>
      </c>
      <c r="F182" s="9" t="s">
        <v>15</v>
      </c>
      <c r="G182" s="9" t="s">
        <v>0</v>
      </c>
      <c r="H182" s="44">
        <v>4920</v>
      </c>
      <c r="I182" s="44">
        <v>0.18</v>
      </c>
      <c r="J182" s="56">
        <v>48</v>
      </c>
      <c r="K182" s="271"/>
      <c r="L182"/>
    </row>
    <row r="183" spans="1:12" x14ac:dyDescent="0.25">
      <c r="A183" s="25">
        <v>43196.324745370373</v>
      </c>
      <c r="B183" s="9" t="s">
        <v>3</v>
      </c>
      <c r="C183" s="10"/>
      <c r="D183" s="9" t="s">
        <v>2</v>
      </c>
      <c r="E183" s="8" t="s">
        <v>637</v>
      </c>
      <c r="F183" s="9" t="s">
        <v>15</v>
      </c>
      <c r="G183" s="9" t="s">
        <v>0</v>
      </c>
      <c r="H183" s="44">
        <v>4890</v>
      </c>
      <c r="I183" s="44">
        <v>0.18</v>
      </c>
      <c r="J183" s="56">
        <v>48</v>
      </c>
      <c r="K183" s="272"/>
      <c r="L183"/>
    </row>
    <row r="184" spans="1:12" x14ac:dyDescent="0.25">
      <c r="A184" s="26">
        <v>43196.32540509259</v>
      </c>
      <c r="B184" s="12" t="s">
        <v>3</v>
      </c>
      <c r="C184" s="12" t="s">
        <v>2</v>
      </c>
      <c r="D184" s="10"/>
      <c r="E184" s="29" t="s">
        <v>636</v>
      </c>
      <c r="F184" s="12" t="s">
        <v>6</v>
      </c>
      <c r="G184" s="12" t="s">
        <v>0</v>
      </c>
      <c r="H184" s="40">
        <v>11720</v>
      </c>
      <c r="I184" s="47">
        <v>0.18</v>
      </c>
      <c r="J184" s="55">
        <v>48</v>
      </c>
      <c r="K184" s="267">
        <f>AVERAGE(H187:H192)</f>
        <v>4743.333333333333</v>
      </c>
      <c r="L184"/>
    </row>
    <row r="185" spans="1:12" x14ac:dyDescent="0.25">
      <c r="A185" s="26">
        <v>43196.325555555559</v>
      </c>
      <c r="B185" s="12" t="s">
        <v>3</v>
      </c>
      <c r="C185" s="12" t="s">
        <v>2</v>
      </c>
      <c r="D185" s="10"/>
      <c r="E185" s="29" t="s">
        <v>636</v>
      </c>
      <c r="F185" s="12" t="s">
        <v>6</v>
      </c>
      <c r="G185" s="12" t="s">
        <v>0</v>
      </c>
      <c r="H185" s="40">
        <v>18680</v>
      </c>
      <c r="I185" s="47">
        <v>0.18</v>
      </c>
      <c r="J185" s="55">
        <v>48</v>
      </c>
      <c r="K185" s="268"/>
      <c r="L185"/>
    </row>
    <row r="186" spans="1:12" x14ac:dyDescent="0.25">
      <c r="A186" s="26">
        <v>43196.325694444444</v>
      </c>
      <c r="B186" s="12" t="s">
        <v>3</v>
      </c>
      <c r="C186" s="12" t="s">
        <v>2</v>
      </c>
      <c r="D186" s="10"/>
      <c r="E186" s="29" t="s">
        <v>636</v>
      </c>
      <c r="F186" s="12" t="s">
        <v>6</v>
      </c>
      <c r="G186" s="12" t="s">
        <v>0</v>
      </c>
      <c r="H186" s="40">
        <v>20300</v>
      </c>
      <c r="I186" s="47">
        <v>0.18</v>
      </c>
      <c r="J186" s="55">
        <v>48</v>
      </c>
      <c r="K186" s="268"/>
      <c r="L186"/>
    </row>
    <row r="187" spans="1:12" x14ac:dyDescent="0.25">
      <c r="A187" s="26">
        <v>43196.326122685183</v>
      </c>
      <c r="B187" s="12" t="s">
        <v>3</v>
      </c>
      <c r="C187" s="12" t="s">
        <v>2</v>
      </c>
      <c r="D187" s="10"/>
      <c r="E187" s="29" t="s">
        <v>636</v>
      </c>
      <c r="F187" s="12" t="s">
        <v>6</v>
      </c>
      <c r="G187" s="12" t="s">
        <v>0</v>
      </c>
      <c r="H187" s="47">
        <v>4870</v>
      </c>
      <c r="I187" s="47">
        <v>0.18</v>
      </c>
      <c r="J187" s="55">
        <v>48</v>
      </c>
      <c r="K187" s="268"/>
      <c r="L187"/>
    </row>
    <row r="188" spans="1:12" x14ac:dyDescent="0.25">
      <c r="A188" s="26">
        <v>43196.326261574075</v>
      </c>
      <c r="B188" s="12" t="s">
        <v>3</v>
      </c>
      <c r="C188" s="12" t="s">
        <v>2</v>
      </c>
      <c r="D188" s="10"/>
      <c r="E188" s="29" t="s">
        <v>636</v>
      </c>
      <c r="F188" s="12" t="s">
        <v>6</v>
      </c>
      <c r="G188" s="12" t="s">
        <v>0</v>
      </c>
      <c r="H188" s="47">
        <v>4920</v>
      </c>
      <c r="I188" s="47">
        <v>0.18</v>
      </c>
      <c r="J188" s="55">
        <v>48</v>
      </c>
      <c r="K188" s="268"/>
      <c r="L188"/>
    </row>
    <row r="189" spans="1:12" x14ac:dyDescent="0.25">
      <c r="A189" s="26">
        <v>43196.32640046296</v>
      </c>
      <c r="B189" s="12" t="s">
        <v>3</v>
      </c>
      <c r="C189" s="12" t="s">
        <v>2</v>
      </c>
      <c r="D189" s="10"/>
      <c r="E189" s="29" t="s">
        <v>636</v>
      </c>
      <c r="F189" s="12" t="s">
        <v>6</v>
      </c>
      <c r="G189" s="12" t="s">
        <v>0</v>
      </c>
      <c r="H189" s="47">
        <v>4970</v>
      </c>
      <c r="I189" s="47">
        <v>0.18</v>
      </c>
      <c r="J189" s="55">
        <v>48</v>
      </c>
      <c r="K189" s="268"/>
      <c r="L189"/>
    </row>
    <row r="190" spans="1:12" x14ac:dyDescent="0.25">
      <c r="A190" s="26">
        <v>43196.326840277776</v>
      </c>
      <c r="B190" s="12" t="s">
        <v>3</v>
      </c>
      <c r="C190" s="10"/>
      <c r="D190" s="12" t="s">
        <v>2</v>
      </c>
      <c r="E190" s="29" t="s">
        <v>637</v>
      </c>
      <c r="F190" s="12" t="s">
        <v>6</v>
      </c>
      <c r="G190" s="12" t="s">
        <v>0</v>
      </c>
      <c r="H190" s="47">
        <v>4590</v>
      </c>
      <c r="I190" s="47">
        <v>0.18</v>
      </c>
      <c r="J190" s="55">
        <v>48</v>
      </c>
      <c r="K190" s="268"/>
      <c r="L190"/>
    </row>
    <row r="191" spans="1:12" x14ac:dyDescent="0.25">
      <c r="A191" s="26">
        <v>43196.326990740738</v>
      </c>
      <c r="B191" s="12" t="s">
        <v>3</v>
      </c>
      <c r="C191" s="10"/>
      <c r="D191" s="12" t="s">
        <v>2</v>
      </c>
      <c r="E191" s="29" t="s">
        <v>637</v>
      </c>
      <c r="F191" s="12" t="s">
        <v>6</v>
      </c>
      <c r="G191" s="12" t="s">
        <v>0</v>
      </c>
      <c r="H191" s="47">
        <v>4570</v>
      </c>
      <c r="I191" s="47">
        <v>0.18</v>
      </c>
      <c r="J191" s="55">
        <v>48</v>
      </c>
      <c r="K191" s="268"/>
      <c r="L191"/>
    </row>
    <row r="192" spans="1:12" x14ac:dyDescent="0.25">
      <c r="A192" s="26">
        <v>43196.327141203707</v>
      </c>
      <c r="B192" s="12" t="s">
        <v>3</v>
      </c>
      <c r="C192" s="10"/>
      <c r="D192" s="12" t="s">
        <v>2</v>
      </c>
      <c r="E192" s="29" t="s">
        <v>637</v>
      </c>
      <c r="F192" s="12" t="s">
        <v>6</v>
      </c>
      <c r="G192" s="12" t="s">
        <v>0</v>
      </c>
      <c r="H192" s="47">
        <v>4540</v>
      </c>
      <c r="I192" s="47">
        <v>0.18</v>
      </c>
      <c r="J192" s="55">
        <v>48</v>
      </c>
      <c r="K192" s="269"/>
      <c r="L192"/>
    </row>
    <row r="193" spans="1:12" x14ac:dyDescent="0.25">
      <c r="A193" s="25">
        <v>43196.327615740738</v>
      </c>
      <c r="B193" s="9" t="s">
        <v>3</v>
      </c>
      <c r="C193" s="9" t="s">
        <v>2</v>
      </c>
      <c r="D193" s="10"/>
      <c r="E193" s="8" t="s">
        <v>636</v>
      </c>
      <c r="F193" s="9" t="s">
        <v>6</v>
      </c>
      <c r="G193" s="9" t="s">
        <v>5</v>
      </c>
      <c r="H193" s="44">
        <v>5030</v>
      </c>
      <c r="I193" s="44">
        <v>0.18</v>
      </c>
      <c r="J193" s="56">
        <v>48</v>
      </c>
      <c r="K193" s="270">
        <f>AVERAGE(H193:H196,H198:H201,H203:H205,H207)</f>
        <v>4975</v>
      </c>
      <c r="L193"/>
    </row>
    <row r="194" spans="1:12" x14ac:dyDescent="0.25">
      <c r="A194" s="25">
        <v>43196.327766203707</v>
      </c>
      <c r="B194" s="9" t="s">
        <v>3</v>
      </c>
      <c r="C194" s="9" t="s">
        <v>2</v>
      </c>
      <c r="D194" s="10"/>
      <c r="E194" s="8" t="s">
        <v>636</v>
      </c>
      <c r="F194" s="9" t="s">
        <v>6</v>
      </c>
      <c r="G194" s="9" t="s">
        <v>5</v>
      </c>
      <c r="H194" s="44">
        <v>5090</v>
      </c>
      <c r="I194" s="44">
        <v>0.18</v>
      </c>
      <c r="J194" s="56">
        <v>48</v>
      </c>
      <c r="K194" s="271"/>
      <c r="L194"/>
    </row>
    <row r="195" spans="1:12" x14ac:dyDescent="0.25">
      <c r="A195" s="25">
        <v>43196.327905092592</v>
      </c>
      <c r="B195" s="9" t="s">
        <v>3</v>
      </c>
      <c r="C195" s="9" t="s">
        <v>2</v>
      </c>
      <c r="D195" s="10"/>
      <c r="E195" s="8" t="s">
        <v>636</v>
      </c>
      <c r="F195" s="9" t="s">
        <v>6</v>
      </c>
      <c r="G195" s="9" t="s">
        <v>5</v>
      </c>
      <c r="H195" s="44">
        <v>5090</v>
      </c>
      <c r="I195" s="44">
        <v>0.18</v>
      </c>
      <c r="J195" s="56">
        <v>48</v>
      </c>
      <c r="K195" s="271"/>
      <c r="L195"/>
    </row>
    <row r="196" spans="1:12" x14ac:dyDescent="0.25">
      <c r="A196" s="25">
        <v>43196.328518518516</v>
      </c>
      <c r="B196" s="9" t="s">
        <v>3</v>
      </c>
      <c r="C196" s="10"/>
      <c r="D196" s="9" t="s">
        <v>2</v>
      </c>
      <c r="E196" s="8" t="s">
        <v>637</v>
      </c>
      <c r="F196" s="9" t="s">
        <v>6</v>
      </c>
      <c r="G196" s="9" t="s">
        <v>5</v>
      </c>
      <c r="H196" s="44">
        <v>5100</v>
      </c>
      <c r="I196" s="44">
        <v>0.18</v>
      </c>
      <c r="J196" s="56">
        <v>48</v>
      </c>
      <c r="K196" s="271"/>
      <c r="L196"/>
    </row>
    <row r="197" spans="1:12" x14ac:dyDescent="0.25">
      <c r="A197" s="25">
        <v>43196.328657407408</v>
      </c>
      <c r="B197" s="9" t="s">
        <v>3</v>
      </c>
      <c r="C197" s="10"/>
      <c r="D197" s="9" t="s">
        <v>2</v>
      </c>
      <c r="E197" s="8" t="s">
        <v>637</v>
      </c>
      <c r="F197" s="9" t="s">
        <v>6</v>
      </c>
      <c r="G197" s="9" t="s">
        <v>5</v>
      </c>
      <c r="H197" s="34">
        <v>580</v>
      </c>
      <c r="I197" s="44">
        <v>0.18</v>
      </c>
      <c r="J197" s="56">
        <v>48</v>
      </c>
      <c r="K197" s="271"/>
      <c r="L197"/>
    </row>
    <row r="198" spans="1:12" x14ac:dyDescent="0.25">
      <c r="A198" s="25">
        <v>43196.32880787037</v>
      </c>
      <c r="B198" s="9" t="s">
        <v>3</v>
      </c>
      <c r="C198" s="10"/>
      <c r="D198" s="9" t="s">
        <v>2</v>
      </c>
      <c r="E198" s="8" t="s">
        <v>637</v>
      </c>
      <c r="F198" s="9" t="s">
        <v>6</v>
      </c>
      <c r="G198" s="9" t="s">
        <v>5</v>
      </c>
      <c r="H198" s="44">
        <v>5100</v>
      </c>
      <c r="I198" s="44">
        <v>0.18</v>
      </c>
      <c r="J198" s="56">
        <v>48</v>
      </c>
      <c r="K198" s="271"/>
      <c r="L198"/>
    </row>
    <row r="199" spans="1:12" x14ac:dyDescent="0.25">
      <c r="A199" s="25">
        <v>43196.329108796293</v>
      </c>
      <c r="B199" s="9" t="s">
        <v>3</v>
      </c>
      <c r="C199" s="10"/>
      <c r="D199" s="9" t="s">
        <v>2</v>
      </c>
      <c r="E199" s="8" t="s">
        <v>637</v>
      </c>
      <c r="F199" s="9" t="s">
        <v>6</v>
      </c>
      <c r="G199" s="9" t="s">
        <v>5</v>
      </c>
      <c r="H199" s="44">
        <v>5120</v>
      </c>
      <c r="I199" s="44">
        <v>0.18</v>
      </c>
      <c r="J199" s="56">
        <v>48</v>
      </c>
      <c r="K199" s="271"/>
      <c r="L199" s="68"/>
    </row>
    <row r="200" spans="1:12" x14ac:dyDescent="0.25">
      <c r="A200" s="25">
        <v>43196.329259259262</v>
      </c>
      <c r="B200" s="9" t="s">
        <v>3</v>
      </c>
      <c r="C200" s="10"/>
      <c r="D200" s="9" t="s">
        <v>2</v>
      </c>
      <c r="E200" s="8" t="s">
        <v>637</v>
      </c>
      <c r="F200" s="9" t="s">
        <v>6</v>
      </c>
      <c r="G200" s="9" t="s">
        <v>5</v>
      </c>
      <c r="H200" s="44">
        <v>5130</v>
      </c>
      <c r="I200" s="44">
        <v>0.18</v>
      </c>
      <c r="J200" s="56">
        <v>48</v>
      </c>
      <c r="K200" s="271"/>
      <c r="L200" s="68"/>
    </row>
    <row r="201" spans="1:12" x14ac:dyDescent="0.25">
      <c r="A201" s="25">
        <v>43196.329398148147</v>
      </c>
      <c r="B201" s="9" t="s">
        <v>3</v>
      </c>
      <c r="C201" s="10"/>
      <c r="D201" s="9" t="s">
        <v>2</v>
      </c>
      <c r="E201" s="8" t="s">
        <v>637</v>
      </c>
      <c r="F201" s="9" t="s">
        <v>6</v>
      </c>
      <c r="G201" s="9" t="s">
        <v>5</v>
      </c>
      <c r="H201" s="44">
        <v>5140</v>
      </c>
      <c r="I201" s="44">
        <v>0.18</v>
      </c>
      <c r="J201" s="56">
        <v>48</v>
      </c>
      <c r="K201" s="271"/>
      <c r="L201" s="68"/>
    </row>
    <row r="202" spans="1:12" x14ac:dyDescent="0.25">
      <c r="A202" s="25">
        <v>43196.361932870372</v>
      </c>
      <c r="B202" s="9" t="s">
        <v>3</v>
      </c>
      <c r="C202" s="10"/>
      <c r="D202" s="9" t="s">
        <v>2</v>
      </c>
      <c r="E202" s="8" t="s">
        <v>636</v>
      </c>
      <c r="F202" s="9" t="s">
        <v>6</v>
      </c>
      <c r="G202" s="9" t="s">
        <v>5</v>
      </c>
      <c r="H202" s="34">
        <v>380</v>
      </c>
      <c r="I202" s="44">
        <v>0.18</v>
      </c>
      <c r="J202" s="56">
        <v>48</v>
      </c>
      <c r="K202" s="271"/>
      <c r="L202"/>
    </row>
    <row r="203" spans="1:12" x14ac:dyDescent="0.25">
      <c r="A203" s="25">
        <v>43196.362083333333</v>
      </c>
      <c r="B203" s="9" t="s">
        <v>3</v>
      </c>
      <c r="C203" s="10"/>
      <c r="D203" s="9" t="s">
        <v>2</v>
      </c>
      <c r="E203" s="8" t="s">
        <v>636</v>
      </c>
      <c r="F203" s="9" t="s">
        <v>6</v>
      </c>
      <c r="G203" s="9" t="s">
        <v>5</v>
      </c>
      <c r="H203" s="44">
        <v>4690</v>
      </c>
      <c r="I203" s="44">
        <v>0.18</v>
      </c>
      <c r="J203" s="56">
        <v>48</v>
      </c>
      <c r="K203" s="271"/>
      <c r="L203"/>
    </row>
    <row r="204" spans="1:12" x14ac:dyDescent="0.25">
      <c r="A204" s="25">
        <v>43196.362222222226</v>
      </c>
      <c r="B204" s="9" t="s">
        <v>3</v>
      </c>
      <c r="C204" s="10"/>
      <c r="D204" s="9" t="s">
        <v>2</v>
      </c>
      <c r="E204" s="8" t="s">
        <v>636</v>
      </c>
      <c r="F204" s="9" t="s">
        <v>6</v>
      </c>
      <c r="G204" s="9" t="s">
        <v>5</v>
      </c>
      <c r="H204" s="44">
        <v>4700</v>
      </c>
      <c r="I204" s="44">
        <v>0.18</v>
      </c>
      <c r="J204" s="56">
        <v>48</v>
      </c>
      <c r="K204" s="271"/>
      <c r="L204"/>
    </row>
    <row r="205" spans="1:12" x14ac:dyDescent="0.25">
      <c r="A205" s="25">
        <v>43196.363055555557</v>
      </c>
      <c r="B205" s="9" t="s">
        <v>3</v>
      </c>
      <c r="C205" s="10"/>
      <c r="D205" s="9" t="s">
        <v>2</v>
      </c>
      <c r="E205" s="8" t="s">
        <v>636</v>
      </c>
      <c r="F205" s="9" t="s">
        <v>6</v>
      </c>
      <c r="G205" s="9" t="s">
        <v>5</v>
      </c>
      <c r="H205" s="44">
        <v>4730</v>
      </c>
      <c r="I205" s="44">
        <v>0.18</v>
      </c>
      <c r="J205" s="56">
        <v>48</v>
      </c>
      <c r="K205" s="271"/>
      <c r="L205"/>
    </row>
    <row r="206" spans="1:12" x14ac:dyDescent="0.25">
      <c r="A206" s="25">
        <v>43196.363194444442</v>
      </c>
      <c r="B206" s="9" t="s">
        <v>3</v>
      </c>
      <c r="C206" s="10"/>
      <c r="D206" s="9" t="s">
        <v>2</v>
      </c>
      <c r="E206" s="8" t="s">
        <v>636</v>
      </c>
      <c r="F206" s="9" t="s">
        <v>6</v>
      </c>
      <c r="G206" s="9" t="s">
        <v>5</v>
      </c>
      <c r="H206" s="34">
        <v>4380</v>
      </c>
      <c r="I206" s="44">
        <v>0.18</v>
      </c>
      <c r="J206" s="56">
        <v>48</v>
      </c>
      <c r="K206" s="271"/>
      <c r="L206"/>
    </row>
    <row r="207" spans="1:12" x14ac:dyDescent="0.25">
      <c r="A207" s="25">
        <v>43196.363333333335</v>
      </c>
      <c r="B207" s="9" t="s">
        <v>3</v>
      </c>
      <c r="C207" s="10"/>
      <c r="D207" s="9" t="s">
        <v>2</v>
      </c>
      <c r="E207" s="8" t="s">
        <v>636</v>
      </c>
      <c r="F207" s="9" t="s">
        <v>6</v>
      </c>
      <c r="G207" s="9" t="s">
        <v>5</v>
      </c>
      <c r="H207" s="44">
        <v>4780</v>
      </c>
      <c r="I207" s="44">
        <v>0.18</v>
      </c>
      <c r="J207" s="56">
        <v>48</v>
      </c>
      <c r="K207" s="272"/>
      <c r="L207"/>
    </row>
    <row r="208" spans="1:12" x14ac:dyDescent="0.25">
      <c r="A208" s="26">
        <v>43196.330011574071</v>
      </c>
      <c r="B208" s="12" t="s">
        <v>3</v>
      </c>
      <c r="C208" s="12" t="s">
        <v>2</v>
      </c>
      <c r="D208" s="10"/>
      <c r="E208" s="29" t="s">
        <v>636</v>
      </c>
      <c r="F208" s="12" t="s">
        <v>4</v>
      </c>
      <c r="G208" s="12" t="s">
        <v>0</v>
      </c>
      <c r="H208" s="40">
        <v>3110</v>
      </c>
      <c r="I208" s="47">
        <v>0.18</v>
      </c>
      <c r="J208" s="55">
        <v>48</v>
      </c>
      <c r="K208" s="267">
        <f>AVERAGE(H209,H211:H216)</f>
        <v>4267.1428571428569</v>
      </c>
      <c r="L208"/>
    </row>
    <row r="209" spans="1:12" x14ac:dyDescent="0.25">
      <c r="A209" s="26">
        <v>43196.33016203704</v>
      </c>
      <c r="B209" s="12" t="s">
        <v>3</v>
      </c>
      <c r="C209" s="12" t="s">
        <v>2</v>
      </c>
      <c r="D209" s="10"/>
      <c r="E209" s="29" t="s">
        <v>636</v>
      </c>
      <c r="F209" s="12" t="s">
        <v>4</v>
      </c>
      <c r="G209" s="12" t="s">
        <v>0</v>
      </c>
      <c r="H209" s="47">
        <v>3870</v>
      </c>
      <c r="I209" s="47">
        <v>0.18</v>
      </c>
      <c r="J209" s="55">
        <v>48</v>
      </c>
      <c r="K209" s="268"/>
      <c r="L209"/>
    </row>
    <row r="210" spans="1:12" x14ac:dyDescent="0.25">
      <c r="A210" s="26">
        <v>43196.330324074072</v>
      </c>
      <c r="B210" s="12" t="s">
        <v>3</v>
      </c>
      <c r="C210" s="12" t="s">
        <v>2</v>
      </c>
      <c r="D210" s="10"/>
      <c r="E210" s="29" t="s">
        <v>636</v>
      </c>
      <c r="F210" s="12" t="s">
        <v>4</v>
      </c>
      <c r="G210" s="12" t="s">
        <v>0</v>
      </c>
      <c r="H210" s="40">
        <v>3490</v>
      </c>
      <c r="I210" s="47">
        <v>0.18</v>
      </c>
      <c r="J210" s="55">
        <v>48</v>
      </c>
      <c r="K210" s="268"/>
      <c r="L210"/>
    </row>
    <row r="211" spans="1:12" x14ac:dyDescent="0.25">
      <c r="A211" s="26">
        <v>43196.330868055556</v>
      </c>
      <c r="B211" s="12" t="s">
        <v>3</v>
      </c>
      <c r="C211" s="12" t="s">
        <v>2</v>
      </c>
      <c r="D211" s="10"/>
      <c r="E211" s="29" t="s">
        <v>636</v>
      </c>
      <c r="F211" s="12" t="s">
        <v>4</v>
      </c>
      <c r="G211" s="12" t="s">
        <v>0</v>
      </c>
      <c r="H211" s="47">
        <v>4220</v>
      </c>
      <c r="I211" s="47">
        <v>0.18</v>
      </c>
      <c r="J211" s="55">
        <v>48</v>
      </c>
      <c r="K211" s="268"/>
      <c r="L211"/>
    </row>
    <row r="212" spans="1:12" x14ac:dyDescent="0.25">
      <c r="A212" s="26">
        <v>43196.331030092595</v>
      </c>
      <c r="B212" s="12" t="s">
        <v>3</v>
      </c>
      <c r="C212" s="12" t="s">
        <v>2</v>
      </c>
      <c r="D212" s="10"/>
      <c r="E212" s="29" t="s">
        <v>636</v>
      </c>
      <c r="F212" s="12" t="s">
        <v>4</v>
      </c>
      <c r="G212" s="12" t="s">
        <v>0</v>
      </c>
      <c r="H212" s="47">
        <v>4180</v>
      </c>
      <c r="I212" s="47">
        <v>0.18</v>
      </c>
      <c r="J212" s="55">
        <v>48</v>
      </c>
      <c r="K212" s="268"/>
      <c r="L212"/>
    </row>
    <row r="213" spans="1:12" x14ac:dyDescent="0.25">
      <c r="A213" s="26">
        <v>43196.331180555557</v>
      </c>
      <c r="B213" s="12" t="s">
        <v>3</v>
      </c>
      <c r="C213" s="12" t="s">
        <v>2</v>
      </c>
      <c r="D213" s="10"/>
      <c r="E213" s="29" t="s">
        <v>636</v>
      </c>
      <c r="F213" s="12" t="s">
        <v>4</v>
      </c>
      <c r="G213" s="12" t="s">
        <v>0</v>
      </c>
      <c r="H213" s="47">
        <v>4180</v>
      </c>
      <c r="I213" s="47">
        <v>0.18</v>
      </c>
      <c r="J213" s="55">
        <v>48</v>
      </c>
      <c r="K213" s="268"/>
      <c r="L213"/>
    </row>
    <row r="214" spans="1:12" x14ac:dyDescent="0.25">
      <c r="A214" s="26">
        <v>43196.331643518519</v>
      </c>
      <c r="B214" s="12" t="s">
        <v>3</v>
      </c>
      <c r="C214" s="10"/>
      <c r="D214" s="12" t="s">
        <v>2</v>
      </c>
      <c r="E214" s="29" t="s">
        <v>637</v>
      </c>
      <c r="F214" s="12" t="s">
        <v>4</v>
      </c>
      <c r="G214" s="12" t="s">
        <v>0</v>
      </c>
      <c r="H214" s="47">
        <v>4500</v>
      </c>
      <c r="I214" s="47">
        <v>0.18</v>
      </c>
      <c r="J214" s="55">
        <v>48</v>
      </c>
      <c r="K214" s="268"/>
      <c r="L214"/>
    </row>
    <row r="215" spans="1:12" x14ac:dyDescent="0.25">
      <c r="A215" s="26">
        <v>43196.331782407404</v>
      </c>
      <c r="B215" s="12" t="s">
        <v>3</v>
      </c>
      <c r="C215" s="10"/>
      <c r="D215" s="12" t="s">
        <v>2</v>
      </c>
      <c r="E215" s="29" t="s">
        <v>637</v>
      </c>
      <c r="F215" s="12" t="s">
        <v>4</v>
      </c>
      <c r="G215" s="12" t="s">
        <v>0</v>
      </c>
      <c r="H215" s="47">
        <v>4470</v>
      </c>
      <c r="I215" s="47">
        <v>0.18</v>
      </c>
      <c r="J215" s="55">
        <v>48</v>
      </c>
      <c r="K215" s="268"/>
      <c r="L215"/>
    </row>
    <row r="216" spans="1:12" x14ac:dyDescent="0.25">
      <c r="A216" s="26">
        <v>43196.331921296296</v>
      </c>
      <c r="B216" s="12" t="s">
        <v>3</v>
      </c>
      <c r="C216" s="10"/>
      <c r="D216" s="12" t="s">
        <v>2</v>
      </c>
      <c r="E216" s="29" t="s">
        <v>637</v>
      </c>
      <c r="F216" s="12" t="s">
        <v>4</v>
      </c>
      <c r="G216" s="12" t="s">
        <v>0</v>
      </c>
      <c r="H216" s="47">
        <v>4450</v>
      </c>
      <c r="I216" s="47">
        <v>0.18</v>
      </c>
      <c r="J216" s="55">
        <v>48</v>
      </c>
      <c r="K216" s="269"/>
      <c r="L216"/>
    </row>
    <row r="217" spans="1:12" x14ac:dyDescent="0.25">
      <c r="A217" s="25">
        <v>43196.332870370374</v>
      </c>
      <c r="B217" s="9" t="s">
        <v>3</v>
      </c>
      <c r="C217" s="9" t="s">
        <v>2</v>
      </c>
      <c r="D217" s="10"/>
      <c r="E217" s="8" t="s">
        <v>636</v>
      </c>
      <c r="F217" s="9" t="s">
        <v>1</v>
      </c>
      <c r="G217" s="9" t="s">
        <v>0</v>
      </c>
      <c r="H217" s="44">
        <v>3730</v>
      </c>
      <c r="I217" s="44">
        <v>0.18</v>
      </c>
      <c r="J217" s="56">
        <v>50</v>
      </c>
      <c r="K217" s="270">
        <f>AVERAGE(H217:H218,H220:H225)</f>
        <v>4087.5</v>
      </c>
      <c r="L217"/>
    </row>
    <row r="218" spans="1:12" x14ac:dyDescent="0.25">
      <c r="A218" s="25">
        <v>43196.333020833335</v>
      </c>
      <c r="B218" s="9" t="s">
        <v>3</v>
      </c>
      <c r="C218" s="9" t="s">
        <v>2</v>
      </c>
      <c r="D218" s="10"/>
      <c r="E218" s="8" t="s">
        <v>636</v>
      </c>
      <c r="F218" s="9" t="s">
        <v>1</v>
      </c>
      <c r="G218" s="9" t="s">
        <v>0</v>
      </c>
      <c r="H218" s="44">
        <v>3720</v>
      </c>
      <c r="I218" s="44">
        <v>0.18</v>
      </c>
      <c r="J218" s="56">
        <v>48</v>
      </c>
      <c r="K218" s="271"/>
      <c r="L218"/>
    </row>
    <row r="219" spans="1:12" x14ac:dyDescent="0.25">
      <c r="A219" s="25">
        <v>43196.333171296297</v>
      </c>
      <c r="B219" s="9" t="s">
        <v>3</v>
      </c>
      <c r="C219" s="9" t="s">
        <v>2</v>
      </c>
      <c r="D219" s="10"/>
      <c r="E219" s="8" t="s">
        <v>636</v>
      </c>
      <c r="F219" s="9" t="s">
        <v>1</v>
      </c>
      <c r="G219" s="9" t="s">
        <v>0</v>
      </c>
      <c r="H219" s="34">
        <v>2940</v>
      </c>
      <c r="I219" s="44">
        <v>0.18</v>
      </c>
      <c r="J219" s="56">
        <v>48</v>
      </c>
      <c r="K219" s="271"/>
      <c r="L219"/>
    </row>
    <row r="220" spans="1:12" x14ac:dyDescent="0.25">
      <c r="A220" s="25">
        <v>43196.33390046296</v>
      </c>
      <c r="B220" s="9" t="s">
        <v>3</v>
      </c>
      <c r="C220" s="9" t="s">
        <v>2</v>
      </c>
      <c r="D220" s="10"/>
      <c r="E220" s="8" t="s">
        <v>636</v>
      </c>
      <c r="F220" s="9" t="s">
        <v>1</v>
      </c>
      <c r="G220" s="9" t="s">
        <v>0</v>
      </c>
      <c r="H220" s="44">
        <v>4370</v>
      </c>
      <c r="I220" s="44">
        <v>0.18</v>
      </c>
      <c r="J220" s="56">
        <v>48</v>
      </c>
      <c r="K220" s="271"/>
      <c r="L220"/>
    </row>
    <row r="221" spans="1:12" x14ac:dyDescent="0.25">
      <c r="A221" s="25">
        <v>43196.334050925929</v>
      </c>
      <c r="B221" s="9" t="s">
        <v>3</v>
      </c>
      <c r="C221" s="9" t="s">
        <v>2</v>
      </c>
      <c r="D221" s="10"/>
      <c r="E221" s="8" t="s">
        <v>636</v>
      </c>
      <c r="F221" s="9" t="s">
        <v>1</v>
      </c>
      <c r="G221" s="9" t="s">
        <v>0</v>
      </c>
      <c r="H221" s="44">
        <v>4290</v>
      </c>
      <c r="I221" s="44">
        <v>0.18</v>
      </c>
      <c r="J221" s="56">
        <v>48</v>
      </c>
      <c r="K221" s="271"/>
      <c r="L221"/>
    </row>
    <row r="222" spans="1:12" x14ac:dyDescent="0.25">
      <c r="A222" s="25">
        <v>43196.334189814814</v>
      </c>
      <c r="B222" s="9" t="s">
        <v>3</v>
      </c>
      <c r="C222" s="9" t="s">
        <v>2</v>
      </c>
      <c r="D222" s="10"/>
      <c r="E222" s="8" t="s">
        <v>636</v>
      </c>
      <c r="F222" s="9" t="s">
        <v>1</v>
      </c>
      <c r="G222" s="9" t="s">
        <v>0</v>
      </c>
      <c r="H222" s="44">
        <v>4300</v>
      </c>
      <c r="I222" s="44">
        <v>0.18</v>
      </c>
      <c r="J222" s="56">
        <v>48</v>
      </c>
      <c r="K222" s="271"/>
      <c r="L222"/>
    </row>
    <row r="223" spans="1:12" x14ac:dyDescent="0.25">
      <c r="A223" s="25">
        <v>43196.334664351853</v>
      </c>
      <c r="B223" s="9" t="s">
        <v>3</v>
      </c>
      <c r="C223" s="10"/>
      <c r="D223" s="9" t="s">
        <v>2</v>
      </c>
      <c r="E223" s="8" t="s">
        <v>637</v>
      </c>
      <c r="F223" s="9" t="s">
        <v>1</v>
      </c>
      <c r="G223" s="9" t="s">
        <v>0</v>
      </c>
      <c r="H223" s="44">
        <v>4100</v>
      </c>
      <c r="I223" s="44">
        <v>0.18</v>
      </c>
      <c r="J223" s="56">
        <v>48</v>
      </c>
      <c r="K223" s="271"/>
      <c r="L223"/>
    </row>
    <row r="224" spans="1:12" x14ac:dyDescent="0.25">
      <c r="A224" s="25">
        <v>43196.334814814814</v>
      </c>
      <c r="B224" s="9" t="s">
        <v>3</v>
      </c>
      <c r="C224" s="10"/>
      <c r="D224" s="9" t="s">
        <v>2</v>
      </c>
      <c r="E224" s="8" t="s">
        <v>637</v>
      </c>
      <c r="F224" s="9" t="s">
        <v>1</v>
      </c>
      <c r="G224" s="9" t="s">
        <v>0</v>
      </c>
      <c r="H224" s="44">
        <v>4090</v>
      </c>
      <c r="I224" s="44">
        <v>0.18</v>
      </c>
      <c r="J224" s="56">
        <v>48</v>
      </c>
      <c r="K224" s="271"/>
      <c r="L224"/>
    </row>
    <row r="225" spans="1:12" x14ac:dyDescent="0.25">
      <c r="A225" s="25">
        <v>43196.334965277776</v>
      </c>
      <c r="B225" s="9" t="s">
        <v>3</v>
      </c>
      <c r="C225" s="10"/>
      <c r="D225" s="9" t="s">
        <v>2</v>
      </c>
      <c r="E225" s="8" t="s">
        <v>637</v>
      </c>
      <c r="F225" s="9" t="s">
        <v>1</v>
      </c>
      <c r="G225" s="9" t="s">
        <v>0</v>
      </c>
      <c r="H225" s="44">
        <v>4100</v>
      </c>
      <c r="I225" s="44">
        <v>0.18</v>
      </c>
      <c r="J225" s="56">
        <v>48</v>
      </c>
      <c r="K225" s="272"/>
      <c r="L225"/>
    </row>
    <row r="226" spans="1:12" x14ac:dyDescent="0.25">
      <c r="A226" s="26">
        <v>43196.335810185185</v>
      </c>
      <c r="B226" s="12" t="s">
        <v>3</v>
      </c>
      <c r="C226" s="12" t="s">
        <v>2</v>
      </c>
      <c r="D226" s="10"/>
      <c r="E226" s="29" t="s">
        <v>636</v>
      </c>
      <c r="F226" s="12" t="s">
        <v>14</v>
      </c>
      <c r="G226" s="12" t="s">
        <v>0</v>
      </c>
      <c r="H226" s="47">
        <v>4670</v>
      </c>
      <c r="I226" s="47">
        <v>0.18</v>
      </c>
      <c r="J226" s="55">
        <v>48</v>
      </c>
      <c r="K226" s="267">
        <f>AVERAGE(H226:H231)</f>
        <v>4700</v>
      </c>
      <c r="L226"/>
    </row>
    <row r="227" spans="1:12" x14ac:dyDescent="0.25">
      <c r="A227" s="26">
        <v>43196.335960648146</v>
      </c>
      <c r="B227" s="12" t="s">
        <v>3</v>
      </c>
      <c r="C227" s="12" t="s">
        <v>2</v>
      </c>
      <c r="D227" s="10"/>
      <c r="E227" s="29" t="s">
        <v>636</v>
      </c>
      <c r="F227" s="12" t="s">
        <v>14</v>
      </c>
      <c r="G227" s="12" t="s">
        <v>0</v>
      </c>
      <c r="H227" s="47">
        <v>4690</v>
      </c>
      <c r="I227" s="47">
        <v>0.18</v>
      </c>
      <c r="J227" s="55">
        <v>48</v>
      </c>
      <c r="K227" s="268"/>
      <c r="L227"/>
    </row>
    <row r="228" spans="1:12" x14ac:dyDescent="0.25">
      <c r="A228" s="26">
        <v>43196.336111111108</v>
      </c>
      <c r="B228" s="12" t="s">
        <v>3</v>
      </c>
      <c r="C228" s="12" t="s">
        <v>2</v>
      </c>
      <c r="D228" s="10"/>
      <c r="E228" s="29" t="s">
        <v>636</v>
      </c>
      <c r="F228" s="12" t="s">
        <v>14</v>
      </c>
      <c r="G228" s="12" t="s">
        <v>0</v>
      </c>
      <c r="H228" s="47">
        <v>4730</v>
      </c>
      <c r="I228" s="47">
        <v>0.18</v>
      </c>
      <c r="J228" s="55">
        <v>48</v>
      </c>
      <c r="K228" s="268"/>
      <c r="L228"/>
    </row>
    <row r="229" spans="1:12" x14ac:dyDescent="0.25">
      <c r="A229" s="26">
        <v>43196.336597222224</v>
      </c>
      <c r="B229" s="12" t="s">
        <v>3</v>
      </c>
      <c r="C229" s="10"/>
      <c r="D229" s="12" t="s">
        <v>2</v>
      </c>
      <c r="E229" s="29" t="s">
        <v>637</v>
      </c>
      <c r="F229" s="12" t="s">
        <v>14</v>
      </c>
      <c r="G229" s="12" t="s">
        <v>0</v>
      </c>
      <c r="H229" s="47">
        <v>4720</v>
      </c>
      <c r="I229" s="47">
        <v>0.18</v>
      </c>
      <c r="J229" s="55">
        <v>48</v>
      </c>
      <c r="K229" s="268"/>
      <c r="L229"/>
    </row>
    <row r="230" spans="1:12" x14ac:dyDescent="0.25">
      <c r="A230" s="26">
        <v>43196.336736111109</v>
      </c>
      <c r="B230" s="12" t="s">
        <v>3</v>
      </c>
      <c r="C230" s="10"/>
      <c r="D230" s="12" t="s">
        <v>2</v>
      </c>
      <c r="E230" s="29" t="s">
        <v>637</v>
      </c>
      <c r="F230" s="12" t="s">
        <v>14</v>
      </c>
      <c r="G230" s="12" t="s">
        <v>0</v>
      </c>
      <c r="H230" s="47">
        <v>4700</v>
      </c>
      <c r="I230" s="47">
        <v>0.18</v>
      </c>
      <c r="J230" s="55">
        <v>48</v>
      </c>
      <c r="K230" s="268"/>
      <c r="L230"/>
    </row>
    <row r="231" spans="1:12" x14ac:dyDescent="0.25">
      <c r="A231" s="26">
        <v>43196.336886574078</v>
      </c>
      <c r="B231" s="12" t="s">
        <v>3</v>
      </c>
      <c r="C231" s="10"/>
      <c r="D231" s="12" t="s">
        <v>2</v>
      </c>
      <c r="E231" s="29" t="s">
        <v>637</v>
      </c>
      <c r="F231" s="12" t="s">
        <v>14</v>
      </c>
      <c r="G231" s="12" t="s">
        <v>0</v>
      </c>
      <c r="H231" s="47">
        <v>4690</v>
      </c>
      <c r="I231" s="47">
        <v>0.18</v>
      </c>
      <c r="J231" s="55">
        <v>48</v>
      </c>
      <c r="K231" s="269"/>
      <c r="L231"/>
    </row>
    <row r="232" spans="1:12" x14ac:dyDescent="0.25">
      <c r="A232" s="25">
        <v>43196.33761574074</v>
      </c>
      <c r="B232" s="9" t="s">
        <v>3</v>
      </c>
      <c r="C232" s="9" t="s">
        <v>2</v>
      </c>
      <c r="D232" s="10"/>
      <c r="E232" s="8" t="s">
        <v>636</v>
      </c>
      <c r="F232" s="9" t="s">
        <v>13</v>
      </c>
      <c r="G232" s="9" t="s">
        <v>0</v>
      </c>
      <c r="H232" s="44">
        <v>4350</v>
      </c>
      <c r="I232" s="44">
        <v>0.18</v>
      </c>
      <c r="J232" s="56">
        <v>48</v>
      </c>
      <c r="K232" s="270">
        <f>AVERAGE(H232:H240)</f>
        <v>4577.7777777777774</v>
      </c>
      <c r="L232"/>
    </row>
    <row r="233" spans="1:12" x14ac:dyDescent="0.25">
      <c r="A233" s="25">
        <v>43196.337754629632</v>
      </c>
      <c r="B233" s="9" t="s">
        <v>3</v>
      </c>
      <c r="C233" s="9" t="s">
        <v>2</v>
      </c>
      <c r="D233" s="10"/>
      <c r="E233" s="8" t="s">
        <v>636</v>
      </c>
      <c r="F233" s="9" t="s">
        <v>13</v>
      </c>
      <c r="G233" s="9" t="s">
        <v>0</v>
      </c>
      <c r="H233" s="44">
        <v>4350</v>
      </c>
      <c r="I233" s="44">
        <v>0.18</v>
      </c>
      <c r="J233" s="56">
        <v>48</v>
      </c>
      <c r="K233" s="271"/>
      <c r="L233"/>
    </row>
    <row r="234" spans="1:12" x14ac:dyDescent="0.25">
      <c r="A234" s="25">
        <v>43196.337905092594</v>
      </c>
      <c r="B234" s="9" t="s">
        <v>3</v>
      </c>
      <c r="C234" s="9" t="s">
        <v>2</v>
      </c>
      <c r="D234" s="10"/>
      <c r="E234" s="8" t="s">
        <v>636</v>
      </c>
      <c r="F234" s="9" t="s">
        <v>13</v>
      </c>
      <c r="G234" s="9" t="s">
        <v>0</v>
      </c>
      <c r="H234" s="44">
        <v>4340</v>
      </c>
      <c r="I234" s="44">
        <v>0.18</v>
      </c>
      <c r="J234" s="56">
        <v>48</v>
      </c>
      <c r="K234" s="271"/>
      <c r="L234"/>
    </row>
    <row r="235" spans="1:12" x14ac:dyDescent="0.25">
      <c r="A235" s="25">
        <v>43196.338437500002</v>
      </c>
      <c r="B235" s="9" t="s">
        <v>3</v>
      </c>
      <c r="C235" s="10"/>
      <c r="D235" s="9" t="s">
        <v>2</v>
      </c>
      <c r="E235" s="8" t="s">
        <v>637</v>
      </c>
      <c r="F235" s="9" t="s">
        <v>13</v>
      </c>
      <c r="G235" s="9" t="s">
        <v>0</v>
      </c>
      <c r="H235" s="44">
        <v>4920</v>
      </c>
      <c r="I235" s="44">
        <v>0.18</v>
      </c>
      <c r="J235" s="56">
        <v>48</v>
      </c>
      <c r="K235" s="271"/>
      <c r="L235"/>
    </row>
    <row r="236" spans="1:12" x14ac:dyDescent="0.25">
      <c r="A236" s="25">
        <v>43196.338587962964</v>
      </c>
      <c r="B236" s="9" t="s">
        <v>3</v>
      </c>
      <c r="C236" s="10"/>
      <c r="D236" s="9" t="s">
        <v>2</v>
      </c>
      <c r="E236" s="8" t="s">
        <v>637</v>
      </c>
      <c r="F236" s="9" t="s">
        <v>13</v>
      </c>
      <c r="G236" s="9" t="s">
        <v>0</v>
      </c>
      <c r="H236" s="44">
        <v>4920</v>
      </c>
      <c r="I236" s="44">
        <v>0.18</v>
      </c>
      <c r="J236" s="56">
        <v>48</v>
      </c>
      <c r="K236" s="271"/>
      <c r="L236"/>
    </row>
    <row r="237" spans="1:12" x14ac:dyDescent="0.25">
      <c r="A237" s="25">
        <v>43196.338738425926</v>
      </c>
      <c r="B237" s="9" t="s">
        <v>3</v>
      </c>
      <c r="C237" s="10"/>
      <c r="D237" s="9" t="s">
        <v>2</v>
      </c>
      <c r="E237" s="8" t="s">
        <v>637</v>
      </c>
      <c r="F237" s="9" t="s">
        <v>13</v>
      </c>
      <c r="G237" s="9" t="s">
        <v>0</v>
      </c>
      <c r="H237" s="44">
        <v>4900</v>
      </c>
      <c r="I237" s="44">
        <v>0.18</v>
      </c>
      <c r="J237" s="56">
        <v>48</v>
      </c>
      <c r="K237" s="271"/>
      <c r="L237"/>
    </row>
    <row r="238" spans="1:12" x14ac:dyDescent="0.25">
      <c r="A238" s="25">
        <v>43196.33935185185</v>
      </c>
      <c r="B238" s="9" t="s">
        <v>3</v>
      </c>
      <c r="C238" s="10"/>
      <c r="D238" s="9" t="s">
        <v>2</v>
      </c>
      <c r="E238" s="8" t="s">
        <v>637</v>
      </c>
      <c r="F238" s="9" t="s">
        <v>13</v>
      </c>
      <c r="G238" s="9" t="s">
        <v>0</v>
      </c>
      <c r="H238" s="44">
        <v>4480</v>
      </c>
      <c r="I238" s="44">
        <v>0.18</v>
      </c>
      <c r="J238" s="56">
        <v>48</v>
      </c>
      <c r="K238" s="271"/>
      <c r="L238"/>
    </row>
    <row r="239" spans="1:12" x14ac:dyDescent="0.25">
      <c r="A239" s="25">
        <v>43196.339502314811</v>
      </c>
      <c r="B239" s="9" t="s">
        <v>3</v>
      </c>
      <c r="C239" s="10"/>
      <c r="D239" s="9" t="s">
        <v>2</v>
      </c>
      <c r="E239" s="8" t="s">
        <v>637</v>
      </c>
      <c r="F239" s="9" t="s">
        <v>13</v>
      </c>
      <c r="G239" s="9" t="s">
        <v>0</v>
      </c>
      <c r="H239" s="44">
        <v>4470</v>
      </c>
      <c r="I239" s="44">
        <v>0.18</v>
      </c>
      <c r="J239" s="56">
        <v>48</v>
      </c>
      <c r="K239" s="271"/>
      <c r="L239"/>
    </row>
    <row r="240" spans="1:12" x14ac:dyDescent="0.25">
      <c r="A240" s="25">
        <v>43196.33965277778</v>
      </c>
      <c r="B240" s="9" t="s">
        <v>3</v>
      </c>
      <c r="C240" s="10"/>
      <c r="D240" s="9" t="s">
        <v>2</v>
      </c>
      <c r="E240" s="8" t="s">
        <v>637</v>
      </c>
      <c r="F240" s="9" t="s">
        <v>13</v>
      </c>
      <c r="G240" s="9" t="s">
        <v>0</v>
      </c>
      <c r="H240" s="44">
        <v>4470</v>
      </c>
      <c r="I240" s="44">
        <v>0.18</v>
      </c>
      <c r="J240" s="56">
        <v>48</v>
      </c>
      <c r="K240" s="272"/>
      <c r="L240"/>
    </row>
    <row r="241" spans="1:12" x14ac:dyDescent="0.25">
      <c r="A241" s="26">
        <v>43196.340324074074</v>
      </c>
      <c r="B241" s="12" t="s">
        <v>3</v>
      </c>
      <c r="C241" s="12" t="s">
        <v>2</v>
      </c>
      <c r="D241" s="10"/>
      <c r="E241" s="29" t="s">
        <v>636</v>
      </c>
      <c r="F241" s="12" t="s">
        <v>13</v>
      </c>
      <c r="G241" s="12" t="s">
        <v>12</v>
      </c>
      <c r="H241" s="47">
        <v>4490</v>
      </c>
      <c r="I241" s="47">
        <v>0.18</v>
      </c>
      <c r="J241" s="55">
        <v>48</v>
      </c>
      <c r="K241" s="267">
        <f>AVERAGE(H241:H243,H245:H246,H253:H255)</f>
        <v>4485</v>
      </c>
      <c r="L241"/>
    </row>
    <row r="242" spans="1:12" x14ac:dyDescent="0.25">
      <c r="A242" s="26">
        <v>43196.340462962966</v>
      </c>
      <c r="B242" s="12" t="s">
        <v>3</v>
      </c>
      <c r="C242" s="12" t="s">
        <v>2</v>
      </c>
      <c r="D242" s="10"/>
      <c r="E242" s="29" t="s">
        <v>636</v>
      </c>
      <c r="F242" s="12" t="s">
        <v>13</v>
      </c>
      <c r="G242" s="12" t="s">
        <v>12</v>
      </c>
      <c r="H242" s="47">
        <v>4560</v>
      </c>
      <c r="I242" s="47">
        <v>0.18</v>
      </c>
      <c r="J242" s="55">
        <v>48</v>
      </c>
      <c r="K242" s="268"/>
      <c r="L242"/>
    </row>
    <row r="243" spans="1:12" x14ac:dyDescent="0.25">
      <c r="A243" s="26">
        <v>43196.340601851851</v>
      </c>
      <c r="B243" s="12" t="s">
        <v>3</v>
      </c>
      <c r="C243" s="12" t="s">
        <v>2</v>
      </c>
      <c r="D243" s="10"/>
      <c r="E243" s="29" t="s">
        <v>636</v>
      </c>
      <c r="F243" s="12" t="s">
        <v>13</v>
      </c>
      <c r="G243" s="12" t="s">
        <v>12</v>
      </c>
      <c r="H243" s="47">
        <v>4610</v>
      </c>
      <c r="I243" s="47">
        <v>0.18</v>
      </c>
      <c r="J243" s="55">
        <v>48</v>
      </c>
      <c r="K243" s="268"/>
      <c r="L243"/>
    </row>
    <row r="244" spans="1:12" x14ac:dyDescent="0.25">
      <c r="A244" s="26">
        <v>43196.341111111113</v>
      </c>
      <c r="B244" s="12" t="s">
        <v>3</v>
      </c>
      <c r="C244" s="10"/>
      <c r="D244" s="12" t="s">
        <v>2</v>
      </c>
      <c r="E244" s="29" t="s">
        <v>637</v>
      </c>
      <c r="F244" s="12" t="s">
        <v>13</v>
      </c>
      <c r="G244" s="12" t="s">
        <v>12</v>
      </c>
      <c r="H244" s="40">
        <v>4730</v>
      </c>
      <c r="I244" s="47">
        <v>0.18</v>
      </c>
      <c r="J244" s="55">
        <v>48</v>
      </c>
      <c r="K244" s="268"/>
      <c r="L244"/>
    </row>
    <row r="245" spans="1:12" x14ac:dyDescent="0.25">
      <c r="A245" s="26">
        <v>43196.341249999998</v>
      </c>
      <c r="B245" s="12" t="s">
        <v>3</v>
      </c>
      <c r="C245" s="10"/>
      <c r="D245" s="12" t="s">
        <v>2</v>
      </c>
      <c r="E245" s="29" t="s">
        <v>637</v>
      </c>
      <c r="F245" s="12" t="s">
        <v>13</v>
      </c>
      <c r="G245" s="12" t="s">
        <v>12</v>
      </c>
      <c r="H245" s="47">
        <v>4760</v>
      </c>
      <c r="I245" s="47">
        <v>0.18</v>
      </c>
      <c r="J245" s="55">
        <v>48</v>
      </c>
      <c r="K245" s="268"/>
      <c r="L245"/>
    </row>
    <row r="246" spans="1:12" x14ac:dyDescent="0.25">
      <c r="A246" s="26">
        <v>43196.34138888889</v>
      </c>
      <c r="B246" s="12" t="s">
        <v>3</v>
      </c>
      <c r="C246" s="10"/>
      <c r="D246" s="12" t="s">
        <v>2</v>
      </c>
      <c r="E246" s="29" t="s">
        <v>637</v>
      </c>
      <c r="F246" s="12" t="s">
        <v>13</v>
      </c>
      <c r="G246" s="12" t="s">
        <v>12</v>
      </c>
      <c r="H246" s="47">
        <v>4750</v>
      </c>
      <c r="I246" s="47">
        <v>0.18</v>
      </c>
      <c r="J246" s="55">
        <v>48</v>
      </c>
      <c r="K246" s="268"/>
      <c r="L246"/>
    </row>
    <row r="247" spans="1:12" x14ac:dyDescent="0.25">
      <c r="A247" s="26">
        <v>43196.34207175926</v>
      </c>
      <c r="B247" s="12" t="s">
        <v>3</v>
      </c>
      <c r="C247" s="10"/>
      <c r="D247" s="12" t="s">
        <v>2</v>
      </c>
      <c r="E247" s="29" t="s">
        <v>637</v>
      </c>
      <c r="F247" s="12" t="s">
        <v>13</v>
      </c>
      <c r="G247" s="12" t="s">
        <v>12</v>
      </c>
      <c r="H247" s="40">
        <v>4800</v>
      </c>
      <c r="I247" s="47">
        <v>0.18</v>
      </c>
      <c r="J247" s="55">
        <v>48</v>
      </c>
      <c r="K247" s="268"/>
      <c r="L247"/>
    </row>
    <row r="248" spans="1:12" x14ac:dyDescent="0.25">
      <c r="A248" s="26">
        <v>43196.342210648145</v>
      </c>
      <c r="B248" s="12" t="s">
        <v>3</v>
      </c>
      <c r="C248" s="10"/>
      <c r="D248" s="12" t="s">
        <v>2</v>
      </c>
      <c r="E248" s="29" t="s">
        <v>637</v>
      </c>
      <c r="F248" s="12" t="s">
        <v>13</v>
      </c>
      <c r="G248" s="12" t="s">
        <v>12</v>
      </c>
      <c r="H248" s="40">
        <v>4840</v>
      </c>
      <c r="I248" s="47">
        <v>0.18</v>
      </c>
      <c r="J248" s="55">
        <v>48</v>
      </c>
      <c r="K248" s="268"/>
      <c r="L248"/>
    </row>
    <row r="249" spans="1:12" x14ac:dyDescent="0.25">
      <c r="A249" s="26">
        <v>43196.342361111114</v>
      </c>
      <c r="B249" s="12" t="s">
        <v>3</v>
      </c>
      <c r="C249" s="10"/>
      <c r="D249" s="12" t="s">
        <v>2</v>
      </c>
      <c r="E249" s="29" t="s">
        <v>637</v>
      </c>
      <c r="F249" s="12" t="s">
        <v>13</v>
      </c>
      <c r="G249" s="12" t="s">
        <v>12</v>
      </c>
      <c r="H249" s="40">
        <v>4840</v>
      </c>
      <c r="I249" s="47">
        <v>0.18</v>
      </c>
      <c r="J249" s="55">
        <v>48</v>
      </c>
      <c r="K249" s="268"/>
      <c r="L249"/>
    </row>
    <row r="250" spans="1:12" x14ac:dyDescent="0.25">
      <c r="A250" s="26">
        <v>43196.342777777776</v>
      </c>
      <c r="B250" s="12" t="s">
        <v>3</v>
      </c>
      <c r="C250" s="10"/>
      <c r="D250" s="12" t="s">
        <v>2</v>
      </c>
      <c r="E250" s="29" t="s">
        <v>637</v>
      </c>
      <c r="F250" s="12" t="s">
        <v>13</v>
      </c>
      <c r="G250" s="12" t="s">
        <v>12</v>
      </c>
      <c r="H250" s="40">
        <v>4390</v>
      </c>
      <c r="I250" s="47">
        <v>0.18</v>
      </c>
      <c r="J250" s="55">
        <v>48</v>
      </c>
      <c r="K250" s="268"/>
      <c r="L250"/>
    </row>
    <row r="251" spans="1:12" x14ac:dyDescent="0.25">
      <c r="A251" s="26">
        <v>43196.342928240738</v>
      </c>
      <c r="B251" s="12" t="s">
        <v>3</v>
      </c>
      <c r="C251" s="10"/>
      <c r="D251" s="12" t="s">
        <v>2</v>
      </c>
      <c r="E251" s="29" t="s">
        <v>637</v>
      </c>
      <c r="F251" s="12" t="s">
        <v>13</v>
      </c>
      <c r="G251" s="12" t="s">
        <v>12</v>
      </c>
      <c r="H251" s="40">
        <v>4340</v>
      </c>
      <c r="I251" s="47">
        <v>0.18</v>
      </c>
      <c r="J251" s="55">
        <v>48</v>
      </c>
      <c r="K251" s="268"/>
      <c r="L251"/>
    </row>
    <row r="252" spans="1:12" x14ac:dyDescent="0.25">
      <c r="A252" s="26">
        <v>43196.343078703707</v>
      </c>
      <c r="B252" s="12" t="s">
        <v>3</v>
      </c>
      <c r="C252" s="10"/>
      <c r="D252" s="12" t="s">
        <v>2</v>
      </c>
      <c r="E252" s="29" t="s">
        <v>637</v>
      </c>
      <c r="F252" s="12" t="s">
        <v>13</v>
      </c>
      <c r="G252" s="12" t="s">
        <v>12</v>
      </c>
      <c r="H252" s="40">
        <v>4330</v>
      </c>
      <c r="I252" s="47">
        <v>0.18</v>
      </c>
      <c r="J252" s="55">
        <v>48</v>
      </c>
      <c r="K252" s="268"/>
      <c r="L252"/>
    </row>
    <row r="253" spans="1:12" x14ac:dyDescent="0.25">
      <c r="A253" s="26">
        <v>43196.344074074077</v>
      </c>
      <c r="B253" s="12" t="s">
        <v>3</v>
      </c>
      <c r="C253" s="10"/>
      <c r="D253" s="12" t="s">
        <v>2</v>
      </c>
      <c r="E253" s="29" t="s">
        <v>637</v>
      </c>
      <c r="F253" s="12" t="s">
        <v>13</v>
      </c>
      <c r="G253" s="12" t="s">
        <v>12</v>
      </c>
      <c r="H253" s="47">
        <v>4230</v>
      </c>
      <c r="I253" s="47">
        <v>0.18</v>
      </c>
      <c r="J253" s="55">
        <v>48</v>
      </c>
      <c r="K253" s="268"/>
      <c r="L253"/>
    </row>
    <row r="254" spans="1:12" x14ac:dyDescent="0.25">
      <c r="A254" s="26">
        <v>43196.344224537039</v>
      </c>
      <c r="B254" s="12" t="s">
        <v>3</v>
      </c>
      <c r="C254" s="10"/>
      <c r="D254" s="12" t="s">
        <v>2</v>
      </c>
      <c r="E254" s="29" t="s">
        <v>637</v>
      </c>
      <c r="F254" s="12" t="s">
        <v>13</v>
      </c>
      <c r="G254" s="12" t="s">
        <v>12</v>
      </c>
      <c r="H254" s="47">
        <v>4240</v>
      </c>
      <c r="I254" s="47">
        <v>0.18</v>
      </c>
      <c r="J254" s="55">
        <v>48</v>
      </c>
      <c r="K254" s="268"/>
      <c r="L254"/>
    </row>
    <row r="255" spans="1:12" x14ac:dyDescent="0.25">
      <c r="A255" s="26">
        <v>43196.344375000001</v>
      </c>
      <c r="B255" s="12" t="s">
        <v>3</v>
      </c>
      <c r="C255" s="10"/>
      <c r="D255" s="12" t="s">
        <v>2</v>
      </c>
      <c r="E255" s="29" t="s">
        <v>637</v>
      </c>
      <c r="F255" s="12" t="s">
        <v>13</v>
      </c>
      <c r="G255" s="12" t="s">
        <v>12</v>
      </c>
      <c r="H255" s="47">
        <v>4240</v>
      </c>
      <c r="I255" s="47">
        <v>0.18</v>
      </c>
      <c r="J255" s="55">
        <v>48</v>
      </c>
      <c r="K255" s="269"/>
      <c r="L255"/>
    </row>
    <row r="256" spans="1:12" x14ac:dyDescent="0.25">
      <c r="A256" s="25">
        <v>43196.346030092594</v>
      </c>
      <c r="B256" s="9" t="s">
        <v>3</v>
      </c>
      <c r="C256" s="9" t="s">
        <v>2</v>
      </c>
      <c r="D256" s="10"/>
      <c r="E256" s="8" t="s">
        <v>636</v>
      </c>
      <c r="F256" s="9" t="s">
        <v>11</v>
      </c>
      <c r="G256" s="9" t="s">
        <v>0</v>
      </c>
      <c r="H256" s="44">
        <v>5060</v>
      </c>
      <c r="I256" s="44">
        <v>0.18</v>
      </c>
      <c r="J256" s="56">
        <v>48</v>
      </c>
      <c r="K256" s="270">
        <f>AVERAGE(H256:H261)</f>
        <v>4610</v>
      </c>
      <c r="L256"/>
    </row>
    <row r="257" spans="1:12" x14ac:dyDescent="0.25">
      <c r="A257" s="25">
        <v>43196.346168981479</v>
      </c>
      <c r="B257" s="9" t="s">
        <v>3</v>
      </c>
      <c r="C257" s="9" t="s">
        <v>2</v>
      </c>
      <c r="D257" s="10"/>
      <c r="E257" s="8" t="s">
        <v>636</v>
      </c>
      <c r="F257" s="9" t="s">
        <v>11</v>
      </c>
      <c r="G257" s="9" t="s">
        <v>0</v>
      </c>
      <c r="H257" s="44">
        <v>5120</v>
      </c>
      <c r="I257" s="44">
        <v>0.18</v>
      </c>
      <c r="J257" s="56">
        <v>48</v>
      </c>
      <c r="K257" s="271"/>
      <c r="L257"/>
    </row>
    <row r="258" spans="1:12" x14ac:dyDescent="0.25">
      <c r="A258" s="25">
        <v>43196.346307870372</v>
      </c>
      <c r="B258" s="9" t="s">
        <v>3</v>
      </c>
      <c r="C258" s="9" t="s">
        <v>2</v>
      </c>
      <c r="D258" s="10"/>
      <c r="E258" s="8" t="s">
        <v>636</v>
      </c>
      <c r="F258" s="9" t="s">
        <v>11</v>
      </c>
      <c r="G258" s="9" t="s">
        <v>0</v>
      </c>
      <c r="H258" s="44">
        <v>5110</v>
      </c>
      <c r="I258" s="44">
        <v>0.18</v>
      </c>
      <c r="J258" s="56">
        <v>48</v>
      </c>
      <c r="K258" s="271"/>
      <c r="L258"/>
    </row>
    <row r="259" spans="1:12" x14ac:dyDescent="0.25">
      <c r="A259" s="25">
        <v>43196.346759259257</v>
      </c>
      <c r="B259" s="9" t="s">
        <v>3</v>
      </c>
      <c r="C259" s="10"/>
      <c r="D259" s="9" t="s">
        <v>2</v>
      </c>
      <c r="E259" s="8" t="s">
        <v>637</v>
      </c>
      <c r="F259" s="9" t="s">
        <v>11</v>
      </c>
      <c r="G259" s="9" t="s">
        <v>0</v>
      </c>
      <c r="H259" s="44">
        <v>4140</v>
      </c>
      <c r="I259" s="44">
        <v>0.18</v>
      </c>
      <c r="J259" s="56">
        <v>48</v>
      </c>
      <c r="K259" s="271"/>
      <c r="L259"/>
    </row>
    <row r="260" spans="1:12" x14ac:dyDescent="0.25">
      <c r="A260" s="25">
        <v>43196.346898148149</v>
      </c>
      <c r="B260" s="9" t="s">
        <v>3</v>
      </c>
      <c r="C260" s="10"/>
      <c r="D260" s="9" t="s">
        <v>2</v>
      </c>
      <c r="E260" s="8" t="s">
        <v>637</v>
      </c>
      <c r="F260" s="9" t="s">
        <v>11</v>
      </c>
      <c r="G260" s="9" t="s">
        <v>0</v>
      </c>
      <c r="H260" s="44">
        <v>4110</v>
      </c>
      <c r="I260" s="44">
        <v>0.18</v>
      </c>
      <c r="J260" s="56">
        <v>48</v>
      </c>
      <c r="K260" s="271"/>
      <c r="L260"/>
    </row>
    <row r="261" spans="1:12" x14ac:dyDescent="0.25">
      <c r="A261" s="25">
        <v>43196.347037037034</v>
      </c>
      <c r="B261" s="9" t="s">
        <v>3</v>
      </c>
      <c r="C261" s="10"/>
      <c r="D261" s="9" t="s">
        <v>2</v>
      </c>
      <c r="E261" s="8" t="s">
        <v>637</v>
      </c>
      <c r="F261" s="9" t="s">
        <v>11</v>
      </c>
      <c r="G261" s="9" t="s">
        <v>0</v>
      </c>
      <c r="H261" s="44">
        <v>4120</v>
      </c>
      <c r="I261" s="44">
        <v>0.18</v>
      </c>
      <c r="J261" s="56">
        <v>48</v>
      </c>
      <c r="K261" s="272"/>
      <c r="L261"/>
    </row>
    <row r="262" spans="1:12" x14ac:dyDescent="0.25">
      <c r="A262" s="26">
        <v>43196.347719907404</v>
      </c>
      <c r="B262" s="12" t="s">
        <v>3</v>
      </c>
      <c r="C262" s="12" t="s">
        <v>2</v>
      </c>
      <c r="D262" s="10"/>
      <c r="E262" s="29" t="s">
        <v>636</v>
      </c>
      <c r="F262" s="12" t="s">
        <v>10</v>
      </c>
      <c r="G262" s="12" t="s">
        <v>0</v>
      </c>
      <c r="H262" s="40">
        <v>15360</v>
      </c>
      <c r="I262" s="47">
        <v>0.18</v>
      </c>
      <c r="J262" s="55">
        <v>48</v>
      </c>
      <c r="K262" s="267">
        <f>AVERAGE(H268:H270)</f>
        <v>4646.666666666667</v>
      </c>
      <c r="L262"/>
    </row>
    <row r="263" spans="1:12" x14ac:dyDescent="0.25">
      <c r="A263" s="26">
        <v>43196.347858796296</v>
      </c>
      <c r="B263" s="12" t="s">
        <v>3</v>
      </c>
      <c r="C263" s="12" t="s">
        <v>2</v>
      </c>
      <c r="D263" s="10"/>
      <c r="E263" s="29" t="s">
        <v>636</v>
      </c>
      <c r="F263" s="12" t="s">
        <v>10</v>
      </c>
      <c r="G263" s="12" t="s">
        <v>0</v>
      </c>
      <c r="H263" s="40">
        <v>14480</v>
      </c>
      <c r="I263" s="47">
        <v>0.18</v>
      </c>
      <c r="J263" s="55">
        <v>48</v>
      </c>
      <c r="K263" s="268"/>
      <c r="L263"/>
    </row>
    <row r="264" spans="1:12" x14ac:dyDescent="0.25">
      <c r="A264" s="26">
        <v>43196.347997685189</v>
      </c>
      <c r="B264" s="12" t="s">
        <v>3</v>
      </c>
      <c r="C264" s="12" t="s">
        <v>2</v>
      </c>
      <c r="D264" s="10"/>
      <c r="E264" s="29" t="s">
        <v>636</v>
      </c>
      <c r="F264" s="12" t="s">
        <v>10</v>
      </c>
      <c r="G264" s="12" t="s">
        <v>0</v>
      </c>
      <c r="H264" s="40">
        <v>19620</v>
      </c>
      <c r="I264" s="47">
        <v>0.18</v>
      </c>
      <c r="J264" s="55">
        <v>48</v>
      </c>
      <c r="K264" s="268"/>
      <c r="L264"/>
    </row>
    <row r="265" spans="1:12" x14ac:dyDescent="0.25">
      <c r="A265" s="26">
        <v>43196.34847222222</v>
      </c>
      <c r="B265" s="12" t="s">
        <v>3</v>
      </c>
      <c r="C265" s="12" t="s">
        <v>2</v>
      </c>
      <c r="D265" s="10"/>
      <c r="E265" s="29" t="s">
        <v>636</v>
      </c>
      <c r="F265" s="12" t="s">
        <v>10</v>
      </c>
      <c r="G265" s="12" t="s">
        <v>0</v>
      </c>
      <c r="H265" s="40">
        <v>5140</v>
      </c>
      <c r="I265" s="47">
        <v>0.18</v>
      </c>
      <c r="J265" s="55">
        <v>48</v>
      </c>
      <c r="K265" s="268"/>
      <c r="L265"/>
    </row>
    <row r="266" spans="1:12" x14ac:dyDescent="0.25">
      <c r="A266" s="26">
        <v>43196.348634259259</v>
      </c>
      <c r="B266" s="12" t="s">
        <v>3</v>
      </c>
      <c r="C266" s="12" t="s">
        <v>2</v>
      </c>
      <c r="D266" s="10"/>
      <c r="E266" s="29" t="s">
        <v>636</v>
      </c>
      <c r="F266" s="12" t="s">
        <v>10</v>
      </c>
      <c r="G266" s="12" t="s">
        <v>0</v>
      </c>
      <c r="H266" s="40">
        <v>5190</v>
      </c>
      <c r="I266" s="47">
        <v>0.18</v>
      </c>
      <c r="J266" s="55">
        <v>48</v>
      </c>
      <c r="K266" s="268"/>
      <c r="L266"/>
    </row>
    <row r="267" spans="1:12" x14ac:dyDescent="0.25">
      <c r="A267" s="26">
        <v>43196.348773148151</v>
      </c>
      <c r="B267" s="12" t="s">
        <v>3</v>
      </c>
      <c r="C267" s="12" t="s">
        <v>2</v>
      </c>
      <c r="D267" s="10"/>
      <c r="E267" s="29" t="s">
        <v>636</v>
      </c>
      <c r="F267" s="12" t="s">
        <v>10</v>
      </c>
      <c r="G267" s="12" t="s">
        <v>0</v>
      </c>
      <c r="H267" s="40">
        <v>5160</v>
      </c>
      <c r="I267" s="47">
        <v>0.18</v>
      </c>
      <c r="J267" s="55">
        <v>48</v>
      </c>
      <c r="K267" s="268"/>
      <c r="L267"/>
    </row>
    <row r="268" spans="1:12" x14ac:dyDescent="0.25">
      <c r="A268" s="26">
        <v>43196.349664351852</v>
      </c>
      <c r="B268" s="12" t="s">
        <v>3</v>
      </c>
      <c r="C268" s="10"/>
      <c r="D268" s="12" t="s">
        <v>2</v>
      </c>
      <c r="E268" s="29" t="s">
        <v>637</v>
      </c>
      <c r="F268" s="12" t="s">
        <v>10</v>
      </c>
      <c r="G268" s="12" t="s">
        <v>0</v>
      </c>
      <c r="H268" s="47">
        <v>4650</v>
      </c>
      <c r="I268" s="47">
        <v>0.18</v>
      </c>
      <c r="J268" s="55">
        <v>48</v>
      </c>
      <c r="K268" s="268"/>
      <c r="L268"/>
    </row>
    <row r="269" spans="1:12" x14ac:dyDescent="0.25">
      <c r="A269" s="26">
        <v>43196.349803240744</v>
      </c>
      <c r="B269" s="12" t="s">
        <v>3</v>
      </c>
      <c r="C269" s="10"/>
      <c r="D269" s="12" t="s">
        <v>2</v>
      </c>
      <c r="E269" s="29" t="s">
        <v>637</v>
      </c>
      <c r="F269" s="12" t="s">
        <v>10</v>
      </c>
      <c r="G269" s="12" t="s">
        <v>0</v>
      </c>
      <c r="H269" s="47">
        <v>4630</v>
      </c>
      <c r="I269" s="47">
        <v>0.18</v>
      </c>
      <c r="J269" s="55">
        <v>48</v>
      </c>
      <c r="K269" s="268"/>
      <c r="L269"/>
    </row>
    <row r="270" spans="1:12" x14ac:dyDescent="0.25">
      <c r="A270" s="26">
        <v>43196.349942129629</v>
      </c>
      <c r="B270" s="12" t="s">
        <v>3</v>
      </c>
      <c r="C270" s="10"/>
      <c r="D270" s="12" t="s">
        <v>2</v>
      </c>
      <c r="E270" s="29" t="s">
        <v>637</v>
      </c>
      <c r="F270" s="12" t="s">
        <v>10</v>
      </c>
      <c r="G270" s="12" t="s">
        <v>0</v>
      </c>
      <c r="H270" s="47">
        <v>4660</v>
      </c>
      <c r="I270" s="47">
        <v>0.18</v>
      </c>
      <c r="J270" s="55">
        <v>48</v>
      </c>
      <c r="K270" s="269"/>
      <c r="L270"/>
    </row>
    <row r="271" spans="1:12" x14ac:dyDescent="0.25">
      <c r="A271" s="25">
        <v>43196.351689814815</v>
      </c>
      <c r="B271" s="9" t="s">
        <v>3</v>
      </c>
      <c r="C271" s="9" t="s">
        <v>2</v>
      </c>
      <c r="D271" s="10"/>
      <c r="E271" s="8" t="s">
        <v>636</v>
      </c>
      <c r="F271" s="9" t="s">
        <v>9</v>
      </c>
      <c r="G271" s="9" t="s">
        <v>0</v>
      </c>
      <c r="H271" s="44">
        <v>4850</v>
      </c>
      <c r="I271" s="44">
        <v>0.18</v>
      </c>
      <c r="J271" s="56">
        <v>48</v>
      </c>
      <c r="K271" s="270">
        <f>AVERAGE(H271:H276)</f>
        <v>4490</v>
      </c>
      <c r="L271"/>
    </row>
    <row r="272" spans="1:12" x14ac:dyDescent="0.25">
      <c r="A272" s="25">
        <v>43196.3518287037</v>
      </c>
      <c r="B272" s="9" t="s">
        <v>3</v>
      </c>
      <c r="C272" s="9" t="s">
        <v>2</v>
      </c>
      <c r="D272" s="10"/>
      <c r="E272" s="8" t="s">
        <v>636</v>
      </c>
      <c r="F272" s="9" t="s">
        <v>9</v>
      </c>
      <c r="G272" s="9" t="s">
        <v>0</v>
      </c>
      <c r="H272" s="44">
        <v>4870</v>
      </c>
      <c r="I272" s="44">
        <v>0.18</v>
      </c>
      <c r="J272" s="56">
        <v>48</v>
      </c>
      <c r="K272" s="271"/>
      <c r="L272"/>
    </row>
    <row r="273" spans="1:12" x14ac:dyDescent="0.25">
      <c r="A273" s="25">
        <v>43196.351979166669</v>
      </c>
      <c r="B273" s="9" t="s">
        <v>3</v>
      </c>
      <c r="C273" s="9" t="s">
        <v>2</v>
      </c>
      <c r="D273" s="10"/>
      <c r="E273" s="8" t="s">
        <v>636</v>
      </c>
      <c r="F273" s="9" t="s">
        <v>9</v>
      </c>
      <c r="G273" s="9" t="s">
        <v>0</v>
      </c>
      <c r="H273" s="44">
        <v>4860</v>
      </c>
      <c r="I273" s="44">
        <v>0.18</v>
      </c>
      <c r="J273" s="56">
        <v>48</v>
      </c>
      <c r="K273" s="271"/>
      <c r="L273"/>
    </row>
    <row r="274" spans="1:12" x14ac:dyDescent="0.25">
      <c r="A274" s="25">
        <v>43196.352372685185</v>
      </c>
      <c r="B274" s="9" t="s">
        <v>3</v>
      </c>
      <c r="C274" s="10"/>
      <c r="D274" s="9" t="s">
        <v>2</v>
      </c>
      <c r="E274" s="8" t="s">
        <v>637</v>
      </c>
      <c r="F274" s="9" t="s">
        <v>9</v>
      </c>
      <c r="G274" s="9" t="s">
        <v>0</v>
      </c>
      <c r="H274" s="44">
        <v>4130</v>
      </c>
      <c r="I274" s="44">
        <v>0.18</v>
      </c>
      <c r="J274" s="56">
        <v>48</v>
      </c>
      <c r="K274" s="271"/>
      <c r="L274"/>
    </row>
    <row r="275" spans="1:12" x14ac:dyDescent="0.25">
      <c r="A275" s="25">
        <v>43196.352511574078</v>
      </c>
      <c r="B275" s="9" t="s">
        <v>3</v>
      </c>
      <c r="C275" s="10"/>
      <c r="D275" s="9" t="s">
        <v>2</v>
      </c>
      <c r="E275" s="8" t="s">
        <v>637</v>
      </c>
      <c r="F275" s="9" t="s">
        <v>9</v>
      </c>
      <c r="G275" s="9" t="s">
        <v>0</v>
      </c>
      <c r="H275" s="44">
        <v>4100</v>
      </c>
      <c r="I275" s="44">
        <v>0.18</v>
      </c>
      <c r="J275" s="56">
        <v>48</v>
      </c>
      <c r="K275" s="271"/>
      <c r="L275"/>
    </row>
    <row r="276" spans="1:12" x14ac:dyDescent="0.25">
      <c r="A276" s="25">
        <v>43196.352650462963</v>
      </c>
      <c r="B276" s="9" t="s">
        <v>3</v>
      </c>
      <c r="C276" s="10"/>
      <c r="D276" s="9" t="s">
        <v>2</v>
      </c>
      <c r="E276" s="8" t="s">
        <v>637</v>
      </c>
      <c r="F276" s="9" t="s">
        <v>9</v>
      </c>
      <c r="G276" s="9" t="s">
        <v>0</v>
      </c>
      <c r="H276" s="44">
        <v>4130</v>
      </c>
      <c r="I276" s="44">
        <v>0.18</v>
      </c>
      <c r="J276" s="56">
        <v>48</v>
      </c>
      <c r="K276" s="272"/>
      <c r="L276"/>
    </row>
    <row r="277" spans="1:12" x14ac:dyDescent="0.25">
      <c r="A277" s="26">
        <v>43196.353495370371</v>
      </c>
      <c r="B277" s="12" t="s">
        <v>3</v>
      </c>
      <c r="C277" s="12" t="s">
        <v>2</v>
      </c>
      <c r="D277" s="10"/>
      <c r="E277" s="29" t="s">
        <v>636</v>
      </c>
      <c r="F277" s="12" t="s">
        <v>7</v>
      </c>
      <c r="G277" s="12" t="s">
        <v>0</v>
      </c>
      <c r="H277" s="47">
        <v>3790</v>
      </c>
      <c r="I277" s="47">
        <v>0.18</v>
      </c>
      <c r="J277" s="55">
        <v>48</v>
      </c>
      <c r="K277" s="267">
        <f>AVERAGE(H277:H281,H283:H285)</f>
        <v>4271.25</v>
      </c>
      <c r="L277"/>
    </row>
    <row r="278" spans="1:12" x14ac:dyDescent="0.25">
      <c r="A278" s="26">
        <v>43196.353634259256</v>
      </c>
      <c r="B278" s="12" t="s">
        <v>3</v>
      </c>
      <c r="C278" s="12" t="s">
        <v>2</v>
      </c>
      <c r="D278" s="10"/>
      <c r="E278" s="29" t="s">
        <v>636</v>
      </c>
      <c r="F278" s="12" t="s">
        <v>7</v>
      </c>
      <c r="G278" s="12" t="s">
        <v>0</v>
      </c>
      <c r="H278" s="47">
        <v>3810</v>
      </c>
      <c r="I278" s="47">
        <v>0.18</v>
      </c>
      <c r="J278" s="55">
        <v>48</v>
      </c>
      <c r="K278" s="268"/>
      <c r="L278"/>
    </row>
    <row r="279" spans="1:12" x14ac:dyDescent="0.25">
      <c r="A279" s="26">
        <v>43196.353773148148</v>
      </c>
      <c r="B279" s="12" t="s">
        <v>3</v>
      </c>
      <c r="C279" s="12" t="s">
        <v>2</v>
      </c>
      <c r="D279" s="10"/>
      <c r="E279" s="29" t="s">
        <v>636</v>
      </c>
      <c r="F279" s="12" t="s">
        <v>7</v>
      </c>
      <c r="G279" s="12" t="s">
        <v>0</v>
      </c>
      <c r="H279" s="47">
        <v>3810</v>
      </c>
      <c r="I279" s="47">
        <v>0.18</v>
      </c>
      <c r="J279" s="55">
        <v>48</v>
      </c>
      <c r="K279" s="268"/>
      <c r="L279"/>
    </row>
    <row r="280" spans="1:12" x14ac:dyDescent="0.25">
      <c r="A280" s="26">
        <v>43196.354212962964</v>
      </c>
      <c r="B280" s="12" t="s">
        <v>3</v>
      </c>
      <c r="C280" s="10"/>
      <c r="D280" s="12" t="s">
        <v>2</v>
      </c>
      <c r="E280" s="29" t="s">
        <v>637</v>
      </c>
      <c r="F280" s="12" t="s">
        <v>7</v>
      </c>
      <c r="G280" s="12" t="s">
        <v>0</v>
      </c>
      <c r="H280" s="47">
        <v>4560</v>
      </c>
      <c r="I280" s="47">
        <v>0.18</v>
      </c>
      <c r="J280" s="55">
        <v>48</v>
      </c>
      <c r="K280" s="268"/>
      <c r="L280"/>
    </row>
    <row r="281" spans="1:12" x14ac:dyDescent="0.25">
      <c r="A281" s="26">
        <v>43196.354351851849</v>
      </c>
      <c r="B281" s="12" t="s">
        <v>3</v>
      </c>
      <c r="C281" s="10"/>
      <c r="D281" s="12" t="s">
        <v>2</v>
      </c>
      <c r="E281" s="29" t="s">
        <v>637</v>
      </c>
      <c r="F281" s="12" t="s">
        <v>7</v>
      </c>
      <c r="G281" s="12" t="s">
        <v>0</v>
      </c>
      <c r="H281" s="47">
        <v>4550</v>
      </c>
      <c r="I281" s="47">
        <v>0.18</v>
      </c>
      <c r="J281" s="55">
        <v>48</v>
      </c>
      <c r="K281" s="268"/>
      <c r="L281"/>
    </row>
    <row r="282" spans="1:12" x14ac:dyDescent="0.25">
      <c r="A282" s="26">
        <v>43196.354502314818</v>
      </c>
      <c r="B282" s="12" t="s">
        <v>3</v>
      </c>
      <c r="C282" s="10"/>
      <c r="D282" s="12" t="s">
        <v>2</v>
      </c>
      <c r="E282" s="29" t="s">
        <v>637</v>
      </c>
      <c r="F282" s="12" t="s">
        <v>7</v>
      </c>
      <c r="G282" s="12" t="s">
        <v>0</v>
      </c>
      <c r="H282" s="40">
        <v>4030</v>
      </c>
      <c r="I282" s="47">
        <v>0.18</v>
      </c>
      <c r="J282" s="55">
        <v>48</v>
      </c>
      <c r="K282" s="268"/>
      <c r="L282"/>
    </row>
    <row r="283" spans="1:12" x14ac:dyDescent="0.25">
      <c r="A283" s="26">
        <v>43196.354826388888</v>
      </c>
      <c r="B283" s="12" t="s">
        <v>3</v>
      </c>
      <c r="C283" s="10"/>
      <c r="D283" s="12" t="s">
        <v>2</v>
      </c>
      <c r="E283" s="29" t="s">
        <v>637</v>
      </c>
      <c r="F283" s="12" t="s">
        <v>7</v>
      </c>
      <c r="G283" s="12" t="s">
        <v>0</v>
      </c>
      <c r="H283" s="47">
        <v>4520</v>
      </c>
      <c r="I283" s="47">
        <v>0.18</v>
      </c>
      <c r="J283" s="55">
        <v>48</v>
      </c>
      <c r="K283" s="268"/>
      <c r="L283"/>
    </row>
    <row r="284" spans="1:12" x14ac:dyDescent="0.25">
      <c r="A284" s="26">
        <v>43196.35496527778</v>
      </c>
      <c r="B284" s="12" t="s">
        <v>3</v>
      </c>
      <c r="C284" s="10"/>
      <c r="D284" s="12" t="s">
        <v>2</v>
      </c>
      <c r="E284" s="29" t="s">
        <v>637</v>
      </c>
      <c r="F284" s="12" t="s">
        <v>7</v>
      </c>
      <c r="G284" s="12" t="s">
        <v>0</v>
      </c>
      <c r="H284" s="47">
        <v>4570</v>
      </c>
      <c r="I284" s="47">
        <v>0.18</v>
      </c>
      <c r="J284" s="55">
        <v>48</v>
      </c>
      <c r="K284" s="268"/>
      <c r="L284"/>
    </row>
    <row r="285" spans="1:12" x14ac:dyDescent="0.25">
      <c r="A285" s="26">
        <v>43196.355127314811</v>
      </c>
      <c r="B285" s="12" t="s">
        <v>3</v>
      </c>
      <c r="C285" s="10"/>
      <c r="D285" s="12" t="s">
        <v>2</v>
      </c>
      <c r="E285" s="29" t="s">
        <v>637</v>
      </c>
      <c r="F285" s="12" t="s">
        <v>7</v>
      </c>
      <c r="G285" s="12" t="s">
        <v>0</v>
      </c>
      <c r="H285" s="47">
        <v>4560</v>
      </c>
      <c r="I285" s="47">
        <v>0.18</v>
      </c>
      <c r="J285" s="55">
        <v>48</v>
      </c>
      <c r="K285" s="269"/>
      <c r="L285"/>
    </row>
    <row r="286" spans="1:12" x14ac:dyDescent="0.25">
      <c r="A286" s="25">
        <v>43196.357916666668</v>
      </c>
      <c r="B286" s="9" t="s">
        <v>3</v>
      </c>
      <c r="C286" s="9" t="s">
        <v>2</v>
      </c>
      <c r="D286" s="10"/>
      <c r="E286" s="8" t="s">
        <v>636</v>
      </c>
      <c r="F286" s="9" t="s">
        <v>7</v>
      </c>
      <c r="G286" s="9" t="s">
        <v>8</v>
      </c>
      <c r="H286" s="44">
        <v>3760</v>
      </c>
      <c r="I286" s="44">
        <v>0.18</v>
      </c>
      <c r="J286" s="56">
        <v>48</v>
      </c>
      <c r="K286" s="270">
        <f>AVERAGE(H286:H288,H290:H292,H294)</f>
        <v>4047.1428571428573</v>
      </c>
      <c r="L286"/>
    </row>
    <row r="287" spans="1:12" x14ac:dyDescent="0.25">
      <c r="A287" s="25">
        <v>43196.358078703706</v>
      </c>
      <c r="B287" s="9" t="s">
        <v>3</v>
      </c>
      <c r="C287" s="9" t="s">
        <v>2</v>
      </c>
      <c r="D287" s="10"/>
      <c r="E287" s="8" t="s">
        <v>636</v>
      </c>
      <c r="F287" s="9" t="s">
        <v>7</v>
      </c>
      <c r="G287" s="9" t="s">
        <v>8</v>
      </c>
      <c r="H287" s="44">
        <v>3710</v>
      </c>
      <c r="I287" s="44">
        <v>0.18</v>
      </c>
      <c r="J287" s="56">
        <v>48</v>
      </c>
      <c r="K287" s="271"/>
      <c r="L287"/>
    </row>
    <row r="288" spans="1:12" x14ac:dyDescent="0.25">
      <c r="A288" s="25">
        <v>43196.358229166668</v>
      </c>
      <c r="B288" s="9" t="s">
        <v>3</v>
      </c>
      <c r="C288" s="9" t="s">
        <v>2</v>
      </c>
      <c r="D288" s="10"/>
      <c r="E288" s="8" t="s">
        <v>636</v>
      </c>
      <c r="F288" s="9" t="s">
        <v>7</v>
      </c>
      <c r="G288" s="9" t="s">
        <v>8</v>
      </c>
      <c r="H288" s="44">
        <v>3760</v>
      </c>
      <c r="I288" s="44">
        <v>0.18</v>
      </c>
      <c r="J288" s="56">
        <v>48</v>
      </c>
      <c r="K288" s="271"/>
      <c r="L288"/>
    </row>
    <row r="289" spans="1:12" x14ac:dyDescent="0.25">
      <c r="A289" s="25">
        <v>43196.358576388891</v>
      </c>
      <c r="B289" s="9" t="s">
        <v>3</v>
      </c>
      <c r="C289" s="10"/>
      <c r="D289" s="9" t="s">
        <v>2</v>
      </c>
      <c r="E289" s="8" t="s">
        <v>637</v>
      </c>
      <c r="F289" s="9" t="s">
        <v>7</v>
      </c>
      <c r="G289" s="9" t="s">
        <v>8</v>
      </c>
      <c r="H289" s="34">
        <v>3920</v>
      </c>
      <c r="I289" s="44">
        <v>0.18</v>
      </c>
      <c r="J289" s="56">
        <v>48</v>
      </c>
      <c r="K289" s="271"/>
      <c r="L289"/>
    </row>
    <row r="290" spans="1:12" x14ac:dyDescent="0.25">
      <c r="A290" s="25">
        <v>43196.358715277776</v>
      </c>
      <c r="B290" s="9" t="s">
        <v>3</v>
      </c>
      <c r="C290" s="10"/>
      <c r="D290" s="9" t="s">
        <v>2</v>
      </c>
      <c r="E290" s="8" t="s">
        <v>637</v>
      </c>
      <c r="F290" s="9" t="s">
        <v>7</v>
      </c>
      <c r="G290" s="9" t="s">
        <v>8</v>
      </c>
      <c r="H290" s="44">
        <v>4250</v>
      </c>
      <c r="I290" s="44">
        <v>0.18</v>
      </c>
      <c r="J290" s="56">
        <v>48</v>
      </c>
      <c r="K290" s="271"/>
      <c r="L290"/>
    </row>
    <row r="291" spans="1:12" x14ac:dyDescent="0.25">
      <c r="A291" s="25">
        <v>43196.358854166669</v>
      </c>
      <c r="B291" s="9" t="s">
        <v>3</v>
      </c>
      <c r="C291" s="10"/>
      <c r="D291" s="9" t="s">
        <v>2</v>
      </c>
      <c r="E291" s="8" t="s">
        <v>637</v>
      </c>
      <c r="F291" s="9" t="s">
        <v>7</v>
      </c>
      <c r="G291" s="9" t="s">
        <v>8</v>
      </c>
      <c r="H291" s="44">
        <v>4280</v>
      </c>
      <c r="I291" s="44">
        <v>0.18</v>
      </c>
      <c r="J291" s="56">
        <v>48</v>
      </c>
      <c r="K291" s="271"/>
      <c r="L291"/>
    </row>
    <row r="292" spans="1:12" x14ac:dyDescent="0.25">
      <c r="A292" s="25">
        <v>43196.359201388892</v>
      </c>
      <c r="B292" s="9" t="s">
        <v>3</v>
      </c>
      <c r="C292" s="10"/>
      <c r="D292" s="61" t="s">
        <v>2</v>
      </c>
      <c r="E292" s="8" t="s">
        <v>637</v>
      </c>
      <c r="F292" s="9" t="s">
        <v>7</v>
      </c>
      <c r="G292" s="9" t="s">
        <v>8</v>
      </c>
      <c r="H292" s="44">
        <v>4290</v>
      </c>
      <c r="I292" s="44">
        <v>0.18</v>
      </c>
      <c r="J292" s="56">
        <v>48</v>
      </c>
      <c r="K292" s="271"/>
      <c r="L292"/>
    </row>
    <row r="293" spans="1:12" x14ac:dyDescent="0.25">
      <c r="A293" s="25">
        <v>43196.359351851854</v>
      </c>
      <c r="B293" s="9" t="s">
        <v>3</v>
      </c>
      <c r="C293" s="10"/>
      <c r="D293" s="61" t="s">
        <v>2</v>
      </c>
      <c r="E293" s="8" t="s">
        <v>637</v>
      </c>
      <c r="F293" s="9" t="s">
        <v>7</v>
      </c>
      <c r="G293" s="9" t="s">
        <v>8</v>
      </c>
      <c r="H293" s="34">
        <v>4260</v>
      </c>
      <c r="I293" s="44">
        <v>0.18</v>
      </c>
      <c r="J293" s="56">
        <v>48</v>
      </c>
      <c r="K293" s="271"/>
      <c r="L293"/>
    </row>
    <row r="294" spans="1:12" x14ac:dyDescent="0.25">
      <c r="A294" s="25">
        <v>43196.359490740739</v>
      </c>
      <c r="B294" s="9" t="s">
        <v>3</v>
      </c>
      <c r="C294" s="10"/>
      <c r="D294" s="61" t="s">
        <v>2</v>
      </c>
      <c r="E294" s="8" t="s">
        <v>637</v>
      </c>
      <c r="F294" s="9" t="s">
        <v>7</v>
      </c>
      <c r="G294" s="9" t="s">
        <v>8</v>
      </c>
      <c r="H294" s="44">
        <v>4280</v>
      </c>
      <c r="I294" s="44">
        <v>0.18</v>
      </c>
      <c r="J294" s="56">
        <v>48</v>
      </c>
      <c r="K294" s="272"/>
      <c r="L294"/>
    </row>
    <row r="295" spans="1:12" x14ac:dyDescent="0.25">
      <c r="L295" s="5"/>
    </row>
    <row r="296" spans="1:12" x14ac:dyDescent="0.25">
      <c r="L296" s="5"/>
    </row>
    <row r="297" spans="1:12" x14ac:dyDescent="0.25">
      <c r="L297" s="5"/>
    </row>
    <row r="298" spans="1:12" x14ac:dyDescent="0.25">
      <c r="L298" s="5"/>
    </row>
    <row r="299" spans="1:12" x14ac:dyDescent="0.25">
      <c r="L299" s="5"/>
    </row>
    <row r="300" spans="1:12" x14ac:dyDescent="0.25">
      <c r="L300" s="5"/>
    </row>
    <row r="301" spans="1:12" x14ac:dyDescent="0.25">
      <c r="L301" s="5"/>
    </row>
    <row r="302" spans="1:12" x14ac:dyDescent="0.25">
      <c r="L302" s="5"/>
    </row>
    <row r="303" spans="1:12" x14ac:dyDescent="0.25">
      <c r="L303" s="5"/>
    </row>
  </sheetData>
  <autoFilter ref="F1:F303"/>
  <mergeCells count="43"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4:K9"/>
    <mergeCell ref="K73:K84"/>
    <mergeCell ref="K97:K102"/>
    <mergeCell ref="K286:K294"/>
    <mergeCell ref="K277:K285"/>
    <mergeCell ref="K232:K240"/>
    <mergeCell ref="K226:K231"/>
    <mergeCell ref="K217:K225"/>
    <mergeCell ref="K208:K216"/>
    <mergeCell ref="K169:K177"/>
    <mergeCell ref="K184:K192"/>
    <mergeCell ref="K10:K15"/>
    <mergeCell ref="K16:K33"/>
    <mergeCell ref="K34:K45"/>
    <mergeCell ref="K46:K54"/>
    <mergeCell ref="K55:K66"/>
    <mergeCell ref="K67:K72"/>
    <mergeCell ref="K85:K90"/>
    <mergeCell ref="K91:K96"/>
    <mergeCell ref="K103:K114"/>
    <mergeCell ref="K271:K276"/>
    <mergeCell ref="K262:K270"/>
    <mergeCell ref="K256:K261"/>
    <mergeCell ref="K241:K255"/>
    <mergeCell ref="K133:K141"/>
    <mergeCell ref="K142:K147"/>
    <mergeCell ref="K193:K207"/>
    <mergeCell ref="K178:K183"/>
    <mergeCell ref="K115:K123"/>
    <mergeCell ref="K124:K132"/>
    <mergeCell ref="K148:K156"/>
    <mergeCell ref="K157:K168"/>
  </mergeCells>
  <pageMargins left="0.7" right="0.7" top="0.75" bottom="0.75" header="0.3" footer="0.3"/>
  <pageSetup scale="59" fitToHeight="0" orientation="portrait" r:id="rId1"/>
  <ignoredErrors>
    <ignoredError sqref="K4:K15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01"/>
  <sheetViews>
    <sheetView showGridLines="0" zoomScaleNormal="100" workbookViewId="0">
      <selection activeCell="R13" sqref="R13"/>
    </sheetView>
  </sheetViews>
  <sheetFormatPr defaultRowHeight="15" x14ac:dyDescent="0.25"/>
  <cols>
    <col min="1" max="1" width="16.42578125" style="4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4" bestFit="1" customWidth="1"/>
    <col min="6" max="6" width="8.28515625" style="130" bestFit="1" customWidth="1"/>
    <col min="7" max="7" width="11" style="4" bestFit="1" customWidth="1"/>
    <col min="8" max="8" width="11.42578125" style="50" bestFit="1" customWidth="1"/>
    <col min="9" max="9" width="13.85546875" style="50" bestFit="1" customWidth="1"/>
    <col min="10" max="10" width="14.140625" style="50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6" width="5.42578125" style="1" bestFit="1" customWidth="1"/>
    <col min="17" max="17" width="9.140625" style="1"/>
    <col min="18" max="18" width="11" style="1" bestFit="1" customWidth="1"/>
    <col min="19" max="19" width="11.42578125" style="1" bestFit="1" customWidth="1"/>
    <col min="20" max="20" width="16.140625" style="1" bestFit="1" customWidth="1"/>
    <col min="21" max="16384" width="9.140625" style="1"/>
  </cols>
  <sheetData>
    <row r="1" spans="1:15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91" t="s">
        <v>40</v>
      </c>
      <c r="F2" s="283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</row>
    <row r="3" spans="1:15" x14ac:dyDescent="0.25">
      <c r="A3" s="251"/>
      <c r="B3" s="253"/>
      <c r="C3" s="21" t="s">
        <v>33</v>
      </c>
      <c r="D3" s="20" t="s">
        <v>32</v>
      </c>
      <c r="E3" s="291"/>
      <c r="F3" s="284"/>
      <c r="G3" s="251"/>
      <c r="H3" s="284"/>
      <c r="I3" s="284"/>
      <c r="J3" s="284"/>
      <c r="K3" s="282"/>
    </row>
    <row r="4" spans="1:15" x14ac:dyDescent="0.25">
      <c r="A4" s="30">
        <v>43210.396157407406</v>
      </c>
      <c r="B4" s="12" t="s">
        <v>3</v>
      </c>
      <c r="C4" s="12" t="s">
        <v>2</v>
      </c>
      <c r="D4" s="10"/>
      <c r="E4" s="29" t="s">
        <v>636</v>
      </c>
      <c r="F4" s="124" t="s">
        <v>19</v>
      </c>
      <c r="G4" s="29" t="s">
        <v>0</v>
      </c>
      <c r="H4" s="29">
        <v>4870</v>
      </c>
      <c r="I4" s="29">
        <v>0.18</v>
      </c>
      <c r="J4" s="29">
        <v>50</v>
      </c>
      <c r="K4" s="267">
        <f>AVERAGE(H4:H9)</f>
        <v>4700</v>
      </c>
      <c r="L4" s="95"/>
      <c r="M4" s="9" t="s">
        <v>19</v>
      </c>
      <c r="N4" s="9" t="s">
        <v>0</v>
      </c>
      <c r="O4" s="33">
        <f>K4</f>
        <v>4700</v>
      </c>
    </row>
    <row r="5" spans="1:15" x14ac:dyDescent="0.25">
      <c r="A5" s="30">
        <v>43210.396296296298</v>
      </c>
      <c r="B5" s="12" t="s">
        <v>3</v>
      </c>
      <c r="C5" s="12" t="s">
        <v>2</v>
      </c>
      <c r="D5" s="10"/>
      <c r="E5" s="29" t="s">
        <v>636</v>
      </c>
      <c r="F5" s="124" t="s">
        <v>19</v>
      </c>
      <c r="G5" s="29" t="s">
        <v>0</v>
      </c>
      <c r="H5" s="29">
        <v>4890</v>
      </c>
      <c r="I5" s="29">
        <v>0.18</v>
      </c>
      <c r="J5" s="29">
        <v>50</v>
      </c>
      <c r="K5" s="268"/>
      <c r="L5" s="95"/>
      <c r="M5" s="12" t="s">
        <v>20</v>
      </c>
      <c r="N5" s="12" t="s">
        <v>0</v>
      </c>
      <c r="O5" s="35">
        <f>K10</f>
        <v>3857.1428571428573</v>
      </c>
    </row>
    <row r="6" spans="1:15" x14ac:dyDescent="0.25">
      <c r="A6" s="30">
        <v>43210.396435185183</v>
      </c>
      <c r="B6" s="12" t="s">
        <v>3</v>
      </c>
      <c r="C6" s="12" t="s">
        <v>2</v>
      </c>
      <c r="D6" s="10"/>
      <c r="E6" s="29" t="s">
        <v>636</v>
      </c>
      <c r="F6" s="124" t="s">
        <v>19</v>
      </c>
      <c r="G6" s="29" t="s">
        <v>0</v>
      </c>
      <c r="H6" s="29">
        <v>4900</v>
      </c>
      <c r="I6" s="29">
        <v>0.18</v>
      </c>
      <c r="J6" s="29">
        <v>50</v>
      </c>
      <c r="K6" s="268"/>
      <c r="L6" s="95"/>
      <c r="M6" s="9" t="s">
        <v>20</v>
      </c>
      <c r="N6" s="9" t="s">
        <v>8</v>
      </c>
      <c r="O6" s="33">
        <f>K97</f>
        <v>3567.5</v>
      </c>
    </row>
    <row r="7" spans="1:15" x14ac:dyDescent="0.25">
      <c r="A7" s="30">
        <v>43210.397453703707</v>
      </c>
      <c r="B7" s="12" t="s">
        <v>3</v>
      </c>
      <c r="C7" s="10"/>
      <c r="D7" s="12" t="s">
        <v>2</v>
      </c>
      <c r="E7" s="29" t="s">
        <v>637</v>
      </c>
      <c r="F7" s="124" t="s">
        <v>19</v>
      </c>
      <c r="G7" s="29" t="s">
        <v>0</v>
      </c>
      <c r="H7" s="29">
        <v>4480</v>
      </c>
      <c r="I7" s="29">
        <v>0.18</v>
      </c>
      <c r="J7" s="29">
        <v>50</v>
      </c>
      <c r="K7" s="268"/>
      <c r="L7" s="95"/>
      <c r="M7" s="12" t="s">
        <v>21</v>
      </c>
      <c r="N7" s="12" t="s">
        <v>0</v>
      </c>
      <c r="O7" s="35">
        <f>K22</f>
        <v>3787.5</v>
      </c>
    </row>
    <row r="8" spans="1:15" x14ac:dyDescent="0.25">
      <c r="A8" s="30">
        <v>43210.397592592592</v>
      </c>
      <c r="B8" s="12" t="s">
        <v>3</v>
      </c>
      <c r="C8" s="10"/>
      <c r="D8" s="12" t="s">
        <v>2</v>
      </c>
      <c r="E8" s="29" t="s">
        <v>637</v>
      </c>
      <c r="F8" s="124" t="s">
        <v>19</v>
      </c>
      <c r="G8" s="29" t="s">
        <v>0</v>
      </c>
      <c r="H8" s="29">
        <v>4540</v>
      </c>
      <c r="I8" s="29">
        <v>0.18</v>
      </c>
      <c r="J8" s="29">
        <v>50</v>
      </c>
      <c r="K8" s="268"/>
      <c r="L8" s="95"/>
      <c r="M8" s="9" t="s">
        <v>22</v>
      </c>
      <c r="N8" s="9" t="s">
        <v>0</v>
      </c>
      <c r="O8" s="33">
        <f>K31</f>
        <v>4015.7142857142858</v>
      </c>
    </row>
    <row r="9" spans="1:15" x14ac:dyDescent="0.25">
      <c r="A9" s="30">
        <v>43210.397743055553</v>
      </c>
      <c r="B9" s="12" t="s">
        <v>3</v>
      </c>
      <c r="C9" s="10"/>
      <c r="D9" s="12" t="s">
        <v>2</v>
      </c>
      <c r="E9" s="29" t="s">
        <v>637</v>
      </c>
      <c r="F9" s="124" t="s">
        <v>19</v>
      </c>
      <c r="G9" s="29" t="s">
        <v>0</v>
      </c>
      <c r="H9" s="29">
        <v>4520</v>
      </c>
      <c r="I9" s="29">
        <v>0.18</v>
      </c>
      <c r="J9" s="29">
        <v>50</v>
      </c>
      <c r="K9" s="269"/>
      <c r="L9" s="95"/>
      <c r="M9" s="12" t="s">
        <v>23</v>
      </c>
      <c r="N9" s="12" t="s">
        <v>0</v>
      </c>
      <c r="O9" s="35">
        <f>K40</f>
        <v>4027.1428571428573</v>
      </c>
    </row>
    <row r="10" spans="1:15" x14ac:dyDescent="0.25">
      <c r="A10" s="22">
        <v>43210.398599537039</v>
      </c>
      <c r="B10" s="9" t="s">
        <v>3</v>
      </c>
      <c r="C10" s="9" t="s">
        <v>2</v>
      </c>
      <c r="D10" s="10"/>
      <c r="E10" s="8" t="s">
        <v>636</v>
      </c>
      <c r="F10" s="125" t="s">
        <v>20</v>
      </c>
      <c r="G10" s="8" t="s">
        <v>0</v>
      </c>
      <c r="H10" s="14">
        <v>3760</v>
      </c>
      <c r="I10" s="8">
        <v>0.18</v>
      </c>
      <c r="J10" s="8">
        <v>50</v>
      </c>
      <c r="K10" s="270">
        <f>AVERAGE(H13:H16,H18,H20:H21)</f>
        <v>3857.1428571428573</v>
      </c>
      <c r="L10" s="95"/>
      <c r="M10" s="9" t="s">
        <v>23</v>
      </c>
      <c r="N10" s="9" t="s">
        <v>5</v>
      </c>
      <c r="O10" s="33">
        <f>K109</f>
        <v>3795</v>
      </c>
    </row>
    <row r="11" spans="1:15" x14ac:dyDescent="0.25">
      <c r="A11" s="22">
        <v>43210.398738425924</v>
      </c>
      <c r="B11" s="9" t="s">
        <v>3</v>
      </c>
      <c r="C11" s="9" t="s">
        <v>2</v>
      </c>
      <c r="D11" s="10"/>
      <c r="E11" s="8" t="s">
        <v>636</v>
      </c>
      <c r="F11" s="125" t="s">
        <v>20</v>
      </c>
      <c r="G11" s="8" t="s">
        <v>0</v>
      </c>
      <c r="H11" s="14">
        <v>3670</v>
      </c>
      <c r="I11" s="8">
        <v>0.18</v>
      </c>
      <c r="J11" s="8">
        <v>50</v>
      </c>
      <c r="K11" s="271"/>
      <c r="L11" s="95"/>
      <c r="M11" s="12" t="s">
        <v>25</v>
      </c>
      <c r="N11" s="12" t="s">
        <v>0</v>
      </c>
      <c r="O11" s="35">
        <f>K49</f>
        <v>4144.2857142857147</v>
      </c>
    </row>
    <row r="12" spans="1:15" x14ac:dyDescent="0.25">
      <c r="A12" s="22">
        <v>43210.398877314816</v>
      </c>
      <c r="B12" s="9" t="s">
        <v>3</v>
      </c>
      <c r="C12" s="9" t="s">
        <v>2</v>
      </c>
      <c r="D12" s="10"/>
      <c r="E12" s="8" t="s">
        <v>636</v>
      </c>
      <c r="F12" s="125" t="s">
        <v>20</v>
      </c>
      <c r="G12" s="8" t="s">
        <v>0</v>
      </c>
      <c r="H12" s="14">
        <v>2350</v>
      </c>
      <c r="I12" s="8">
        <v>0.18</v>
      </c>
      <c r="J12" s="8">
        <v>50</v>
      </c>
      <c r="K12" s="271"/>
      <c r="L12" s="95"/>
      <c r="M12" s="9" t="s">
        <v>31</v>
      </c>
      <c r="N12" s="9" t="s">
        <v>0</v>
      </c>
      <c r="O12" s="33">
        <f>K91</f>
        <v>4316.666666666667</v>
      </c>
    </row>
    <row r="13" spans="1:15" x14ac:dyDescent="0.25">
      <c r="A13" s="22">
        <v>43210.399456018517</v>
      </c>
      <c r="B13" s="9" t="s">
        <v>3</v>
      </c>
      <c r="C13" s="9" t="s">
        <v>2</v>
      </c>
      <c r="D13" s="10"/>
      <c r="E13" s="8" t="s">
        <v>636</v>
      </c>
      <c r="F13" s="125" t="s">
        <v>20</v>
      </c>
      <c r="G13" s="8" t="s">
        <v>0</v>
      </c>
      <c r="H13" s="8">
        <v>3470</v>
      </c>
      <c r="I13" s="8">
        <v>0.18</v>
      </c>
      <c r="J13" s="8">
        <v>50</v>
      </c>
      <c r="K13" s="271"/>
      <c r="L13" s="95"/>
      <c r="M13" s="12" t="s">
        <v>30</v>
      </c>
      <c r="N13" s="12" t="s">
        <v>0</v>
      </c>
      <c r="O13" s="35">
        <f>K85</f>
        <v>4615</v>
      </c>
    </row>
    <row r="14" spans="1:15" x14ac:dyDescent="0.25">
      <c r="A14" s="22">
        <v>43210.399594907409</v>
      </c>
      <c r="B14" s="9" t="s">
        <v>3</v>
      </c>
      <c r="C14" s="9" t="s">
        <v>2</v>
      </c>
      <c r="D14" s="10"/>
      <c r="E14" s="8" t="s">
        <v>636</v>
      </c>
      <c r="F14" s="125" t="s">
        <v>20</v>
      </c>
      <c r="G14" s="8" t="s">
        <v>0</v>
      </c>
      <c r="H14" s="8">
        <v>3460</v>
      </c>
      <c r="I14" s="8">
        <v>0.18</v>
      </c>
      <c r="J14" s="8">
        <v>50</v>
      </c>
      <c r="K14" s="271"/>
      <c r="L14" s="95"/>
      <c r="M14" s="9" t="s">
        <v>29</v>
      </c>
      <c r="N14" s="9" t="s">
        <v>0</v>
      </c>
      <c r="O14" s="33">
        <f>K79</f>
        <v>4418.333333333333</v>
      </c>
    </row>
    <row r="15" spans="1:15" x14ac:dyDescent="0.25">
      <c r="A15" s="22">
        <v>43210.399733796294</v>
      </c>
      <c r="B15" s="9" t="s">
        <v>3</v>
      </c>
      <c r="C15" s="9" t="s">
        <v>2</v>
      </c>
      <c r="D15" s="10"/>
      <c r="E15" s="8" t="s">
        <v>636</v>
      </c>
      <c r="F15" s="125" t="s">
        <v>20</v>
      </c>
      <c r="G15" s="8" t="s">
        <v>0</v>
      </c>
      <c r="H15" s="8">
        <v>3430</v>
      </c>
      <c r="I15" s="8">
        <v>0.18</v>
      </c>
      <c r="J15" s="8">
        <v>50</v>
      </c>
      <c r="K15" s="271"/>
      <c r="L15" s="95"/>
      <c r="M15" s="12" t="s">
        <v>29</v>
      </c>
      <c r="N15" s="12" t="s">
        <v>12</v>
      </c>
      <c r="O15" s="35">
        <f>K130</f>
        <v>4393.333333333333</v>
      </c>
    </row>
    <row r="16" spans="1:15" x14ac:dyDescent="0.25">
      <c r="A16" s="22">
        <v>43210.400185185186</v>
      </c>
      <c r="B16" s="9" t="s">
        <v>3</v>
      </c>
      <c r="C16" s="10"/>
      <c r="D16" s="9" t="s">
        <v>2</v>
      </c>
      <c r="E16" s="8" t="s">
        <v>637</v>
      </c>
      <c r="F16" s="125" t="s">
        <v>20</v>
      </c>
      <c r="G16" s="8" t="s">
        <v>0</v>
      </c>
      <c r="H16" s="8">
        <v>4210</v>
      </c>
      <c r="I16" s="8">
        <v>0.18</v>
      </c>
      <c r="J16" s="8">
        <v>50</v>
      </c>
      <c r="K16" s="271"/>
      <c r="L16" s="95"/>
      <c r="M16" s="9" t="s">
        <v>28</v>
      </c>
      <c r="N16" s="9" t="s">
        <v>0</v>
      </c>
      <c r="O16" s="33">
        <f>K73</f>
        <v>4338.333333333333</v>
      </c>
    </row>
    <row r="17" spans="1:15" x14ac:dyDescent="0.25">
      <c r="A17" s="22">
        <v>43210.400335648148</v>
      </c>
      <c r="B17" s="9" t="s">
        <v>3</v>
      </c>
      <c r="C17" s="10"/>
      <c r="D17" s="9" t="s">
        <v>2</v>
      </c>
      <c r="E17" s="8" t="s">
        <v>637</v>
      </c>
      <c r="F17" s="125" t="s">
        <v>20</v>
      </c>
      <c r="G17" s="8" t="s">
        <v>0</v>
      </c>
      <c r="H17" s="14">
        <v>490</v>
      </c>
      <c r="I17" s="8">
        <v>0.18</v>
      </c>
      <c r="J17" s="8">
        <v>50</v>
      </c>
      <c r="K17" s="271"/>
      <c r="L17" s="95"/>
      <c r="M17" s="12" t="s">
        <v>28</v>
      </c>
      <c r="N17" s="12" t="s">
        <v>16</v>
      </c>
      <c r="O17" s="35">
        <f>K118</f>
        <v>3981.6666666666665</v>
      </c>
    </row>
    <row r="18" spans="1:15" x14ac:dyDescent="0.25">
      <c r="A18" s="22">
        <v>43210.40048611111</v>
      </c>
      <c r="B18" s="9" t="s">
        <v>3</v>
      </c>
      <c r="C18" s="10"/>
      <c r="D18" s="9" t="s">
        <v>2</v>
      </c>
      <c r="E18" s="8" t="s">
        <v>637</v>
      </c>
      <c r="F18" s="125" t="s">
        <v>20</v>
      </c>
      <c r="G18" s="8" t="s">
        <v>0</v>
      </c>
      <c r="H18" s="8">
        <v>4150</v>
      </c>
      <c r="I18" s="8">
        <v>0.18</v>
      </c>
      <c r="J18" s="8">
        <v>50</v>
      </c>
      <c r="K18" s="271"/>
      <c r="L18" s="95"/>
      <c r="M18" s="9" t="s">
        <v>27</v>
      </c>
      <c r="N18" s="9" t="s">
        <v>0</v>
      </c>
      <c r="O18" s="33">
        <f>K64</f>
        <v>4954.4444444444443</v>
      </c>
    </row>
    <row r="19" spans="1:15" x14ac:dyDescent="0.25">
      <c r="A19" s="22">
        <v>43210.400763888887</v>
      </c>
      <c r="B19" s="9" t="s">
        <v>3</v>
      </c>
      <c r="C19" s="10"/>
      <c r="D19" s="9" t="s">
        <v>2</v>
      </c>
      <c r="E19" s="8" t="s">
        <v>637</v>
      </c>
      <c r="F19" s="125" t="s">
        <v>20</v>
      </c>
      <c r="G19" s="8" t="s">
        <v>0</v>
      </c>
      <c r="H19" s="14">
        <v>3240</v>
      </c>
      <c r="I19" s="8">
        <v>0.18</v>
      </c>
      <c r="J19" s="8">
        <v>50</v>
      </c>
      <c r="K19" s="271"/>
      <c r="L19" s="95"/>
      <c r="M19" s="12" t="s">
        <v>26</v>
      </c>
      <c r="N19" s="12" t="s">
        <v>0</v>
      </c>
      <c r="O19" s="35">
        <f>K58</f>
        <v>4750</v>
      </c>
    </row>
    <row r="20" spans="1:15" x14ac:dyDescent="0.25">
      <c r="A20" s="22">
        <v>43210.400925925926</v>
      </c>
      <c r="B20" s="9" t="s">
        <v>3</v>
      </c>
      <c r="C20" s="10"/>
      <c r="D20" s="9" t="s">
        <v>2</v>
      </c>
      <c r="E20" s="8" t="s">
        <v>637</v>
      </c>
      <c r="F20" s="125" t="s">
        <v>20</v>
      </c>
      <c r="G20" s="8" t="s">
        <v>0</v>
      </c>
      <c r="H20" s="8">
        <v>4130</v>
      </c>
      <c r="I20" s="8">
        <v>0.18</v>
      </c>
      <c r="J20" s="8">
        <v>50</v>
      </c>
      <c r="K20" s="271"/>
      <c r="L20" s="95"/>
      <c r="M20" s="9" t="s">
        <v>18</v>
      </c>
      <c r="N20" s="9" t="s">
        <v>0</v>
      </c>
      <c r="O20" s="33">
        <f>K139</f>
        <v>4485</v>
      </c>
    </row>
    <row r="21" spans="1:15" x14ac:dyDescent="0.25">
      <c r="A21" s="22">
        <v>43210.401064814818</v>
      </c>
      <c r="B21" s="9" t="s">
        <v>3</v>
      </c>
      <c r="C21" s="10"/>
      <c r="D21" s="9" t="s">
        <v>2</v>
      </c>
      <c r="E21" s="8" t="s">
        <v>637</v>
      </c>
      <c r="F21" s="125" t="s">
        <v>20</v>
      </c>
      <c r="G21" s="8" t="s">
        <v>0</v>
      </c>
      <c r="H21" s="8">
        <v>4150</v>
      </c>
      <c r="I21" s="8">
        <v>0.18</v>
      </c>
      <c r="J21" s="8">
        <v>50</v>
      </c>
      <c r="K21" s="272"/>
      <c r="L21" s="95"/>
      <c r="M21" s="12" t="s">
        <v>17</v>
      </c>
      <c r="N21" s="12" t="s">
        <v>0</v>
      </c>
      <c r="O21" s="35">
        <f>K148</f>
        <v>4785</v>
      </c>
    </row>
    <row r="22" spans="1:15" x14ac:dyDescent="0.25">
      <c r="A22" s="30">
        <v>43210.401666666665</v>
      </c>
      <c r="B22" s="12" t="s">
        <v>3</v>
      </c>
      <c r="C22" s="12" t="s">
        <v>2</v>
      </c>
      <c r="D22" s="10"/>
      <c r="E22" s="29" t="s">
        <v>636</v>
      </c>
      <c r="F22" s="124" t="s">
        <v>21</v>
      </c>
      <c r="G22" s="29" t="s">
        <v>0</v>
      </c>
      <c r="H22" s="29">
        <v>3890</v>
      </c>
      <c r="I22" s="29">
        <v>0.18</v>
      </c>
      <c r="J22" s="29">
        <v>50</v>
      </c>
      <c r="K22" s="267">
        <f>AVERAGE(H22,H24:H30)</f>
        <v>3787.5</v>
      </c>
      <c r="L22" s="95"/>
      <c r="M22" s="9" t="s">
        <v>17</v>
      </c>
      <c r="N22" s="9" t="s">
        <v>16</v>
      </c>
      <c r="O22" s="33">
        <f>K157</f>
        <v>4413.75</v>
      </c>
    </row>
    <row r="23" spans="1:15" x14ac:dyDescent="0.25">
      <c r="A23" s="30">
        <v>43210.401817129627</v>
      </c>
      <c r="B23" s="12" t="s">
        <v>3</v>
      </c>
      <c r="C23" s="12" t="s">
        <v>2</v>
      </c>
      <c r="D23" s="10"/>
      <c r="E23" s="29" t="s">
        <v>636</v>
      </c>
      <c r="F23" s="124" t="s">
        <v>21</v>
      </c>
      <c r="G23" s="29" t="s">
        <v>0</v>
      </c>
      <c r="H23" s="31">
        <v>450</v>
      </c>
      <c r="I23" s="29">
        <v>0.18</v>
      </c>
      <c r="J23" s="29">
        <v>50</v>
      </c>
      <c r="K23" s="268"/>
      <c r="L23" s="95"/>
      <c r="M23" s="12" t="s">
        <v>15</v>
      </c>
      <c r="N23" s="12" t="s">
        <v>0</v>
      </c>
      <c r="O23" s="35">
        <f>K166</f>
        <v>4208.8888888888887</v>
      </c>
    </row>
    <row r="24" spans="1:15" x14ac:dyDescent="0.25">
      <c r="A24" s="30">
        <v>43210.401956018519</v>
      </c>
      <c r="B24" s="12" t="s">
        <v>3</v>
      </c>
      <c r="C24" s="12" t="s">
        <v>2</v>
      </c>
      <c r="D24" s="10"/>
      <c r="E24" s="29" t="s">
        <v>636</v>
      </c>
      <c r="F24" s="124" t="s">
        <v>21</v>
      </c>
      <c r="G24" s="29" t="s">
        <v>0</v>
      </c>
      <c r="H24" s="29">
        <v>3890</v>
      </c>
      <c r="I24" s="29">
        <v>0.18</v>
      </c>
      <c r="J24" s="29">
        <v>50</v>
      </c>
      <c r="K24" s="268"/>
      <c r="L24" s="95"/>
      <c r="M24" s="9" t="s">
        <v>14</v>
      </c>
      <c r="N24" s="9" t="s">
        <v>0</v>
      </c>
      <c r="O24" s="33">
        <f>K175</f>
        <v>4353.333333333333</v>
      </c>
    </row>
    <row r="25" spans="1:15" x14ac:dyDescent="0.25">
      <c r="A25" s="30">
        <v>43210.402175925927</v>
      </c>
      <c r="B25" s="12" t="s">
        <v>3</v>
      </c>
      <c r="C25" s="12" t="s">
        <v>2</v>
      </c>
      <c r="D25" s="10"/>
      <c r="E25" s="29" t="s">
        <v>636</v>
      </c>
      <c r="F25" s="124" t="s">
        <v>21</v>
      </c>
      <c r="G25" s="29" t="s">
        <v>0</v>
      </c>
      <c r="H25" s="29">
        <v>3860</v>
      </c>
      <c r="I25" s="29">
        <v>0.18</v>
      </c>
      <c r="J25" s="29">
        <v>50</v>
      </c>
      <c r="K25" s="268"/>
      <c r="L25" s="95"/>
      <c r="M25" s="12" t="s">
        <v>13</v>
      </c>
      <c r="N25" s="12" t="s">
        <v>0</v>
      </c>
      <c r="O25" s="35">
        <f>K181</f>
        <v>4467.5</v>
      </c>
    </row>
    <row r="26" spans="1:15" x14ac:dyDescent="0.25">
      <c r="A26" s="30">
        <v>43210.402314814812</v>
      </c>
      <c r="B26" s="12" t="s">
        <v>3</v>
      </c>
      <c r="C26" s="12" t="s">
        <v>2</v>
      </c>
      <c r="D26" s="10"/>
      <c r="E26" s="29" t="s">
        <v>636</v>
      </c>
      <c r="F26" s="124" t="s">
        <v>21</v>
      </c>
      <c r="G26" s="29" t="s">
        <v>0</v>
      </c>
      <c r="H26" s="29">
        <v>3890</v>
      </c>
      <c r="I26" s="29">
        <v>0.18</v>
      </c>
      <c r="J26" s="29">
        <v>50</v>
      </c>
      <c r="K26" s="268"/>
      <c r="L26" s="95"/>
      <c r="M26" s="9" t="s">
        <v>13</v>
      </c>
      <c r="N26" s="9" t="s">
        <v>12</v>
      </c>
      <c r="O26" s="33"/>
    </row>
    <row r="27" spans="1:15" x14ac:dyDescent="0.25">
      <c r="A27" s="30">
        <v>43210.402465277781</v>
      </c>
      <c r="B27" s="12" t="s">
        <v>3</v>
      </c>
      <c r="C27" s="12" t="s">
        <v>2</v>
      </c>
      <c r="D27" s="10"/>
      <c r="E27" s="29" t="s">
        <v>636</v>
      </c>
      <c r="F27" s="124" t="s">
        <v>21</v>
      </c>
      <c r="G27" s="29" t="s">
        <v>0</v>
      </c>
      <c r="H27" s="29">
        <v>3860</v>
      </c>
      <c r="I27" s="29">
        <v>0.18</v>
      </c>
      <c r="J27" s="29">
        <v>50</v>
      </c>
      <c r="K27" s="268"/>
      <c r="L27" s="95"/>
      <c r="M27" s="12" t="s">
        <v>11</v>
      </c>
      <c r="N27" s="12" t="s">
        <v>0</v>
      </c>
      <c r="O27" s="35">
        <f>K190</f>
        <v>4446.666666666667</v>
      </c>
    </row>
    <row r="28" spans="1:15" x14ac:dyDescent="0.25">
      <c r="A28" s="30">
        <v>43210.402870370373</v>
      </c>
      <c r="B28" s="12" t="s">
        <v>3</v>
      </c>
      <c r="C28" s="10"/>
      <c r="D28" s="12" t="s">
        <v>2</v>
      </c>
      <c r="E28" s="29" t="s">
        <v>637</v>
      </c>
      <c r="F28" s="124" t="s">
        <v>21</v>
      </c>
      <c r="G28" s="29" t="s">
        <v>0</v>
      </c>
      <c r="H28" s="29">
        <v>3650</v>
      </c>
      <c r="I28" s="29">
        <v>0.18</v>
      </c>
      <c r="J28" s="29">
        <v>50</v>
      </c>
      <c r="K28" s="268"/>
      <c r="L28" s="95"/>
      <c r="M28" s="9" t="s">
        <v>1</v>
      </c>
      <c r="N28" s="9" t="s">
        <v>0</v>
      </c>
      <c r="O28" s="33">
        <f>K253</f>
        <v>4355.833333333333</v>
      </c>
    </row>
    <row r="29" spans="1:15" x14ac:dyDescent="0.25">
      <c r="A29" s="30">
        <v>43210.403020833335</v>
      </c>
      <c r="B29" s="12" t="s">
        <v>3</v>
      </c>
      <c r="C29" s="10"/>
      <c r="D29" s="12" t="s">
        <v>2</v>
      </c>
      <c r="E29" s="29" t="s">
        <v>637</v>
      </c>
      <c r="F29" s="124" t="s">
        <v>21</v>
      </c>
      <c r="G29" s="29" t="s">
        <v>0</v>
      </c>
      <c r="H29" s="29">
        <v>3630</v>
      </c>
      <c r="I29" s="29">
        <v>0.18</v>
      </c>
      <c r="J29" s="29">
        <v>50</v>
      </c>
      <c r="K29" s="268"/>
      <c r="L29" s="95"/>
      <c r="M29" s="12" t="s">
        <v>4</v>
      </c>
      <c r="N29" s="12" t="s">
        <v>0</v>
      </c>
      <c r="O29" s="35">
        <f>K247</f>
        <v>4150</v>
      </c>
    </row>
    <row r="30" spans="1:15" x14ac:dyDescent="0.25">
      <c r="A30" s="30">
        <v>43210.403171296297</v>
      </c>
      <c r="B30" s="12" t="s">
        <v>3</v>
      </c>
      <c r="C30" s="10"/>
      <c r="D30" s="12" t="s">
        <v>2</v>
      </c>
      <c r="E30" s="29" t="s">
        <v>637</v>
      </c>
      <c r="F30" s="124" t="s">
        <v>21</v>
      </c>
      <c r="G30" s="29" t="s">
        <v>0</v>
      </c>
      <c r="H30" s="29">
        <v>3630</v>
      </c>
      <c r="I30" s="29">
        <v>0.18</v>
      </c>
      <c r="J30" s="29">
        <v>50</v>
      </c>
      <c r="K30" s="269"/>
      <c r="L30" s="95"/>
      <c r="M30" s="9" t="s">
        <v>6</v>
      </c>
      <c r="N30" s="9" t="s">
        <v>0</v>
      </c>
      <c r="O30" s="33">
        <f>K238</f>
        <v>4400</v>
      </c>
    </row>
    <row r="31" spans="1:15" x14ac:dyDescent="0.25">
      <c r="A31" s="22">
        <v>43210.404097222221</v>
      </c>
      <c r="B31" s="9" t="s">
        <v>3</v>
      </c>
      <c r="C31" s="9" t="s">
        <v>2</v>
      </c>
      <c r="D31" s="10"/>
      <c r="E31" s="8" t="s">
        <v>636</v>
      </c>
      <c r="F31" s="125" t="s">
        <v>22</v>
      </c>
      <c r="G31" s="8" t="s">
        <v>0</v>
      </c>
      <c r="H31" s="14">
        <v>4230</v>
      </c>
      <c r="I31" s="8">
        <v>0.18</v>
      </c>
      <c r="J31" s="8">
        <v>50</v>
      </c>
      <c r="K31" s="270">
        <f>AVERAGE(H32:H36,H38:H39)</f>
        <v>4015.7142857142858</v>
      </c>
      <c r="L31" s="95"/>
      <c r="M31" s="12" t="s">
        <v>6</v>
      </c>
      <c r="N31" s="12" t="s">
        <v>5</v>
      </c>
      <c r="O31" s="35">
        <f>K265</f>
        <v>4205.833333333333</v>
      </c>
    </row>
    <row r="32" spans="1:15" x14ac:dyDescent="0.25">
      <c r="A32" s="22">
        <v>43210.404236111113</v>
      </c>
      <c r="B32" s="9" t="s">
        <v>3</v>
      </c>
      <c r="C32" s="9" t="s">
        <v>2</v>
      </c>
      <c r="D32" s="10"/>
      <c r="E32" s="8" t="s">
        <v>636</v>
      </c>
      <c r="F32" s="125" t="s">
        <v>22</v>
      </c>
      <c r="G32" s="8" t="s">
        <v>0</v>
      </c>
      <c r="H32" s="8">
        <v>4210</v>
      </c>
      <c r="I32" s="8">
        <v>0.18</v>
      </c>
      <c r="J32" s="8">
        <v>50</v>
      </c>
      <c r="K32" s="271"/>
      <c r="L32" s="95"/>
      <c r="M32" s="9" t="s">
        <v>7</v>
      </c>
      <c r="N32" s="9" t="s">
        <v>0</v>
      </c>
      <c r="O32" s="33">
        <f>K220</f>
        <v>4781.666666666667</v>
      </c>
    </row>
    <row r="33" spans="1:15" x14ac:dyDescent="0.25">
      <c r="A33" s="22">
        <v>43210.404374999998</v>
      </c>
      <c r="B33" s="9" t="s">
        <v>3</v>
      </c>
      <c r="C33" s="9" t="s">
        <v>2</v>
      </c>
      <c r="D33" s="10"/>
      <c r="E33" s="8" t="s">
        <v>636</v>
      </c>
      <c r="F33" s="125" t="s">
        <v>22</v>
      </c>
      <c r="G33" s="8" t="s">
        <v>0</v>
      </c>
      <c r="H33" s="8">
        <v>4220</v>
      </c>
      <c r="I33" s="8">
        <v>0.18</v>
      </c>
      <c r="J33" s="8">
        <v>50</v>
      </c>
      <c r="K33" s="271"/>
      <c r="L33" s="95"/>
      <c r="M33" s="12" t="s">
        <v>7</v>
      </c>
      <c r="N33" s="12" t="s">
        <v>8</v>
      </c>
      <c r="O33" s="35">
        <f>K226</f>
        <v>4371.666666666667</v>
      </c>
    </row>
    <row r="34" spans="1:15" x14ac:dyDescent="0.25">
      <c r="A34" s="22">
        <v>43210.405416666668</v>
      </c>
      <c r="B34" s="9" t="s">
        <v>3</v>
      </c>
      <c r="C34" s="10"/>
      <c r="D34" s="9" t="s">
        <v>2</v>
      </c>
      <c r="E34" s="8" t="s">
        <v>637</v>
      </c>
      <c r="F34" s="125" t="s">
        <v>22</v>
      </c>
      <c r="G34" s="8" t="s">
        <v>0</v>
      </c>
      <c r="H34" s="8">
        <v>3860</v>
      </c>
      <c r="I34" s="8">
        <v>0.18</v>
      </c>
      <c r="J34" s="8">
        <v>50</v>
      </c>
      <c r="K34" s="271"/>
      <c r="L34" s="95"/>
      <c r="M34" s="9" t="s">
        <v>9</v>
      </c>
      <c r="N34" s="9" t="s">
        <v>0</v>
      </c>
      <c r="O34" s="33">
        <f>K211</f>
        <v>4835</v>
      </c>
    </row>
    <row r="35" spans="1:15" x14ac:dyDescent="0.25">
      <c r="A35" s="22">
        <v>43210.40556712963</v>
      </c>
      <c r="B35" s="9" t="s">
        <v>3</v>
      </c>
      <c r="C35" s="10"/>
      <c r="D35" s="9" t="s">
        <v>2</v>
      </c>
      <c r="E35" s="8" t="s">
        <v>637</v>
      </c>
      <c r="F35" s="125" t="s">
        <v>22</v>
      </c>
      <c r="G35" s="8" t="s">
        <v>0</v>
      </c>
      <c r="H35" s="8">
        <v>3820</v>
      </c>
      <c r="I35" s="8">
        <v>0.18</v>
      </c>
      <c r="J35" s="8">
        <v>50</v>
      </c>
      <c r="K35" s="271"/>
      <c r="L35" s="95"/>
      <c r="M35" s="12" t="s">
        <v>10</v>
      </c>
      <c r="N35" s="12" t="s">
        <v>0</v>
      </c>
      <c r="O35" s="35">
        <f>K199</f>
        <v>4068.5714285714284</v>
      </c>
    </row>
    <row r="36" spans="1:15" x14ac:dyDescent="0.25">
      <c r="A36" s="22">
        <v>43210.405717592592</v>
      </c>
      <c r="B36" s="9" t="s">
        <v>3</v>
      </c>
      <c r="C36" s="10"/>
      <c r="D36" s="9" t="s">
        <v>2</v>
      </c>
      <c r="E36" s="8" t="s">
        <v>637</v>
      </c>
      <c r="F36" s="125" t="s">
        <v>22</v>
      </c>
      <c r="G36" s="8" t="s">
        <v>0</v>
      </c>
      <c r="H36" s="8">
        <v>3810</v>
      </c>
      <c r="I36" s="8">
        <v>0.18</v>
      </c>
      <c r="J36" s="8">
        <v>50</v>
      </c>
      <c r="K36" s="271"/>
      <c r="L36" s="95"/>
    </row>
    <row r="37" spans="1:15" x14ac:dyDescent="0.25">
      <c r="A37" s="22">
        <v>43210.406412037039</v>
      </c>
      <c r="B37" s="9" t="s">
        <v>3</v>
      </c>
      <c r="C37" s="10"/>
      <c r="D37" s="9" t="s">
        <v>2</v>
      </c>
      <c r="E37" s="8" t="s">
        <v>637</v>
      </c>
      <c r="F37" s="125" t="s">
        <v>22</v>
      </c>
      <c r="G37" s="8" t="s">
        <v>0</v>
      </c>
      <c r="H37" s="14">
        <v>400</v>
      </c>
      <c r="I37" s="8">
        <v>0.18</v>
      </c>
      <c r="J37" s="8">
        <v>50</v>
      </c>
      <c r="K37" s="271"/>
      <c r="L37" s="95"/>
    </row>
    <row r="38" spans="1:15" x14ac:dyDescent="0.25">
      <c r="A38" s="22">
        <v>43210.406550925924</v>
      </c>
      <c r="B38" s="9" t="s">
        <v>3</v>
      </c>
      <c r="C38" s="10"/>
      <c r="D38" s="9" t="s">
        <v>2</v>
      </c>
      <c r="E38" s="8" t="s">
        <v>637</v>
      </c>
      <c r="F38" s="125" t="s">
        <v>22</v>
      </c>
      <c r="G38" s="8" t="s">
        <v>0</v>
      </c>
      <c r="H38" s="8">
        <v>4090</v>
      </c>
      <c r="I38" s="8">
        <v>0.18</v>
      </c>
      <c r="J38" s="8">
        <v>50</v>
      </c>
      <c r="K38" s="271"/>
      <c r="L38" s="95"/>
    </row>
    <row r="39" spans="1:15" x14ac:dyDescent="0.25">
      <c r="A39" s="22">
        <v>43210.406701388885</v>
      </c>
      <c r="B39" s="9" t="s">
        <v>3</v>
      </c>
      <c r="C39" s="10"/>
      <c r="D39" s="9" t="s">
        <v>2</v>
      </c>
      <c r="E39" s="8" t="s">
        <v>637</v>
      </c>
      <c r="F39" s="125" t="s">
        <v>22</v>
      </c>
      <c r="G39" s="8" t="s">
        <v>0</v>
      </c>
      <c r="H39" s="8">
        <v>4100</v>
      </c>
      <c r="I39" s="8">
        <v>0.18</v>
      </c>
      <c r="J39" s="8">
        <v>50</v>
      </c>
      <c r="K39" s="272"/>
      <c r="L39" s="95"/>
      <c r="O39" s="27"/>
    </row>
    <row r="40" spans="1:15" x14ac:dyDescent="0.25">
      <c r="A40" s="30">
        <v>43210.407800925925</v>
      </c>
      <c r="B40" s="12" t="s">
        <v>3</v>
      </c>
      <c r="C40" s="12" t="s">
        <v>2</v>
      </c>
      <c r="D40" s="10"/>
      <c r="E40" s="29" t="s">
        <v>636</v>
      </c>
      <c r="F40" s="124" t="s">
        <v>23</v>
      </c>
      <c r="G40" s="29" t="s">
        <v>0</v>
      </c>
      <c r="H40" s="29">
        <v>4090</v>
      </c>
      <c r="I40" s="29">
        <v>0.18</v>
      </c>
      <c r="J40" s="29">
        <v>50</v>
      </c>
      <c r="K40" s="267">
        <f>AVERAGE(H40,H43:H48)</f>
        <v>4027.1428571428573</v>
      </c>
      <c r="L40" s="95"/>
    </row>
    <row r="41" spans="1:15" x14ac:dyDescent="0.25">
      <c r="A41" s="30">
        <v>43210.407939814817</v>
      </c>
      <c r="B41" s="12" t="s">
        <v>3</v>
      </c>
      <c r="C41" s="12" t="s">
        <v>2</v>
      </c>
      <c r="D41" s="10"/>
      <c r="E41" s="29" t="s">
        <v>636</v>
      </c>
      <c r="F41" s="124" t="s">
        <v>23</v>
      </c>
      <c r="G41" s="29" t="s">
        <v>0</v>
      </c>
      <c r="H41" s="31">
        <v>4050</v>
      </c>
      <c r="I41" s="29">
        <v>0.18</v>
      </c>
      <c r="J41" s="29">
        <v>50</v>
      </c>
      <c r="K41" s="268"/>
      <c r="L41" s="95"/>
    </row>
    <row r="42" spans="1:15" x14ac:dyDescent="0.25">
      <c r="A42" s="30">
        <v>43210.408078703702</v>
      </c>
      <c r="B42" s="12" t="s">
        <v>3</v>
      </c>
      <c r="C42" s="12" t="s">
        <v>2</v>
      </c>
      <c r="D42" s="10"/>
      <c r="E42" s="29" t="s">
        <v>636</v>
      </c>
      <c r="F42" s="124" t="s">
        <v>23</v>
      </c>
      <c r="G42" s="29" t="s">
        <v>0</v>
      </c>
      <c r="H42" s="31">
        <v>400</v>
      </c>
      <c r="I42" s="29">
        <v>0.18</v>
      </c>
      <c r="J42" s="29">
        <v>50</v>
      </c>
      <c r="K42" s="268"/>
      <c r="L42" s="95"/>
    </row>
    <row r="43" spans="1:15" x14ac:dyDescent="0.25">
      <c r="A43" s="30">
        <v>43210.408310185187</v>
      </c>
      <c r="B43" s="12" t="s">
        <v>3</v>
      </c>
      <c r="C43" s="12" t="s">
        <v>2</v>
      </c>
      <c r="D43" s="10"/>
      <c r="E43" s="29" t="s">
        <v>636</v>
      </c>
      <c r="F43" s="124" t="s">
        <v>23</v>
      </c>
      <c r="G43" s="29" t="s">
        <v>0</v>
      </c>
      <c r="H43" s="29">
        <v>4060</v>
      </c>
      <c r="I43" s="29">
        <v>0.18</v>
      </c>
      <c r="J43" s="29">
        <v>50</v>
      </c>
      <c r="K43" s="268"/>
      <c r="L43" s="95"/>
    </row>
    <row r="44" spans="1:15" x14ac:dyDescent="0.25">
      <c r="A44" s="30">
        <v>43210.408449074072</v>
      </c>
      <c r="B44" s="12" t="s">
        <v>3</v>
      </c>
      <c r="C44" s="12" t="s">
        <v>2</v>
      </c>
      <c r="D44" s="10"/>
      <c r="E44" s="29" t="s">
        <v>636</v>
      </c>
      <c r="F44" s="124" t="s">
        <v>23</v>
      </c>
      <c r="G44" s="29" t="s">
        <v>0</v>
      </c>
      <c r="H44" s="29">
        <v>4060</v>
      </c>
      <c r="I44" s="29">
        <v>0.18</v>
      </c>
      <c r="J44" s="29">
        <v>52</v>
      </c>
      <c r="K44" s="268"/>
      <c r="L44" s="95"/>
    </row>
    <row r="45" spans="1:15" x14ac:dyDescent="0.25">
      <c r="A45" s="30">
        <v>43210.408599537041</v>
      </c>
      <c r="B45" s="12" t="s">
        <v>3</v>
      </c>
      <c r="C45" s="12" t="s">
        <v>2</v>
      </c>
      <c r="D45" s="10"/>
      <c r="E45" s="29" t="s">
        <v>636</v>
      </c>
      <c r="F45" s="124" t="s">
        <v>23</v>
      </c>
      <c r="G45" s="29" t="s">
        <v>0</v>
      </c>
      <c r="H45" s="29">
        <v>4060</v>
      </c>
      <c r="I45" s="29">
        <v>0.18</v>
      </c>
      <c r="J45" s="29">
        <v>50</v>
      </c>
      <c r="K45" s="268"/>
      <c r="L45" s="95"/>
    </row>
    <row r="46" spans="1:15" x14ac:dyDescent="0.25">
      <c r="A46" s="30">
        <v>43210.40902777778</v>
      </c>
      <c r="B46" s="12" t="s">
        <v>3</v>
      </c>
      <c r="C46" s="10"/>
      <c r="D46" s="12" t="s">
        <v>2</v>
      </c>
      <c r="E46" s="29" t="s">
        <v>637</v>
      </c>
      <c r="F46" s="124" t="s">
        <v>23</v>
      </c>
      <c r="G46" s="29" t="s">
        <v>0</v>
      </c>
      <c r="H46" s="29">
        <v>3980</v>
      </c>
      <c r="I46" s="29">
        <v>0.18</v>
      </c>
      <c r="J46" s="29">
        <v>52</v>
      </c>
      <c r="K46" s="268"/>
      <c r="L46" s="95"/>
    </row>
    <row r="47" spans="1:15" x14ac:dyDescent="0.25">
      <c r="A47" s="30">
        <v>43210.409178240741</v>
      </c>
      <c r="B47" s="12" t="s">
        <v>3</v>
      </c>
      <c r="C47" s="10"/>
      <c r="D47" s="12" t="s">
        <v>2</v>
      </c>
      <c r="E47" s="29" t="s">
        <v>637</v>
      </c>
      <c r="F47" s="124" t="s">
        <v>23</v>
      </c>
      <c r="G47" s="29" t="s">
        <v>0</v>
      </c>
      <c r="H47" s="29">
        <v>3990</v>
      </c>
      <c r="I47" s="29">
        <v>0.18</v>
      </c>
      <c r="J47" s="29">
        <v>50</v>
      </c>
      <c r="K47" s="268"/>
      <c r="L47" s="95"/>
    </row>
    <row r="48" spans="1:15" x14ac:dyDescent="0.25">
      <c r="A48" s="30">
        <v>43210.409328703703</v>
      </c>
      <c r="B48" s="12" t="s">
        <v>3</v>
      </c>
      <c r="C48" s="10"/>
      <c r="D48" s="12" t="s">
        <v>2</v>
      </c>
      <c r="E48" s="29" t="s">
        <v>637</v>
      </c>
      <c r="F48" s="124" t="s">
        <v>23</v>
      </c>
      <c r="G48" s="29" t="s">
        <v>0</v>
      </c>
      <c r="H48" s="29">
        <v>3950</v>
      </c>
      <c r="I48" s="29">
        <v>0.18</v>
      </c>
      <c r="J48" s="29">
        <v>52</v>
      </c>
      <c r="K48" s="269"/>
      <c r="L48" s="95"/>
    </row>
    <row r="49" spans="1:12" x14ac:dyDescent="0.25">
      <c r="A49" s="22">
        <v>43210.410011574073</v>
      </c>
      <c r="B49" s="9" t="s">
        <v>3</v>
      </c>
      <c r="C49" s="9" t="s">
        <v>2</v>
      </c>
      <c r="D49" s="10"/>
      <c r="E49" s="8" t="s">
        <v>636</v>
      </c>
      <c r="F49" s="125" t="s">
        <v>25</v>
      </c>
      <c r="G49" s="8" t="s">
        <v>0</v>
      </c>
      <c r="H49" s="8">
        <v>4540</v>
      </c>
      <c r="I49" s="8">
        <v>0.18</v>
      </c>
      <c r="J49" s="8">
        <v>52</v>
      </c>
      <c r="K49" s="270">
        <f>AVERAGE(H49,H52:H57)</f>
        <v>4144.2857142857147</v>
      </c>
      <c r="L49" s="95"/>
    </row>
    <row r="50" spans="1:12" x14ac:dyDescent="0.25">
      <c r="A50" s="22">
        <v>43210.410150462965</v>
      </c>
      <c r="B50" s="9" t="s">
        <v>3</v>
      </c>
      <c r="C50" s="9" t="s">
        <v>2</v>
      </c>
      <c r="D50" s="10"/>
      <c r="E50" s="8" t="s">
        <v>636</v>
      </c>
      <c r="F50" s="125" t="s">
        <v>25</v>
      </c>
      <c r="G50" s="8" t="s">
        <v>0</v>
      </c>
      <c r="H50" s="14">
        <v>4070</v>
      </c>
      <c r="I50" s="8">
        <v>0.18</v>
      </c>
      <c r="J50" s="8">
        <v>50</v>
      </c>
      <c r="K50" s="271"/>
      <c r="L50" s="95"/>
    </row>
    <row r="51" spans="1:12" x14ac:dyDescent="0.25">
      <c r="A51" s="22">
        <v>43210.41028935185</v>
      </c>
      <c r="B51" s="9" t="s">
        <v>3</v>
      </c>
      <c r="C51" s="9" t="s">
        <v>2</v>
      </c>
      <c r="D51" s="10"/>
      <c r="E51" s="8" t="s">
        <v>636</v>
      </c>
      <c r="F51" s="125" t="s">
        <v>25</v>
      </c>
      <c r="G51" s="8" t="s">
        <v>0</v>
      </c>
      <c r="H51" s="14">
        <v>3490</v>
      </c>
      <c r="I51" s="8">
        <v>0.18</v>
      </c>
      <c r="J51" s="8">
        <v>50</v>
      </c>
      <c r="K51" s="271"/>
      <c r="L51" s="95"/>
    </row>
    <row r="52" spans="1:12" x14ac:dyDescent="0.25">
      <c r="A52" s="22">
        <v>43210.411597222221</v>
      </c>
      <c r="B52" s="9" t="s">
        <v>3</v>
      </c>
      <c r="C52" s="9" t="s">
        <v>2</v>
      </c>
      <c r="D52" s="10"/>
      <c r="E52" s="8" t="s">
        <v>636</v>
      </c>
      <c r="F52" s="125" t="s">
        <v>25</v>
      </c>
      <c r="G52" s="8" t="s">
        <v>0</v>
      </c>
      <c r="H52" s="8">
        <v>4020</v>
      </c>
      <c r="I52" s="8">
        <v>0.18</v>
      </c>
      <c r="J52" s="8">
        <v>50</v>
      </c>
      <c r="K52" s="271"/>
      <c r="L52" s="95"/>
    </row>
    <row r="53" spans="1:12" x14ac:dyDescent="0.25">
      <c r="A53" s="22">
        <v>43210.411736111113</v>
      </c>
      <c r="B53" s="9" t="s">
        <v>3</v>
      </c>
      <c r="C53" s="9" t="s">
        <v>2</v>
      </c>
      <c r="D53" s="10"/>
      <c r="E53" s="8" t="s">
        <v>636</v>
      </c>
      <c r="F53" s="125" t="s">
        <v>25</v>
      </c>
      <c r="G53" s="8" t="s">
        <v>0</v>
      </c>
      <c r="H53" s="8">
        <v>4030</v>
      </c>
      <c r="I53" s="8">
        <v>0.18</v>
      </c>
      <c r="J53" s="8">
        <v>50</v>
      </c>
      <c r="K53" s="271"/>
      <c r="L53" s="95"/>
    </row>
    <row r="54" spans="1:12" x14ac:dyDescent="0.25">
      <c r="A54" s="22">
        <v>43210.411898148152</v>
      </c>
      <c r="B54" s="9" t="s">
        <v>3</v>
      </c>
      <c r="C54" s="9" t="s">
        <v>2</v>
      </c>
      <c r="D54" s="10"/>
      <c r="E54" s="8" t="s">
        <v>636</v>
      </c>
      <c r="F54" s="125" t="s">
        <v>25</v>
      </c>
      <c r="G54" s="8" t="s">
        <v>0</v>
      </c>
      <c r="H54" s="8">
        <v>3990</v>
      </c>
      <c r="I54" s="8">
        <v>0.18</v>
      </c>
      <c r="J54" s="8">
        <v>50</v>
      </c>
      <c r="K54" s="271"/>
      <c r="L54" s="95"/>
    </row>
    <row r="55" spans="1:12" x14ac:dyDescent="0.25">
      <c r="A55" s="22">
        <v>43210.412453703706</v>
      </c>
      <c r="B55" s="9" t="s">
        <v>3</v>
      </c>
      <c r="C55" s="10"/>
      <c r="D55" s="9" t="s">
        <v>2</v>
      </c>
      <c r="E55" s="8" t="s">
        <v>637</v>
      </c>
      <c r="F55" s="125" t="s">
        <v>25</v>
      </c>
      <c r="G55" s="8" t="s">
        <v>0</v>
      </c>
      <c r="H55" s="8">
        <v>4130</v>
      </c>
      <c r="I55" s="8">
        <v>0.18</v>
      </c>
      <c r="J55" s="8">
        <v>50</v>
      </c>
      <c r="K55" s="271"/>
      <c r="L55" s="95"/>
    </row>
    <row r="56" spans="1:12" x14ac:dyDescent="0.25">
      <c r="A56" s="22">
        <v>43210.412592592591</v>
      </c>
      <c r="B56" s="9" t="s">
        <v>3</v>
      </c>
      <c r="C56" s="10"/>
      <c r="D56" s="9" t="s">
        <v>2</v>
      </c>
      <c r="E56" s="8" t="s">
        <v>637</v>
      </c>
      <c r="F56" s="125" t="s">
        <v>25</v>
      </c>
      <c r="G56" s="8" t="s">
        <v>0</v>
      </c>
      <c r="H56" s="8">
        <v>4150</v>
      </c>
      <c r="I56" s="8">
        <v>0.18</v>
      </c>
      <c r="J56" s="8">
        <v>52</v>
      </c>
      <c r="K56" s="271"/>
      <c r="L56" s="95"/>
    </row>
    <row r="57" spans="1:12" x14ac:dyDescent="0.25">
      <c r="A57" s="22">
        <v>43210.412743055553</v>
      </c>
      <c r="B57" s="9" t="s">
        <v>3</v>
      </c>
      <c r="C57" s="10"/>
      <c r="D57" s="9" t="s">
        <v>2</v>
      </c>
      <c r="E57" s="8" t="s">
        <v>637</v>
      </c>
      <c r="F57" s="125" t="s">
        <v>25</v>
      </c>
      <c r="G57" s="8" t="s">
        <v>0</v>
      </c>
      <c r="H57" s="8">
        <v>4150</v>
      </c>
      <c r="I57" s="8">
        <v>0.18</v>
      </c>
      <c r="J57" s="8">
        <v>50</v>
      </c>
      <c r="K57" s="272"/>
      <c r="L57" s="95"/>
    </row>
    <row r="58" spans="1:12" x14ac:dyDescent="0.25">
      <c r="A58" s="30">
        <v>43210.413726851853</v>
      </c>
      <c r="B58" s="12" t="s">
        <v>3</v>
      </c>
      <c r="C58" s="12" t="s">
        <v>2</v>
      </c>
      <c r="D58" s="10"/>
      <c r="E58" s="29" t="s">
        <v>636</v>
      </c>
      <c r="F58" s="124" t="s">
        <v>26</v>
      </c>
      <c r="G58" s="29" t="s">
        <v>0</v>
      </c>
      <c r="H58" s="29">
        <v>4440</v>
      </c>
      <c r="I58" s="29">
        <v>0.18</v>
      </c>
      <c r="J58" s="29">
        <v>50</v>
      </c>
      <c r="K58" s="267">
        <f>AVERAGE(H58:H63)</f>
        <v>4750</v>
      </c>
      <c r="L58" s="95"/>
    </row>
    <row r="59" spans="1:12" x14ac:dyDescent="0.25">
      <c r="A59" s="30">
        <v>43210.413877314815</v>
      </c>
      <c r="B59" s="12" t="s">
        <v>3</v>
      </c>
      <c r="C59" s="12" t="s">
        <v>2</v>
      </c>
      <c r="D59" s="10"/>
      <c r="E59" s="29" t="s">
        <v>636</v>
      </c>
      <c r="F59" s="124" t="s">
        <v>26</v>
      </c>
      <c r="G59" s="29" t="s">
        <v>0</v>
      </c>
      <c r="H59" s="29">
        <v>4400</v>
      </c>
      <c r="I59" s="29">
        <v>0.18</v>
      </c>
      <c r="J59" s="29">
        <v>50</v>
      </c>
      <c r="K59" s="268"/>
      <c r="L59" s="95"/>
    </row>
    <row r="60" spans="1:12" x14ac:dyDescent="0.25">
      <c r="A60" s="30">
        <v>43210.4140162037</v>
      </c>
      <c r="B60" s="12" t="s">
        <v>3</v>
      </c>
      <c r="C60" s="12" t="s">
        <v>2</v>
      </c>
      <c r="D60" s="10"/>
      <c r="E60" s="29" t="s">
        <v>636</v>
      </c>
      <c r="F60" s="124" t="s">
        <v>26</v>
      </c>
      <c r="G60" s="29" t="s">
        <v>0</v>
      </c>
      <c r="H60" s="29">
        <v>4370</v>
      </c>
      <c r="I60" s="29">
        <v>0.18</v>
      </c>
      <c r="J60" s="29">
        <v>52</v>
      </c>
      <c r="K60" s="268"/>
      <c r="L60" s="95"/>
    </row>
    <row r="61" spans="1:12" x14ac:dyDescent="0.25">
      <c r="A61" s="30">
        <v>43210.414502314816</v>
      </c>
      <c r="B61" s="12" t="s">
        <v>3</v>
      </c>
      <c r="C61" s="10"/>
      <c r="D61" s="12" t="s">
        <v>2</v>
      </c>
      <c r="E61" s="29" t="s">
        <v>637</v>
      </c>
      <c r="F61" s="124" t="s">
        <v>26</v>
      </c>
      <c r="G61" s="29" t="s">
        <v>0</v>
      </c>
      <c r="H61" s="29">
        <v>5140</v>
      </c>
      <c r="I61" s="29">
        <v>0.18</v>
      </c>
      <c r="J61" s="29">
        <v>52</v>
      </c>
      <c r="K61" s="268"/>
      <c r="L61" s="95"/>
    </row>
    <row r="62" spans="1:12" x14ac:dyDescent="0.25">
      <c r="A62" s="30">
        <v>43210.414652777778</v>
      </c>
      <c r="B62" s="12" t="s">
        <v>3</v>
      </c>
      <c r="C62" s="10"/>
      <c r="D62" s="12" t="s">
        <v>2</v>
      </c>
      <c r="E62" s="29" t="s">
        <v>637</v>
      </c>
      <c r="F62" s="124" t="s">
        <v>26</v>
      </c>
      <c r="G62" s="29" t="s">
        <v>0</v>
      </c>
      <c r="H62" s="29">
        <v>5100</v>
      </c>
      <c r="I62" s="29">
        <v>0.18</v>
      </c>
      <c r="J62" s="29">
        <v>50</v>
      </c>
      <c r="K62" s="268"/>
      <c r="L62" s="95"/>
    </row>
    <row r="63" spans="1:12" x14ac:dyDescent="0.25">
      <c r="A63" s="30">
        <v>43210.414803240739</v>
      </c>
      <c r="B63" s="12" t="s">
        <v>3</v>
      </c>
      <c r="C63" s="10"/>
      <c r="D63" s="12" t="s">
        <v>2</v>
      </c>
      <c r="E63" s="29" t="s">
        <v>637</v>
      </c>
      <c r="F63" s="124" t="s">
        <v>26</v>
      </c>
      <c r="G63" s="29" t="s">
        <v>0</v>
      </c>
      <c r="H63" s="29">
        <v>5050</v>
      </c>
      <c r="I63" s="29">
        <v>0.18</v>
      </c>
      <c r="J63" s="29">
        <v>50</v>
      </c>
      <c r="K63" s="269"/>
      <c r="L63" s="95"/>
    </row>
    <row r="64" spans="1:12" x14ac:dyDescent="0.25">
      <c r="A64" s="22">
        <v>43210.416041666664</v>
      </c>
      <c r="B64" s="9" t="s">
        <v>3</v>
      </c>
      <c r="C64" s="9" t="s">
        <v>2</v>
      </c>
      <c r="D64" s="10"/>
      <c r="E64" s="8" t="s">
        <v>636</v>
      </c>
      <c r="F64" s="125" t="s">
        <v>27</v>
      </c>
      <c r="G64" s="8" t="s">
        <v>0</v>
      </c>
      <c r="H64" s="8">
        <v>5100</v>
      </c>
      <c r="I64" s="8">
        <v>0.18</v>
      </c>
      <c r="J64" s="8">
        <v>52</v>
      </c>
      <c r="K64" s="270">
        <f>AVERAGE(H64:H72)</f>
        <v>4954.4444444444443</v>
      </c>
      <c r="L64" s="95"/>
    </row>
    <row r="65" spans="1:12" x14ac:dyDescent="0.25">
      <c r="A65" s="22">
        <v>43210.416180555556</v>
      </c>
      <c r="B65" s="9" t="s">
        <v>3</v>
      </c>
      <c r="C65" s="9" t="s">
        <v>2</v>
      </c>
      <c r="D65" s="10"/>
      <c r="E65" s="8" t="s">
        <v>636</v>
      </c>
      <c r="F65" s="125" t="s">
        <v>27</v>
      </c>
      <c r="G65" s="8" t="s">
        <v>0</v>
      </c>
      <c r="H65" s="8">
        <v>5100</v>
      </c>
      <c r="I65" s="8">
        <v>0.18</v>
      </c>
      <c r="J65" s="8">
        <v>50</v>
      </c>
      <c r="K65" s="271"/>
      <c r="L65" s="95"/>
    </row>
    <row r="66" spans="1:12" x14ac:dyDescent="0.25">
      <c r="A66" s="22">
        <v>43210.416319444441</v>
      </c>
      <c r="B66" s="9" t="s">
        <v>3</v>
      </c>
      <c r="C66" s="9" t="s">
        <v>2</v>
      </c>
      <c r="D66" s="10"/>
      <c r="E66" s="8" t="s">
        <v>636</v>
      </c>
      <c r="F66" s="125" t="s">
        <v>27</v>
      </c>
      <c r="G66" s="8" t="s">
        <v>0</v>
      </c>
      <c r="H66" s="8">
        <v>5100</v>
      </c>
      <c r="I66" s="8">
        <v>0.18</v>
      </c>
      <c r="J66" s="8">
        <v>50</v>
      </c>
      <c r="K66" s="271"/>
      <c r="L66" s="95"/>
    </row>
    <row r="67" spans="1:12" x14ac:dyDescent="0.25">
      <c r="A67" s="22">
        <v>43210.416770833333</v>
      </c>
      <c r="B67" s="9" t="s">
        <v>3</v>
      </c>
      <c r="C67" s="10"/>
      <c r="D67" s="9" t="s">
        <v>2</v>
      </c>
      <c r="E67" s="8" t="s">
        <v>637</v>
      </c>
      <c r="F67" s="125" t="s">
        <v>27</v>
      </c>
      <c r="G67" s="8" t="s">
        <v>0</v>
      </c>
      <c r="H67" s="8">
        <v>5090</v>
      </c>
      <c r="I67" s="8">
        <v>0.18</v>
      </c>
      <c r="J67" s="8">
        <v>50</v>
      </c>
      <c r="K67" s="271"/>
      <c r="L67" s="95"/>
    </row>
    <row r="68" spans="1:12" x14ac:dyDescent="0.25">
      <c r="A68" s="22">
        <v>43210.416909722226</v>
      </c>
      <c r="B68" s="9" t="s">
        <v>3</v>
      </c>
      <c r="C68" s="10"/>
      <c r="D68" s="9" t="s">
        <v>2</v>
      </c>
      <c r="E68" s="8" t="s">
        <v>637</v>
      </c>
      <c r="F68" s="125" t="s">
        <v>27</v>
      </c>
      <c r="G68" s="8" t="s">
        <v>0</v>
      </c>
      <c r="H68" s="8">
        <v>5090</v>
      </c>
      <c r="I68" s="8">
        <v>0.18</v>
      </c>
      <c r="J68" s="8">
        <v>52</v>
      </c>
      <c r="K68" s="271"/>
      <c r="L68" s="95"/>
    </row>
    <row r="69" spans="1:12" x14ac:dyDescent="0.25">
      <c r="A69" s="22">
        <v>43210.417048611111</v>
      </c>
      <c r="B69" s="9" t="s">
        <v>3</v>
      </c>
      <c r="C69" s="10"/>
      <c r="D69" s="9" t="s">
        <v>2</v>
      </c>
      <c r="E69" s="8" t="s">
        <v>637</v>
      </c>
      <c r="F69" s="125" t="s">
        <v>27</v>
      </c>
      <c r="G69" s="8" t="s">
        <v>0</v>
      </c>
      <c r="H69" s="8">
        <v>5100</v>
      </c>
      <c r="I69" s="8">
        <v>0.18</v>
      </c>
      <c r="J69" s="8">
        <v>50</v>
      </c>
      <c r="K69" s="271"/>
      <c r="L69" s="95"/>
    </row>
    <row r="70" spans="1:12" x14ac:dyDescent="0.25">
      <c r="A70" s="22">
        <v>43210.417743055557</v>
      </c>
      <c r="B70" s="9" t="s">
        <v>3</v>
      </c>
      <c r="C70" s="10"/>
      <c r="D70" s="9" t="s">
        <v>2</v>
      </c>
      <c r="E70" s="8" t="s">
        <v>637</v>
      </c>
      <c r="F70" s="125" t="s">
        <v>27</v>
      </c>
      <c r="G70" s="8" t="s">
        <v>0</v>
      </c>
      <c r="H70" s="8">
        <v>4700</v>
      </c>
      <c r="I70" s="8">
        <v>0.18</v>
      </c>
      <c r="J70" s="8">
        <v>50</v>
      </c>
      <c r="K70" s="271"/>
      <c r="L70" s="95"/>
    </row>
    <row r="71" spans="1:12" x14ac:dyDescent="0.25">
      <c r="A71" s="22">
        <v>43210.417893518519</v>
      </c>
      <c r="B71" s="9" t="s">
        <v>3</v>
      </c>
      <c r="C71" s="10"/>
      <c r="D71" s="9" t="s">
        <v>2</v>
      </c>
      <c r="E71" s="8" t="s">
        <v>637</v>
      </c>
      <c r="F71" s="125" t="s">
        <v>27</v>
      </c>
      <c r="G71" s="8" t="s">
        <v>0</v>
      </c>
      <c r="H71" s="8">
        <v>4660</v>
      </c>
      <c r="I71" s="8">
        <v>0.18</v>
      </c>
      <c r="J71" s="8">
        <v>50</v>
      </c>
      <c r="K71" s="271"/>
      <c r="L71" s="95"/>
    </row>
    <row r="72" spans="1:12" x14ac:dyDescent="0.25">
      <c r="A72" s="22">
        <v>43210.418043981481</v>
      </c>
      <c r="B72" s="9" t="s">
        <v>3</v>
      </c>
      <c r="C72" s="10"/>
      <c r="D72" s="9" t="s">
        <v>2</v>
      </c>
      <c r="E72" s="8" t="s">
        <v>637</v>
      </c>
      <c r="F72" s="125" t="s">
        <v>27</v>
      </c>
      <c r="G72" s="8" t="s">
        <v>0</v>
      </c>
      <c r="H72" s="8">
        <v>4650</v>
      </c>
      <c r="I72" s="8">
        <v>0.18</v>
      </c>
      <c r="J72" s="8">
        <v>52</v>
      </c>
      <c r="K72" s="272"/>
      <c r="L72" s="95"/>
    </row>
    <row r="73" spans="1:12" x14ac:dyDescent="0.25">
      <c r="A73" s="30">
        <v>43210.418749999997</v>
      </c>
      <c r="B73" s="12" t="s">
        <v>3</v>
      </c>
      <c r="C73" s="12" t="s">
        <v>2</v>
      </c>
      <c r="D73" s="10"/>
      <c r="E73" s="29" t="s">
        <v>636</v>
      </c>
      <c r="F73" s="124" t="s">
        <v>28</v>
      </c>
      <c r="G73" s="29" t="s">
        <v>0</v>
      </c>
      <c r="H73" s="29">
        <v>4450</v>
      </c>
      <c r="I73" s="29">
        <v>0.18</v>
      </c>
      <c r="J73" s="29">
        <v>50</v>
      </c>
      <c r="K73" s="267">
        <f>AVERAGE(H73:H78)</f>
        <v>4338.333333333333</v>
      </c>
      <c r="L73" s="95"/>
    </row>
    <row r="74" spans="1:12" x14ac:dyDescent="0.25">
      <c r="A74" s="30">
        <v>43210.418900462966</v>
      </c>
      <c r="B74" s="12" t="s">
        <v>3</v>
      </c>
      <c r="C74" s="12" t="s">
        <v>2</v>
      </c>
      <c r="D74" s="10"/>
      <c r="E74" s="29" t="s">
        <v>636</v>
      </c>
      <c r="F74" s="124" t="s">
        <v>28</v>
      </c>
      <c r="G74" s="29" t="s">
        <v>0</v>
      </c>
      <c r="H74" s="29">
        <v>4370</v>
      </c>
      <c r="I74" s="29">
        <v>0.18</v>
      </c>
      <c r="J74" s="29">
        <v>52</v>
      </c>
      <c r="K74" s="268"/>
      <c r="L74" s="95"/>
    </row>
    <row r="75" spans="1:12" x14ac:dyDescent="0.25">
      <c r="A75" s="30">
        <v>43210.419062499997</v>
      </c>
      <c r="B75" s="12" t="s">
        <v>3</v>
      </c>
      <c r="C75" s="12" t="s">
        <v>2</v>
      </c>
      <c r="D75" s="10"/>
      <c r="E75" s="29" t="s">
        <v>636</v>
      </c>
      <c r="F75" s="124" t="s">
        <v>28</v>
      </c>
      <c r="G75" s="29" t="s">
        <v>0</v>
      </c>
      <c r="H75" s="29">
        <v>4360</v>
      </c>
      <c r="I75" s="29">
        <v>0.18</v>
      </c>
      <c r="J75" s="29">
        <v>50</v>
      </c>
      <c r="K75" s="268"/>
      <c r="L75" s="95"/>
    </row>
    <row r="76" spans="1:12" x14ac:dyDescent="0.25">
      <c r="A76" s="30">
        <v>43210.419548611113</v>
      </c>
      <c r="B76" s="12" t="s">
        <v>3</v>
      </c>
      <c r="C76" s="10"/>
      <c r="D76" s="12" t="s">
        <v>2</v>
      </c>
      <c r="E76" s="29" t="s">
        <v>637</v>
      </c>
      <c r="F76" s="124" t="s">
        <v>28</v>
      </c>
      <c r="G76" s="29" t="s">
        <v>0</v>
      </c>
      <c r="H76" s="29">
        <v>4290</v>
      </c>
      <c r="I76" s="29">
        <v>0.18</v>
      </c>
      <c r="J76" s="29">
        <v>50</v>
      </c>
      <c r="K76" s="268"/>
      <c r="L76" s="95"/>
    </row>
    <row r="77" spans="1:12" x14ac:dyDescent="0.25">
      <c r="A77" s="30">
        <v>43210.419699074075</v>
      </c>
      <c r="B77" s="12" t="s">
        <v>3</v>
      </c>
      <c r="C77" s="10"/>
      <c r="D77" s="12" t="s">
        <v>2</v>
      </c>
      <c r="E77" s="29" t="s">
        <v>637</v>
      </c>
      <c r="F77" s="124" t="s">
        <v>28</v>
      </c>
      <c r="G77" s="29" t="s">
        <v>0</v>
      </c>
      <c r="H77" s="29">
        <v>4280</v>
      </c>
      <c r="I77" s="29">
        <v>0.18</v>
      </c>
      <c r="J77" s="29">
        <v>52</v>
      </c>
      <c r="K77" s="268"/>
      <c r="L77" s="95"/>
    </row>
    <row r="78" spans="1:12" x14ac:dyDescent="0.25">
      <c r="A78" s="30">
        <v>43210.419849537036</v>
      </c>
      <c r="B78" s="12" t="s">
        <v>3</v>
      </c>
      <c r="C78" s="10"/>
      <c r="D78" s="12" t="s">
        <v>2</v>
      </c>
      <c r="E78" s="29" t="s">
        <v>637</v>
      </c>
      <c r="F78" s="124" t="s">
        <v>28</v>
      </c>
      <c r="G78" s="29" t="s">
        <v>0</v>
      </c>
      <c r="H78" s="29">
        <v>4280</v>
      </c>
      <c r="I78" s="29">
        <v>0.18</v>
      </c>
      <c r="J78" s="29">
        <v>50</v>
      </c>
      <c r="K78" s="269"/>
      <c r="L78" s="95"/>
    </row>
    <row r="79" spans="1:12" x14ac:dyDescent="0.25">
      <c r="A79" s="22">
        <v>43210.420428240737</v>
      </c>
      <c r="B79" s="9" t="s">
        <v>3</v>
      </c>
      <c r="C79" s="9" t="s">
        <v>2</v>
      </c>
      <c r="D79" s="10"/>
      <c r="E79" s="8" t="s">
        <v>636</v>
      </c>
      <c r="F79" s="125" t="s">
        <v>29</v>
      </c>
      <c r="G79" s="8" t="s">
        <v>0</v>
      </c>
      <c r="H79" s="8">
        <v>4300</v>
      </c>
      <c r="I79" s="8">
        <v>0.18</v>
      </c>
      <c r="J79" s="8">
        <v>52</v>
      </c>
      <c r="K79" s="270">
        <f>AVERAGE(H79:H84)</f>
        <v>4418.333333333333</v>
      </c>
      <c r="L79" s="95"/>
    </row>
    <row r="80" spans="1:12" x14ac:dyDescent="0.25">
      <c r="A80" s="22">
        <v>43210.420578703706</v>
      </c>
      <c r="B80" s="9" t="s">
        <v>3</v>
      </c>
      <c r="C80" s="9" t="s">
        <v>2</v>
      </c>
      <c r="D80" s="10"/>
      <c r="E80" s="8" t="s">
        <v>636</v>
      </c>
      <c r="F80" s="125" t="s">
        <v>29</v>
      </c>
      <c r="G80" s="8" t="s">
        <v>0</v>
      </c>
      <c r="H80" s="8">
        <v>4290</v>
      </c>
      <c r="I80" s="8">
        <v>0.18</v>
      </c>
      <c r="J80" s="8">
        <v>50</v>
      </c>
      <c r="K80" s="271"/>
      <c r="L80" s="95"/>
    </row>
    <row r="81" spans="1:12" x14ac:dyDescent="0.25">
      <c r="A81" s="22">
        <v>43210.420729166668</v>
      </c>
      <c r="B81" s="9" t="s">
        <v>3</v>
      </c>
      <c r="C81" s="9" t="s">
        <v>2</v>
      </c>
      <c r="D81" s="10"/>
      <c r="E81" s="8" t="s">
        <v>636</v>
      </c>
      <c r="F81" s="125" t="s">
        <v>29</v>
      </c>
      <c r="G81" s="8" t="s">
        <v>0</v>
      </c>
      <c r="H81" s="8">
        <v>4260</v>
      </c>
      <c r="I81" s="8">
        <v>0.18</v>
      </c>
      <c r="J81" s="8">
        <v>52</v>
      </c>
      <c r="K81" s="271"/>
      <c r="L81" s="95"/>
    </row>
    <row r="82" spans="1:12" x14ac:dyDescent="0.25">
      <c r="A82" s="22">
        <v>43210.421342592592</v>
      </c>
      <c r="B82" s="9" t="s">
        <v>3</v>
      </c>
      <c r="C82" s="10"/>
      <c r="D82" s="9" t="s">
        <v>2</v>
      </c>
      <c r="E82" s="8" t="s">
        <v>637</v>
      </c>
      <c r="F82" s="125" t="s">
        <v>29</v>
      </c>
      <c r="G82" s="8" t="s">
        <v>0</v>
      </c>
      <c r="H82" s="8">
        <v>4570</v>
      </c>
      <c r="I82" s="8">
        <v>0.18</v>
      </c>
      <c r="J82" s="8">
        <v>52</v>
      </c>
      <c r="K82" s="271"/>
      <c r="L82" s="95"/>
    </row>
    <row r="83" spans="1:12" x14ac:dyDescent="0.25">
      <c r="A83" s="22">
        <v>43210.421493055554</v>
      </c>
      <c r="B83" s="9" t="s">
        <v>3</v>
      </c>
      <c r="C83" s="10"/>
      <c r="D83" s="9" t="s">
        <v>2</v>
      </c>
      <c r="E83" s="8" t="s">
        <v>637</v>
      </c>
      <c r="F83" s="125" t="s">
        <v>29</v>
      </c>
      <c r="G83" s="8" t="s">
        <v>0</v>
      </c>
      <c r="H83" s="8">
        <v>4570</v>
      </c>
      <c r="I83" s="8">
        <v>0.18</v>
      </c>
      <c r="J83" s="8">
        <v>52</v>
      </c>
      <c r="K83" s="271"/>
      <c r="L83" s="95"/>
    </row>
    <row r="84" spans="1:12" x14ac:dyDescent="0.25">
      <c r="A84" s="22">
        <v>43210.421643518515</v>
      </c>
      <c r="B84" s="9" t="s">
        <v>3</v>
      </c>
      <c r="C84" s="10"/>
      <c r="D84" s="9" t="s">
        <v>2</v>
      </c>
      <c r="E84" s="8" t="s">
        <v>637</v>
      </c>
      <c r="F84" s="125" t="s">
        <v>29</v>
      </c>
      <c r="G84" s="8" t="s">
        <v>0</v>
      </c>
      <c r="H84" s="8">
        <v>4520</v>
      </c>
      <c r="I84" s="8">
        <v>0.18</v>
      </c>
      <c r="J84" s="8">
        <v>52</v>
      </c>
      <c r="K84" s="272"/>
      <c r="L84" s="95"/>
    </row>
    <row r="85" spans="1:12" x14ac:dyDescent="0.25">
      <c r="A85" s="30">
        <v>43210.422650462962</v>
      </c>
      <c r="B85" s="12" t="s">
        <v>3</v>
      </c>
      <c r="C85" s="12" t="s">
        <v>2</v>
      </c>
      <c r="D85" s="10"/>
      <c r="E85" s="29" t="s">
        <v>636</v>
      </c>
      <c r="F85" s="124" t="s">
        <v>30</v>
      </c>
      <c r="G85" s="29" t="s">
        <v>0</v>
      </c>
      <c r="H85" s="29">
        <v>4470</v>
      </c>
      <c r="I85" s="29">
        <v>0.18</v>
      </c>
      <c r="J85" s="29">
        <v>52</v>
      </c>
      <c r="K85" s="267">
        <f>AVERAGE(H85:H90)</f>
        <v>4615</v>
      </c>
      <c r="L85" s="95"/>
    </row>
    <row r="86" spans="1:12" x14ac:dyDescent="0.25">
      <c r="A86" s="30">
        <v>43210.422800925924</v>
      </c>
      <c r="B86" s="12" t="s">
        <v>3</v>
      </c>
      <c r="C86" s="12" t="s">
        <v>2</v>
      </c>
      <c r="D86" s="10"/>
      <c r="E86" s="29" t="s">
        <v>636</v>
      </c>
      <c r="F86" s="124" t="s">
        <v>30</v>
      </c>
      <c r="G86" s="29" t="s">
        <v>0</v>
      </c>
      <c r="H86" s="29">
        <v>4480</v>
      </c>
      <c r="I86" s="29">
        <v>0.18</v>
      </c>
      <c r="J86" s="29">
        <v>50</v>
      </c>
      <c r="K86" s="268"/>
      <c r="L86" s="95"/>
    </row>
    <row r="87" spans="1:12" x14ac:dyDescent="0.25">
      <c r="A87" s="30">
        <v>43210.422962962963</v>
      </c>
      <c r="B87" s="12" t="s">
        <v>3</v>
      </c>
      <c r="C87" s="12" t="s">
        <v>2</v>
      </c>
      <c r="D87" s="10"/>
      <c r="E87" s="29" t="s">
        <v>636</v>
      </c>
      <c r="F87" s="124" t="s">
        <v>30</v>
      </c>
      <c r="G87" s="29" t="s">
        <v>0</v>
      </c>
      <c r="H87" s="29">
        <v>4450</v>
      </c>
      <c r="I87" s="29">
        <v>0.18</v>
      </c>
      <c r="J87" s="29">
        <v>52</v>
      </c>
      <c r="K87" s="268"/>
      <c r="L87" s="95"/>
    </row>
    <row r="88" spans="1:12" x14ac:dyDescent="0.25">
      <c r="A88" s="30">
        <v>43210.423773148148</v>
      </c>
      <c r="B88" s="12" t="s">
        <v>3</v>
      </c>
      <c r="C88" s="10"/>
      <c r="D88" s="12" t="s">
        <v>2</v>
      </c>
      <c r="E88" s="29" t="s">
        <v>637</v>
      </c>
      <c r="F88" s="124" t="s">
        <v>30</v>
      </c>
      <c r="G88" s="29" t="s">
        <v>0</v>
      </c>
      <c r="H88" s="29">
        <v>4760</v>
      </c>
      <c r="I88" s="29">
        <v>0.18</v>
      </c>
      <c r="J88" s="29">
        <v>52</v>
      </c>
      <c r="K88" s="268"/>
      <c r="L88" s="95"/>
    </row>
    <row r="89" spans="1:12" x14ac:dyDescent="0.25">
      <c r="A89" s="30">
        <v>43210.42392361111</v>
      </c>
      <c r="B89" s="12" t="s">
        <v>3</v>
      </c>
      <c r="C89" s="10"/>
      <c r="D89" s="12" t="s">
        <v>2</v>
      </c>
      <c r="E89" s="29" t="s">
        <v>637</v>
      </c>
      <c r="F89" s="124" t="s">
        <v>30</v>
      </c>
      <c r="G89" s="29" t="s">
        <v>0</v>
      </c>
      <c r="H89" s="29">
        <v>4740</v>
      </c>
      <c r="I89" s="29">
        <v>0.18</v>
      </c>
      <c r="J89" s="29">
        <v>52</v>
      </c>
      <c r="K89" s="268"/>
      <c r="L89" s="95"/>
    </row>
    <row r="90" spans="1:12" x14ac:dyDescent="0.25">
      <c r="A90" s="30">
        <v>43210.424062500002</v>
      </c>
      <c r="B90" s="12" t="s">
        <v>3</v>
      </c>
      <c r="C90" s="10"/>
      <c r="D90" s="12" t="s">
        <v>2</v>
      </c>
      <c r="E90" s="29" t="s">
        <v>637</v>
      </c>
      <c r="F90" s="124" t="s">
        <v>30</v>
      </c>
      <c r="G90" s="29" t="s">
        <v>0</v>
      </c>
      <c r="H90" s="29">
        <v>4790</v>
      </c>
      <c r="I90" s="29">
        <v>0.18</v>
      </c>
      <c r="J90" s="29">
        <v>52</v>
      </c>
      <c r="K90" s="269"/>
      <c r="L90" s="95"/>
    </row>
    <row r="91" spans="1:12" x14ac:dyDescent="0.25">
      <c r="A91" s="22">
        <v>43210.425115740742</v>
      </c>
      <c r="B91" s="9" t="s">
        <v>3</v>
      </c>
      <c r="C91" s="9" t="s">
        <v>2</v>
      </c>
      <c r="D91" s="10"/>
      <c r="E91" s="8" t="s">
        <v>636</v>
      </c>
      <c r="F91" s="125" t="s">
        <v>31</v>
      </c>
      <c r="G91" s="8" t="s">
        <v>0</v>
      </c>
      <c r="H91" s="8">
        <v>3720</v>
      </c>
      <c r="I91" s="8">
        <v>0.18</v>
      </c>
      <c r="J91" s="8">
        <v>52</v>
      </c>
      <c r="K91" s="270">
        <f>AVERAGE(H91:H96)</f>
        <v>4316.666666666667</v>
      </c>
      <c r="L91" s="95"/>
    </row>
    <row r="92" spans="1:12" x14ac:dyDescent="0.25">
      <c r="A92" s="22">
        <v>43210.42527777778</v>
      </c>
      <c r="B92" s="9" t="s">
        <v>3</v>
      </c>
      <c r="C92" s="9" t="s">
        <v>2</v>
      </c>
      <c r="D92" s="10"/>
      <c r="E92" s="8" t="s">
        <v>636</v>
      </c>
      <c r="F92" s="125" t="s">
        <v>31</v>
      </c>
      <c r="G92" s="8" t="s">
        <v>0</v>
      </c>
      <c r="H92" s="8">
        <v>3740</v>
      </c>
      <c r="I92" s="8">
        <v>0.18</v>
      </c>
      <c r="J92" s="8">
        <v>52</v>
      </c>
      <c r="K92" s="271"/>
      <c r="L92" s="95"/>
    </row>
    <row r="93" spans="1:12" x14ac:dyDescent="0.25">
      <c r="A93" s="22">
        <v>43210.425428240742</v>
      </c>
      <c r="B93" s="9" t="s">
        <v>3</v>
      </c>
      <c r="C93" s="9" t="s">
        <v>2</v>
      </c>
      <c r="D93" s="10"/>
      <c r="E93" s="8" t="s">
        <v>636</v>
      </c>
      <c r="F93" s="125" t="s">
        <v>31</v>
      </c>
      <c r="G93" s="8" t="s">
        <v>0</v>
      </c>
      <c r="H93" s="8">
        <v>3730</v>
      </c>
      <c r="I93" s="8">
        <v>0.18</v>
      </c>
      <c r="J93" s="8">
        <v>50</v>
      </c>
      <c r="K93" s="271"/>
      <c r="L93" s="95"/>
    </row>
    <row r="94" spans="1:12" x14ac:dyDescent="0.25">
      <c r="A94" s="22">
        <v>43210.427268518521</v>
      </c>
      <c r="B94" s="9" t="s">
        <v>3</v>
      </c>
      <c r="C94" s="10"/>
      <c r="D94" s="9" t="s">
        <v>2</v>
      </c>
      <c r="E94" s="8" t="s">
        <v>637</v>
      </c>
      <c r="F94" s="125" t="s">
        <v>31</v>
      </c>
      <c r="G94" s="8" t="s">
        <v>0</v>
      </c>
      <c r="H94" s="8">
        <v>4920</v>
      </c>
      <c r="I94" s="8">
        <v>0.18</v>
      </c>
      <c r="J94" s="8">
        <v>52</v>
      </c>
      <c r="K94" s="271"/>
      <c r="L94" s="95"/>
    </row>
    <row r="95" spans="1:12" x14ac:dyDescent="0.25">
      <c r="A95" s="22">
        <v>43210.427418981482</v>
      </c>
      <c r="B95" s="9" t="s">
        <v>3</v>
      </c>
      <c r="C95" s="10"/>
      <c r="D95" s="9" t="s">
        <v>2</v>
      </c>
      <c r="E95" s="8" t="s">
        <v>637</v>
      </c>
      <c r="F95" s="125" t="s">
        <v>31</v>
      </c>
      <c r="G95" s="8" t="s">
        <v>0</v>
      </c>
      <c r="H95" s="8">
        <v>4910</v>
      </c>
      <c r="I95" s="8">
        <v>0.18</v>
      </c>
      <c r="J95" s="8">
        <v>50</v>
      </c>
      <c r="K95" s="271"/>
      <c r="L95" s="95"/>
    </row>
    <row r="96" spans="1:12" x14ac:dyDescent="0.25">
      <c r="A96" s="22">
        <v>43210.427569444444</v>
      </c>
      <c r="B96" s="9" t="s">
        <v>3</v>
      </c>
      <c r="C96" s="10"/>
      <c r="D96" s="9" t="s">
        <v>2</v>
      </c>
      <c r="E96" s="8" t="s">
        <v>637</v>
      </c>
      <c r="F96" s="125" t="s">
        <v>31</v>
      </c>
      <c r="G96" s="8" t="s">
        <v>0</v>
      </c>
      <c r="H96" s="8">
        <v>4880</v>
      </c>
      <c r="I96" s="8">
        <v>0.18</v>
      </c>
      <c r="J96" s="8">
        <v>52</v>
      </c>
      <c r="K96" s="272"/>
      <c r="L96" s="95"/>
    </row>
    <row r="97" spans="1:12" x14ac:dyDescent="0.25">
      <c r="A97" s="30">
        <v>43210.428888888891</v>
      </c>
      <c r="B97" s="12" t="s">
        <v>3</v>
      </c>
      <c r="C97" s="12" t="s">
        <v>2</v>
      </c>
      <c r="D97" s="10"/>
      <c r="E97" s="29" t="s">
        <v>636</v>
      </c>
      <c r="F97" s="124" t="s">
        <v>20</v>
      </c>
      <c r="G97" s="29" t="s">
        <v>8</v>
      </c>
      <c r="H97" s="29">
        <v>3590</v>
      </c>
      <c r="I97" s="29">
        <v>0.18</v>
      </c>
      <c r="J97" s="29">
        <v>52</v>
      </c>
      <c r="K97" s="267">
        <f>AVERAGE(H97:H98,H100,H104:H108)</f>
        <v>3567.5</v>
      </c>
      <c r="L97" s="95"/>
    </row>
    <row r="98" spans="1:12" x14ac:dyDescent="0.25">
      <c r="A98" s="30">
        <v>43210.429027777776</v>
      </c>
      <c r="B98" s="12" t="s">
        <v>3</v>
      </c>
      <c r="C98" s="12" t="s">
        <v>2</v>
      </c>
      <c r="D98" s="10"/>
      <c r="E98" s="29" t="s">
        <v>636</v>
      </c>
      <c r="F98" s="124" t="s">
        <v>20</v>
      </c>
      <c r="G98" s="29" t="s">
        <v>8</v>
      </c>
      <c r="H98" s="29">
        <v>3610</v>
      </c>
      <c r="I98" s="29">
        <v>0.18</v>
      </c>
      <c r="J98" s="29">
        <v>52</v>
      </c>
      <c r="K98" s="268"/>
      <c r="L98" s="95"/>
    </row>
    <row r="99" spans="1:12" x14ac:dyDescent="0.25">
      <c r="A99" s="30">
        <v>43210.429178240738</v>
      </c>
      <c r="B99" s="12" t="s">
        <v>3</v>
      </c>
      <c r="C99" s="12" t="s">
        <v>2</v>
      </c>
      <c r="D99" s="10"/>
      <c r="E99" s="29" t="s">
        <v>636</v>
      </c>
      <c r="F99" s="124" t="s">
        <v>20</v>
      </c>
      <c r="G99" s="29" t="s">
        <v>8</v>
      </c>
      <c r="H99" s="31">
        <v>340</v>
      </c>
      <c r="I99" s="29">
        <v>0.18</v>
      </c>
      <c r="J99" s="29">
        <v>52</v>
      </c>
      <c r="K99" s="268"/>
      <c r="L99" s="95"/>
    </row>
    <row r="100" spans="1:12" x14ac:dyDescent="0.25">
      <c r="A100" s="30">
        <v>43210.429525462961</v>
      </c>
      <c r="B100" s="12" t="s">
        <v>3</v>
      </c>
      <c r="C100" s="12" t="s">
        <v>2</v>
      </c>
      <c r="D100" s="10"/>
      <c r="E100" s="29" t="s">
        <v>636</v>
      </c>
      <c r="F100" s="124" t="s">
        <v>20</v>
      </c>
      <c r="G100" s="29" t="s">
        <v>8</v>
      </c>
      <c r="H100" s="29">
        <v>3600</v>
      </c>
      <c r="I100" s="29">
        <v>0.18</v>
      </c>
      <c r="J100" s="29">
        <v>52</v>
      </c>
      <c r="K100" s="268"/>
      <c r="L100" s="95"/>
    </row>
    <row r="101" spans="1:12" x14ac:dyDescent="0.25">
      <c r="A101" s="30">
        <v>43210.429664351854</v>
      </c>
      <c r="B101" s="12" t="s">
        <v>3</v>
      </c>
      <c r="C101" s="12" t="s">
        <v>2</v>
      </c>
      <c r="D101" s="10"/>
      <c r="E101" s="29" t="s">
        <v>636</v>
      </c>
      <c r="F101" s="124" t="s">
        <v>20</v>
      </c>
      <c r="G101" s="29" t="s">
        <v>8</v>
      </c>
      <c r="H101" s="31">
        <v>2870</v>
      </c>
      <c r="I101" s="29">
        <v>0.18</v>
      </c>
      <c r="J101" s="29">
        <v>52</v>
      </c>
      <c r="K101" s="268"/>
      <c r="L101" s="95"/>
    </row>
    <row r="102" spans="1:12" x14ac:dyDescent="0.25">
      <c r="A102" s="30">
        <v>43210.429803240739</v>
      </c>
      <c r="B102" s="12" t="s">
        <v>3</v>
      </c>
      <c r="C102" s="12" t="s">
        <v>2</v>
      </c>
      <c r="D102" s="10"/>
      <c r="E102" s="29" t="s">
        <v>636</v>
      </c>
      <c r="F102" s="124" t="s">
        <v>20</v>
      </c>
      <c r="G102" s="29" t="s">
        <v>8</v>
      </c>
      <c r="H102" s="31">
        <v>3540</v>
      </c>
      <c r="I102" s="29">
        <v>0.18</v>
      </c>
      <c r="J102" s="29">
        <v>52</v>
      </c>
      <c r="K102" s="268"/>
      <c r="L102" s="95"/>
    </row>
    <row r="103" spans="1:12" x14ac:dyDescent="0.25">
      <c r="A103" s="30">
        <v>43210.43109953704</v>
      </c>
      <c r="B103" s="12" t="s">
        <v>3</v>
      </c>
      <c r="C103" s="12" t="s">
        <v>2</v>
      </c>
      <c r="D103" s="10"/>
      <c r="E103" s="29" t="s">
        <v>636</v>
      </c>
      <c r="F103" s="124" t="s">
        <v>20</v>
      </c>
      <c r="G103" s="29" t="s">
        <v>8</v>
      </c>
      <c r="H103" s="31">
        <v>2660</v>
      </c>
      <c r="I103" s="29">
        <v>0.18</v>
      </c>
      <c r="J103" s="29">
        <v>52</v>
      </c>
      <c r="K103" s="268"/>
      <c r="L103" s="95"/>
    </row>
    <row r="104" spans="1:12" x14ac:dyDescent="0.25">
      <c r="A104" s="30">
        <v>43210.431238425925</v>
      </c>
      <c r="B104" s="12" t="s">
        <v>3</v>
      </c>
      <c r="C104" s="12" t="s">
        <v>2</v>
      </c>
      <c r="D104" s="10"/>
      <c r="E104" s="29" t="s">
        <v>636</v>
      </c>
      <c r="F104" s="124" t="s">
        <v>20</v>
      </c>
      <c r="G104" s="29" t="s">
        <v>8</v>
      </c>
      <c r="H104" s="29">
        <v>3390</v>
      </c>
      <c r="I104" s="29">
        <v>0.18</v>
      </c>
      <c r="J104" s="29">
        <v>52</v>
      </c>
      <c r="K104" s="268"/>
      <c r="L104" s="95"/>
    </row>
    <row r="105" spans="1:12" x14ac:dyDescent="0.25">
      <c r="A105" s="30">
        <v>43210.431377314817</v>
      </c>
      <c r="B105" s="12" t="s">
        <v>3</v>
      </c>
      <c r="C105" s="12" t="s">
        <v>2</v>
      </c>
      <c r="D105" s="10"/>
      <c r="E105" s="29" t="s">
        <v>636</v>
      </c>
      <c r="F105" s="124" t="s">
        <v>20</v>
      </c>
      <c r="G105" s="29" t="s">
        <v>8</v>
      </c>
      <c r="H105" s="29">
        <v>3400</v>
      </c>
      <c r="I105" s="29">
        <v>0.18</v>
      </c>
      <c r="J105" s="29">
        <v>52</v>
      </c>
      <c r="K105" s="268"/>
      <c r="L105" s="95"/>
    </row>
    <row r="106" spans="1:12" x14ac:dyDescent="0.25">
      <c r="A106" s="30">
        <v>43210.432013888887</v>
      </c>
      <c r="B106" s="12" t="s">
        <v>3</v>
      </c>
      <c r="C106" s="10"/>
      <c r="D106" s="12" t="s">
        <v>2</v>
      </c>
      <c r="E106" s="29" t="s">
        <v>637</v>
      </c>
      <c r="F106" s="124" t="s">
        <v>20</v>
      </c>
      <c r="G106" s="29" t="s">
        <v>8</v>
      </c>
      <c r="H106" s="29">
        <v>3660</v>
      </c>
      <c r="I106" s="29">
        <v>0.18</v>
      </c>
      <c r="J106" s="29">
        <v>52</v>
      </c>
      <c r="K106" s="268"/>
      <c r="L106" s="95"/>
    </row>
    <row r="107" spans="1:12" x14ac:dyDescent="0.25">
      <c r="A107" s="30">
        <v>43210.432164351849</v>
      </c>
      <c r="B107" s="12" t="s">
        <v>3</v>
      </c>
      <c r="C107" s="10"/>
      <c r="D107" s="12" t="s">
        <v>2</v>
      </c>
      <c r="E107" s="29" t="s">
        <v>637</v>
      </c>
      <c r="F107" s="124" t="s">
        <v>20</v>
      </c>
      <c r="G107" s="29" t="s">
        <v>8</v>
      </c>
      <c r="H107" s="29">
        <v>3670</v>
      </c>
      <c r="I107" s="29">
        <v>0.18</v>
      </c>
      <c r="J107" s="29">
        <v>52</v>
      </c>
      <c r="K107" s="268"/>
      <c r="L107" s="95"/>
    </row>
    <row r="108" spans="1:12" x14ac:dyDescent="0.25">
      <c r="A108" s="30">
        <v>43210.432314814818</v>
      </c>
      <c r="B108" s="12" t="s">
        <v>3</v>
      </c>
      <c r="C108" s="10"/>
      <c r="D108" s="12" t="s">
        <v>2</v>
      </c>
      <c r="E108" s="29" t="s">
        <v>637</v>
      </c>
      <c r="F108" s="124" t="s">
        <v>20</v>
      </c>
      <c r="G108" s="29" t="s">
        <v>8</v>
      </c>
      <c r="H108" s="29">
        <v>3620</v>
      </c>
      <c r="I108" s="29">
        <v>0.18</v>
      </c>
      <c r="J108" s="29">
        <v>52</v>
      </c>
      <c r="K108" s="269"/>
      <c r="L108" s="95"/>
    </row>
    <row r="109" spans="1:12" x14ac:dyDescent="0.25">
      <c r="A109" s="22">
        <v>43210.433229166665</v>
      </c>
      <c r="B109" s="9" t="s">
        <v>3</v>
      </c>
      <c r="C109" s="9" t="s">
        <v>2</v>
      </c>
      <c r="D109" s="10"/>
      <c r="E109" s="8" t="s">
        <v>636</v>
      </c>
      <c r="F109" s="125" t="s">
        <v>23</v>
      </c>
      <c r="G109" s="8" t="s">
        <v>5</v>
      </c>
      <c r="H109" s="14">
        <v>3660</v>
      </c>
      <c r="I109" s="8">
        <v>0.18</v>
      </c>
      <c r="J109" s="8">
        <v>52</v>
      </c>
      <c r="K109" s="260">
        <f>AVERAGE(H110:H117)</f>
        <v>3795</v>
      </c>
      <c r="L109" s="95"/>
    </row>
    <row r="110" spans="1:12" x14ac:dyDescent="0.25">
      <c r="A110" s="22">
        <v>43210.433379629627</v>
      </c>
      <c r="B110" s="9" t="s">
        <v>3</v>
      </c>
      <c r="C110" s="9" t="s">
        <v>2</v>
      </c>
      <c r="D110" s="10"/>
      <c r="E110" s="8" t="s">
        <v>636</v>
      </c>
      <c r="F110" s="125" t="s">
        <v>23</v>
      </c>
      <c r="G110" s="8" t="s">
        <v>5</v>
      </c>
      <c r="H110" s="8">
        <v>3730</v>
      </c>
      <c r="I110" s="8">
        <v>0.18</v>
      </c>
      <c r="J110" s="8">
        <v>52</v>
      </c>
      <c r="K110" s="261"/>
      <c r="L110" s="95"/>
    </row>
    <row r="111" spans="1:12" x14ac:dyDescent="0.25">
      <c r="A111" s="22">
        <v>43210.433530092596</v>
      </c>
      <c r="B111" s="9" t="s">
        <v>3</v>
      </c>
      <c r="C111" s="9" t="s">
        <v>2</v>
      </c>
      <c r="D111" s="10"/>
      <c r="E111" s="8" t="s">
        <v>636</v>
      </c>
      <c r="F111" s="125" t="s">
        <v>23</v>
      </c>
      <c r="G111" s="8" t="s">
        <v>5</v>
      </c>
      <c r="H111" s="8">
        <v>3680</v>
      </c>
      <c r="I111" s="8">
        <v>0.18</v>
      </c>
      <c r="J111" s="8">
        <v>52</v>
      </c>
      <c r="K111" s="261"/>
      <c r="L111" s="95"/>
    </row>
    <row r="112" spans="1:12" x14ac:dyDescent="0.25">
      <c r="A112" s="22">
        <v>43210.43408564815</v>
      </c>
      <c r="B112" s="9" t="s">
        <v>3</v>
      </c>
      <c r="C112" s="9" t="s">
        <v>2</v>
      </c>
      <c r="D112" s="10"/>
      <c r="E112" s="8" t="s">
        <v>636</v>
      </c>
      <c r="F112" s="125" t="s">
        <v>23</v>
      </c>
      <c r="G112" s="8" t="s">
        <v>5</v>
      </c>
      <c r="H112" s="8">
        <v>3720</v>
      </c>
      <c r="I112" s="8">
        <v>0.18</v>
      </c>
      <c r="J112" s="8">
        <v>52</v>
      </c>
      <c r="K112" s="261"/>
      <c r="L112" s="95"/>
    </row>
    <row r="113" spans="1:12" x14ac:dyDescent="0.25">
      <c r="A113" s="22">
        <v>43210.434224537035</v>
      </c>
      <c r="B113" s="9" t="s">
        <v>3</v>
      </c>
      <c r="C113" s="9" t="s">
        <v>2</v>
      </c>
      <c r="D113" s="10"/>
      <c r="E113" s="8" t="s">
        <v>636</v>
      </c>
      <c r="F113" s="125" t="s">
        <v>23</v>
      </c>
      <c r="G113" s="8" t="s">
        <v>5</v>
      </c>
      <c r="H113" s="8">
        <v>3730</v>
      </c>
      <c r="I113" s="8">
        <v>0.18</v>
      </c>
      <c r="J113" s="8">
        <v>52</v>
      </c>
      <c r="K113" s="261"/>
      <c r="L113" s="95"/>
    </row>
    <row r="114" spans="1:12" x14ac:dyDescent="0.25">
      <c r="A114" s="22">
        <v>43210.434374999997</v>
      </c>
      <c r="B114" s="9" t="s">
        <v>3</v>
      </c>
      <c r="C114" s="9" t="s">
        <v>2</v>
      </c>
      <c r="D114" s="10"/>
      <c r="E114" s="8" t="s">
        <v>636</v>
      </c>
      <c r="F114" s="125" t="s">
        <v>23</v>
      </c>
      <c r="G114" s="8" t="s">
        <v>5</v>
      </c>
      <c r="H114" s="8">
        <v>3720</v>
      </c>
      <c r="I114" s="8">
        <v>0.18</v>
      </c>
      <c r="J114" s="8">
        <v>52</v>
      </c>
      <c r="K114" s="261"/>
      <c r="L114" s="95"/>
    </row>
    <row r="115" spans="1:12" x14ac:dyDescent="0.25">
      <c r="A115" s="22">
        <v>43210.435115740744</v>
      </c>
      <c r="B115" s="9" t="s">
        <v>3</v>
      </c>
      <c r="C115" s="10"/>
      <c r="D115" s="9" t="s">
        <v>2</v>
      </c>
      <c r="E115" s="8" t="s">
        <v>637</v>
      </c>
      <c r="F115" s="125" t="s">
        <v>23</v>
      </c>
      <c r="G115" s="8" t="s">
        <v>5</v>
      </c>
      <c r="H115" s="8">
        <v>3940</v>
      </c>
      <c r="I115" s="8">
        <v>0.18</v>
      </c>
      <c r="J115" s="8">
        <v>52</v>
      </c>
      <c r="K115" s="261"/>
      <c r="L115" s="95"/>
    </row>
    <row r="116" spans="1:12" x14ac:dyDescent="0.25">
      <c r="A116" s="22">
        <v>43210.435254629629</v>
      </c>
      <c r="B116" s="9" t="s">
        <v>3</v>
      </c>
      <c r="C116" s="10"/>
      <c r="D116" s="9" t="s">
        <v>2</v>
      </c>
      <c r="E116" s="8" t="s">
        <v>637</v>
      </c>
      <c r="F116" s="125" t="s">
        <v>23</v>
      </c>
      <c r="G116" s="8" t="s">
        <v>5</v>
      </c>
      <c r="H116" s="8">
        <v>3920</v>
      </c>
      <c r="I116" s="8">
        <v>0.18</v>
      </c>
      <c r="J116" s="8">
        <v>52</v>
      </c>
      <c r="K116" s="261"/>
      <c r="L116" s="95"/>
    </row>
    <row r="117" spans="1:12" x14ac:dyDescent="0.25">
      <c r="A117" s="22">
        <v>43210.435393518521</v>
      </c>
      <c r="B117" s="9" t="s">
        <v>3</v>
      </c>
      <c r="C117" s="10"/>
      <c r="D117" s="9" t="s">
        <v>2</v>
      </c>
      <c r="E117" s="8" t="s">
        <v>637</v>
      </c>
      <c r="F117" s="125" t="s">
        <v>23</v>
      </c>
      <c r="G117" s="8" t="s">
        <v>5</v>
      </c>
      <c r="H117" s="8">
        <v>3920</v>
      </c>
      <c r="I117" s="8">
        <v>0.18</v>
      </c>
      <c r="J117" s="8">
        <v>52</v>
      </c>
      <c r="K117" s="262"/>
      <c r="L117" s="95"/>
    </row>
    <row r="118" spans="1:12" x14ac:dyDescent="0.25">
      <c r="A118" s="30">
        <v>43210.437013888892</v>
      </c>
      <c r="B118" s="12" t="s">
        <v>3</v>
      </c>
      <c r="C118" s="12" t="s">
        <v>2</v>
      </c>
      <c r="D118" s="10"/>
      <c r="E118" s="29" t="s">
        <v>636</v>
      </c>
      <c r="F118" s="124" t="s">
        <v>28</v>
      </c>
      <c r="G118" s="29" t="s">
        <v>16</v>
      </c>
      <c r="H118" s="29">
        <v>3960</v>
      </c>
      <c r="I118" s="29">
        <v>0.18</v>
      </c>
      <c r="J118" s="29">
        <v>52</v>
      </c>
      <c r="K118" s="288">
        <f>AVERAGE(H118:H123)</f>
        <v>3981.6666666666665</v>
      </c>
      <c r="L118" s="95"/>
    </row>
    <row r="119" spans="1:12" x14ac:dyDescent="0.25">
      <c r="A119" s="30">
        <v>43210.437164351853</v>
      </c>
      <c r="B119" s="12" t="s">
        <v>3</v>
      </c>
      <c r="C119" s="12" t="s">
        <v>2</v>
      </c>
      <c r="D119" s="10"/>
      <c r="E119" s="29" t="s">
        <v>636</v>
      </c>
      <c r="F119" s="124" t="s">
        <v>28</v>
      </c>
      <c r="G119" s="29" t="s">
        <v>16</v>
      </c>
      <c r="H119" s="29">
        <v>3950</v>
      </c>
      <c r="I119" s="29">
        <v>0.18</v>
      </c>
      <c r="J119" s="29">
        <v>52</v>
      </c>
      <c r="K119" s="289"/>
      <c r="L119" s="95"/>
    </row>
    <row r="120" spans="1:12" x14ac:dyDescent="0.25">
      <c r="A120" s="30">
        <v>43210.437326388892</v>
      </c>
      <c r="B120" s="12" t="s">
        <v>3</v>
      </c>
      <c r="C120" s="12" t="s">
        <v>2</v>
      </c>
      <c r="D120" s="10"/>
      <c r="E120" s="29" t="s">
        <v>636</v>
      </c>
      <c r="F120" s="124" t="s">
        <v>28</v>
      </c>
      <c r="G120" s="29" t="s">
        <v>16</v>
      </c>
      <c r="H120" s="29">
        <v>3910</v>
      </c>
      <c r="I120" s="29">
        <v>0.18</v>
      </c>
      <c r="J120" s="29">
        <v>52</v>
      </c>
      <c r="K120" s="289"/>
      <c r="L120" s="95"/>
    </row>
    <row r="121" spans="1:12" x14ac:dyDescent="0.25">
      <c r="A121" s="30">
        <v>43210.437696759262</v>
      </c>
      <c r="B121" s="12" t="s">
        <v>3</v>
      </c>
      <c r="C121" s="12" t="s">
        <v>2</v>
      </c>
      <c r="D121" s="10"/>
      <c r="E121" s="29" t="s">
        <v>636</v>
      </c>
      <c r="F121" s="124" t="s">
        <v>28</v>
      </c>
      <c r="G121" s="29" t="s">
        <v>16</v>
      </c>
      <c r="H121" s="29">
        <v>3970</v>
      </c>
      <c r="I121" s="29">
        <v>0.18</v>
      </c>
      <c r="J121" s="29">
        <v>52</v>
      </c>
      <c r="K121" s="289"/>
      <c r="L121" s="95"/>
    </row>
    <row r="122" spans="1:12" x14ac:dyDescent="0.25">
      <c r="A122" s="30">
        <v>43210.437835648147</v>
      </c>
      <c r="B122" s="12" t="s">
        <v>3</v>
      </c>
      <c r="C122" s="12" t="s">
        <v>2</v>
      </c>
      <c r="D122" s="10"/>
      <c r="E122" s="29" t="s">
        <v>636</v>
      </c>
      <c r="F122" s="124" t="s">
        <v>28</v>
      </c>
      <c r="G122" s="29" t="s">
        <v>16</v>
      </c>
      <c r="H122" s="29">
        <v>4050</v>
      </c>
      <c r="I122" s="29">
        <v>0.18</v>
      </c>
      <c r="J122" s="29">
        <v>52</v>
      </c>
      <c r="K122" s="289"/>
      <c r="L122" s="95"/>
    </row>
    <row r="123" spans="1:12" x14ac:dyDescent="0.25">
      <c r="A123" s="30">
        <v>43210.437986111108</v>
      </c>
      <c r="B123" s="12" t="s">
        <v>3</v>
      </c>
      <c r="C123" s="12" t="s">
        <v>2</v>
      </c>
      <c r="D123" s="10"/>
      <c r="E123" s="29" t="s">
        <v>636</v>
      </c>
      <c r="F123" s="124" t="s">
        <v>28</v>
      </c>
      <c r="G123" s="29" t="s">
        <v>16</v>
      </c>
      <c r="H123" s="29">
        <v>4050</v>
      </c>
      <c r="I123" s="29">
        <v>0.18</v>
      </c>
      <c r="J123" s="29">
        <v>52</v>
      </c>
      <c r="K123" s="289"/>
      <c r="L123" s="95"/>
    </row>
    <row r="124" spans="1:12" x14ac:dyDescent="0.25">
      <c r="A124" s="30">
        <v>43210.438587962963</v>
      </c>
      <c r="B124" s="12" t="s">
        <v>3</v>
      </c>
      <c r="C124" s="10"/>
      <c r="D124" s="12" t="s">
        <v>2</v>
      </c>
      <c r="E124" s="29" t="s">
        <v>637</v>
      </c>
      <c r="F124" s="124" t="s">
        <v>28</v>
      </c>
      <c r="G124" s="29" t="s">
        <v>16</v>
      </c>
      <c r="H124" s="31">
        <v>3590</v>
      </c>
      <c r="I124" s="29">
        <v>0.18</v>
      </c>
      <c r="J124" s="29">
        <v>52</v>
      </c>
      <c r="K124" s="289"/>
      <c r="L124" s="95"/>
    </row>
    <row r="125" spans="1:12" x14ac:dyDescent="0.25">
      <c r="A125" s="30">
        <v>43210.438738425924</v>
      </c>
      <c r="B125" s="12" t="s">
        <v>3</v>
      </c>
      <c r="C125" s="10"/>
      <c r="D125" s="12" t="s">
        <v>2</v>
      </c>
      <c r="E125" s="29" t="s">
        <v>637</v>
      </c>
      <c r="F125" s="124" t="s">
        <v>28</v>
      </c>
      <c r="G125" s="29" t="s">
        <v>16</v>
      </c>
      <c r="H125" s="31">
        <v>3600</v>
      </c>
      <c r="I125" s="29">
        <v>0.18</v>
      </c>
      <c r="J125" s="29">
        <v>52</v>
      </c>
      <c r="K125" s="289"/>
      <c r="L125" s="95"/>
    </row>
    <row r="126" spans="1:12" x14ac:dyDescent="0.25">
      <c r="A126" s="30">
        <v>43210.438888888886</v>
      </c>
      <c r="B126" s="12" t="s">
        <v>3</v>
      </c>
      <c r="C126" s="10"/>
      <c r="D126" s="12" t="s">
        <v>2</v>
      </c>
      <c r="E126" s="29" t="s">
        <v>637</v>
      </c>
      <c r="F126" s="124" t="s">
        <v>28</v>
      </c>
      <c r="G126" s="29" t="s">
        <v>16</v>
      </c>
      <c r="H126" s="31">
        <v>3650</v>
      </c>
      <c r="I126" s="29">
        <v>0.18</v>
      </c>
      <c r="J126" s="29">
        <v>52</v>
      </c>
      <c r="K126" s="289"/>
      <c r="L126" s="95"/>
    </row>
    <row r="127" spans="1:12" x14ac:dyDescent="0.25">
      <c r="A127" s="30">
        <v>43210.439293981479</v>
      </c>
      <c r="B127" s="12" t="s">
        <v>3</v>
      </c>
      <c r="C127" s="10"/>
      <c r="D127" s="12" t="s">
        <v>2</v>
      </c>
      <c r="E127" s="29" t="s">
        <v>637</v>
      </c>
      <c r="F127" s="124" t="s">
        <v>28</v>
      </c>
      <c r="G127" s="29" t="s">
        <v>16</v>
      </c>
      <c r="H127" s="31">
        <v>3590</v>
      </c>
      <c r="I127" s="29">
        <v>0.18</v>
      </c>
      <c r="J127" s="29">
        <v>52</v>
      </c>
      <c r="K127" s="289"/>
      <c r="L127" s="95"/>
    </row>
    <row r="128" spans="1:12" x14ac:dyDescent="0.25">
      <c r="A128" s="30">
        <v>43210.439432870371</v>
      </c>
      <c r="B128" s="12" t="s">
        <v>3</v>
      </c>
      <c r="C128" s="10"/>
      <c r="D128" s="12" t="s">
        <v>2</v>
      </c>
      <c r="E128" s="29" t="s">
        <v>637</v>
      </c>
      <c r="F128" s="124" t="s">
        <v>28</v>
      </c>
      <c r="G128" s="29" t="s">
        <v>16</v>
      </c>
      <c r="H128" s="31">
        <v>3610</v>
      </c>
      <c r="I128" s="29">
        <v>0.18</v>
      </c>
      <c r="J128" s="29">
        <v>52</v>
      </c>
      <c r="K128" s="289"/>
      <c r="L128" s="95"/>
    </row>
    <row r="129" spans="1:12" x14ac:dyDescent="0.25">
      <c r="A129" s="30">
        <v>43210.43959490741</v>
      </c>
      <c r="B129" s="12" t="s">
        <v>3</v>
      </c>
      <c r="C129" s="10"/>
      <c r="D129" s="12" t="s">
        <v>2</v>
      </c>
      <c r="E129" s="29" t="s">
        <v>637</v>
      </c>
      <c r="F129" s="124" t="s">
        <v>28</v>
      </c>
      <c r="G129" s="29" t="s">
        <v>16</v>
      </c>
      <c r="H129" s="31">
        <v>3560</v>
      </c>
      <c r="I129" s="29">
        <v>0.18</v>
      </c>
      <c r="J129" s="29">
        <v>52</v>
      </c>
      <c r="K129" s="290"/>
      <c r="L129" s="95"/>
    </row>
    <row r="130" spans="1:12" x14ac:dyDescent="0.25">
      <c r="A130" s="22">
        <v>43210.441053240742</v>
      </c>
      <c r="B130" s="9" t="s">
        <v>3</v>
      </c>
      <c r="C130" s="9" t="s">
        <v>2</v>
      </c>
      <c r="D130" s="10"/>
      <c r="E130" s="8" t="s">
        <v>636</v>
      </c>
      <c r="F130" s="125" t="s">
        <v>29</v>
      </c>
      <c r="G130" s="8" t="s">
        <v>12</v>
      </c>
      <c r="H130" s="8">
        <v>4280</v>
      </c>
      <c r="I130" s="8">
        <v>0.18</v>
      </c>
      <c r="J130" s="8">
        <v>52</v>
      </c>
      <c r="K130" s="270">
        <f>AVERAGE(H130:H132,H136:H138)</f>
        <v>4393.333333333333</v>
      </c>
      <c r="L130" s="95"/>
    </row>
    <row r="131" spans="1:12" x14ac:dyDescent="0.25">
      <c r="A131" s="22">
        <v>43210.441203703704</v>
      </c>
      <c r="B131" s="9" t="s">
        <v>3</v>
      </c>
      <c r="C131" s="9" t="s">
        <v>2</v>
      </c>
      <c r="D131" s="10"/>
      <c r="E131" s="8" t="s">
        <v>636</v>
      </c>
      <c r="F131" s="125" t="s">
        <v>29</v>
      </c>
      <c r="G131" s="8" t="s">
        <v>12</v>
      </c>
      <c r="H131" s="8">
        <v>4280</v>
      </c>
      <c r="I131" s="8">
        <v>0.18</v>
      </c>
      <c r="J131" s="8">
        <v>52</v>
      </c>
      <c r="K131" s="271"/>
      <c r="L131" s="95"/>
    </row>
    <row r="132" spans="1:12" x14ac:dyDescent="0.25">
      <c r="A132" s="22">
        <v>43210.441342592596</v>
      </c>
      <c r="B132" s="9" t="s">
        <v>3</v>
      </c>
      <c r="C132" s="9" t="s">
        <v>2</v>
      </c>
      <c r="D132" s="10"/>
      <c r="E132" s="8" t="s">
        <v>636</v>
      </c>
      <c r="F132" s="125" t="s">
        <v>29</v>
      </c>
      <c r="G132" s="8" t="s">
        <v>12</v>
      </c>
      <c r="H132" s="8">
        <v>4270</v>
      </c>
      <c r="I132" s="8">
        <v>0.18</v>
      </c>
      <c r="J132" s="8">
        <v>52</v>
      </c>
      <c r="K132" s="271"/>
      <c r="L132" s="95"/>
    </row>
    <row r="133" spans="1:12" x14ac:dyDescent="0.25">
      <c r="A133" s="22">
        <v>43210.442094907405</v>
      </c>
      <c r="B133" s="9" t="s">
        <v>3</v>
      </c>
      <c r="C133" s="10"/>
      <c r="D133" s="9" t="s">
        <v>2</v>
      </c>
      <c r="E133" s="8" t="s">
        <v>637</v>
      </c>
      <c r="F133" s="125" t="s">
        <v>29</v>
      </c>
      <c r="G133" s="8" t="s">
        <v>12</v>
      </c>
      <c r="H133" s="14">
        <v>4430</v>
      </c>
      <c r="I133" s="8">
        <v>0.18</v>
      </c>
      <c r="J133" s="8">
        <v>52</v>
      </c>
      <c r="K133" s="271"/>
      <c r="L133" s="95"/>
    </row>
    <row r="134" spans="1:12" x14ac:dyDescent="0.25">
      <c r="A134" s="22">
        <v>43210.442233796297</v>
      </c>
      <c r="B134" s="9" t="s">
        <v>3</v>
      </c>
      <c r="C134" s="10"/>
      <c r="D134" s="9" t="s">
        <v>2</v>
      </c>
      <c r="E134" s="8" t="s">
        <v>637</v>
      </c>
      <c r="F134" s="125" t="s">
        <v>29</v>
      </c>
      <c r="G134" s="8" t="s">
        <v>12</v>
      </c>
      <c r="H134" s="14">
        <v>4400</v>
      </c>
      <c r="I134" s="8">
        <v>0.18</v>
      </c>
      <c r="J134" s="8">
        <v>52</v>
      </c>
      <c r="K134" s="271"/>
      <c r="L134" s="95"/>
    </row>
    <row r="135" spans="1:12" x14ac:dyDescent="0.25">
      <c r="A135" s="22">
        <v>43210.442372685182</v>
      </c>
      <c r="B135" s="9" t="s">
        <v>3</v>
      </c>
      <c r="C135" s="10"/>
      <c r="D135" s="9" t="s">
        <v>2</v>
      </c>
      <c r="E135" s="8" t="s">
        <v>637</v>
      </c>
      <c r="F135" s="125" t="s">
        <v>29</v>
      </c>
      <c r="G135" s="8" t="s">
        <v>12</v>
      </c>
      <c r="H135" s="14">
        <v>4380</v>
      </c>
      <c r="I135" s="8">
        <v>0.18</v>
      </c>
      <c r="J135" s="8">
        <v>52</v>
      </c>
      <c r="K135" s="271"/>
      <c r="L135" s="95"/>
    </row>
    <row r="136" spans="1:12" x14ac:dyDescent="0.25">
      <c r="A136" s="22">
        <v>43210.442743055559</v>
      </c>
      <c r="B136" s="9" t="s">
        <v>3</v>
      </c>
      <c r="C136" s="10"/>
      <c r="D136" s="9" t="s">
        <v>2</v>
      </c>
      <c r="E136" s="8" t="s">
        <v>637</v>
      </c>
      <c r="F136" s="125" t="s">
        <v>29</v>
      </c>
      <c r="G136" s="8" t="s">
        <v>12</v>
      </c>
      <c r="H136" s="8">
        <v>4520</v>
      </c>
      <c r="I136" s="8">
        <v>0.18</v>
      </c>
      <c r="J136" s="8">
        <v>52</v>
      </c>
      <c r="K136" s="271"/>
      <c r="L136" s="95"/>
    </row>
    <row r="137" spans="1:12" x14ac:dyDescent="0.25">
      <c r="A137" s="22">
        <v>43210.442893518521</v>
      </c>
      <c r="B137" s="9" t="s">
        <v>3</v>
      </c>
      <c r="C137" s="10"/>
      <c r="D137" s="9" t="s">
        <v>2</v>
      </c>
      <c r="E137" s="8" t="s">
        <v>637</v>
      </c>
      <c r="F137" s="125" t="s">
        <v>29</v>
      </c>
      <c r="G137" s="8" t="s">
        <v>12</v>
      </c>
      <c r="H137" s="8">
        <v>4510</v>
      </c>
      <c r="I137" s="8">
        <v>0.18</v>
      </c>
      <c r="J137" s="8">
        <v>52</v>
      </c>
      <c r="K137" s="271"/>
      <c r="L137" s="95"/>
    </row>
    <row r="138" spans="1:12" x14ac:dyDescent="0.25">
      <c r="A138" s="22">
        <v>43210.443043981482</v>
      </c>
      <c r="B138" s="9" t="s">
        <v>3</v>
      </c>
      <c r="C138" s="10"/>
      <c r="D138" s="9" t="s">
        <v>2</v>
      </c>
      <c r="E138" s="8" t="s">
        <v>637</v>
      </c>
      <c r="F138" s="125" t="s">
        <v>29</v>
      </c>
      <c r="G138" s="8" t="s">
        <v>12</v>
      </c>
      <c r="H138" s="8">
        <v>4500</v>
      </c>
      <c r="I138" s="8">
        <v>0.18</v>
      </c>
      <c r="J138" s="8">
        <v>52</v>
      </c>
      <c r="K138" s="272"/>
      <c r="L138" s="95"/>
    </row>
    <row r="139" spans="1:12" x14ac:dyDescent="0.25">
      <c r="A139" s="30">
        <v>43210.444641203707</v>
      </c>
      <c r="B139" s="12" t="s">
        <v>3</v>
      </c>
      <c r="C139" s="12" t="s">
        <v>2</v>
      </c>
      <c r="D139" s="10"/>
      <c r="E139" s="29" t="s">
        <v>636</v>
      </c>
      <c r="F139" s="124" t="s">
        <v>18</v>
      </c>
      <c r="G139" s="29" t="s">
        <v>0</v>
      </c>
      <c r="H139" s="31">
        <v>4520</v>
      </c>
      <c r="I139" s="29">
        <v>0.18</v>
      </c>
      <c r="J139" s="29">
        <v>52</v>
      </c>
      <c r="K139" s="267">
        <f>AVERAGE(H142:H147)</f>
        <v>4485</v>
      </c>
      <c r="L139" s="95"/>
    </row>
    <row r="140" spans="1:12" x14ac:dyDescent="0.25">
      <c r="A140" s="30">
        <v>43210.444791666669</v>
      </c>
      <c r="B140" s="12" t="s">
        <v>3</v>
      </c>
      <c r="C140" s="12" t="s">
        <v>2</v>
      </c>
      <c r="D140" s="10"/>
      <c r="E140" s="29" t="s">
        <v>636</v>
      </c>
      <c r="F140" s="124" t="s">
        <v>18</v>
      </c>
      <c r="G140" s="29" t="s">
        <v>0</v>
      </c>
      <c r="H140" s="31">
        <v>4490</v>
      </c>
      <c r="I140" s="29">
        <v>0.18</v>
      </c>
      <c r="J140" s="29">
        <v>52</v>
      </c>
      <c r="K140" s="268"/>
      <c r="L140" s="95"/>
    </row>
    <row r="141" spans="1:12" x14ac:dyDescent="0.25">
      <c r="A141" s="30">
        <v>43210.444953703707</v>
      </c>
      <c r="B141" s="12" t="s">
        <v>3</v>
      </c>
      <c r="C141" s="12" t="s">
        <v>2</v>
      </c>
      <c r="D141" s="10"/>
      <c r="E141" s="29" t="s">
        <v>636</v>
      </c>
      <c r="F141" s="124" t="s">
        <v>18</v>
      </c>
      <c r="G141" s="29" t="s">
        <v>0</v>
      </c>
      <c r="H141" s="31">
        <v>4450</v>
      </c>
      <c r="I141" s="29">
        <v>0.18</v>
      </c>
      <c r="J141" s="29">
        <v>52</v>
      </c>
      <c r="K141" s="268"/>
      <c r="L141" s="95"/>
    </row>
    <row r="142" spans="1:12" x14ac:dyDescent="0.25">
      <c r="A142" s="30">
        <v>43210.445567129631</v>
      </c>
      <c r="B142" s="12" t="s">
        <v>3</v>
      </c>
      <c r="C142" s="12" t="s">
        <v>2</v>
      </c>
      <c r="D142" s="10"/>
      <c r="E142" s="29" t="s">
        <v>636</v>
      </c>
      <c r="F142" s="124" t="s">
        <v>18</v>
      </c>
      <c r="G142" s="29" t="s">
        <v>0</v>
      </c>
      <c r="H142" s="29">
        <v>4210</v>
      </c>
      <c r="I142" s="29">
        <v>0.18</v>
      </c>
      <c r="J142" s="29">
        <v>52</v>
      </c>
      <c r="K142" s="268"/>
      <c r="L142" s="95"/>
    </row>
    <row r="143" spans="1:12" x14ac:dyDescent="0.25">
      <c r="A143" s="30">
        <v>43210.445706018516</v>
      </c>
      <c r="B143" s="12" t="s">
        <v>3</v>
      </c>
      <c r="C143" s="12" t="s">
        <v>2</v>
      </c>
      <c r="D143" s="10"/>
      <c r="E143" s="29" t="s">
        <v>636</v>
      </c>
      <c r="F143" s="124" t="s">
        <v>18</v>
      </c>
      <c r="G143" s="29" t="s">
        <v>0</v>
      </c>
      <c r="H143" s="29">
        <v>4190</v>
      </c>
      <c r="I143" s="29">
        <v>0.18</v>
      </c>
      <c r="J143" s="29">
        <v>52</v>
      </c>
      <c r="K143" s="268"/>
      <c r="L143" s="95"/>
    </row>
    <row r="144" spans="1:12" x14ac:dyDescent="0.25">
      <c r="A144" s="30">
        <v>43210.445856481485</v>
      </c>
      <c r="B144" s="12" t="s">
        <v>3</v>
      </c>
      <c r="C144" s="12" t="s">
        <v>2</v>
      </c>
      <c r="D144" s="10"/>
      <c r="E144" s="29" t="s">
        <v>636</v>
      </c>
      <c r="F144" s="124" t="s">
        <v>18</v>
      </c>
      <c r="G144" s="29" t="s">
        <v>0</v>
      </c>
      <c r="H144" s="29">
        <v>4150</v>
      </c>
      <c r="I144" s="29">
        <v>0.18</v>
      </c>
      <c r="J144" s="29">
        <v>52</v>
      </c>
      <c r="K144" s="268"/>
      <c r="L144" s="95"/>
    </row>
    <row r="145" spans="1:12" x14ac:dyDescent="0.25">
      <c r="A145" s="30">
        <v>43210.446296296293</v>
      </c>
      <c r="B145" s="12" t="s">
        <v>3</v>
      </c>
      <c r="C145" s="10"/>
      <c r="D145" s="12" t="s">
        <v>2</v>
      </c>
      <c r="E145" s="29" t="s">
        <v>637</v>
      </c>
      <c r="F145" s="124" t="s">
        <v>18</v>
      </c>
      <c r="G145" s="29" t="s">
        <v>0</v>
      </c>
      <c r="H145" s="29">
        <v>4800</v>
      </c>
      <c r="I145" s="29">
        <v>0.18</v>
      </c>
      <c r="J145" s="29">
        <v>52</v>
      </c>
      <c r="K145" s="268"/>
      <c r="L145" s="95"/>
    </row>
    <row r="146" spans="1:12" x14ac:dyDescent="0.25">
      <c r="A146" s="30">
        <v>43210.446446759262</v>
      </c>
      <c r="B146" s="12" t="s">
        <v>3</v>
      </c>
      <c r="C146" s="10"/>
      <c r="D146" s="12" t="s">
        <v>2</v>
      </c>
      <c r="E146" s="29" t="s">
        <v>637</v>
      </c>
      <c r="F146" s="124" t="s">
        <v>18</v>
      </c>
      <c r="G146" s="29" t="s">
        <v>0</v>
      </c>
      <c r="H146" s="29">
        <v>4780</v>
      </c>
      <c r="I146" s="29">
        <v>0.18</v>
      </c>
      <c r="J146" s="29">
        <v>52</v>
      </c>
      <c r="K146" s="268"/>
      <c r="L146" s="95"/>
    </row>
    <row r="147" spans="1:12" x14ac:dyDescent="0.25">
      <c r="A147" s="30">
        <v>43210.446585648147</v>
      </c>
      <c r="B147" s="12" t="s">
        <v>3</v>
      </c>
      <c r="C147" s="10"/>
      <c r="D147" s="12" t="s">
        <v>2</v>
      </c>
      <c r="E147" s="29" t="s">
        <v>637</v>
      </c>
      <c r="F147" s="124" t="s">
        <v>18</v>
      </c>
      <c r="G147" s="29" t="s">
        <v>0</v>
      </c>
      <c r="H147" s="29">
        <v>4780</v>
      </c>
      <c r="I147" s="29">
        <v>0.18</v>
      </c>
      <c r="J147" s="29">
        <v>52</v>
      </c>
      <c r="K147" s="269"/>
      <c r="L147" s="95"/>
    </row>
    <row r="148" spans="1:12" x14ac:dyDescent="0.25">
      <c r="A148" s="22">
        <v>43210.447581018518</v>
      </c>
      <c r="B148" s="9" t="s">
        <v>3</v>
      </c>
      <c r="C148" s="9" t="s">
        <v>2</v>
      </c>
      <c r="D148" s="10"/>
      <c r="E148" s="8" t="s">
        <v>636</v>
      </c>
      <c r="F148" s="125" t="s">
        <v>17</v>
      </c>
      <c r="G148" s="8" t="s">
        <v>0</v>
      </c>
      <c r="H148" s="8">
        <v>5000</v>
      </c>
      <c r="I148" s="8">
        <v>0.18</v>
      </c>
      <c r="J148" s="8">
        <v>52</v>
      </c>
      <c r="K148" s="270">
        <f>AVERAGE(H148,H150:H156)</f>
        <v>4785</v>
      </c>
      <c r="L148" s="95"/>
    </row>
    <row r="149" spans="1:12" x14ac:dyDescent="0.25">
      <c r="A149" s="22">
        <v>43210.447731481479</v>
      </c>
      <c r="B149" s="9" t="s">
        <v>3</v>
      </c>
      <c r="C149" s="9" t="s">
        <v>2</v>
      </c>
      <c r="D149" s="10"/>
      <c r="E149" s="8" t="s">
        <v>636</v>
      </c>
      <c r="F149" s="125" t="s">
        <v>17</v>
      </c>
      <c r="G149" s="8" t="s">
        <v>0</v>
      </c>
      <c r="H149" s="14">
        <v>660</v>
      </c>
      <c r="I149" s="8">
        <v>0.18</v>
      </c>
      <c r="J149" s="8">
        <v>52</v>
      </c>
      <c r="K149" s="271"/>
      <c r="L149" s="95"/>
    </row>
    <row r="150" spans="1:12" x14ac:dyDescent="0.25">
      <c r="A150" s="22">
        <v>43210.447881944441</v>
      </c>
      <c r="B150" s="9" t="s">
        <v>3</v>
      </c>
      <c r="C150" s="9" t="s">
        <v>2</v>
      </c>
      <c r="D150" s="10"/>
      <c r="E150" s="8" t="s">
        <v>636</v>
      </c>
      <c r="F150" s="125" t="s">
        <v>17</v>
      </c>
      <c r="G150" s="8" t="s">
        <v>0</v>
      </c>
      <c r="H150" s="8">
        <v>4970</v>
      </c>
      <c r="I150" s="8">
        <v>0.18</v>
      </c>
      <c r="J150" s="8">
        <v>52</v>
      </c>
      <c r="K150" s="271"/>
      <c r="L150" s="95"/>
    </row>
    <row r="151" spans="1:12" x14ac:dyDescent="0.25">
      <c r="A151" s="22">
        <v>43210.448460648149</v>
      </c>
      <c r="B151" s="9" t="s">
        <v>3</v>
      </c>
      <c r="C151" s="9" t="s">
        <v>2</v>
      </c>
      <c r="D151" s="10"/>
      <c r="E151" s="8" t="s">
        <v>636</v>
      </c>
      <c r="F151" s="125" t="s">
        <v>17</v>
      </c>
      <c r="G151" s="8" t="s">
        <v>0</v>
      </c>
      <c r="H151" s="8">
        <v>4930</v>
      </c>
      <c r="I151" s="8">
        <v>0.18</v>
      </c>
      <c r="J151" s="8">
        <v>52</v>
      </c>
      <c r="K151" s="271"/>
      <c r="L151" s="95"/>
    </row>
    <row r="152" spans="1:12" x14ac:dyDescent="0.25">
      <c r="A152" s="22">
        <v>43210.448611111111</v>
      </c>
      <c r="B152" s="9" t="s">
        <v>3</v>
      </c>
      <c r="C152" s="9" t="s">
        <v>2</v>
      </c>
      <c r="D152" s="10"/>
      <c r="E152" s="8" t="s">
        <v>636</v>
      </c>
      <c r="F152" s="125" t="s">
        <v>17</v>
      </c>
      <c r="G152" s="8" t="s">
        <v>0</v>
      </c>
      <c r="H152" s="8">
        <v>4860</v>
      </c>
      <c r="I152" s="8">
        <v>0.18</v>
      </c>
      <c r="J152" s="8">
        <v>52</v>
      </c>
      <c r="K152" s="271"/>
      <c r="L152" s="95"/>
    </row>
    <row r="153" spans="1:12" x14ac:dyDescent="0.25">
      <c r="A153" s="22">
        <v>43210.448761574073</v>
      </c>
      <c r="B153" s="9" t="s">
        <v>3</v>
      </c>
      <c r="C153" s="9" t="s">
        <v>2</v>
      </c>
      <c r="D153" s="10"/>
      <c r="E153" s="8" t="s">
        <v>636</v>
      </c>
      <c r="F153" s="125" t="s">
        <v>17</v>
      </c>
      <c r="G153" s="8" t="s">
        <v>0</v>
      </c>
      <c r="H153" s="8">
        <v>4890</v>
      </c>
      <c r="I153" s="8">
        <v>0.18</v>
      </c>
      <c r="J153" s="8">
        <v>52</v>
      </c>
      <c r="K153" s="271"/>
      <c r="L153" s="95"/>
    </row>
    <row r="154" spans="1:12" x14ac:dyDescent="0.25">
      <c r="A154" s="22">
        <v>43210.449363425927</v>
      </c>
      <c r="B154" s="9" t="s">
        <v>3</v>
      </c>
      <c r="C154" s="10"/>
      <c r="D154" s="9" t="s">
        <v>2</v>
      </c>
      <c r="E154" s="8" t="s">
        <v>637</v>
      </c>
      <c r="F154" s="125" t="s">
        <v>17</v>
      </c>
      <c r="G154" s="8" t="s">
        <v>0</v>
      </c>
      <c r="H154" s="8">
        <v>4550</v>
      </c>
      <c r="I154" s="8">
        <v>0.18</v>
      </c>
      <c r="J154" s="8">
        <v>52</v>
      </c>
      <c r="K154" s="271"/>
      <c r="L154" s="95"/>
    </row>
    <row r="155" spans="1:12" x14ac:dyDescent="0.25">
      <c r="A155" s="22">
        <v>43210.449513888889</v>
      </c>
      <c r="B155" s="9" t="s">
        <v>3</v>
      </c>
      <c r="C155" s="10"/>
      <c r="D155" s="9" t="s">
        <v>2</v>
      </c>
      <c r="E155" s="8" t="s">
        <v>637</v>
      </c>
      <c r="F155" s="125" t="s">
        <v>17</v>
      </c>
      <c r="G155" s="8" t="s">
        <v>0</v>
      </c>
      <c r="H155" s="8">
        <v>4540</v>
      </c>
      <c r="I155" s="8">
        <v>0.18</v>
      </c>
      <c r="J155" s="8">
        <v>52</v>
      </c>
      <c r="K155" s="271"/>
      <c r="L155" s="95"/>
    </row>
    <row r="156" spans="1:12" x14ac:dyDescent="0.25">
      <c r="A156" s="22">
        <v>43210.449664351851</v>
      </c>
      <c r="B156" s="9" t="s">
        <v>3</v>
      </c>
      <c r="C156" s="10"/>
      <c r="D156" s="9" t="s">
        <v>2</v>
      </c>
      <c r="E156" s="8" t="s">
        <v>637</v>
      </c>
      <c r="F156" s="125" t="s">
        <v>17</v>
      </c>
      <c r="G156" s="8" t="s">
        <v>0</v>
      </c>
      <c r="H156" s="8">
        <v>4540</v>
      </c>
      <c r="I156" s="8">
        <v>0.18</v>
      </c>
      <c r="J156" s="8">
        <v>52</v>
      </c>
      <c r="K156" s="272"/>
      <c r="L156" s="95"/>
    </row>
    <row r="157" spans="1:12" x14ac:dyDescent="0.25">
      <c r="A157" s="30">
        <v>43210.450381944444</v>
      </c>
      <c r="B157" s="12" t="s">
        <v>3</v>
      </c>
      <c r="C157" s="12" t="s">
        <v>2</v>
      </c>
      <c r="D157" s="10"/>
      <c r="E157" s="29" t="s">
        <v>636</v>
      </c>
      <c r="F157" s="124" t="s">
        <v>17</v>
      </c>
      <c r="G157" s="29" t="s">
        <v>16</v>
      </c>
      <c r="H157" s="29">
        <v>4160</v>
      </c>
      <c r="I157" s="29">
        <v>0.18</v>
      </c>
      <c r="J157" s="29">
        <v>52</v>
      </c>
      <c r="K157" s="267">
        <f>AVERAGE(H157:H159,H161:H165)</f>
        <v>4413.75</v>
      </c>
      <c r="L157" s="95"/>
    </row>
    <row r="158" spans="1:12" x14ac:dyDescent="0.25">
      <c r="A158" s="30">
        <v>43210.450532407405</v>
      </c>
      <c r="B158" s="12" t="s">
        <v>3</v>
      </c>
      <c r="C158" s="12" t="s">
        <v>2</v>
      </c>
      <c r="D158" s="10"/>
      <c r="E158" s="29" t="s">
        <v>636</v>
      </c>
      <c r="F158" s="124" t="s">
        <v>17</v>
      </c>
      <c r="G158" s="29" t="s">
        <v>16</v>
      </c>
      <c r="H158" s="29">
        <v>4120</v>
      </c>
      <c r="I158" s="29">
        <v>0.18</v>
      </c>
      <c r="J158" s="29">
        <v>52</v>
      </c>
      <c r="K158" s="268"/>
      <c r="L158" s="95"/>
    </row>
    <row r="159" spans="1:12" x14ac:dyDescent="0.25">
      <c r="A159" s="30">
        <v>43210.450694444444</v>
      </c>
      <c r="B159" s="12" t="s">
        <v>3</v>
      </c>
      <c r="C159" s="12" t="s">
        <v>2</v>
      </c>
      <c r="D159" s="10"/>
      <c r="E159" s="29" t="s">
        <v>636</v>
      </c>
      <c r="F159" s="124" t="s">
        <v>17</v>
      </c>
      <c r="G159" s="29" t="s">
        <v>16</v>
      </c>
      <c r="H159" s="29">
        <v>4110</v>
      </c>
      <c r="I159" s="29">
        <v>0.18</v>
      </c>
      <c r="J159" s="29">
        <v>52</v>
      </c>
      <c r="K159" s="268"/>
      <c r="L159" s="95"/>
    </row>
    <row r="160" spans="1:12" x14ac:dyDescent="0.25">
      <c r="A160" s="30">
        <v>43210.451481481483</v>
      </c>
      <c r="B160" s="12" t="s">
        <v>3</v>
      </c>
      <c r="C160" s="10"/>
      <c r="D160" s="12" t="s">
        <v>2</v>
      </c>
      <c r="E160" s="29" t="s">
        <v>637</v>
      </c>
      <c r="F160" s="124" t="s">
        <v>17</v>
      </c>
      <c r="G160" s="29" t="s">
        <v>16</v>
      </c>
      <c r="H160" s="31">
        <v>4390</v>
      </c>
      <c r="I160" s="29">
        <v>0.18</v>
      </c>
      <c r="J160" s="29">
        <v>52</v>
      </c>
      <c r="K160" s="268"/>
      <c r="L160" s="95"/>
    </row>
    <row r="161" spans="1:12" x14ac:dyDescent="0.25">
      <c r="A161" s="30">
        <v>43210.451620370368</v>
      </c>
      <c r="B161" s="12" t="s">
        <v>3</v>
      </c>
      <c r="C161" s="10"/>
      <c r="D161" s="12" t="s">
        <v>2</v>
      </c>
      <c r="E161" s="29" t="s">
        <v>637</v>
      </c>
      <c r="F161" s="124" t="s">
        <v>17</v>
      </c>
      <c r="G161" s="29" t="s">
        <v>16</v>
      </c>
      <c r="H161" s="29">
        <v>4910</v>
      </c>
      <c r="I161" s="29">
        <v>0.18</v>
      </c>
      <c r="J161" s="29">
        <v>52</v>
      </c>
      <c r="K161" s="268"/>
      <c r="L161" s="95"/>
    </row>
    <row r="162" spans="1:12" x14ac:dyDescent="0.25">
      <c r="A162" s="30">
        <v>43210.451770833337</v>
      </c>
      <c r="B162" s="12" t="s">
        <v>3</v>
      </c>
      <c r="C162" s="10"/>
      <c r="D162" s="12" t="s">
        <v>2</v>
      </c>
      <c r="E162" s="29" t="s">
        <v>637</v>
      </c>
      <c r="F162" s="124" t="s">
        <v>17</v>
      </c>
      <c r="G162" s="29" t="s">
        <v>16</v>
      </c>
      <c r="H162" s="29">
        <v>4880</v>
      </c>
      <c r="I162" s="29">
        <v>0.18</v>
      </c>
      <c r="J162" s="29">
        <v>52</v>
      </c>
      <c r="K162" s="268"/>
      <c r="L162" s="95"/>
    </row>
    <row r="163" spans="1:12" x14ac:dyDescent="0.25">
      <c r="A163" s="30">
        <v>43210.452384259261</v>
      </c>
      <c r="B163" s="12" t="s">
        <v>3</v>
      </c>
      <c r="C163" s="10"/>
      <c r="D163" s="12" t="s">
        <v>2</v>
      </c>
      <c r="E163" s="29" t="s">
        <v>637</v>
      </c>
      <c r="F163" s="124" t="s">
        <v>17</v>
      </c>
      <c r="G163" s="29" t="s">
        <v>16</v>
      </c>
      <c r="H163" s="29">
        <v>4390</v>
      </c>
      <c r="I163" s="29">
        <v>0.18</v>
      </c>
      <c r="J163" s="29">
        <v>52</v>
      </c>
      <c r="K163" s="268"/>
      <c r="L163" s="95"/>
    </row>
    <row r="164" spans="1:12" x14ac:dyDescent="0.25">
      <c r="A164" s="30">
        <v>43210.452534722222</v>
      </c>
      <c r="B164" s="12" t="s">
        <v>3</v>
      </c>
      <c r="C164" s="10"/>
      <c r="D164" s="12" t="s">
        <v>2</v>
      </c>
      <c r="E164" s="29" t="s">
        <v>637</v>
      </c>
      <c r="F164" s="124" t="s">
        <v>17</v>
      </c>
      <c r="G164" s="29" t="s">
        <v>16</v>
      </c>
      <c r="H164" s="29">
        <v>4370</v>
      </c>
      <c r="I164" s="29">
        <v>0.18</v>
      </c>
      <c r="J164" s="29">
        <v>52</v>
      </c>
      <c r="K164" s="268"/>
      <c r="L164" s="95"/>
    </row>
    <row r="165" spans="1:12" x14ac:dyDescent="0.25">
      <c r="A165" s="30">
        <v>43210.452685185184</v>
      </c>
      <c r="B165" s="12" t="s">
        <v>3</v>
      </c>
      <c r="C165" s="10"/>
      <c r="D165" s="12" t="s">
        <v>2</v>
      </c>
      <c r="E165" s="29" t="s">
        <v>637</v>
      </c>
      <c r="F165" s="124" t="s">
        <v>17</v>
      </c>
      <c r="G165" s="29" t="s">
        <v>16</v>
      </c>
      <c r="H165" s="29">
        <v>4370</v>
      </c>
      <c r="I165" s="29">
        <v>0.18</v>
      </c>
      <c r="J165" s="29">
        <v>52</v>
      </c>
      <c r="K165" s="269"/>
      <c r="L165" s="95"/>
    </row>
    <row r="166" spans="1:12" x14ac:dyDescent="0.25">
      <c r="A166" s="22">
        <v>43210.454074074078</v>
      </c>
      <c r="B166" s="9" t="s">
        <v>3</v>
      </c>
      <c r="C166" s="9" t="s">
        <v>2</v>
      </c>
      <c r="D166" s="10"/>
      <c r="E166" s="8" t="s">
        <v>636</v>
      </c>
      <c r="F166" s="125" t="s">
        <v>15</v>
      </c>
      <c r="G166" s="8" t="s">
        <v>0</v>
      </c>
      <c r="H166" s="8">
        <v>4040</v>
      </c>
      <c r="I166" s="8">
        <v>0.18</v>
      </c>
      <c r="J166" s="8">
        <v>52</v>
      </c>
      <c r="K166" s="270">
        <f>AVERAGE(H166:H174)</f>
        <v>4208.8888888888887</v>
      </c>
      <c r="L166" s="95"/>
    </row>
    <row r="167" spans="1:12" x14ac:dyDescent="0.25">
      <c r="A167" s="22">
        <v>43210.454224537039</v>
      </c>
      <c r="B167" s="9" t="s">
        <v>3</v>
      </c>
      <c r="C167" s="9" t="s">
        <v>2</v>
      </c>
      <c r="D167" s="10"/>
      <c r="E167" s="8" t="s">
        <v>636</v>
      </c>
      <c r="F167" s="125" t="s">
        <v>15</v>
      </c>
      <c r="G167" s="8" t="s">
        <v>0</v>
      </c>
      <c r="H167" s="8">
        <v>3960</v>
      </c>
      <c r="I167" s="8">
        <v>0.18</v>
      </c>
      <c r="J167" s="8">
        <v>52</v>
      </c>
      <c r="K167" s="271"/>
      <c r="L167" s="95"/>
    </row>
    <row r="168" spans="1:12" x14ac:dyDescent="0.25">
      <c r="A168" s="22">
        <v>43210.454363425924</v>
      </c>
      <c r="B168" s="9" t="s">
        <v>3</v>
      </c>
      <c r="C168" s="9" t="s">
        <v>2</v>
      </c>
      <c r="D168" s="10"/>
      <c r="E168" s="8" t="s">
        <v>636</v>
      </c>
      <c r="F168" s="125" t="s">
        <v>15</v>
      </c>
      <c r="G168" s="8" t="s">
        <v>0</v>
      </c>
      <c r="H168" s="8">
        <v>3970</v>
      </c>
      <c r="I168" s="8">
        <v>0.18</v>
      </c>
      <c r="J168" s="8">
        <v>52</v>
      </c>
      <c r="K168" s="271"/>
      <c r="L168" s="95"/>
    </row>
    <row r="169" spans="1:12" x14ac:dyDescent="0.25">
      <c r="A169" s="22">
        <v>43210.455335648148</v>
      </c>
      <c r="B169" s="9" t="s">
        <v>3</v>
      </c>
      <c r="C169" s="10"/>
      <c r="D169" s="9" t="s">
        <v>2</v>
      </c>
      <c r="E169" s="8" t="s">
        <v>637</v>
      </c>
      <c r="F169" s="125" t="s">
        <v>15</v>
      </c>
      <c r="G169" s="8" t="s">
        <v>0</v>
      </c>
      <c r="H169" s="8">
        <v>4040</v>
      </c>
      <c r="I169" s="8">
        <v>0.18</v>
      </c>
      <c r="J169" s="8">
        <v>52</v>
      </c>
      <c r="K169" s="271"/>
      <c r="L169" s="95"/>
    </row>
    <row r="170" spans="1:12" x14ac:dyDescent="0.25">
      <c r="A170" s="22">
        <v>43210.45548611111</v>
      </c>
      <c r="B170" s="9" t="s">
        <v>3</v>
      </c>
      <c r="C170" s="10"/>
      <c r="D170" s="9" t="s">
        <v>2</v>
      </c>
      <c r="E170" s="8" t="s">
        <v>637</v>
      </c>
      <c r="F170" s="125" t="s">
        <v>15</v>
      </c>
      <c r="G170" s="8" t="s">
        <v>0</v>
      </c>
      <c r="H170" s="8">
        <v>4020</v>
      </c>
      <c r="I170" s="8">
        <v>0.18</v>
      </c>
      <c r="J170" s="8">
        <v>52</v>
      </c>
      <c r="K170" s="271"/>
      <c r="L170" s="95"/>
    </row>
    <row r="171" spans="1:12" x14ac:dyDescent="0.25">
      <c r="A171" s="22">
        <v>43210.455648148149</v>
      </c>
      <c r="B171" s="9" t="s">
        <v>3</v>
      </c>
      <c r="C171" s="10"/>
      <c r="D171" s="9" t="s">
        <v>2</v>
      </c>
      <c r="E171" s="8" t="s">
        <v>637</v>
      </c>
      <c r="F171" s="125" t="s">
        <v>15</v>
      </c>
      <c r="G171" s="8" t="s">
        <v>0</v>
      </c>
      <c r="H171" s="8">
        <v>4000</v>
      </c>
      <c r="I171" s="8">
        <v>0.18</v>
      </c>
      <c r="J171" s="8">
        <v>54</v>
      </c>
      <c r="K171" s="271"/>
      <c r="L171" s="95"/>
    </row>
    <row r="172" spans="1:12" x14ac:dyDescent="0.25">
      <c r="A172" s="22">
        <v>43210.456030092595</v>
      </c>
      <c r="B172" s="9" t="s">
        <v>3</v>
      </c>
      <c r="C172" s="10"/>
      <c r="D172" s="9" t="s">
        <v>2</v>
      </c>
      <c r="E172" s="8" t="s">
        <v>637</v>
      </c>
      <c r="F172" s="125" t="s">
        <v>15</v>
      </c>
      <c r="G172" s="8" t="s">
        <v>0</v>
      </c>
      <c r="H172" s="8">
        <v>4600</v>
      </c>
      <c r="I172" s="8">
        <v>0.18</v>
      </c>
      <c r="J172" s="8">
        <v>52</v>
      </c>
      <c r="K172" s="271"/>
      <c r="L172" s="95"/>
    </row>
    <row r="173" spans="1:12" x14ac:dyDescent="0.25">
      <c r="A173" s="22">
        <v>43210.45616898148</v>
      </c>
      <c r="B173" s="9" t="s">
        <v>3</v>
      </c>
      <c r="C173" s="10"/>
      <c r="D173" s="9" t="s">
        <v>2</v>
      </c>
      <c r="E173" s="8" t="s">
        <v>637</v>
      </c>
      <c r="F173" s="125" t="s">
        <v>15</v>
      </c>
      <c r="G173" s="8" t="s">
        <v>0</v>
      </c>
      <c r="H173" s="8">
        <v>4620</v>
      </c>
      <c r="I173" s="8">
        <v>0.18</v>
      </c>
      <c r="J173" s="8">
        <v>52</v>
      </c>
      <c r="K173" s="271"/>
      <c r="L173" s="95"/>
    </row>
    <row r="174" spans="1:12" x14ac:dyDescent="0.25">
      <c r="A174" s="22">
        <v>43210.456307870372</v>
      </c>
      <c r="B174" s="9" t="s">
        <v>3</v>
      </c>
      <c r="C174" s="10"/>
      <c r="D174" s="9" t="s">
        <v>2</v>
      </c>
      <c r="E174" s="8" t="s">
        <v>637</v>
      </c>
      <c r="F174" s="125" t="s">
        <v>15</v>
      </c>
      <c r="G174" s="8" t="s">
        <v>0</v>
      </c>
      <c r="H174" s="8">
        <v>4630</v>
      </c>
      <c r="I174" s="8">
        <v>0.18</v>
      </c>
      <c r="J174" s="8">
        <v>52</v>
      </c>
      <c r="K174" s="272"/>
      <c r="L174" s="95"/>
    </row>
    <row r="175" spans="1:12" x14ac:dyDescent="0.25">
      <c r="A175" s="30">
        <v>43210.456956018519</v>
      </c>
      <c r="B175" s="12" t="s">
        <v>3</v>
      </c>
      <c r="C175" s="12" t="s">
        <v>2</v>
      </c>
      <c r="D175" s="10"/>
      <c r="E175" s="29" t="s">
        <v>636</v>
      </c>
      <c r="F175" s="124" t="s">
        <v>14</v>
      </c>
      <c r="G175" s="11" t="s">
        <v>0</v>
      </c>
      <c r="H175" s="29">
        <v>3890</v>
      </c>
      <c r="I175" s="29">
        <v>0.18</v>
      </c>
      <c r="J175" s="29">
        <v>52</v>
      </c>
      <c r="K175" s="267">
        <f>AVERAGE(H175:H180)</f>
        <v>4353.333333333333</v>
      </c>
      <c r="L175" s="95"/>
    </row>
    <row r="176" spans="1:12" x14ac:dyDescent="0.25">
      <c r="A176" s="30">
        <v>43210.457106481481</v>
      </c>
      <c r="B176" s="12" t="s">
        <v>3</v>
      </c>
      <c r="C176" s="12" t="s">
        <v>2</v>
      </c>
      <c r="D176" s="10"/>
      <c r="E176" s="29" t="s">
        <v>636</v>
      </c>
      <c r="F176" s="124" t="s">
        <v>14</v>
      </c>
      <c r="G176" s="11" t="s">
        <v>0</v>
      </c>
      <c r="H176" s="29">
        <v>3890</v>
      </c>
      <c r="I176" s="29">
        <v>0.18</v>
      </c>
      <c r="J176" s="29">
        <v>52</v>
      </c>
      <c r="K176" s="268"/>
      <c r="L176" s="95"/>
    </row>
    <row r="177" spans="1:12" x14ac:dyDescent="0.25">
      <c r="A177" s="30">
        <v>43210.457256944443</v>
      </c>
      <c r="B177" s="12" t="s">
        <v>3</v>
      </c>
      <c r="C177" s="12" t="s">
        <v>2</v>
      </c>
      <c r="D177" s="10"/>
      <c r="E177" s="29" t="s">
        <v>636</v>
      </c>
      <c r="F177" s="124" t="s">
        <v>14</v>
      </c>
      <c r="G177" s="11" t="s">
        <v>0</v>
      </c>
      <c r="H177" s="29">
        <v>3920</v>
      </c>
      <c r="I177" s="29">
        <v>0.18</v>
      </c>
      <c r="J177" s="29">
        <v>52</v>
      </c>
      <c r="K177" s="268"/>
      <c r="L177" s="95"/>
    </row>
    <row r="178" spans="1:12" x14ac:dyDescent="0.25">
      <c r="A178" s="30">
        <v>43210.457986111112</v>
      </c>
      <c r="B178" s="12" t="s">
        <v>3</v>
      </c>
      <c r="C178" s="10"/>
      <c r="D178" s="12" t="s">
        <v>2</v>
      </c>
      <c r="E178" s="29" t="s">
        <v>637</v>
      </c>
      <c r="F178" s="124" t="s">
        <v>14</v>
      </c>
      <c r="G178" s="11" t="s">
        <v>0</v>
      </c>
      <c r="H178" s="29">
        <v>4790</v>
      </c>
      <c r="I178" s="29">
        <v>0.18</v>
      </c>
      <c r="J178" s="29">
        <v>52</v>
      </c>
      <c r="K178" s="268"/>
      <c r="L178" s="95"/>
    </row>
    <row r="179" spans="1:12" x14ac:dyDescent="0.25">
      <c r="A179" s="30">
        <v>43210.458136574074</v>
      </c>
      <c r="B179" s="12" t="s">
        <v>3</v>
      </c>
      <c r="C179" s="10"/>
      <c r="D179" s="12" t="s">
        <v>2</v>
      </c>
      <c r="E179" s="29" t="s">
        <v>637</v>
      </c>
      <c r="F179" s="124" t="s">
        <v>14</v>
      </c>
      <c r="G179" s="11" t="s">
        <v>0</v>
      </c>
      <c r="H179" s="29">
        <v>4810</v>
      </c>
      <c r="I179" s="29">
        <v>0.18</v>
      </c>
      <c r="J179" s="29">
        <v>52</v>
      </c>
      <c r="K179" s="268"/>
      <c r="L179" s="95"/>
    </row>
    <row r="180" spans="1:12" x14ac:dyDescent="0.25">
      <c r="A180" s="30">
        <v>43210.458298611113</v>
      </c>
      <c r="B180" s="12" t="s">
        <v>3</v>
      </c>
      <c r="C180" s="10"/>
      <c r="D180" s="12" t="s">
        <v>2</v>
      </c>
      <c r="E180" s="29" t="s">
        <v>637</v>
      </c>
      <c r="F180" s="124" t="s">
        <v>14</v>
      </c>
      <c r="G180" s="11" t="s">
        <v>0</v>
      </c>
      <c r="H180" s="29">
        <v>4820</v>
      </c>
      <c r="I180" s="29">
        <v>0.18</v>
      </c>
      <c r="J180" s="29">
        <v>52</v>
      </c>
      <c r="K180" s="269"/>
      <c r="L180" s="95"/>
    </row>
    <row r="181" spans="1:12" x14ac:dyDescent="0.25">
      <c r="A181" s="22">
        <v>43210.459270833337</v>
      </c>
      <c r="B181" s="9" t="s">
        <v>3</v>
      </c>
      <c r="C181" s="9" t="s">
        <v>2</v>
      </c>
      <c r="D181" s="10"/>
      <c r="E181" s="8" t="s">
        <v>636</v>
      </c>
      <c r="F181" s="125" t="s">
        <v>13</v>
      </c>
      <c r="G181" s="8" t="s">
        <v>0</v>
      </c>
      <c r="H181" s="8">
        <v>4780</v>
      </c>
      <c r="I181" s="8">
        <v>0.18</v>
      </c>
      <c r="J181" s="8">
        <v>52</v>
      </c>
      <c r="K181" s="270">
        <f>AVERAGE(H181,H183:H189)</f>
        <v>4467.5</v>
      </c>
      <c r="L181" s="95"/>
    </row>
    <row r="182" spans="1:12" x14ac:dyDescent="0.25">
      <c r="A182" s="22">
        <v>43210.459421296298</v>
      </c>
      <c r="B182" s="9" t="s">
        <v>3</v>
      </c>
      <c r="C182" s="9" t="s">
        <v>2</v>
      </c>
      <c r="D182" s="10"/>
      <c r="E182" s="8" t="s">
        <v>636</v>
      </c>
      <c r="F182" s="125" t="s">
        <v>13</v>
      </c>
      <c r="G182" s="8" t="s">
        <v>0</v>
      </c>
      <c r="H182" s="14">
        <v>410</v>
      </c>
      <c r="I182" s="8">
        <v>0.18</v>
      </c>
      <c r="J182" s="8">
        <v>52</v>
      </c>
      <c r="K182" s="271"/>
      <c r="L182" s="95"/>
    </row>
    <row r="183" spans="1:12" x14ac:dyDescent="0.25">
      <c r="A183" s="22">
        <v>43210.45957175926</v>
      </c>
      <c r="B183" s="9" t="s">
        <v>3</v>
      </c>
      <c r="C183" s="9" t="s">
        <v>2</v>
      </c>
      <c r="D183" s="10"/>
      <c r="E183" s="8" t="s">
        <v>636</v>
      </c>
      <c r="F183" s="125" t="s">
        <v>13</v>
      </c>
      <c r="G183" s="8" t="s">
        <v>0</v>
      </c>
      <c r="H183" s="8">
        <v>4840</v>
      </c>
      <c r="I183" s="8">
        <v>0.18</v>
      </c>
      <c r="J183" s="8">
        <v>52</v>
      </c>
      <c r="K183" s="271"/>
      <c r="L183" s="95"/>
    </row>
    <row r="184" spans="1:12" x14ac:dyDescent="0.25">
      <c r="A184" s="22">
        <v>43210.460127314815</v>
      </c>
      <c r="B184" s="9" t="s">
        <v>3</v>
      </c>
      <c r="C184" s="9" t="s">
        <v>2</v>
      </c>
      <c r="D184" s="10"/>
      <c r="E184" s="8" t="s">
        <v>636</v>
      </c>
      <c r="F184" s="125" t="s">
        <v>13</v>
      </c>
      <c r="G184" s="8" t="s">
        <v>0</v>
      </c>
      <c r="H184" s="8">
        <v>4020</v>
      </c>
      <c r="I184" s="8">
        <v>0.18</v>
      </c>
      <c r="J184" s="8">
        <v>52</v>
      </c>
      <c r="K184" s="271"/>
      <c r="L184" s="95"/>
    </row>
    <row r="185" spans="1:12" x14ac:dyDescent="0.25">
      <c r="A185" s="22">
        <v>43210.460277777776</v>
      </c>
      <c r="B185" s="9" t="s">
        <v>3</v>
      </c>
      <c r="C185" s="9" t="s">
        <v>2</v>
      </c>
      <c r="D185" s="10"/>
      <c r="E185" s="8" t="s">
        <v>636</v>
      </c>
      <c r="F185" s="125" t="s">
        <v>13</v>
      </c>
      <c r="G185" s="8" t="s">
        <v>0</v>
      </c>
      <c r="H185" s="8">
        <v>4080</v>
      </c>
      <c r="I185" s="8">
        <v>0.18</v>
      </c>
      <c r="J185" s="8">
        <v>54</v>
      </c>
      <c r="K185" s="271"/>
      <c r="L185" s="95"/>
    </row>
    <row r="186" spans="1:12" x14ac:dyDescent="0.25">
      <c r="A186" s="22">
        <v>43210.460428240738</v>
      </c>
      <c r="B186" s="9" t="s">
        <v>3</v>
      </c>
      <c r="C186" s="9" t="s">
        <v>2</v>
      </c>
      <c r="D186" s="10"/>
      <c r="E186" s="8" t="s">
        <v>636</v>
      </c>
      <c r="F186" s="125" t="s">
        <v>13</v>
      </c>
      <c r="G186" s="8" t="s">
        <v>0</v>
      </c>
      <c r="H186" s="8">
        <v>4060</v>
      </c>
      <c r="I186" s="8">
        <v>0.18</v>
      </c>
      <c r="J186" s="8">
        <v>52</v>
      </c>
      <c r="K186" s="271"/>
      <c r="L186" s="95"/>
    </row>
    <row r="187" spans="1:12" x14ac:dyDescent="0.25">
      <c r="A187" s="22">
        <v>43210.462650462963</v>
      </c>
      <c r="B187" s="9" t="s">
        <v>3</v>
      </c>
      <c r="C187" s="10"/>
      <c r="D187" s="9" t="s">
        <v>2</v>
      </c>
      <c r="E187" s="8" t="s">
        <v>637</v>
      </c>
      <c r="F187" s="125" t="s">
        <v>13</v>
      </c>
      <c r="G187" s="8" t="s">
        <v>0</v>
      </c>
      <c r="H187" s="8">
        <v>4700</v>
      </c>
      <c r="I187" s="8">
        <v>0.18</v>
      </c>
      <c r="J187" s="8">
        <v>52</v>
      </c>
      <c r="K187" s="271"/>
      <c r="L187" s="95"/>
    </row>
    <row r="188" spans="1:12" x14ac:dyDescent="0.25">
      <c r="A188" s="22">
        <v>43210.462800925925</v>
      </c>
      <c r="B188" s="9" t="s">
        <v>3</v>
      </c>
      <c r="C188" s="10"/>
      <c r="D188" s="9" t="s">
        <v>2</v>
      </c>
      <c r="E188" s="8" t="s">
        <v>637</v>
      </c>
      <c r="F188" s="125" t="s">
        <v>13</v>
      </c>
      <c r="G188" s="8" t="s">
        <v>0</v>
      </c>
      <c r="H188" s="8">
        <v>4640</v>
      </c>
      <c r="I188" s="8">
        <v>0.18</v>
      </c>
      <c r="J188" s="8">
        <v>52</v>
      </c>
      <c r="K188" s="271"/>
      <c r="L188" s="95"/>
    </row>
    <row r="189" spans="1:12" x14ac:dyDescent="0.25">
      <c r="A189" s="22">
        <v>43210.462951388887</v>
      </c>
      <c r="B189" s="9" t="s">
        <v>3</v>
      </c>
      <c r="C189" s="10"/>
      <c r="D189" s="9" t="s">
        <v>2</v>
      </c>
      <c r="E189" s="8" t="s">
        <v>637</v>
      </c>
      <c r="F189" s="125" t="s">
        <v>13</v>
      </c>
      <c r="G189" s="8" t="s">
        <v>0</v>
      </c>
      <c r="H189" s="8">
        <v>4620</v>
      </c>
      <c r="I189" s="8">
        <v>0.18</v>
      </c>
      <c r="J189" s="8">
        <v>52</v>
      </c>
      <c r="K189" s="272"/>
      <c r="L189" s="95"/>
    </row>
    <row r="190" spans="1:12" x14ac:dyDescent="0.25">
      <c r="A190" s="30">
        <v>43210.465104166666</v>
      </c>
      <c r="B190" s="12" t="s">
        <v>3</v>
      </c>
      <c r="C190" s="12" t="s">
        <v>2</v>
      </c>
      <c r="D190" s="10"/>
      <c r="E190" s="29" t="s">
        <v>636</v>
      </c>
      <c r="F190" s="124" t="s">
        <v>11</v>
      </c>
      <c r="G190" s="11" t="s">
        <v>0</v>
      </c>
      <c r="H190" s="31">
        <v>20050</v>
      </c>
      <c r="I190" s="29">
        <v>0.18</v>
      </c>
      <c r="J190" s="29">
        <v>54</v>
      </c>
      <c r="K190" s="267">
        <f>AVERAGE(H193:H198)</f>
        <v>4446.666666666667</v>
      </c>
      <c r="L190" s="95"/>
    </row>
    <row r="191" spans="1:12" x14ac:dyDescent="0.25">
      <c r="A191" s="30">
        <v>43210.465243055558</v>
      </c>
      <c r="B191" s="12" t="s">
        <v>3</v>
      </c>
      <c r="C191" s="12" t="s">
        <v>2</v>
      </c>
      <c r="D191" s="10"/>
      <c r="E191" s="29" t="s">
        <v>636</v>
      </c>
      <c r="F191" s="124" t="s">
        <v>11</v>
      </c>
      <c r="G191" s="11" t="s">
        <v>0</v>
      </c>
      <c r="H191" s="31">
        <v>40350</v>
      </c>
      <c r="I191" s="29">
        <v>0.18</v>
      </c>
      <c r="J191" s="29">
        <v>52</v>
      </c>
      <c r="K191" s="268"/>
      <c r="L191" s="95"/>
    </row>
    <row r="192" spans="1:12" x14ac:dyDescent="0.25">
      <c r="A192" s="30">
        <v>43210.46539351852</v>
      </c>
      <c r="B192" s="12" t="s">
        <v>3</v>
      </c>
      <c r="C192" s="12" t="s">
        <v>2</v>
      </c>
      <c r="D192" s="10"/>
      <c r="E192" s="29" t="s">
        <v>636</v>
      </c>
      <c r="F192" s="124" t="s">
        <v>11</v>
      </c>
      <c r="G192" s="11" t="s">
        <v>0</v>
      </c>
      <c r="H192" s="31">
        <v>25210</v>
      </c>
      <c r="I192" s="29">
        <v>0.18</v>
      </c>
      <c r="J192" s="29">
        <v>54</v>
      </c>
      <c r="K192" s="268"/>
      <c r="L192" s="95"/>
    </row>
    <row r="193" spans="1:12" x14ac:dyDescent="0.25">
      <c r="A193" s="30">
        <v>43210.465856481482</v>
      </c>
      <c r="B193" s="12" t="s">
        <v>3</v>
      </c>
      <c r="C193" s="12" t="s">
        <v>2</v>
      </c>
      <c r="D193" s="10"/>
      <c r="E193" s="29" t="s">
        <v>636</v>
      </c>
      <c r="F193" s="124" t="s">
        <v>11</v>
      </c>
      <c r="G193" s="11" t="s">
        <v>0</v>
      </c>
      <c r="H193" s="29">
        <v>4460</v>
      </c>
      <c r="I193" s="29">
        <v>0.18</v>
      </c>
      <c r="J193" s="29">
        <v>52</v>
      </c>
      <c r="K193" s="268"/>
      <c r="L193" s="95"/>
    </row>
    <row r="194" spans="1:12" x14ac:dyDescent="0.25">
      <c r="A194" s="30">
        <v>43210.465995370374</v>
      </c>
      <c r="B194" s="12" t="s">
        <v>3</v>
      </c>
      <c r="C194" s="12" t="s">
        <v>2</v>
      </c>
      <c r="D194" s="10"/>
      <c r="E194" s="29" t="s">
        <v>636</v>
      </c>
      <c r="F194" s="124" t="s">
        <v>11</v>
      </c>
      <c r="G194" s="11" t="s">
        <v>0</v>
      </c>
      <c r="H194" s="29">
        <v>4470</v>
      </c>
      <c r="I194" s="29">
        <v>0.18</v>
      </c>
      <c r="J194" s="29">
        <v>52</v>
      </c>
      <c r="K194" s="268"/>
      <c r="L194" s="95"/>
    </row>
    <row r="195" spans="1:12" x14ac:dyDescent="0.25">
      <c r="A195" s="30">
        <v>43210.466134259259</v>
      </c>
      <c r="B195" s="12" t="s">
        <v>3</v>
      </c>
      <c r="C195" s="12" t="s">
        <v>2</v>
      </c>
      <c r="D195" s="10"/>
      <c r="E195" s="29" t="s">
        <v>636</v>
      </c>
      <c r="F195" s="124" t="s">
        <v>11</v>
      </c>
      <c r="G195" s="11" t="s">
        <v>0</v>
      </c>
      <c r="H195" s="29">
        <v>4490</v>
      </c>
      <c r="I195" s="29">
        <v>0.18</v>
      </c>
      <c r="J195" s="29">
        <v>54</v>
      </c>
      <c r="K195" s="268"/>
      <c r="L195" s="95"/>
    </row>
    <row r="196" spans="1:12" x14ac:dyDescent="0.25">
      <c r="A196" s="30">
        <v>43210.46733796296</v>
      </c>
      <c r="B196" s="12" t="s">
        <v>3</v>
      </c>
      <c r="C196" s="10"/>
      <c r="D196" s="12" t="s">
        <v>2</v>
      </c>
      <c r="E196" s="29" t="s">
        <v>637</v>
      </c>
      <c r="F196" s="124" t="s">
        <v>11</v>
      </c>
      <c r="G196" s="11" t="s">
        <v>0</v>
      </c>
      <c r="H196" s="29">
        <v>4400</v>
      </c>
      <c r="I196" s="29">
        <v>0.18</v>
      </c>
      <c r="J196" s="29">
        <v>52</v>
      </c>
      <c r="K196" s="268"/>
      <c r="L196" s="95"/>
    </row>
    <row r="197" spans="1:12" x14ac:dyDescent="0.25">
      <c r="A197" s="30">
        <v>43210.467488425929</v>
      </c>
      <c r="B197" s="12" t="s">
        <v>3</v>
      </c>
      <c r="C197" s="10"/>
      <c r="D197" s="12" t="s">
        <v>2</v>
      </c>
      <c r="E197" s="29" t="s">
        <v>637</v>
      </c>
      <c r="F197" s="124" t="s">
        <v>11</v>
      </c>
      <c r="G197" s="11" t="s">
        <v>0</v>
      </c>
      <c r="H197" s="29">
        <v>4450</v>
      </c>
      <c r="I197" s="29">
        <v>0.18</v>
      </c>
      <c r="J197" s="29">
        <v>54</v>
      </c>
      <c r="K197" s="268"/>
      <c r="L197" s="95"/>
    </row>
    <row r="198" spans="1:12" x14ac:dyDescent="0.25">
      <c r="A198" s="30">
        <v>43210.467627314814</v>
      </c>
      <c r="B198" s="12" t="s">
        <v>3</v>
      </c>
      <c r="C198" s="10"/>
      <c r="D198" s="12" t="s">
        <v>2</v>
      </c>
      <c r="E198" s="29" t="s">
        <v>637</v>
      </c>
      <c r="F198" s="124" t="s">
        <v>11</v>
      </c>
      <c r="G198" s="11" t="s">
        <v>0</v>
      </c>
      <c r="H198" s="29">
        <v>4410</v>
      </c>
      <c r="I198" s="29">
        <v>0.18</v>
      </c>
      <c r="J198" s="29">
        <v>54</v>
      </c>
      <c r="K198" s="269"/>
      <c r="L198" s="95"/>
    </row>
    <row r="199" spans="1:12" x14ac:dyDescent="0.25">
      <c r="A199" s="22">
        <v>43210.470393518517</v>
      </c>
      <c r="B199" s="9" t="s">
        <v>3</v>
      </c>
      <c r="C199" s="9" t="s">
        <v>2</v>
      </c>
      <c r="D199" s="10"/>
      <c r="E199" s="8" t="s">
        <v>636</v>
      </c>
      <c r="F199" s="125" t="s">
        <v>10</v>
      </c>
      <c r="G199" s="8" t="s">
        <v>0</v>
      </c>
      <c r="H199" s="14">
        <v>3820</v>
      </c>
      <c r="I199" s="8">
        <v>0.18</v>
      </c>
      <c r="J199" s="8">
        <v>54</v>
      </c>
      <c r="K199" s="270">
        <f>AVERAGE(H202:H205,H207,H209:H210)</f>
        <v>4068.5714285714284</v>
      </c>
      <c r="L199" s="95"/>
    </row>
    <row r="200" spans="1:12" x14ac:dyDescent="0.25">
      <c r="A200" s="22">
        <v>43210.470543981479</v>
      </c>
      <c r="B200" s="9" t="s">
        <v>3</v>
      </c>
      <c r="C200" s="9" t="s">
        <v>2</v>
      </c>
      <c r="D200" s="10"/>
      <c r="E200" s="8" t="s">
        <v>636</v>
      </c>
      <c r="F200" s="125" t="s">
        <v>10</v>
      </c>
      <c r="G200" s="8" t="s">
        <v>0</v>
      </c>
      <c r="H200" s="14">
        <v>3840</v>
      </c>
      <c r="I200" s="8">
        <v>0.18</v>
      </c>
      <c r="J200" s="8">
        <v>54</v>
      </c>
      <c r="K200" s="271"/>
      <c r="L200" s="95"/>
    </row>
    <row r="201" spans="1:12" x14ac:dyDescent="0.25">
      <c r="A201" s="22">
        <v>43210.470682870371</v>
      </c>
      <c r="B201" s="9" t="s">
        <v>3</v>
      </c>
      <c r="C201" s="9" t="s">
        <v>2</v>
      </c>
      <c r="D201" s="10"/>
      <c r="E201" s="8" t="s">
        <v>636</v>
      </c>
      <c r="F201" s="125" t="s">
        <v>10</v>
      </c>
      <c r="G201" s="8" t="s">
        <v>0</v>
      </c>
      <c r="H201" s="14">
        <v>3830</v>
      </c>
      <c r="I201" s="8">
        <v>0.18</v>
      </c>
      <c r="J201" s="8">
        <v>54</v>
      </c>
      <c r="K201" s="271"/>
      <c r="L201" s="95"/>
    </row>
    <row r="202" spans="1:12" x14ac:dyDescent="0.25">
      <c r="A202" s="22">
        <v>43210.471087962964</v>
      </c>
      <c r="B202" s="9" t="s">
        <v>3</v>
      </c>
      <c r="C202" s="9" t="s">
        <v>2</v>
      </c>
      <c r="D202" s="10"/>
      <c r="E202" s="8" t="s">
        <v>636</v>
      </c>
      <c r="F202" s="125" t="s">
        <v>10</v>
      </c>
      <c r="G202" s="8" t="s">
        <v>0</v>
      </c>
      <c r="H202" s="8">
        <v>3220</v>
      </c>
      <c r="I202" s="8">
        <v>0.18</v>
      </c>
      <c r="J202" s="8">
        <v>54</v>
      </c>
      <c r="K202" s="271"/>
      <c r="L202" s="95"/>
    </row>
    <row r="203" spans="1:12" x14ac:dyDescent="0.25">
      <c r="A203" s="22">
        <v>43210.471238425926</v>
      </c>
      <c r="B203" s="9" t="s">
        <v>3</v>
      </c>
      <c r="C203" s="9" t="s">
        <v>2</v>
      </c>
      <c r="D203" s="10"/>
      <c r="E203" s="8" t="s">
        <v>636</v>
      </c>
      <c r="F203" s="125" t="s">
        <v>10</v>
      </c>
      <c r="G203" s="8" t="s">
        <v>0</v>
      </c>
      <c r="H203" s="8">
        <v>3200</v>
      </c>
      <c r="I203" s="8">
        <v>0.18</v>
      </c>
      <c r="J203" s="8">
        <v>54</v>
      </c>
      <c r="K203" s="271"/>
      <c r="L203" s="95"/>
    </row>
    <row r="204" spans="1:12" x14ac:dyDescent="0.25">
      <c r="A204" s="22">
        <v>43210.471388888887</v>
      </c>
      <c r="B204" s="9" t="s">
        <v>3</v>
      </c>
      <c r="C204" s="9" t="s">
        <v>2</v>
      </c>
      <c r="D204" s="10"/>
      <c r="E204" s="8" t="s">
        <v>636</v>
      </c>
      <c r="F204" s="125" t="s">
        <v>10</v>
      </c>
      <c r="G204" s="8" t="s">
        <v>0</v>
      </c>
      <c r="H204" s="8">
        <v>3200</v>
      </c>
      <c r="I204" s="8">
        <v>0.18</v>
      </c>
      <c r="J204" s="8">
        <v>54</v>
      </c>
      <c r="K204" s="271"/>
      <c r="L204" s="95"/>
    </row>
    <row r="205" spans="1:12" x14ac:dyDescent="0.25">
      <c r="A205" s="22">
        <v>43210.472326388888</v>
      </c>
      <c r="B205" s="9" t="s">
        <v>3</v>
      </c>
      <c r="C205" s="10"/>
      <c r="D205" s="9" t="s">
        <v>2</v>
      </c>
      <c r="E205" s="8" t="s">
        <v>637</v>
      </c>
      <c r="F205" s="125" t="s">
        <v>10</v>
      </c>
      <c r="G205" s="8" t="s">
        <v>0</v>
      </c>
      <c r="H205" s="8">
        <v>4570</v>
      </c>
      <c r="I205" s="8">
        <v>0.18</v>
      </c>
      <c r="J205" s="8">
        <v>54</v>
      </c>
      <c r="K205" s="271"/>
      <c r="L205" s="95"/>
    </row>
    <row r="206" spans="1:12" x14ac:dyDescent="0.25">
      <c r="A206" s="22">
        <v>43210.47247685185</v>
      </c>
      <c r="B206" s="9" t="s">
        <v>3</v>
      </c>
      <c r="C206" s="10"/>
      <c r="D206" s="9" t="s">
        <v>2</v>
      </c>
      <c r="E206" s="8" t="s">
        <v>637</v>
      </c>
      <c r="F206" s="125" t="s">
        <v>10</v>
      </c>
      <c r="G206" s="8" t="s">
        <v>0</v>
      </c>
      <c r="H206" s="14">
        <v>4330</v>
      </c>
      <c r="I206" s="8">
        <v>0.18</v>
      </c>
      <c r="J206" s="8">
        <v>54</v>
      </c>
      <c r="K206" s="271"/>
      <c r="L206" s="95"/>
    </row>
    <row r="207" spans="1:12" x14ac:dyDescent="0.25">
      <c r="A207" s="22">
        <v>43210.472615740742</v>
      </c>
      <c r="B207" s="9" t="s">
        <v>3</v>
      </c>
      <c r="C207" s="10"/>
      <c r="D207" s="9" t="s">
        <v>2</v>
      </c>
      <c r="E207" s="8" t="s">
        <v>637</v>
      </c>
      <c r="F207" s="125" t="s">
        <v>10</v>
      </c>
      <c r="G207" s="8" t="s">
        <v>0</v>
      </c>
      <c r="H207" s="8">
        <v>4600</v>
      </c>
      <c r="I207" s="8">
        <v>0.18</v>
      </c>
      <c r="J207" s="8">
        <v>54</v>
      </c>
      <c r="K207" s="271"/>
      <c r="L207" s="95"/>
    </row>
    <row r="208" spans="1:12" x14ac:dyDescent="0.25">
      <c r="A208" s="22">
        <v>43210.473217592589</v>
      </c>
      <c r="B208" s="9" t="s">
        <v>3</v>
      </c>
      <c r="C208" s="10"/>
      <c r="D208" s="9" t="s">
        <v>2</v>
      </c>
      <c r="E208" s="8" t="s">
        <v>637</v>
      </c>
      <c r="F208" s="125" t="s">
        <v>10</v>
      </c>
      <c r="G208" s="8" t="s">
        <v>0</v>
      </c>
      <c r="H208" s="14">
        <v>420</v>
      </c>
      <c r="I208" s="8">
        <v>0.18</v>
      </c>
      <c r="J208" s="8">
        <v>54</v>
      </c>
      <c r="K208" s="271"/>
      <c r="L208" s="95"/>
    </row>
    <row r="209" spans="1:12" x14ac:dyDescent="0.25">
      <c r="A209" s="22">
        <v>43210.473368055558</v>
      </c>
      <c r="B209" s="9" t="s">
        <v>3</v>
      </c>
      <c r="C209" s="10"/>
      <c r="D209" s="9" t="s">
        <v>2</v>
      </c>
      <c r="E209" s="8" t="s">
        <v>637</v>
      </c>
      <c r="F209" s="125" t="s">
        <v>10</v>
      </c>
      <c r="G209" s="8" t="s">
        <v>0</v>
      </c>
      <c r="H209" s="8">
        <v>4830</v>
      </c>
      <c r="I209" s="8">
        <v>0.18</v>
      </c>
      <c r="J209" s="8">
        <v>54</v>
      </c>
      <c r="K209" s="271"/>
      <c r="L209" s="95"/>
    </row>
    <row r="210" spans="1:12" x14ac:dyDescent="0.25">
      <c r="A210" s="22">
        <v>43210.473506944443</v>
      </c>
      <c r="B210" s="9" t="s">
        <v>3</v>
      </c>
      <c r="C210" s="10"/>
      <c r="D210" s="9" t="s">
        <v>2</v>
      </c>
      <c r="E210" s="8" t="s">
        <v>637</v>
      </c>
      <c r="F210" s="125" t="s">
        <v>10</v>
      </c>
      <c r="G210" s="8" t="s">
        <v>0</v>
      </c>
      <c r="H210" s="8">
        <v>4860</v>
      </c>
      <c r="I210" s="8">
        <v>0.18</v>
      </c>
      <c r="J210" s="8">
        <v>54</v>
      </c>
      <c r="K210" s="272"/>
      <c r="L210" s="95"/>
    </row>
    <row r="211" spans="1:12" x14ac:dyDescent="0.25">
      <c r="A211" s="30">
        <v>43210.474537037036</v>
      </c>
      <c r="B211" s="12" t="s">
        <v>3</v>
      </c>
      <c r="C211" s="12" t="s">
        <v>2</v>
      </c>
      <c r="D211" s="10"/>
      <c r="E211" s="29" t="s">
        <v>636</v>
      </c>
      <c r="F211" s="124" t="s">
        <v>9</v>
      </c>
      <c r="G211" s="11" t="s">
        <v>0</v>
      </c>
      <c r="H211" s="31">
        <v>4710</v>
      </c>
      <c r="I211" s="29">
        <v>0.18</v>
      </c>
      <c r="J211" s="29">
        <v>54</v>
      </c>
      <c r="K211" s="267">
        <f>AVERAGE(H214:H219)</f>
        <v>4835</v>
      </c>
      <c r="L211" s="95"/>
    </row>
    <row r="212" spans="1:12" x14ac:dyDescent="0.25">
      <c r="A212" s="30">
        <v>43210.474687499998</v>
      </c>
      <c r="B212" s="12" t="s">
        <v>3</v>
      </c>
      <c r="C212" s="12" t="s">
        <v>2</v>
      </c>
      <c r="D212" s="10"/>
      <c r="E212" s="29" t="s">
        <v>636</v>
      </c>
      <c r="F212" s="124" t="s">
        <v>9</v>
      </c>
      <c r="G212" s="11" t="s">
        <v>0</v>
      </c>
      <c r="H212" s="31">
        <v>680</v>
      </c>
      <c r="I212" s="29">
        <v>0.18</v>
      </c>
      <c r="J212" s="29">
        <v>54</v>
      </c>
      <c r="K212" s="268"/>
      <c r="L212" s="127"/>
    </row>
    <row r="213" spans="1:12" x14ac:dyDescent="0.25">
      <c r="A213" s="30">
        <v>43210.47483796296</v>
      </c>
      <c r="B213" s="12" t="s">
        <v>3</v>
      </c>
      <c r="C213" s="12" t="s">
        <v>2</v>
      </c>
      <c r="D213" s="10"/>
      <c r="E213" s="29" t="s">
        <v>636</v>
      </c>
      <c r="F213" s="124" t="s">
        <v>9</v>
      </c>
      <c r="G213" s="11" t="s">
        <v>0</v>
      </c>
      <c r="H213" s="31">
        <v>4690</v>
      </c>
      <c r="I213" s="29">
        <v>0.18</v>
      </c>
      <c r="J213" s="29">
        <v>54</v>
      </c>
      <c r="K213" s="268"/>
      <c r="L213" s="127"/>
    </row>
    <row r="214" spans="1:12" x14ac:dyDescent="0.25">
      <c r="A214" s="30">
        <v>43210.475231481483</v>
      </c>
      <c r="B214" s="12" t="s">
        <v>3</v>
      </c>
      <c r="C214" s="12" t="s">
        <v>2</v>
      </c>
      <c r="D214" s="10"/>
      <c r="E214" s="29" t="s">
        <v>636</v>
      </c>
      <c r="F214" s="124" t="s">
        <v>9</v>
      </c>
      <c r="G214" s="11" t="s">
        <v>0</v>
      </c>
      <c r="H214" s="29">
        <v>5130</v>
      </c>
      <c r="I214" s="29">
        <v>0.18</v>
      </c>
      <c r="J214" s="29">
        <v>52</v>
      </c>
      <c r="K214" s="268"/>
      <c r="L214" s="127"/>
    </row>
    <row r="215" spans="1:12" x14ac:dyDescent="0.25">
      <c r="A215" s="30">
        <v>43210.475370370368</v>
      </c>
      <c r="B215" s="12" t="s">
        <v>3</v>
      </c>
      <c r="C215" s="12" t="s">
        <v>2</v>
      </c>
      <c r="D215" s="10"/>
      <c r="E215" s="29" t="s">
        <v>636</v>
      </c>
      <c r="F215" s="124" t="s">
        <v>9</v>
      </c>
      <c r="G215" s="11" t="s">
        <v>0</v>
      </c>
      <c r="H215" s="29">
        <v>5130</v>
      </c>
      <c r="I215" s="29">
        <v>0.18</v>
      </c>
      <c r="J215" s="29">
        <v>52</v>
      </c>
      <c r="K215" s="268"/>
      <c r="L215" s="127"/>
    </row>
    <row r="216" spans="1:12" x14ac:dyDescent="0.25">
      <c r="A216" s="30">
        <v>43210.47550925926</v>
      </c>
      <c r="B216" s="12" t="s">
        <v>3</v>
      </c>
      <c r="C216" s="12" t="s">
        <v>2</v>
      </c>
      <c r="D216" s="10"/>
      <c r="E216" s="29" t="s">
        <v>636</v>
      </c>
      <c r="F216" s="124" t="s">
        <v>9</v>
      </c>
      <c r="G216" s="11" t="s">
        <v>0</v>
      </c>
      <c r="H216" s="29">
        <v>5160</v>
      </c>
      <c r="I216" s="29">
        <v>0.18</v>
      </c>
      <c r="J216" s="29">
        <v>54</v>
      </c>
      <c r="K216" s="268"/>
      <c r="L216" s="127"/>
    </row>
    <row r="217" spans="1:12" x14ac:dyDescent="0.25">
      <c r="A217" s="30">
        <v>43210.475960648146</v>
      </c>
      <c r="B217" s="12" t="s">
        <v>3</v>
      </c>
      <c r="C217" s="10"/>
      <c r="D217" s="12" t="s">
        <v>2</v>
      </c>
      <c r="E217" s="29" t="s">
        <v>637</v>
      </c>
      <c r="F217" s="124" t="s">
        <v>9</v>
      </c>
      <c r="G217" s="11" t="s">
        <v>0</v>
      </c>
      <c r="H217" s="29">
        <v>4520</v>
      </c>
      <c r="I217" s="29">
        <v>0.18</v>
      </c>
      <c r="J217" s="29">
        <v>54</v>
      </c>
      <c r="K217" s="268"/>
      <c r="L217" s="127"/>
    </row>
    <row r="218" spans="1:12" x14ac:dyDescent="0.25">
      <c r="A218" s="30">
        <v>43210.476111111115</v>
      </c>
      <c r="B218" s="12" t="s">
        <v>3</v>
      </c>
      <c r="C218" s="10"/>
      <c r="D218" s="12" t="s">
        <v>2</v>
      </c>
      <c r="E218" s="29" t="s">
        <v>637</v>
      </c>
      <c r="F218" s="124" t="s">
        <v>9</v>
      </c>
      <c r="G218" s="11" t="s">
        <v>0</v>
      </c>
      <c r="H218" s="29">
        <v>4520</v>
      </c>
      <c r="I218" s="29">
        <v>0.18</v>
      </c>
      <c r="J218" s="29">
        <v>54</v>
      </c>
      <c r="K218" s="268"/>
      <c r="L218" s="127"/>
    </row>
    <row r="219" spans="1:12" x14ac:dyDescent="0.25">
      <c r="A219" s="30">
        <v>43210.47625</v>
      </c>
      <c r="B219" s="12" t="s">
        <v>3</v>
      </c>
      <c r="C219" s="10"/>
      <c r="D219" s="12" t="s">
        <v>2</v>
      </c>
      <c r="E219" s="29" t="s">
        <v>637</v>
      </c>
      <c r="F219" s="124" t="s">
        <v>9</v>
      </c>
      <c r="G219" s="11" t="s">
        <v>0</v>
      </c>
      <c r="H219" s="29">
        <v>4550</v>
      </c>
      <c r="I219" s="29">
        <v>0.18</v>
      </c>
      <c r="J219" s="29">
        <v>54</v>
      </c>
      <c r="K219" s="269"/>
      <c r="L219" s="127"/>
    </row>
    <row r="220" spans="1:12" x14ac:dyDescent="0.25">
      <c r="A220" s="22">
        <v>43210.47824074074</v>
      </c>
      <c r="B220" s="9" t="s">
        <v>3</v>
      </c>
      <c r="C220" s="9" t="s">
        <v>2</v>
      </c>
      <c r="D220" s="10"/>
      <c r="E220" s="8" t="s">
        <v>636</v>
      </c>
      <c r="F220" s="125" t="s">
        <v>7</v>
      </c>
      <c r="G220" s="8" t="s">
        <v>0</v>
      </c>
      <c r="H220" s="8">
        <v>4530</v>
      </c>
      <c r="I220" s="8">
        <v>0.18</v>
      </c>
      <c r="J220" s="8">
        <v>54</v>
      </c>
      <c r="K220" s="270">
        <f>AVERAGE(H220:H225)</f>
        <v>4781.666666666667</v>
      </c>
      <c r="L220" s="95"/>
    </row>
    <row r="221" spans="1:12" x14ac:dyDescent="0.25">
      <c r="A221" s="22">
        <v>43210.478391203702</v>
      </c>
      <c r="B221" s="9" t="s">
        <v>3</v>
      </c>
      <c r="C221" s="9" t="s">
        <v>2</v>
      </c>
      <c r="D221" s="10"/>
      <c r="E221" s="8" t="s">
        <v>636</v>
      </c>
      <c r="F221" s="125" t="s">
        <v>7</v>
      </c>
      <c r="G221" s="8" t="s">
        <v>0</v>
      </c>
      <c r="H221" s="8">
        <v>4490</v>
      </c>
      <c r="I221" s="8">
        <v>0.18</v>
      </c>
      <c r="J221" s="8">
        <v>52</v>
      </c>
      <c r="K221" s="271"/>
      <c r="L221" s="95"/>
    </row>
    <row r="222" spans="1:12" x14ac:dyDescent="0.25">
      <c r="A222" s="22">
        <v>43210.478541666664</v>
      </c>
      <c r="B222" s="9" t="s">
        <v>3</v>
      </c>
      <c r="C222" s="9" t="s">
        <v>2</v>
      </c>
      <c r="D222" s="10"/>
      <c r="E222" s="8" t="s">
        <v>636</v>
      </c>
      <c r="F222" s="125" t="s">
        <v>7</v>
      </c>
      <c r="G222" s="8" t="s">
        <v>0</v>
      </c>
      <c r="H222" s="8">
        <v>4500</v>
      </c>
      <c r="I222" s="8">
        <v>0.18</v>
      </c>
      <c r="J222" s="8">
        <v>52</v>
      </c>
      <c r="K222" s="271"/>
      <c r="L222" s="95"/>
    </row>
    <row r="223" spans="1:12" x14ac:dyDescent="0.25">
      <c r="A223" s="22">
        <v>43210.479479166665</v>
      </c>
      <c r="B223" s="9" t="s">
        <v>3</v>
      </c>
      <c r="C223" s="10"/>
      <c r="D223" s="9" t="s">
        <v>2</v>
      </c>
      <c r="E223" s="8" t="s">
        <v>637</v>
      </c>
      <c r="F223" s="125" t="s">
        <v>7</v>
      </c>
      <c r="G223" s="8" t="s">
        <v>0</v>
      </c>
      <c r="H223" s="8">
        <v>5050</v>
      </c>
      <c r="I223" s="8">
        <v>0.18</v>
      </c>
      <c r="J223" s="8">
        <v>54</v>
      </c>
      <c r="K223" s="271"/>
      <c r="L223" s="95"/>
    </row>
    <row r="224" spans="1:12" x14ac:dyDescent="0.25">
      <c r="A224" s="22">
        <v>43210.479629629626</v>
      </c>
      <c r="B224" s="9" t="s">
        <v>3</v>
      </c>
      <c r="C224" s="10"/>
      <c r="D224" s="9" t="s">
        <v>2</v>
      </c>
      <c r="E224" s="8" t="s">
        <v>637</v>
      </c>
      <c r="F224" s="125" t="s">
        <v>7</v>
      </c>
      <c r="G224" s="8" t="s">
        <v>0</v>
      </c>
      <c r="H224" s="8">
        <v>5060</v>
      </c>
      <c r="I224" s="8">
        <v>0.18</v>
      </c>
      <c r="J224" s="8">
        <v>52</v>
      </c>
      <c r="K224" s="271"/>
      <c r="L224" s="95"/>
    </row>
    <row r="225" spans="1:12" x14ac:dyDescent="0.25">
      <c r="A225" s="22">
        <v>43210.479791666665</v>
      </c>
      <c r="B225" s="9" t="s">
        <v>3</v>
      </c>
      <c r="C225" s="10"/>
      <c r="D225" s="9" t="s">
        <v>2</v>
      </c>
      <c r="E225" s="8" t="s">
        <v>637</v>
      </c>
      <c r="F225" s="125" t="s">
        <v>7</v>
      </c>
      <c r="G225" s="8" t="s">
        <v>0</v>
      </c>
      <c r="H225" s="8">
        <v>5060</v>
      </c>
      <c r="I225" s="8">
        <v>0.18</v>
      </c>
      <c r="J225" s="8">
        <v>54</v>
      </c>
      <c r="K225" s="272"/>
      <c r="L225" s="95"/>
    </row>
    <row r="226" spans="1:12" x14ac:dyDescent="0.25">
      <c r="A226" s="30">
        <v>43210.480532407404</v>
      </c>
      <c r="B226" s="12" t="s">
        <v>3</v>
      </c>
      <c r="C226" s="12" t="s">
        <v>2</v>
      </c>
      <c r="D226" s="10"/>
      <c r="E226" s="29" t="s">
        <v>636</v>
      </c>
      <c r="F226" s="124" t="s">
        <v>7</v>
      </c>
      <c r="G226" s="29" t="s">
        <v>8</v>
      </c>
      <c r="H226" s="31">
        <v>3750</v>
      </c>
      <c r="I226" s="29">
        <v>0.18</v>
      </c>
      <c r="J226" s="29">
        <v>54</v>
      </c>
      <c r="K226" s="267">
        <f>AVERAGE(H232:H237)</f>
        <v>4371.666666666667</v>
      </c>
      <c r="L226" s="95"/>
    </row>
    <row r="227" spans="1:12" x14ac:dyDescent="0.25">
      <c r="A227" s="30">
        <v>43210.480682870373</v>
      </c>
      <c r="B227" s="12" t="s">
        <v>3</v>
      </c>
      <c r="C227" s="12" t="s">
        <v>2</v>
      </c>
      <c r="D227" s="10"/>
      <c r="E227" s="29" t="s">
        <v>636</v>
      </c>
      <c r="F227" s="124" t="s">
        <v>7</v>
      </c>
      <c r="G227" s="29" t="s">
        <v>8</v>
      </c>
      <c r="H227" s="31">
        <v>3780</v>
      </c>
      <c r="I227" s="29">
        <v>0.18</v>
      </c>
      <c r="J227" s="29">
        <v>54</v>
      </c>
      <c r="K227" s="268"/>
      <c r="L227" s="95"/>
    </row>
    <row r="228" spans="1:12" x14ac:dyDescent="0.25">
      <c r="A228" s="30">
        <v>43210.480821759258</v>
      </c>
      <c r="B228" s="12" t="s">
        <v>3</v>
      </c>
      <c r="C228" s="12" t="s">
        <v>2</v>
      </c>
      <c r="D228" s="10"/>
      <c r="E228" s="29" t="s">
        <v>636</v>
      </c>
      <c r="F228" s="124" t="s">
        <v>7</v>
      </c>
      <c r="G228" s="29" t="s">
        <v>8</v>
      </c>
      <c r="H228" s="31">
        <v>2060</v>
      </c>
      <c r="I228" s="29">
        <v>0.18</v>
      </c>
      <c r="J228" s="29">
        <v>54</v>
      </c>
      <c r="K228" s="268"/>
      <c r="L228" s="95"/>
    </row>
    <row r="229" spans="1:12" x14ac:dyDescent="0.25">
      <c r="A229" s="30">
        <v>43210.481307870374</v>
      </c>
      <c r="B229" s="12" t="s">
        <v>3</v>
      </c>
      <c r="C229" s="12" t="s">
        <v>2</v>
      </c>
      <c r="D229" s="10"/>
      <c r="E229" s="29" t="s">
        <v>636</v>
      </c>
      <c r="F229" s="124" t="s">
        <v>7</v>
      </c>
      <c r="G229" s="29" t="s">
        <v>8</v>
      </c>
      <c r="H229" s="31">
        <v>3790</v>
      </c>
      <c r="I229" s="29">
        <v>0.18</v>
      </c>
      <c r="J229" s="29">
        <v>54</v>
      </c>
      <c r="K229" s="268"/>
      <c r="L229" s="95"/>
    </row>
    <row r="230" spans="1:12" x14ac:dyDescent="0.25">
      <c r="A230" s="30">
        <v>43210.481458333335</v>
      </c>
      <c r="B230" s="12" t="s">
        <v>3</v>
      </c>
      <c r="C230" s="12" t="s">
        <v>2</v>
      </c>
      <c r="D230" s="10"/>
      <c r="E230" s="29" t="s">
        <v>636</v>
      </c>
      <c r="F230" s="124" t="s">
        <v>7</v>
      </c>
      <c r="G230" s="29" t="s">
        <v>8</v>
      </c>
      <c r="H230" s="31">
        <v>310</v>
      </c>
      <c r="I230" s="29">
        <v>0.18</v>
      </c>
      <c r="J230" s="29">
        <v>52</v>
      </c>
      <c r="K230" s="268"/>
      <c r="L230" s="95"/>
    </row>
    <row r="231" spans="1:12" x14ac:dyDescent="0.25">
      <c r="A231" s="30">
        <v>43210.48159722222</v>
      </c>
      <c r="B231" s="12" t="s">
        <v>3</v>
      </c>
      <c r="C231" s="12" t="s">
        <v>2</v>
      </c>
      <c r="D231" s="10"/>
      <c r="E231" s="29" t="s">
        <v>636</v>
      </c>
      <c r="F231" s="124" t="s">
        <v>7</v>
      </c>
      <c r="G231" s="29" t="s">
        <v>8</v>
      </c>
      <c r="H231" s="31">
        <v>3770</v>
      </c>
      <c r="I231" s="29">
        <v>0.18</v>
      </c>
      <c r="J231" s="29">
        <v>54</v>
      </c>
      <c r="K231" s="268"/>
      <c r="L231" s="95"/>
    </row>
    <row r="232" spans="1:12" x14ac:dyDescent="0.25">
      <c r="A232" s="30">
        <v>43210.481990740744</v>
      </c>
      <c r="B232" s="12" t="s">
        <v>3</v>
      </c>
      <c r="C232" s="12" t="s">
        <v>2</v>
      </c>
      <c r="D232" s="10"/>
      <c r="E232" s="29" t="s">
        <v>636</v>
      </c>
      <c r="F232" s="124" t="s">
        <v>7</v>
      </c>
      <c r="G232" s="29" t="s">
        <v>8</v>
      </c>
      <c r="H232" s="29">
        <v>4500</v>
      </c>
      <c r="I232" s="29">
        <v>0.18</v>
      </c>
      <c r="J232" s="29">
        <v>54</v>
      </c>
      <c r="K232" s="268"/>
      <c r="L232" s="95"/>
    </row>
    <row r="233" spans="1:12" x14ac:dyDescent="0.25">
      <c r="A233" s="30">
        <v>43210.482141203705</v>
      </c>
      <c r="B233" s="12" t="s">
        <v>3</v>
      </c>
      <c r="C233" s="12" t="s">
        <v>2</v>
      </c>
      <c r="D233" s="10"/>
      <c r="E233" s="29" t="s">
        <v>636</v>
      </c>
      <c r="F233" s="124" t="s">
        <v>7</v>
      </c>
      <c r="G233" s="29" t="s">
        <v>8</v>
      </c>
      <c r="H233" s="29">
        <v>4500</v>
      </c>
      <c r="I233" s="29">
        <v>0.18</v>
      </c>
      <c r="J233" s="29">
        <v>54</v>
      </c>
      <c r="K233" s="268"/>
      <c r="L233" s="95"/>
    </row>
    <row r="234" spans="1:12" x14ac:dyDescent="0.25">
      <c r="A234" s="30">
        <v>43210.482291666667</v>
      </c>
      <c r="B234" s="12" t="s">
        <v>3</v>
      </c>
      <c r="C234" s="12" t="s">
        <v>2</v>
      </c>
      <c r="D234" s="10"/>
      <c r="E234" s="29" t="s">
        <v>636</v>
      </c>
      <c r="F234" s="124" t="s">
        <v>7</v>
      </c>
      <c r="G234" s="29" t="s">
        <v>8</v>
      </c>
      <c r="H234" s="29">
        <v>4500</v>
      </c>
      <c r="I234" s="29">
        <v>0.18</v>
      </c>
      <c r="J234" s="29">
        <v>54</v>
      </c>
      <c r="K234" s="268"/>
      <c r="L234" s="95"/>
    </row>
    <row r="235" spans="1:12" x14ac:dyDescent="0.25">
      <c r="A235" s="30">
        <v>43210.482858796298</v>
      </c>
      <c r="B235" s="12" t="s">
        <v>3</v>
      </c>
      <c r="C235" s="10"/>
      <c r="D235" s="12" t="s">
        <v>2</v>
      </c>
      <c r="E235" s="29" t="s">
        <v>637</v>
      </c>
      <c r="F235" s="124" t="s">
        <v>7</v>
      </c>
      <c r="G235" s="29" t="s">
        <v>8</v>
      </c>
      <c r="H235" s="29">
        <v>4240</v>
      </c>
      <c r="I235" s="29">
        <v>0.18</v>
      </c>
      <c r="J235" s="29">
        <v>54</v>
      </c>
      <c r="K235" s="268"/>
      <c r="L235" s="95"/>
    </row>
    <row r="236" spans="1:12" x14ac:dyDescent="0.25">
      <c r="A236" s="30">
        <v>43210.48300925926</v>
      </c>
      <c r="B236" s="12" t="s">
        <v>3</v>
      </c>
      <c r="C236" s="10"/>
      <c r="D236" s="12" t="s">
        <v>2</v>
      </c>
      <c r="E236" s="29" t="s">
        <v>637</v>
      </c>
      <c r="F236" s="124" t="s">
        <v>7</v>
      </c>
      <c r="G236" s="29" t="s">
        <v>8</v>
      </c>
      <c r="H236" s="29">
        <v>4260</v>
      </c>
      <c r="I236" s="29">
        <v>0.18</v>
      </c>
      <c r="J236" s="29">
        <v>52</v>
      </c>
      <c r="K236" s="268"/>
      <c r="L236" s="95"/>
    </row>
    <row r="237" spans="1:12" x14ac:dyDescent="0.25">
      <c r="A237" s="30">
        <v>43210.483148148145</v>
      </c>
      <c r="B237" s="12" t="s">
        <v>3</v>
      </c>
      <c r="C237" s="10"/>
      <c r="D237" s="12" t="s">
        <v>2</v>
      </c>
      <c r="E237" s="29" t="s">
        <v>637</v>
      </c>
      <c r="F237" s="124" t="s">
        <v>7</v>
      </c>
      <c r="G237" s="29" t="s">
        <v>8</v>
      </c>
      <c r="H237" s="29">
        <v>4230</v>
      </c>
      <c r="I237" s="29">
        <v>0.18</v>
      </c>
      <c r="J237" s="29">
        <v>54</v>
      </c>
      <c r="K237" s="269"/>
      <c r="L237" s="95"/>
    </row>
    <row r="238" spans="1:12" x14ac:dyDescent="0.25">
      <c r="A238" s="22">
        <v>43210.588252314818</v>
      </c>
      <c r="B238" s="9" t="s">
        <v>3</v>
      </c>
      <c r="C238" s="9" t="s">
        <v>2</v>
      </c>
      <c r="D238" s="10"/>
      <c r="E238" s="8" t="s">
        <v>636</v>
      </c>
      <c r="F238" s="125" t="s">
        <v>6</v>
      </c>
      <c r="G238" s="8" t="s">
        <v>0</v>
      </c>
      <c r="H238" s="14">
        <v>4020</v>
      </c>
      <c r="I238" s="8">
        <v>0.18</v>
      </c>
      <c r="J238" s="8">
        <v>55</v>
      </c>
      <c r="K238" s="270">
        <f>AVERAGE(H241:H246)</f>
        <v>4400</v>
      </c>
      <c r="L238" s="95"/>
    </row>
    <row r="239" spans="1:12" x14ac:dyDescent="0.25">
      <c r="A239" s="22">
        <v>43210.588414351849</v>
      </c>
      <c r="B239" s="9" t="s">
        <v>3</v>
      </c>
      <c r="C239" s="9" t="s">
        <v>2</v>
      </c>
      <c r="D239" s="10"/>
      <c r="E239" s="8" t="s">
        <v>636</v>
      </c>
      <c r="F239" s="125" t="s">
        <v>6</v>
      </c>
      <c r="G239" s="8" t="s">
        <v>0</v>
      </c>
      <c r="H239" s="14">
        <v>480</v>
      </c>
      <c r="I239" s="8">
        <v>0.18</v>
      </c>
      <c r="J239" s="8">
        <v>55</v>
      </c>
      <c r="K239" s="271"/>
      <c r="L239" s="95"/>
    </row>
    <row r="240" spans="1:12" x14ac:dyDescent="0.25">
      <c r="A240" s="22">
        <v>43210.588564814818</v>
      </c>
      <c r="B240" s="9" t="s">
        <v>3</v>
      </c>
      <c r="C240" s="9" t="s">
        <v>2</v>
      </c>
      <c r="D240" s="10"/>
      <c r="E240" s="8" t="s">
        <v>636</v>
      </c>
      <c r="F240" s="125" t="s">
        <v>6</v>
      </c>
      <c r="G240" s="8" t="s">
        <v>0</v>
      </c>
      <c r="H240" s="14">
        <v>450</v>
      </c>
      <c r="I240" s="8">
        <v>0.18</v>
      </c>
      <c r="J240" s="8">
        <v>55</v>
      </c>
      <c r="K240" s="271"/>
      <c r="L240" s="95"/>
    </row>
    <row r="241" spans="1:12" x14ac:dyDescent="0.25">
      <c r="A241" s="22">
        <v>43210.58898148148</v>
      </c>
      <c r="B241" s="9" t="s">
        <v>3</v>
      </c>
      <c r="C241" s="9" t="s">
        <v>2</v>
      </c>
      <c r="D241" s="10"/>
      <c r="E241" s="8" t="s">
        <v>636</v>
      </c>
      <c r="F241" s="125" t="s">
        <v>6</v>
      </c>
      <c r="G241" s="8" t="s">
        <v>0</v>
      </c>
      <c r="H241" s="8">
        <v>4430</v>
      </c>
      <c r="I241" s="8">
        <v>0.18</v>
      </c>
      <c r="J241" s="8">
        <v>55</v>
      </c>
      <c r="K241" s="271"/>
      <c r="L241" s="95"/>
    </row>
    <row r="242" spans="1:12" x14ac:dyDescent="0.25">
      <c r="A242" s="22">
        <v>43210.589120370372</v>
      </c>
      <c r="B242" s="9" t="s">
        <v>3</v>
      </c>
      <c r="C242" s="9" t="s">
        <v>2</v>
      </c>
      <c r="D242" s="10"/>
      <c r="E242" s="8" t="s">
        <v>636</v>
      </c>
      <c r="F242" s="125" t="s">
        <v>6</v>
      </c>
      <c r="G242" s="8" t="s">
        <v>0</v>
      </c>
      <c r="H242" s="8">
        <v>4390</v>
      </c>
      <c r="I242" s="8">
        <v>0.18</v>
      </c>
      <c r="J242" s="8">
        <v>55</v>
      </c>
      <c r="K242" s="271"/>
      <c r="L242" s="95"/>
    </row>
    <row r="243" spans="1:12" x14ac:dyDescent="0.25">
      <c r="A243" s="22">
        <v>43210.589270833334</v>
      </c>
      <c r="B243" s="9" t="s">
        <v>3</v>
      </c>
      <c r="C243" s="9" t="s">
        <v>2</v>
      </c>
      <c r="D243" s="10"/>
      <c r="E243" s="8" t="s">
        <v>636</v>
      </c>
      <c r="F243" s="125" t="s">
        <v>6</v>
      </c>
      <c r="G243" s="8" t="s">
        <v>0</v>
      </c>
      <c r="H243" s="8">
        <v>4380</v>
      </c>
      <c r="I243" s="8">
        <v>0.18</v>
      </c>
      <c r="J243" s="8">
        <v>55</v>
      </c>
      <c r="K243" s="271"/>
      <c r="L243" s="95"/>
    </row>
    <row r="244" spans="1:12" x14ac:dyDescent="0.25">
      <c r="A244" s="22">
        <v>43210.59002314815</v>
      </c>
      <c r="B244" s="9" t="s">
        <v>3</v>
      </c>
      <c r="C244" s="10"/>
      <c r="D244" s="9" t="s">
        <v>2</v>
      </c>
      <c r="E244" s="8" t="s">
        <v>637</v>
      </c>
      <c r="F244" s="125" t="s">
        <v>6</v>
      </c>
      <c r="G244" s="8" t="s">
        <v>0</v>
      </c>
      <c r="H244" s="8">
        <v>4400</v>
      </c>
      <c r="I244" s="8">
        <v>0.18</v>
      </c>
      <c r="J244" s="8">
        <v>55</v>
      </c>
      <c r="K244" s="271"/>
      <c r="L244" s="95"/>
    </row>
    <row r="245" spans="1:12" x14ac:dyDescent="0.25">
      <c r="A245" s="22">
        <v>43210.590162037035</v>
      </c>
      <c r="B245" s="9" t="s">
        <v>3</v>
      </c>
      <c r="C245" s="10"/>
      <c r="D245" s="9" t="s">
        <v>2</v>
      </c>
      <c r="E245" s="8" t="s">
        <v>637</v>
      </c>
      <c r="F245" s="125" t="s">
        <v>6</v>
      </c>
      <c r="G245" s="8" t="s">
        <v>0</v>
      </c>
      <c r="H245" s="8">
        <v>4430</v>
      </c>
      <c r="I245" s="8">
        <v>0.18</v>
      </c>
      <c r="J245" s="8">
        <v>55</v>
      </c>
      <c r="K245" s="271"/>
      <c r="L245" s="95"/>
    </row>
    <row r="246" spans="1:12" x14ac:dyDescent="0.25">
      <c r="A246" s="22">
        <v>43210.590312499997</v>
      </c>
      <c r="B246" s="9" t="s">
        <v>3</v>
      </c>
      <c r="C246" s="10"/>
      <c r="D246" s="9" t="s">
        <v>2</v>
      </c>
      <c r="E246" s="8" t="s">
        <v>637</v>
      </c>
      <c r="F246" s="125" t="s">
        <v>6</v>
      </c>
      <c r="G246" s="8" t="s">
        <v>0</v>
      </c>
      <c r="H246" s="8">
        <v>4370</v>
      </c>
      <c r="I246" s="8">
        <v>0.18</v>
      </c>
      <c r="J246" s="8">
        <v>55</v>
      </c>
      <c r="K246" s="272"/>
      <c r="L246" s="95"/>
    </row>
    <row r="247" spans="1:12" x14ac:dyDescent="0.25">
      <c r="A247" s="30">
        <v>43210.591886574075</v>
      </c>
      <c r="B247" s="12" t="s">
        <v>3</v>
      </c>
      <c r="C247" s="12" t="s">
        <v>2</v>
      </c>
      <c r="D247" s="10"/>
      <c r="E247" s="29" t="s">
        <v>636</v>
      </c>
      <c r="F247" s="124" t="s">
        <v>4</v>
      </c>
      <c r="G247" s="11" t="s">
        <v>0</v>
      </c>
      <c r="H247" s="29">
        <v>4250</v>
      </c>
      <c r="I247" s="29">
        <v>0.18</v>
      </c>
      <c r="J247" s="29">
        <v>55</v>
      </c>
      <c r="K247" s="267">
        <f>AVERAGE(H247:H252)</f>
        <v>4150</v>
      </c>
      <c r="L247" s="95"/>
    </row>
    <row r="248" spans="1:12" x14ac:dyDescent="0.25">
      <c r="A248" s="30">
        <v>43210.592048611114</v>
      </c>
      <c r="B248" s="12" t="s">
        <v>3</v>
      </c>
      <c r="C248" s="12" t="s">
        <v>2</v>
      </c>
      <c r="D248" s="10"/>
      <c r="E248" s="29" t="s">
        <v>636</v>
      </c>
      <c r="F248" s="124" t="s">
        <v>4</v>
      </c>
      <c r="G248" s="11" t="s">
        <v>0</v>
      </c>
      <c r="H248" s="29">
        <v>4320</v>
      </c>
      <c r="I248" s="29">
        <v>0.18</v>
      </c>
      <c r="J248" s="29">
        <v>55</v>
      </c>
      <c r="K248" s="268"/>
      <c r="L248" s="95"/>
    </row>
    <row r="249" spans="1:12" x14ac:dyDescent="0.25">
      <c r="A249" s="30">
        <v>43210.592210648145</v>
      </c>
      <c r="B249" s="12" t="s">
        <v>3</v>
      </c>
      <c r="C249" s="12" t="s">
        <v>2</v>
      </c>
      <c r="D249" s="10"/>
      <c r="E249" s="29" t="s">
        <v>636</v>
      </c>
      <c r="F249" s="124" t="s">
        <v>4</v>
      </c>
      <c r="G249" s="11" t="s">
        <v>0</v>
      </c>
      <c r="H249" s="29">
        <v>4320</v>
      </c>
      <c r="I249" s="29">
        <v>0.18</v>
      </c>
      <c r="J249" s="29">
        <v>55</v>
      </c>
      <c r="K249" s="268"/>
      <c r="L249" s="95"/>
    </row>
    <row r="250" spans="1:12" x14ac:dyDescent="0.25">
      <c r="A250" s="30">
        <v>43210.592627314814</v>
      </c>
      <c r="B250" s="12" t="s">
        <v>3</v>
      </c>
      <c r="C250" s="10"/>
      <c r="D250" s="12" t="s">
        <v>2</v>
      </c>
      <c r="E250" s="29" t="s">
        <v>637</v>
      </c>
      <c r="F250" s="124" t="s">
        <v>4</v>
      </c>
      <c r="G250" s="11" t="s">
        <v>0</v>
      </c>
      <c r="H250" s="29">
        <v>4000</v>
      </c>
      <c r="I250" s="29">
        <v>0.18</v>
      </c>
      <c r="J250" s="29">
        <v>55</v>
      </c>
      <c r="K250" s="268"/>
      <c r="L250" s="95"/>
    </row>
    <row r="251" spans="1:12" x14ac:dyDescent="0.25">
      <c r="A251" s="30">
        <v>43210.592777777776</v>
      </c>
      <c r="B251" s="12" t="s">
        <v>3</v>
      </c>
      <c r="C251" s="10"/>
      <c r="D251" s="12" t="s">
        <v>2</v>
      </c>
      <c r="E251" s="29" t="s">
        <v>637</v>
      </c>
      <c r="F251" s="124" t="s">
        <v>4</v>
      </c>
      <c r="G251" s="11" t="s">
        <v>0</v>
      </c>
      <c r="H251" s="29">
        <v>4020</v>
      </c>
      <c r="I251" s="29">
        <v>0.18</v>
      </c>
      <c r="J251" s="29">
        <v>55</v>
      </c>
      <c r="K251" s="268"/>
      <c r="L251" s="95"/>
    </row>
    <row r="252" spans="1:12" x14ac:dyDescent="0.25">
      <c r="A252" s="30">
        <v>43210.592928240738</v>
      </c>
      <c r="B252" s="12" t="s">
        <v>3</v>
      </c>
      <c r="C252" s="10"/>
      <c r="D252" s="12" t="s">
        <v>2</v>
      </c>
      <c r="E252" s="29" t="s">
        <v>637</v>
      </c>
      <c r="F252" s="124" t="s">
        <v>4</v>
      </c>
      <c r="G252" s="11" t="s">
        <v>0</v>
      </c>
      <c r="H252" s="29">
        <v>3990</v>
      </c>
      <c r="I252" s="29">
        <v>0.18</v>
      </c>
      <c r="J252" s="29">
        <v>55</v>
      </c>
      <c r="K252" s="269"/>
      <c r="L252" s="95"/>
    </row>
    <row r="253" spans="1:12" x14ac:dyDescent="0.25">
      <c r="A253" s="22">
        <v>43210.594756944447</v>
      </c>
      <c r="B253" s="9" t="s">
        <v>3</v>
      </c>
      <c r="C253" s="9" t="s">
        <v>2</v>
      </c>
      <c r="D253" s="10"/>
      <c r="E253" s="8" t="s">
        <v>636</v>
      </c>
      <c r="F253" s="125" t="s">
        <v>1</v>
      </c>
      <c r="G253" s="8" t="s">
        <v>0</v>
      </c>
      <c r="H253" s="8">
        <v>4360</v>
      </c>
      <c r="I253" s="8">
        <v>0.18</v>
      </c>
      <c r="J253" s="8">
        <v>55</v>
      </c>
      <c r="K253" s="270">
        <f>AVERAGE(H253:H264)</f>
        <v>4355.833333333333</v>
      </c>
      <c r="L253" s="95"/>
    </row>
    <row r="254" spans="1:12" x14ac:dyDescent="0.25">
      <c r="A254" s="22">
        <v>43210.594907407409</v>
      </c>
      <c r="B254" s="9" t="s">
        <v>3</v>
      </c>
      <c r="C254" s="9" t="s">
        <v>2</v>
      </c>
      <c r="D254" s="10"/>
      <c r="E254" s="8" t="s">
        <v>636</v>
      </c>
      <c r="F254" s="125" t="s">
        <v>1</v>
      </c>
      <c r="G254" s="8" t="s">
        <v>0</v>
      </c>
      <c r="H254" s="8">
        <v>4350</v>
      </c>
      <c r="I254" s="8">
        <v>0.18</v>
      </c>
      <c r="J254" s="8">
        <v>55</v>
      </c>
      <c r="K254" s="271"/>
      <c r="L254" s="95"/>
    </row>
    <row r="255" spans="1:12" x14ac:dyDescent="0.25">
      <c r="A255" s="22">
        <v>43210.595057870371</v>
      </c>
      <c r="B255" s="9" t="s">
        <v>3</v>
      </c>
      <c r="C255" s="9" t="s">
        <v>2</v>
      </c>
      <c r="D255" s="10"/>
      <c r="E255" s="8" t="s">
        <v>636</v>
      </c>
      <c r="F255" s="125" t="s">
        <v>1</v>
      </c>
      <c r="G255" s="8" t="s">
        <v>0</v>
      </c>
      <c r="H255" s="8">
        <v>4330</v>
      </c>
      <c r="I255" s="8">
        <v>0.18</v>
      </c>
      <c r="J255" s="8">
        <v>55</v>
      </c>
      <c r="K255" s="271"/>
      <c r="L255" s="95"/>
    </row>
    <row r="256" spans="1:12" x14ac:dyDescent="0.25">
      <c r="A256" s="22">
        <v>43210.596041666664</v>
      </c>
      <c r="B256" s="9" t="s">
        <v>3</v>
      </c>
      <c r="C256" s="10"/>
      <c r="D256" s="9" t="s">
        <v>2</v>
      </c>
      <c r="E256" s="8" t="s">
        <v>637</v>
      </c>
      <c r="F256" s="125" t="s">
        <v>1</v>
      </c>
      <c r="G256" s="8" t="s">
        <v>0</v>
      </c>
      <c r="H256" s="8">
        <v>4710</v>
      </c>
      <c r="I256" s="8">
        <v>0.18</v>
      </c>
      <c r="J256" s="8">
        <v>55</v>
      </c>
      <c r="K256" s="271"/>
      <c r="L256" s="95"/>
    </row>
    <row r="257" spans="1:12" x14ac:dyDescent="0.25">
      <c r="A257" s="22">
        <v>43210.596180555556</v>
      </c>
      <c r="B257" s="9" t="s">
        <v>3</v>
      </c>
      <c r="C257" s="10"/>
      <c r="D257" s="9" t="s">
        <v>2</v>
      </c>
      <c r="E257" s="8" t="s">
        <v>637</v>
      </c>
      <c r="F257" s="125" t="s">
        <v>1</v>
      </c>
      <c r="G257" s="8" t="s">
        <v>0</v>
      </c>
      <c r="H257" s="8">
        <v>4670</v>
      </c>
      <c r="I257" s="8">
        <v>0.18</v>
      </c>
      <c r="J257" s="8">
        <v>55</v>
      </c>
      <c r="K257" s="271"/>
      <c r="L257" s="95"/>
    </row>
    <row r="258" spans="1:12" x14ac:dyDescent="0.25">
      <c r="A258" s="22">
        <v>43210.596331018518</v>
      </c>
      <c r="B258" s="9" t="s">
        <v>3</v>
      </c>
      <c r="C258" s="10"/>
      <c r="D258" s="9" t="s">
        <v>2</v>
      </c>
      <c r="E258" s="8" t="s">
        <v>637</v>
      </c>
      <c r="F258" s="125" t="s">
        <v>1</v>
      </c>
      <c r="G258" s="8" t="s">
        <v>0</v>
      </c>
      <c r="H258" s="8">
        <v>4680</v>
      </c>
      <c r="I258" s="8">
        <v>0.18</v>
      </c>
      <c r="J258" s="8">
        <v>55</v>
      </c>
      <c r="K258" s="271"/>
      <c r="L258" s="95"/>
    </row>
    <row r="259" spans="1:12" x14ac:dyDescent="0.25">
      <c r="A259" s="22">
        <v>43210.596724537034</v>
      </c>
      <c r="B259" s="9" t="s">
        <v>3</v>
      </c>
      <c r="C259" s="10"/>
      <c r="D259" s="9" t="s">
        <v>2</v>
      </c>
      <c r="E259" s="8" t="s">
        <v>637</v>
      </c>
      <c r="F259" s="125" t="s">
        <v>1</v>
      </c>
      <c r="G259" s="8" t="s">
        <v>0</v>
      </c>
      <c r="H259" s="8">
        <v>4240</v>
      </c>
      <c r="I259" s="8">
        <v>0.18</v>
      </c>
      <c r="J259" s="8">
        <v>55</v>
      </c>
      <c r="K259" s="271"/>
      <c r="L259" s="95"/>
    </row>
    <row r="260" spans="1:12" x14ac:dyDescent="0.25">
      <c r="A260" s="22">
        <v>43210.596886574072</v>
      </c>
      <c r="B260" s="9" t="s">
        <v>3</v>
      </c>
      <c r="C260" s="10"/>
      <c r="D260" s="9" t="s">
        <v>2</v>
      </c>
      <c r="E260" s="8" t="s">
        <v>637</v>
      </c>
      <c r="F260" s="125" t="s">
        <v>1</v>
      </c>
      <c r="G260" s="8" t="s">
        <v>0</v>
      </c>
      <c r="H260" s="8">
        <v>4200</v>
      </c>
      <c r="I260" s="8">
        <v>0.18</v>
      </c>
      <c r="J260" s="8">
        <v>55</v>
      </c>
      <c r="K260" s="271"/>
      <c r="L260" s="95"/>
    </row>
    <row r="261" spans="1:12" x14ac:dyDescent="0.25">
      <c r="A261" s="22">
        <v>43210.597037037034</v>
      </c>
      <c r="B261" s="9" t="s">
        <v>3</v>
      </c>
      <c r="C261" s="10"/>
      <c r="D261" s="9" t="s">
        <v>2</v>
      </c>
      <c r="E261" s="8" t="s">
        <v>637</v>
      </c>
      <c r="F261" s="125" t="s">
        <v>1</v>
      </c>
      <c r="G261" s="8" t="s">
        <v>0</v>
      </c>
      <c r="H261" s="8">
        <v>4200</v>
      </c>
      <c r="I261" s="8">
        <v>0.18</v>
      </c>
      <c r="J261" s="8">
        <v>55</v>
      </c>
      <c r="K261" s="271"/>
      <c r="L261" s="95"/>
    </row>
    <row r="262" spans="1:12" x14ac:dyDescent="0.25">
      <c r="A262" s="22">
        <v>43210.597187500003</v>
      </c>
      <c r="B262" s="9" t="s">
        <v>3</v>
      </c>
      <c r="C262" s="10"/>
      <c r="D262" s="9" t="s">
        <v>2</v>
      </c>
      <c r="E262" s="8" t="s">
        <v>637</v>
      </c>
      <c r="F262" s="125" t="s">
        <v>1</v>
      </c>
      <c r="G262" s="8" t="s">
        <v>0</v>
      </c>
      <c r="H262" s="8">
        <v>4190</v>
      </c>
      <c r="I262" s="8">
        <v>0.18</v>
      </c>
      <c r="J262" s="8">
        <v>55</v>
      </c>
      <c r="K262" s="271"/>
      <c r="L262" s="95"/>
    </row>
    <row r="263" spans="1:12" x14ac:dyDescent="0.25">
      <c r="A263" s="22">
        <v>43210.597337962965</v>
      </c>
      <c r="B263" s="9" t="s">
        <v>3</v>
      </c>
      <c r="C263" s="10"/>
      <c r="D263" s="9" t="s">
        <v>2</v>
      </c>
      <c r="E263" s="8" t="s">
        <v>637</v>
      </c>
      <c r="F263" s="125" t="s">
        <v>1</v>
      </c>
      <c r="G263" s="8" t="s">
        <v>0</v>
      </c>
      <c r="H263" s="8">
        <v>4170</v>
      </c>
      <c r="I263" s="8">
        <v>0.18</v>
      </c>
      <c r="J263" s="8">
        <v>55</v>
      </c>
      <c r="K263" s="271"/>
      <c r="L263" s="95"/>
    </row>
    <row r="264" spans="1:12" x14ac:dyDescent="0.25">
      <c r="A264" s="22">
        <v>43210.597337962965</v>
      </c>
      <c r="B264" s="9" t="s">
        <v>3</v>
      </c>
      <c r="C264" s="10"/>
      <c r="D264" s="9" t="s">
        <v>2</v>
      </c>
      <c r="E264" s="8" t="s">
        <v>637</v>
      </c>
      <c r="F264" s="125" t="s">
        <v>1</v>
      </c>
      <c r="G264" s="8" t="s">
        <v>0</v>
      </c>
      <c r="H264" s="8">
        <v>4170</v>
      </c>
      <c r="I264" s="8">
        <v>0.18</v>
      </c>
      <c r="J264" s="8">
        <v>55</v>
      </c>
      <c r="K264" s="272"/>
      <c r="L264" s="95"/>
    </row>
    <row r="265" spans="1:12" x14ac:dyDescent="0.25">
      <c r="A265" s="30">
        <v>43210.598124999997</v>
      </c>
      <c r="B265" s="12" t="s">
        <v>3</v>
      </c>
      <c r="C265" s="12" t="s">
        <v>2</v>
      </c>
      <c r="D265" s="10"/>
      <c r="E265" s="29" t="s">
        <v>636</v>
      </c>
      <c r="F265" s="124" t="s">
        <v>6</v>
      </c>
      <c r="G265" s="29" t="s">
        <v>5</v>
      </c>
      <c r="H265" s="29">
        <v>4190</v>
      </c>
      <c r="I265" s="29">
        <v>0.18</v>
      </c>
      <c r="J265" s="29">
        <v>57</v>
      </c>
      <c r="K265" s="267">
        <f>AVERAGE(H265:H276)</f>
        <v>4205.833333333333</v>
      </c>
      <c r="L265" s="95"/>
    </row>
    <row r="266" spans="1:12" x14ac:dyDescent="0.25">
      <c r="A266" s="30">
        <v>43210.598124999997</v>
      </c>
      <c r="B266" s="12" t="s">
        <v>3</v>
      </c>
      <c r="C266" s="12" t="s">
        <v>2</v>
      </c>
      <c r="D266" s="10"/>
      <c r="E266" s="29" t="s">
        <v>636</v>
      </c>
      <c r="F266" s="124" t="s">
        <v>6</v>
      </c>
      <c r="G266" s="29" t="s">
        <v>5</v>
      </c>
      <c r="H266" s="29">
        <v>4190</v>
      </c>
      <c r="I266" s="29">
        <v>0.18</v>
      </c>
      <c r="J266" s="29">
        <v>57</v>
      </c>
      <c r="K266" s="268"/>
      <c r="L266" s="95"/>
    </row>
    <row r="267" spans="1:12" x14ac:dyDescent="0.25">
      <c r="A267" s="30">
        <v>43210.598530092589</v>
      </c>
      <c r="B267" s="12" t="s">
        <v>3</v>
      </c>
      <c r="C267" s="12" t="s">
        <v>2</v>
      </c>
      <c r="D267" s="10"/>
      <c r="E267" s="29" t="s">
        <v>636</v>
      </c>
      <c r="F267" s="124" t="s">
        <v>6</v>
      </c>
      <c r="G267" s="29" t="s">
        <v>5</v>
      </c>
      <c r="H267" s="29">
        <v>4170</v>
      </c>
      <c r="I267" s="29">
        <v>0.18</v>
      </c>
      <c r="J267" s="29">
        <v>57</v>
      </c>
      <c r="K267" s="268"/>
      <c r="L267" s="95"/>
    </row>
    <row r="268" spans="1:12" x14ac:dyDescent="0.25">
      <c r="A268" s="30">
        <v>43210.588252314818</v>
      </c>
      <c r="B268" s="12" t="s">
        <v>3</v>
      </c>
      <c r="C268" s="12" t="s">
        <v>2</v>
      </c>
      <c r="D268" s="10"/>
      <c r="E268" s="29" t="s">
        <v>636</v>
      </c>
      <c r="F268" s="124" t="s">
        <v>6</v>
      </c>
      <c r="G268" s="29" t="s">
        <v>5</v>
      </c>
      <c r="H268" s="29">
        <v>4020</v>
      </c>
      <c r="I268" s="29">
        <v>0.18</v>
      </c>
      <c r="J268" s="29">
        <v>55</v>
      </c>
      <c r="K268" s="268"/>
      <c r="L268" s="95"/>
    </row>
    <row r="269" spans="1:12" x14ac:dyDescent="0.25">
      <c r="A269" s="30">
        <v>43210.588252314818</v>
      </c>
      <c r="B269" s="12" t="s">
        <v>3</v>
      </c>
      <c r="C269" s="12" t="s">
        <v>2</v>
      </c>
      <c r="D269" s="10"/>
      <c r="E269" s="29" t="s">
        <v>636</v>
      </c>
      <c r="F269" s="124" t="s">
        <v>6</v>
      </c>
      <c r="G269" s="29" t="s">
        <v>5</v>
      </c>
      <c r="H269" s="29">
        <v>4020</v>
      </c>
      <c r="I269" s="29">
        <v>0.18</v>
      </c>
      <c r="J269" s="29">
        <v>55</v>
      </c>
      <c r="K269" s="268"/>
      <c r="L269" s="95"/>
    </row>
    <row r="270" spans="1:12" x14ac:dyDescent="0.25">
      <c r="A270" s="30">
        <v>43210.588252314818</v>
      </c>
      <c r="B270" s="12" t="s">
        <v>3</v>
      </c>
      <c r="C270" s="12" t="s">
        <v>2</v>
      </c>
      <c r="D270" s="10"/>
      <c r="E270" s="29" t="s">
        <v>636</v>
      </c>
      <c r="F270" s="124" t="s">
        <v>6</v>
      </c>
      <c r="G270" s="29" t="s">
        <v>5</v>
      </c>
      <c r="H270" s="29">
        <v>4020</v>
      </c>
      <c r="I270" s="29">
        <v>0.18</v>
      </c>
      <c r="J270" s="29">
        <v>55</v>
      </c>
      <c r="K270" s="268"/>
      <c r="L270" s="95"/>
    </row>
    <row r="271" spans="1:12" x14ac:dyDescent="0.25">
      <c r="A271" s="30">
        <v>43210.603101851855</v>
      </c>
      <c r="B271" s="12" t="s">
        <v>3</v>
      </c>
      <c r="C271" s="12" t="s">
        <v>2</v>
      </c>
      <c r="D271" s="10"/>
      <c r="E271" s="29" t="s">
        <v>636</v>
      </c>
      <c r="F271" s="124" t="s">
        <v>6</v>
      </c>
      <c r="G271" s="29" t="s">
        <v>5</v>
      </c>
      <c r="H271" s="29">
        <v>4220</v>
      </c>
      <c r="I271" s="29">
        <v>0.18</v>
      </c>
      <c r="J271" s="29">
        <v>55</v>
      </c>
      <c r="K271" s="268"/>
      <c r="L271" s="95"/>
    </row>
    <row r="272" spans="1:12" x14ac:dyDescent="0.25">
      <c r="A272" s="30">
        <v>43210.60324074074</v>
      </c>
      <c r="B272" s="12" t="s">
        <v>3</v>
      </c>
      <c r="C272" s="12" t="s">
        <v>2</v>
      </c>
      <c r="D272" s="10"/>
      <c r="E272" s="29" t="s">
        <v>636</v>
      </c>
      <c r="F272" s="124" t="s">
        <v>6</v>
      </c>
      <c r="G272" s="29" t="s">
        <v>5</v>
      </c>
      <c r="H272" s="29">
        <v>4200</v>
      </c>
      <c r="I272" s="29">
        <v>0.18</v>
      </c>
      <c r="J272" s="29">
        <v>55</v>
      </c>
      <c r="K272" s="268"/>
      <c r="L272" s="95"/>
    </row>
    <row r="273" spans="1:12" x14ac:dyDescent="0.25">
      <c r="A273" s="30">
        <v>43210.603379629632</v>
      </c>
      <c r="B273" s="12" t="s">
        <v>3</v>
      </c>
      <c r="C273" s="12" t="s">
        <v>2</v>
      </c>
      <c r="D273" s="10"/>
      <c r="E273" s="29" t="s">
        <v>636</v>
      </c>
      <c r="F273" s="124" t="s">
        <v>6</v>
      </c>
      <c r="G273" s="29" t="s">
        <v>5</v>
      </c>
      <c r="H273" s="29">
        <v>4250</v>
      </c>
      <c r="I273" s="29">
        <v>0.18</v>
      </c>
      <c r="J273" s="29">
        <v>55</v>
      </c>
      <c r="K273" s="268"/>
      <c r="L273" s="95"/>
    </row>
    <row r="274" spans="1:12" x14ac:dyDescent="0.25">
      <c r="A274" s="30">
        <v>43210.604074074072</v>
      </c>
      <c r="B274" s="12" t="s">
        <v>3</v>
      </c>
      <c r="C274" s="10"/>
      <c r="D274" s="12" t="s">
        <v>2</v>
      </c>
      <c r="E274" s="29" t="s">
        <v>637</v>
      </c>
      <c r="F274" s="124" t="s">
        <v>6</v>
      </c>
      <c r="G274" s="29" t="s">
        <v>5</v>
      </c>
      <c r="H274" s="29">
        <v>4420</v>
      </c>
      <c r="I274" s="29">
        <v>0.18</v>
      </c>
      <c r="J274" s="29">
        <v>55</v>
      </c>
      <c r="K274" s="268"/>
      <c r="L274" s="95"/>
    </row>
    <row r="275" spans="1:12" x14ac:dyDescent="0.25">
      <c r="A275" s="30">
        <v>43210.604212962964</v>
      </c>
      <c r="B275" s="12" t="s">
        <v>3</v>
      </c>
      <c r="C275" s="10"/>
      <c r="D275" s="12" t="s">
        <v>2</v>
      </c>
      <c r="E275" s="29" t="s">
        <v>637</v>
      </c>
      <c r="F275" s="124" t="s">
        <v>6</v>
      </c>
      <c r="G275" s="29" t="s">
        <v>5</v>
      </c>
      <c r="H275" s="29">
        <v>4410</v>
      </c>
      <c r="I275" s="29">
        <v>0.18</v>
      </c>
      <c r="J275" s="29">
        <v>55</v>
      </c>
      <c r="K275" s="268"/>
      <c r="L275" s="95"/>
    </row>
    <row r="276" spans="1:12" x14ac:dyDescent="0.25">
      <c r="A276" s="30">
        <v>43210.604351851849</v>
      </c>
      <c r="B276" s="12" t="s">
        <v>3</v>
      </c>
      <c r="C276" s="10"/>
      <c r="D276" s="12" t="s">
        <v>2</v>
      </c>
      <c r="E276" s="29" t="s">
        <v>637</v>
      </c>
      <c r="F276" s="124" t="s">
        <v>6</v>
      </c>
      <c r="G276" s="29" t="s">
        <v>5</v>
      </c>
      <c r="H276" s="29">
        <v>4360</v>
      </c>
      <c r="I276" s="29">
        <v>0.18</v>
      </c>
      <c r="J276" s="29">
        <v>55</v>
      </c>
      <c r="K276" s="269"/>
      <c r="L276" s="95"/>
    </row>
    <row r="277" spans="1:12" x14ac:dyDescent="0.25">
      <c r="K277" s="32"/>
    </row>
    <row r="278" spans="1:12" x14ac:dyDescent="0.25">
      <c r="K278" s="32"/>
    </row>
    <row r="279" spans="1:12" x14ac:dyDescent="0.25">
      <c r="K279" s="32"/>
    </row>
    <row r="280" spans="1:12" x14ac:dyDescent="0.25">
      <c r="K280" s="32"/>
    </row>
    <row r="281" spans="1:12" x14ac:dyDescent="0.25">
      <c r="K281" s="32"/>
    </row>
    <row r="282" spans="1:12" x14ac:dyDescent="0.25">
      <c r="K282" s="32"/>
    </row>
    <row r="283" spans="1:12" x14ac:dyDescent="0.25">
      <c r="K283" s="32"/>
    </row>
    <row r="284" spans="1:12" x14ac:dyDescent="0.25">
      <c r="K284" s="32"/>
    </row>
    <row r="285" spans="1:12" x14ac:dyDescent="0.25">
      <c r="K285" s="32"/>
    </row>
    <row r="286" spans="1:12" x14ac:dyDescent="0.25">
      <c r="K286" s="32"/>
    </row>
    <row r="287" spans="1:12" x14ac:dyDescent="0.25">
      <c r="K287" s="32"/>
    </row>
    <row r="288" spans="1:12" x14ac:dyDescent="0.25">
      <c r="K288" s="32"/>
    </row>
    <row r="289" spans="11:11" x14ac:dyDescent="0.25">
      <c r="K289" s="32"/>
    </row>
    <row r="290" spans="11:11" x14ac:dyDescent="0.25">
      <c r="K290" s="32"/>
    </row>
    <row r="291" spans="11:11" x14ac:dyDescent="0.25">
      <c r="K291" s="32"/>
    </row>
    <row r="292" spans="11:11" x14ac:dyDescent="0.25">
      <c r="K292" s="32"/>
    </row>
    <row r="293" spans="11:11" x14ac:dyDescent="0.25">
      <c r="K293" s="32"/>
    </row>
    <row r="294" spans="11:11" x14ac:dyDescent="0.25">
      <c r="K294" s="32"/>
    </row>
    <row r="295" spans="11:11" x14ac:dyDescent="0.25">
      <c r="K295" s="32"/>
    </row>
    <row r="296" spans="11:11" x14ac:dyDescent="0.25">
      <c r="K296" s="32"/>
    </row>
    <row r="297" spans="11:11" x14ac:dyDescent="0.25">
      <c r="K297" s="32"/>
    </row>
    <row r="298" spans="11:11" x14ac:dyDescent="0.25">
      <c r="K298" s="32"/>
    </row>
    <row r="299" spans="11:11" x14ac:dyDescent="0.25">
      <c r="K299" s="32"/>
    </row>
    <row r="300" spans="11:11" x14ac:dyDescent="0.25">
      <c r="K300" s="32"/>
    </row>
    <row r="301" spans="11:11" x14ac:dyDescent="0.25">
      <c r="K301" s="32"/>
    </row>
  </sheetData>
  <autoFilter ref="F1:F301"/>
  <mergeCells count="42">
    <mergeCell ref="K79:K84"/>
    <mergeCell ref="K85:K90"/>
    <mergeCell ref="K91:K96"/>
    <mergeCell ref="K4:K9"/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253:K264"/>
    <mergeCell ref="K265:K276"/>
    <mergeCell ref="K220:K225"/>
    <mergeCell ref="K226:K237"/>
    <mergeCell ref="K238:K246"/>
    <mergeCell ref="K247:K252"/>
    <mergeCell ref="K211:K219"/>
    <mergeCell ref="K10:K21"/>
    <mergeCell ref="K22:K30"/>
    <mergeCell ref="K31:K39"/>
    <mergeCell ref="K40:K48"/>
    <mergeCell ref="K49:K57"/>
    <mergeCell ref="K58:K63"/>
    <mergeCell ref="K64:K72"/>
    <mergeCell ref="K73:K78"/>
    <mergeCell ref="K139:K147"/>
    <mergeCell ref="K118:K129"/>
    <mergeCell ref="K130:K138"/>
    <mergeCell ref="K148:K156"/>
    <mergeCell ref="K157:K165"/>
    <mergeCell ref="K97:K108"/>
    <mergeCell ref="K109:K117"/>
    <mergeCell ref="K166:K174"/>
    <mergeCell ref="K175:K180"/>
    <mergeCell ref="K181:K189"/>
    <mergeCell ref="K190:K198"/>
    <mergeCell ref="K199:K210"/>
  </mergeCells>
  <pageMargins left="0.7" right="0.7" top="0.75" bottom="0.75" header="0.3" footer="0.3"/>
  <pageSetup scale="59" fitToHeight="0" orientation="portrait" r:id="rId1"/>
  <ignoredErrors>
    <ignoredError sqref="K4 K58 K64 K73 K79 K85 K91 K166 K175 K220 K247 K253 K26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33"/>
  <sheetViews>
    <sheetView showGridLines="0" zoomScaleNormal="100" workbookViewId="0">
      <selection activeCell="L2" sqref="A2:XFD2"/>
    </sheetView>
  </sheetViews>
  <sheetFormatPr defaultRowHeight="15" x14ac:dyDescent="0.25"/>
  <cols>
    <col min="1" max="1" width="16.42578125" style="4" bestFit="1" customWidth="1"/>
    <col min="2" max="2" width="7" style="1" bestFit="1" customWidth="1"/>
    <col min="3" max="3" width="11.140625" style="1" bestFit="1" customWidth="1"/>
    <col min="4" max="4" width="10.42578125" style="1" bestFit="1" customWidth="1"/>
    <col min="5" max="5" width="8.7109375" style="1" bestFit="1" customWidth="1"/>
    <col min="6" max="6" width="8.28515625" style="130" bestFit="1" customWidth="1"/>
    <col min="7" max="7" width="11" style="4" bestFit="1" customWidth="1"/>
    <col min="8" max="8" width="11.42578125" style="50" bestFit="1" customWidth="1"/>
    <col min="9" max="9" width="13.85546875" style="50" bestFit="1" customWidth="1"/>
    <col min="10" max="10" width="14.140625" style="50" bestFit="1" customWidth="1"/>
    <col min="11" max="11" width="16.140625" style="3" bestFit="1" customWidth="1"/>
    <col min="12" max="12" width="2.7109375" style="1" customWidth="1"/>
    <col min="13" max="13" width="5.42578125" style="1" bestFit="1" customWidth="1"/>
    <col min="14" max="14" width="11" style="1" bestFit="1" customWidth="1"/>
    <col min="15" max="15" width="8" style="1" bestFit="1" customWidth="1"/>
    <col min="16" max="16" width="5.42578125" style="1" bestFit="1" customWidth="1"/>
    <col min="17" max="17" width="9.140625" style="1"/>
    <col min="18" max="18" width="11" style="1" bestFit="1" customWidth="1"/>
    <col min="19" max="19" width="11.42578125" style="1" bestFit="1" customWidth="1"/>
    <col min="20" max="20" width="16.140625" style="1" bestFit="1" customWidth="1"/>
    <col min="21" max="16384" width="9.140625" style="1"/>
  </cols>
  <sheetData>
    <row r="1" spans="1:20" ht="18.75" x14ac:dyDescent="0.25">
      <c r="A1" s="276" t="s">
        <v>43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20" s="4" customFormat="1" ht="30.75" customHeight="1" x14ac:dyDescent="0.25">
      <c r="A2" s="250" t="s">
        <v>42</v>
      </c>
      <c r="B2" s="252" t="s">
        <v>41</v>
      </c>
      <c r="C2" s="254" t="s">
        <v>40</v>
      </c>
      <c r="D2" s="255"/>
      <c r="E2" s="280" t="s">
        <v>40</v>
      </c>
      <c r="F2" s="283" t="s">
        <v>39</v>
      </c>
      <c r="G2" s="250" t="s">
        <v>38</v>
      </c>
      <c r="H2" s="283" t="s">
        <v>37</v>
      </c>
      <c r="I2" s="283" t="s">
        <v>36</v>
      </c>
      <c r="J2" s="283" t="s">
        <v>35</v>
      </c>
      <c r="K2" s="282" t="s">
        <v>34</v>
      </c>
    </row>
    <row r="3" spans="1:20" x14ac:dyDescent="0.25">
      <c r="A3" s="251"/>
      <c r="B3" s="253"/>
      <c r="C3" s="21" t="s">
        <v>33</v>
      </c>
      <c r="D3" s="20" t="s">
        <v>32</v>
      </c>
      <c r="E3" s="281"/>
      <c r="F3" s="284"/>
      <c r="G3" s="251"/>
      <c r="H3" s="284"/>
      <c r="I3" s="284"/>
      <c r="J3" s="284"/>
      <c r="K3" s="282"/>
    </row>
    <row r="4" spans="1:20" x14ac:dyDescent="0.25">
      <c r="A4" s="30">
        <v>43217.370659722219</v>
      </c>
      <c r="B4" s="12" t="s">
        <v>3</v>
      </c>
      <c r="C4" s="12" t="s">
        <v>2</v>
      </c>
      <c r="D4" s="10"/>
      <c r="E4" s="29" t="s">
        <v>636</v>
      </c>
      <c r="F4" s="124" t="s">
        <v>31</v>
      </c>
      <c r="G4" s="49" t="s">
        <v>0</v>
      </c>
      <c r="H4" s="29">
        <v>4020</v>
      </c>
      <c r="I4" s="29">
        <v>0.18</v>
      </c>
      <c r="J4" s="29">
        <v>55</v>
      </c>
      <c r="K4" s="267">
        <f>AVERAGE(H4:H9)</f>
        <v>4130</v>
      </c>
      <c r="L4" s="126"/>
      <c r="M4" s="9" t="s">
        <v>19</v>
      </c>
      <c r="N4" s="9" t="s">
        <v>0</v>
      </c>
      <c r="O4" s="33">
        <f>K109</f>
        <v>4425</v>
      </c>
      <c r="T4" s="131"/>
    </row>
    <row r="5" spans="1:20" x14ac:dyDescent="0.25">
      <c r="A5" s="30">
        <v>43217.370810185188</v>
      </c>
      <c r="B5" s="12" t="s">
        <v>3</v>
      </c>
      <c r="C5" s="12" t="s">
        <v>2</v>
      </c>
      <c r="D5" s="10"/>
      <c r="E5" s="29" t="s">
        <v>636</v>
      </c>
      <c r="F5" s="124" t="s">
        <v>31</v>
      </c>
      <c r="G5" s="121" t="s">
        <v>0</v>
      </c>
      <c r="H5" s="29">
        <v>3970</v>
      </c>
      <c r="I5" s="29">
        <v>0.18</v>
      </c>
      <c r="J5" s="29">
        <v>55</v>
      </c>
      <c r="K5" s="268"/>
      <c r="L5" s="126"/>
      <c r="M5" s="12" t="s">
        <v>20</v>
      </c>
      <c r="N5" s="12" t="s">
        <v>0</v>
      </c>
      <c r="O5" s="35">
        <f>K97</f>
        <v>3836.3636363636365</v>
      </c>
    </row>
    <row r="6" spans="1:20" x14ac:dyDescent="0.25">
      <c r="A6" s="30">
        <v>43217.37096064815</v>
      </c>
      <c r="B6" s="12" t="s">
        <v>3</v>
      </c>
      <c r="C6" s="12" t="s">
        <v>2</v>
      </c>
      <c r="D6" s="10"/>
      <c r="E6" s="29" t="s">
        <v>636</v>
      </c>
      <c r="F6" s="124" t="s">
        <v>31</v>
      </c>
      <c r="G6" s="121" t="s">
        <v>0</v>
      </c>
      <c r="H6" s="29">
        <v>3970</v>
      </c>
      <c r="I6" s="29">
        <v>0.18</v>
      </c>
      <c r="J6" s="29">
        <v>55</v>
      </c>
      <c r="K6" s="268"/>
      <c r="L6" s="126"/>
      <c r="M6" s="9" t="s">
        <v>20</v>
      </c>
      <c r="N6" s="9" t="s">
        <v>8</v>
      </c>
      <c r="O6" s="33">
        <f>K292</f>
        <v>3529.2307692307691</v>
      </c>
    </row>
    <row r="7" spans="1:20" x14ac:dyDescent="0.25">
      <c r="A7" s="30">
        <v>43217.379212962966</v>
      </c>
      <c r="B7" s="12" t="s">
        <v>3</v>
      </c>
      <c r="C7" s="10"/>
      <c r="D7" s="12" t="s">
        <v>2</v>
      </c>
      <c r="E7" s="29" t="s">
        <v>637</v>
      </c>
      <c r="F7" s="124" t="s">
        <v>31</v>
      </c>
      <c r="G7" s="121" t="s">
        <v>0</v>
      </c>
      <c r="H7" s="29">
        <v>4330</v>
      </c>
      <c r="I7" s="29">
        <v>0.18</v>
      </c>
      <c r="J7" s="29">
        <v>55</v>
      </c>
      <c r="K7" s="268"/>
      <c r="L7" s="126"/>
      <c r="M7" s="12" t="s">
        <v>21</v>
      </c>
      <c r="N7" s="12" t="s">
        <v>0</v>
      </c>
      <c r="O7" s="35">
        <f>K88</f>
        <v>3831.1111111111113</v>
      </c>
    </row>
    <row r="8" spans="1:20" x14ac:dyDescent="0.25">
      <c r="A8" s="30">
        <v>43217.379363425927</v>
      </c>
      <c r="B8" s="12" t="s">
        <v>3</v>
      </c>
      <c r="C8" s="10"/>
      <c r="D8" s="12" t="s">
        <v>2</v>
      </c>
      <c r="E8" s="29" t="s">
        <v>637</v>
      </c>
      <c r="F8" s="124" t="s">
        <v>31</v>
      </c>
      <c r="G8" s="121" t="s">
        <v>0</v>
      </c>
      <c r="H8" s="29">
        <v>4260</v>
      </c>
      <c r="I8" s="29">
        <v>0.18</v>
      </c>
      <c r="J8" s="29">
        <v>55</v>
      </c>
      <c r="K8" s="268"/>
      <c r="L8" s="126"/>
      <c r="M8" s="9" t="s">
        <v>22</v>
      </c>
      <c r="N8" s="9" t="s">
        <v>0</v>
      </c>
      <c r="O8" s="33">
        <f>K73</f>
        <v>3752.2222222222222</v>
      </c>
    </row>
    <row r="9" spans="1:20" x14ac:dyDescent="0.25">
      <c r="A9" s="30">
        <v>43217.379513888889</v>
      </c>
      <c r="B9" s="12" t="s">
        <v>3</v>
      </c>
      <c r="C9" s="10"/>
      <c r="D9" s="12" t="s">
        <v>2</v>
      </c>
      <c r="E9" s="29" t="s">
        <v>637</v>
      </c>
      <c r="F9" s="124" t="s">
        <v>31</v>
      </c>
      <c r="G9" s="121" t="s">
        <v>0</v>
      </c>
      <c r="H9" s="29">
        <v>4230</v>
      </c>
      <c r="I9" s="29">
        <v>0.18</v>
      </c>
      <c r="J9" s="29">
        <v>55</v>
      </c>
      <c r="K9" s="269"/>
      <c r="L9" s="126"/>
      <c r="M9" s="12" t="s">
        <v>23</v>
      </c>
      <c r="N9" s="12" t="s">
        <v>0</v>
      </c>
      <c r="O9" s="35">
        <f>K67</f>
        <v>3816.6666666666665</v>
      </c>
    </row>
    <row r="10" spans="1:20" x14ac:dyDescent="0.25">
      <c r="A10" s="22">
        <v>43217.380243055559</v>
      </c>
      <c r="B10" s="9" t="s">
        <v>3</v>
      </c>
      <c r="C10" s="9" t="s">
        <v>2</v>
      </c>
      <c r="D10" s="10"/>
      <c r="E10" s="8" t="s">
        <v>636</v>
      </c>
      <c r="F10" s="125" t="s">
        <v>30</v>
      </c>
      <c r="G10" s="9" t="s">
        <v>0</v>
      </c>
      <c r="H10" s="8">
        <v>4400</v>
      </c>
      <c r="I10" s="8">
        <v>0.18</v>
      </c>
      <c r="J10" s="8">
        <v>55</v>
      </c>
      <c r="K10" s="270">
        <f>AVERAGE(H10:H15)</f>
        <v>4440</v>
      </c>
      <c r="L10" s="126"/>
      <c r="M10" s="9" t="s">
        <v>23</v>
      </c>
      <c r="N10" s="9" t="s">
        <v>5</v>
      </c>
      <c r="O10" s="33">
        <f>K322</f>
        <v>4670</v>
      </c>
    </row>
    <row r="11" spans="1:20" x14ac:dyDescent="0.25">
      <c r="A11" s="22">
        <v>43217.380393518521</v>
      </c>
      <c r="B11" s="9" t="s">
        <v>3</v>
      </c>
      <c r="C11" s="9" t="s">
        <v>2</v>
      </c>
      <c r="D11" s="10"/>
      <c r="E11" s="8" t="s">
        <v>636</v>
      </c>
      <c r="F11" s="125" t="s">
        <v>30</v>
      </c>
      <c r="G11" s="9" t="s">
        <v>0</v>
      </c>
      <c r="H11" s="8">
        <v>4380</v>
      </c>
      <c r="I11" s="8">
        <v>0.18</v>
      </c>
      <c r="J11" s="8">
        <v>55</v>
      </c>
      <c r="K11" s="271"/>
      <c r="L11" s="126"/>
      <c r="M11" s="12" t="s">
        <v>25</v>
      </c>
      <c r="N11" s="12" t="s">
        <v>0</v>
      </c>
      <c r="O11" s="35">
        <f>K55</f>
        <v>4061.25</v>
      </c>
    </row>
    <row r="12" spans="1:20" x14ac:dyDescent="0.25">
      <c r="A12" s="22">
        <v>43217.380543981482</v>
      </c>
      <c r="B12" s="9" t="s">
        <v>3</v>
      </c>
      <c r="C12" s="9" t="s">
        <v>2</v>
      </c>
      <c r="D12" s="10"/>
      <c r="E12" s="8" t="s">
        <v>636</v>
      </c>
      <c r="F12" s="125" t="s">
        <v>30</v>
      </c>
      <c r="G12" s="9" t="s">
        <v>0</v>
      </c>
      <c r="H12" s="8">
        <v>4390</v>
      </c>
      <c r="I12" s="8">
        <v>0.18</v>
      </c>
      <c r="J12" s="8">
        <v>55</v>
      </c>
      <c r="K12" s="271"/>
      <c r="L12" s="126"/>
      <c r="M12" s="9" t="s">
        <v>31</v>
      </c>
      <c r="N12" s="9" t="s">
        <v>0</v>
      </c>
      <c r="O12" s="33">
        <f>K4</f>
        <v>4130</v>
      </c>
    </row>
    <row r="13" spans="1:20" x14ac:dyDescent="0.25">
      <c r="A13" s="22">
        <v>43217.380937499998</v>
      </c>
      <c r="B13" s="9" t="s">
        <v>3</v>
      </c>
      <c r="C13" s="10"/>
      <c r="D13" s="9" t="s">
        <v>2</v>
      </c>
      <c r="E13" s="8" t="s">
        <v>637</v>
      </c>
      <c r="F13" s="125" t="s">
        <v>30</v>
      </c>
      <c r="G13" s="9" t="s">
        <v>0</v>
      </c>
      <c r="H13" s="8">
        <v>4520</v>
      </c>
      <c r="I13" s="8">
        <v>0.18</v>
      </c>
      <c r="J13" s="8">
        <v>55</v>
      </c>
      <c r="K13" s="271"/>
      <c r="L13" s="126"/>
      <c r="M13" s="12" t="s">
        <v>30</v>
      </c>
      <c r="N13" s="12" t="s">
        <v>0</v>
      </c>
      <c r="O13" s="35">
        <f>K10</f>
        <v>4440</v>
      </c>
    </row>
    <row r="14" spans="1:20" x14ac:dyDescent="0.25">
      <c r="A14" s="22">
        <v>43217.381099537037</v>
      </c>
      <c r="B14" s="9" t="s">
        <v>3</v>
      </c>
      <c r="C14" s="10"/>
      <c r="D14" s="9" t="s">
        <v>2</v>
      </c>
      <c r="E14" s="8" t="s">
        <v>637</v>
      </c>
      <c r="F14" s="125" t="s">
        <v>30</v>
      </c>
      <c r="G14" s="9" t="s">
        <v>0</v>
      </c>
      <c r="H14" s="8">
        <v>4480</v>
      </c>
      <c r="I14" s="8">
        <v>0.18</v>
      </c>
      <c r="J14" s="8">
        <v>55</v>
      </c>
      <c r="K14" s="271"/>
      <c r="L14" s="126"/>
      <c r="M14" s="9" t="s">
        <v>29</v>
      </c>
      <c r="N14" s="9" t="s">
        <v>0</v>
      </c>
      <c r="O14" s="33">
        <f>K16</f>
        <v>5097.5</v>
      </c>
    </row>
    <row r="15" spans="1:20" x14ac:dyDescent="0.25">
      <c r="A15" s="22">
        <v>43217.381249999999</v>
      </c>
      <c r="B15" s="9" t="s">
        <v>3</v>
      </c>
      <c r="C15" s="10"/>
      <c r="D15" s="9" t="s">
        <v>2</v>
      </c>
      <c r="E15" s="8" t="s">
        <v>637</v>
      </c>
      <c r="F15" s="125" t="s">
        <v>30</v>
      </c>
      <c r="G15" s="9" t="s">
        <v>0</v>
      </c>
      <c r="H15" s="8">
        <v>4470</v>
      </c>
      <c r="I15" s="8">
        <v>0.18</v>
      </c>
      <c r="J15" s="8">
        <v>55</v>
      </c>
      <c r="K15" s="272"/>
      <c r="L15" s="126"/>
      <c r="M15" s="12" t="s">
        <v>29</v>
      </c>
      <c r="N15" s="12" t="s">
        <v>12</v>
      </c>
      <c r="O15" s="35">
        <f>K310</f>
        <v>4365</v>
      </c>
    </row>
    <row r="16" spans="1:20" x14ac:dyDescent="0.25">
      <c r="A16" s="30">
        <v>43217.381863425922</v>
      </c>
      <c r="B16" s="12" t="s">
        <v>3</v>
      </c>
      <c r="C16" s="12" t="s">
        <v>2</v>
      </c>
      <c r="D16" s="10"/>
      <c r="E16" s="29" t="s">
        <v>636</v>
      </c>
      <c r="F16" s="124" t="s">
        <v>29</v>
      </c>
      <c r="G16" s="49" t="s">
        <v>0</v>
      </c>
      <c r="H16" s="29">
        <v>5530</v>
      </c>
      <c r="I16" s="29">
        <v>0.18</v>
      </c>
      <c r="J16" s="29">
        <v>55</v>
      </c>
      <c r="K16" s="267">
        <f>AVERAGE(H16:H27)</f>
        <v>5097.5</v>
      </c>
      <c r="L16" s="126"/>
      <c r="M16" s="9" t="s">
        <v>28</v>
      </c>
      <c r="N16" s="9" t="s">
        <v>0</v>
      </c>
      <c r="O16" s="33">
        <f>K28</f>
        <v>5350</v>
      </c>
    </row>
    <row r="17" spans="1:15" x14ac:dyDescent="0.25">
      <c r="A17" s="30">
        <v>43217.382013888891</v>
      </c>
      <c r="B17" s="12" t="s">
        <v>3</v>
      </c>
      <c r="C17" s="12" t="s">
        <v>2</v>
      </c>
      <c r="D17" s="10"/>
      <c r="E17" s="29" t="s">
        <v>636</v>
      </c>
      <c r="F17" s="124" t="s">
        <v>29</v>
      </c>
      <c r="G17" s="121" t="s">
        <v>0</v>
      </c>
      <c r="H17" s="29">
        <v>5610</v>
      </c>
      <c r="I17" s="29">
        <v>0.18</v>
      </c>
      <c r="J17" s="29">
        <v>55</v>
      </c>
      <c r="K17" s="268"/>
      <c r="L17" s="126"/>
      <c r="M17" s="12" t="s">
        <v>28</v>
      </c>
      <c r="N17" s="12" t="s">
        <v>16</v>
      </c>
      <c r="O17" s="35">
        <f>K316</f>
        <v>4173.333333333333</v>
      </c>
    </row>
    <row r="18" spans="1:15" x14ac:dyDescent="0.25">
      <c r="A18" s="30">
        <v>43217.382152777776</v>
      </c>
      <c r="B18" s="12" t="s">
        <v>3</v>
      </c>
      <c r="C18" s="12" t="s">
        <v>2</v>
      </c>
      <c r="D18" s="10"/>
      <c r="E18" s="29" t="s">
        <v>636</v>
      </c>
      <c r="F18" s="124" t="s">
        <v>29</v>
      </c>
      <c r="G18" s="121" t="s">
        <v>0</v>
      </c>
      <c r="H18" s="29">
        <v>5700</v>
      </c>
      <c r="I18" s="29">
        <v>0.18</v>
      </c>
      <c r="J18" s="29">
        <v>55</v>
      </c>
      <c r="K18" s="268"/>
      <c r="L18" s="126"/>
      <c r="M18" s="9" t="s">
        <v>27</v>
      </c>
      <c r="N18" s="9" t="s">
        <v>0</v>
      </c>
      <c r="O18" s="33">
        <f>K37</f>
        <v>4861.666666666667</v>
      </c>
    </row>
    <row r="19" spans="1:15" x14ac:dyDescent="0.25">
      <c r="A19" s="30">
        <v>43217.383402777778</v>
      </c>
      <c r="B19" s="12" t="s">
        <v>3</v>
      </c>
      <c r="C19" s="12" t="s">
        <v>2</v>
      </c>
      <c r="D19" s="10"/>
      <c r="E19" s="29" t="s">
        <v>636</v>
      </c>
      <c r="F19" s="124" t="s">
        <v>29</v>
      </c>
      <c r="G19" s="49" t="s">
        <v>0</v>
      </c>
      <c r="H19" s="29">
        <v>6040</v>
      </c>
      <c r="I19" s="29">
        <v>0.18</v>
      </c>
      <c r="J19" s="29">
        <v>55</v>
      </c>
      <c r="K19" s="268"/>
      <c r="L19" s="126"/>
      <c r="M19" s="12" t="s">
        <v>26</v>
      </c>
      <c r="N19" s="12" t="s">
        <v>0</v>
      </c>
      <c r="O19" s="35">
        <f>K46</f>
        <v>4501.25</v>
      </c>
    </row>
    <row r="20" spans="1:15" x14ac:dyDescent="0.25">
      <c r="A20" s="30">
        <v>43217.383553240739</v>
      </c>
      <c r="B20" s="12" t="s">
        <v>3</v>
      </c>
      <c r="C20" s="12" t="s">
        <v>2</v>
      </c>
      <c r="D20" s="10"/>
      <c r="E20" s="29" t="s">
        <v>636</v>
      </c>
      <c r="F20" s="124" t="s">
        <v>29</v>
      </c>
      <c r="G20" s="49" t="s">
        <v>0</v>
      </c>
      <c r="H20" s="29">
        <v>6050</v>
      </c>
      <c r="I20" s="29">
        <v>0.18</v>
      </c>
      <c r="J20" s="29">
        <v>55</v>
      </c>
      <c r="K20" s="268"/>
      <c r="L20" s="126"/>
      <c r="M20" s="9" t="s">
        <v>18</v>
      </c>
      <c r="N20" s="9" t="s">
        <v>0</v>
      </c>
      <c r="O20" s="33">
        <f>K118</f>
        <v>4610</v>
      </c>
    </row>
    <row r="21" spans="1:15" x14ac:dyDescent="0.25">
      <c r="A21" s="30">
        <v>43217.383692129632</v>
      </c>
      <c r="B21" s="12" t="s">
        <v>3</v>
      </c>
      <c r="C21" s="12" t="s">
        <v>2</v>
      </c>
      <c r="D21" s="10"/>
      <c r="E21" s="29" t="s">
        <v>636</v>
      </c>
      <c r="F21" s="124" t="s">
        <v>29</v>
      </c>
      <c r="G21" s="49" t="s">
        <v>0</v>
      </c>
      <c r="H21" s="29">
        <v>6060</v>
      </c>
      <c r="I21" s="29">
        <v>0.18</v>
      </c>
      <c r="J21" s="29">
        <v>55</v>
      </c>
      <c r="K21" s="268"/>
      <c r="L21" s="126"/>
      <c r="M21" s="12" t="s">
        <v>17</v>
      </c>
      <c r="N21" s="12" t="s">
        <v>0</v>
      </c>
      <c r="O21" s="35">
        <f>K124</f>
        <v>4593.8461538461543</v>
      </c>
    </row>
    <row r="22" spans="1:15" x14ac:dyDescent="0.25">
      <c r="A22" s="30">
        <v>43217.384155092594</v>
      </c>
      <c r="B22" s="12" t="s">
        <v>3</v>
      </c>
      <c r="C22" s="12" t="s">
        <v>2</v>
      </c>
      <c r="D22" s="10"/>
      <c r="E22" s="29" t="s">
        <v>636</v>
      </c>
      <c r="F22" s="124" t="s">
        <v>29</v>
      </c>
      <c r="G22" s="49" t="s">
        <v>0</v>
      </c>
      <c r="H22" s="29">
        <v>4640</v>
      </c>
      <c r="I22" s="29">
        <v>0.18</v>
      </c>
      <c r="J22" s="29">
        <v>55</v>
      </c>
      <c r="K22" s="268"/>
      <c r="L22" s="126"/>
      <c r="M22" s="9" t="s">
        <v>17</v>
      </c>
      <c r="N22" s="9" t="s">
        <v>16</v>
      </c>
      <c r="O22" s="33">
        <f>K139</f>
        <v>4410</v>
      </c>
    </row>
    <row r="23" spans="1:15" x14ac:dyDescent="0.25">
      <c r="A23" s="30">
        <v>43217.384305555555</v>
      </c>
      <c r="B23" s="12" t="s">
        <v>3</v>
      </c>
      <c r="C23" s="12" t="s">
        <v>2</v>
      </c>
      <c r="D23" s="10"/>
      <c r="E23" s="29" t="s">
        <v>636</v>
      </c>
      <c r="F23" s="124" t="s">
        <v>29</v>
      </c>
      <c r="G23" s="49" t="s">
        <v>0</v>
      </c>
      <c r="H23" s="29">
        <v>4600</v>
      </c>
      <c r="I23" s="29">
        <v>0.18</v>
      </c>
      <c r="J23" s="29">
        <v>55</v>
      </c>
      <c r="K23" s="268"/>
      <c r="L23" s="126"/>
      <c r="M23" s="12" t="s">
        <v>15</v>
      </c>
      <c r="N23" s="12" t="s">
        <v>0</v>
      </c>
      <c r="O23" s="35">
        <f>K148</f>
        <v>4963.333333333333</v>
      </c>
    </row>
    <row r="24" spans="1:15" x14ac:dyDescent="0.25">
      <c r="A24" s="30">
        <v>43217.384479166663</v>
      </c>
      <c r="B24" s="12" t="s">
        <v>3</v>
      </c>
      <c r="C24" s="12" t="s">
        <v>2</v>
      </c>
      <c r="D24" s="10"/>
      <c r="E24" s="29" t="s">
        <v>636</v>
      </c>
      <c r="F24" s="124" t="s">
        <v>29</v>
      </c>
      <c r="G24" s="49" t="s">
        <v>0</v>
      </c>
      <c r="H24" s="29">
        <v>4610</v>
      </c>
      <c r="I24" s="29">
        <v>0.18</v>
      </c>
      <c r="J24" s="29">
        <v>57</v>
      </c>
      <c r="K24" s="268"/>
      <c r="L24" s="126"/>
      <c r="M24" s="9" t="s">
        <v>14</v>
      </c>
      <c r="N24" s="9" t="s">
        <v>0</v>
      </c>
      <c r="O24" s="33">
        <f>K163</f>
        <v>4445</v>
      </c>
    </row>
    <row r="25" spans="1:15" x14ac:dyDescent="0.25">
      <c r="A25" s="30">
        <v>43217.382592592592</v>
      </c>
      <c r="B25" s="12" t="s">
        <v>3</v>
      </c>
      <c r="C25" s="10"/>
      <c r="D25" s="12" t="s">
        <v>2</v>
      </c>
      <c r="E25" s="29" t="s">
        <v>637</v>
      </c>
      <c r="F25" s="124" t="s">
        <v>29</v>
      </c>
      <c r="G25" s="49" t="s">
        <v>0</v>
      </c>
      <c r="H25" s="29">
        <v>4130</v>
      </c>
      <c r="I25" s="29">
        <v>0.18</v>
      </c>
      <c r="J25" s="29">
        <v>55</v>
      </c>
      <c r="K25" s="268"/>
      <c r="L25" s="126"/>
      <c r="M25" s="12" t="s">
        <v>13</v>
      </c>
      <c r="N25" s="12" t="s">
        <v>0</v>
      </c>
      <c r="O25" s="35">
        <f>K178</f>
        <v>4838.8888888888887</v>
      </c>
    </row>
    <row r="26" spans="1:15" x14ac:dyDescent="0.25">
      <c r="A26" s="30">
        <v>43217.382743055554</v>
      </c>
      <c r="B26" s="12" t="s">
        <v>3</v>
      </c>
      <c r="C26" s="10"/>
      <c r="D26" s="12" t="s">
        <v>2</v>
      </c>
      <c r="E26" s="29" t="s">
        <v>637</v>
      </c>
      <c r="F26" s="124" t="s">
        <v>29</v>
      </c>
      <c r="G26" s="49" t="s">
        <v>0</v>
      </c>
      <c r="H26" s="29">
        <v>4110</v>
      </c>
      <c r="I26" s="29">
        <v>0.18</v>
      </c>
      <c r="J26" s="29">
        <v>55</v>
      </c>
      <c r="K26" s="268"/>
      <c r="L26" s="126"/>
      <c r="M26" s="9" t="s">
        <v>13</v>
      </c>
      <c r="N26" s="9" t="s">
        <v>12</v>
      </c>
      <c r="O26" s="33">
        <f>K187</f>
        <v>3897.5</v>
      </c>
    </row>
    <row r="27" spans="1:15" x14ac:dyDescent="0.25">
      <c r="A27" s="30">
        <v>43217.382905092592</v>
      </c>
      <c r="B27" s="12" t="s">
        <v>3</v>
      </c>
      <c r="C27" s="10"/>
      <c r="D27" s="12" t="s">
        <v>2</v>
      </c>
      <c r="E27" s="29" t="s">
        <v>637</v>
      </c>
      <c r="F27" s="124" t="s">
        <v>29</v>
      </c>
      <c r="G27" s="49" t="s">
        <v>0</v>
      </c>
      <c r="H27" s="29">
        <v>4090</v>
      </c>
      <c r="I27" s="29">
        <v>0.18</v>
      </c>
      <c r="J27" s="29">
        <v>55</v>
      </c>
      <c r="K27" s="269"/>
      <c r="L27" s="126"/>
      <c r="M27" s="12" t="s">
        <v>11</v>
      </c>
      <c r="N27" s="12" t="s">
        <v>0</v>
      </c>
      <c r="O27" s="35">
        <f>K202</f>
        <v>4326.666666666667</v>
      </c>
    </row>
    <row r="28" spans="1:15" x14ac:dyDescent="0.25">
      <c r="A28" s="22">
        <v>43217.385092592594</v>
      </c>
      <c r="B28" s="9" t="s">
        <v>3</v>
      </c>
      <c r="C28" s="9" t="s">
        <v>2</v>
      </c>
      <c r="D28" s="10"/>
      <c r="E28" s="8" t="s">
        <v>636</v>
      </c>
      <c r="F28" s="125" t="s">
        <v>28</v>
      </c>
      <c r="G28" s="9" t="s">
        <v>0</v>
      </c>
      <c r="H28" s="8">
        <v>5560</v>
      </c>
      <c r="I28" s="8">
        <v>0.18</v>
      </c>
      <c r="J28" s="8">
        <v>55</v>
      </c>
      <c r="K28" s="270">
        <f>AVERAGE(H28:H36)</f>
        <v>5350</v>
      </c>
      <c r="L28" s="126"/>
      <c r="M28" s="9" t="s">
        <v>1</v>
      </c>
      <c r="N28" s="9" t="s">
        <v>0</v>
      </c>
      <c r="O28" s="33">
        <f>K283</f>
        <v>4556.666666666667</v>
      </c>
    </row>
    <row r="29" spans="1:15" x14ac:dyDescent="0.25">
      <c r="A29" s="22">
        <v>43217.385243055556</v>
      </c>
      <c r="B29" s="9" t="s">
        <v>3</v>
      </c>
      <c r="C29" s="9" t="s">
        <v>2</v>
      </c>
      <c r="D29" s="10"/>
      <c r="E29" s="8" t="s">
        <v>636</v>
      </c>
      <c r="F29" s="125" t="s">
        <v>28</v>
      </c>
      <c r="G29" s="9" t="s">
        <v>0</v>
      </c>
      <c r="H29" s="8">
        <v>5560</v>
      </c>
      <c r="I29" s="8">
        <v>0.18</v>
      </c>
      <c r="J29" s="8">
        <v>55</v>
      </c>
      <c r="K29" s="271"/>
      <c r="L29" s="126"/>
      <c r="M29" s="12" t="s">
        <v>4</v>
      </c>
      <c r="N29" s="12" t="s">
        <v>0</v>
      </c>
      <c r="O29" s="35">
        <f>K274</f>
        <v>5172.5</v>
      </c>
    </row>
    <row r="30" spans="1:15" x14ac:dyDescent="0.25">
      <c r="A30" s="22">
        <v>43217.385393518518</v>
      </c>
      <c r="B30" s="9" t="s">
        <v>3</v>
      </c>
      <c r="C30" s="9" t="s">
        <v>2</v>
      </c>
      <c r="D30" s="10"/>
      <c r="E30" s="8" t="s">
        <v>636</v>
      </c>
      <c r="F30" s="125" t="s">
        <v>28</v>
      </c>
      <c r="G30" s="9" t="s">
        <v>0</v>
      </c>
      <c r="H30" s="8">
        <v>5570</v>
      </c>
      <c r="I30" s="8">
        <v>0.18</v>
      </c>
      <c r="J30" s="8">
        <v>55</v>
      </c>
      <c r="K30" s="271"/>
      <c r="L30" s="126"/>
      <c r="M30" s="9" t="s">
        <v>6</v>
      </c>
      <c r="N30" s="9" t="s">
        <v>0</v>
      </c>
      <c r="O30" s="33">
        <f>K253</f>
        <v>4884.4444444444443</v>
      </c>
    </row>
    <row r="31" spans="1:15" x14ac:dyDescent="0.25">
      <c r="A31" s="22">
        <v>43217.386712962965</v>
      </c>
      <c r="B31" s="9" t="s">
        <v>3</v>
      </c>
      <c r="C31" s="10"/>
      <c r="D31" s="9" t="s">
        <v>2</v>
      </c>
      <c r="E31" s="8" t="s">
        <v>637</v>
      </c>
      <c r="F31" s="125" t="s">
        <v>28</v>
      </c>
      <c r="G31" s="9" t="s">
        <v>0</v>
      </c>
      <c r="H31" s="8">
        <v>5250</v>
      </c>
      <c r="I31" s="8">
        <v>0.18</v>
      </c>
      <c r="J31" s="8">
        <v>57</v>
      </c>
      <c r="K31" s="271"/>
      <c r="L31" s="126"/>
      <c r="M31" s="12" t="s">
        <v>6</v>
      </c>
      <c r="N31" s="12" t="s">
        <v>5</v>
      </c>
      <c r="O31" s="35">
        <f>K262</f>
        <v>3798</v>
      </c>
    </row>
    <row r="32" spans="1:15" x14ac:dyDescent="0.25">
      <c r="A32" s="22">
        <v>43217.386874999997</v>
      </c>
      <c r="B32" s="9" t="s">
        <v>3</v>
      </c>
      <c r="C32" s="10"/>
      <c r="D32" s="9" t="s">
        <v>2</v>
      </c>
      <c r="E32" s="8" t="s">
        <v>637</v>
      </c>
      <c r="F32" s="125" t="s">
        <v>28</v>
      </c>
      <c r="G32" s="9" t="s">
        <v>0</v>
      </c>
      <c r="H32" s="8">
        <v>5270</v>
      </c>
      <c r="I32" s="8">
        <v>0.18</v>
      </c>
      <c r="J32" s="8">
        <v>57</v>
      </c>
      <c r="K32" s="271"/>
      <c r="L32" s="126"/>
      <c r="M32" s="9" t="s">
        <v>7</v>
      </c>
      <c r="N32" s="9" t="s">
        <v>0</v>
      </c>
      <c r="O32" s="33">
        <f>K235</f>
        <v>4848.333333333333</v>
      </c>
    </row>
    <row r="33" spans="1:15" x14ac:dyDescent="0.25">
      <c r="A33" s="22">
        <v>43217.387013888889</v>
      </c>
      <c r="B33" s="9" t="s">
        <v>3</v>
      </c>
      <c r="C33" s="10"/>
      <c r="D33" s="9" t="s">
        <v>2</v>
      </c>
      <c r="E33" s="8" t="s">
        <v>637</v>
      </c>
      <c r="F33" s="125" t="s">
        <v>28</v>
      </c>
      <c r="G33" s="9" t="s">
        <v>0</v>
      </c>
      <c r="H33" s="8">
        <v>5280</v>
      </c>
      <c r="I33" s="8">
        <v>0.18</v>
      </c>
      <c r="J33" s="8">
        <v>57</v>
      </c>
      <c r="K33" s="271"/>
      <c r="L33" s="126"/>
      <c r="M33" s="12" t="s">
        <v>7</v>
      </c>
      <c r="N33" s="12" t="s">
        <v>8</v>
      </c>
      <c r="O33" s="35">
        <f>K241</f>
        <v>4352.8571428571431</v>
      </c>
    </row>
    <row r="34" spans="1:15" x14ac:dyDescent="0.25">
      <c r="A34" s="22">
        <v>43217.387314814812</v>
      </c>
      <c r="B34" s="9" t="s">
        <v>3</v>
      </c>
      <c r="C34" s="10"/>
      <c r="D34" s="9" t="s">
        <v>2</v>
      </c>
      <c r="E34" s="8" t="s">
        <v>637</v>
      </c>
      <c r="F34" s="125" t="s">
        <v>28</v>
      </c>
      <c r="G34" s="9" t="s">
        <v>0</v>
      </c>
      <c r="H34" s="8">
        <v>5210</v>
      </c>
      <c r="I34" s="8">
        <v>0.18</v>
      </c>
      <c r="J34" s="8">
        <v>57</v>
      </c>
      <c r="K34" s="271"/>
      <c r="L34" s="126"/>
      <c r="M34" s="9" t="s">
        <v>9</v>
      </c>
      <c r="N34" s="9" t="s">
        <v>0</v>
      </c>
      <c r="O34" s="33">
        <f>K223</f>
        <v>4151.666666666667</v>
      </c>
    </row>
    <row r="35" spans="1:15" x14ac:dyDescent="0.25">
      <c r="A35" s="22">
        <v>43217.387465277781</v>
      </c>
      <c r="B35" s="9" t="s">
        <v>3</v>
      </c>
      <c r="C35" s="10"/>
      <c r="D35" s="9" t="s">
        <v>2</v>
      </c>
      <c r="E35" s="8" t="s">
        <v>637</v>
      </c>
      <c r="F35" s="125" t="s">
        <v>28</v>
      </c>
      <c r="G35" s="9" t="s">
        <v>0</v>
      </c>
      <c r="H35" s="8">
        <v>5230</v>
      </c>
      <c r="I35" s="8">
        <v>0.18</v>
      </c>
      <c r="J35" s="8">
        <v>57</v>
      </c>
      <c r="K35" s="271"/>
      <c r="L35" s="126"/>
      <c r="M35" s="12" t="s">
        <v>10</v>
      </c>
      <c r="N35" s="12" t="s">
        <v>0</v>
      </c>
      <c r="O35" s="35">
        <f>K211</f>
        <v>5069.166666666667</v>
      </c>
    </row>
    <row r="36" spans="1:15" x14ac:dyDescent="0.25">
      <c r="A36" s="22">
        <v>43217.387615740743</v>
      </c>
      <c r="B36" s="9" t="s">
        <v>3</v>
      </c>
      <c r="C36" s="10"/>
      <c r="D36" s="9" t="s">
        <v>2</v>
      </c>
      <c r="E36" s="8" t="s">
        <v>637</v>
      </c>
      <c r="F36" s="125" t="s">
        <v>28</v>
      </c>
      <c r="G36" s="9" t="s">
        <v>0</v>
      </c>
      <c r="H36" s="8">
        <v>5220</v>
      </c>
      <c r="I36" s="8">
        <v>0.18</v>
      </c>
      <c r="J36" s="8">
        <v>57</v>
      </c>
      <c r="K36" s="272"/>
      <c r="L36" s="126"/>
    </row>
    <row r="37" spans="1:15" x14ac:dyDescent="0.25">
      <c r="A37" s="30">
        <v>43217.390960648147</v>
      </c>
      <c r="B37" s="12" t="s">
        <v>3</v>
      </c>
      <c r="C37" s="12" t="s">
        <v>2</v>
      </c>
      <c r="D37" s="10"/>
      <c r="E37" s="29" t="s">
        <v>636</v>
      </c>
      <c r="F37" s="124" t="s">
        <v>27</v>
      </c>
      <c r="G37" s="49" t="s">
        <v>0</v>
      </c>
      <c r="H37" s="31">
        <v>5350</v>
      </c>
      <c r="I37" s="29">
        <v>0.18</v>
      </c>
      <c r="J37" s="29">
        <v>57</v>
      </c>
      <c r="K37" s="267">
        <f>AVERAGE(H40:H45)</f>
        <v>4861.666666666667</v>
      </c>
      <c r="L37" s="126"/>
    </row>
    <row r="38" spans="1:15" x14ac:dyDescent="0.25">
      <c r="A38" s="30">
        <v>43217.391111111108</v>
      </c>
      <c r="B38" s="12" t="s">
        <v>3</v>
      </c>
      <c r="C38" s="12" t="s">
        <v>2</v>
      </c>
      <c r="D38" s="10"/>
      <c r="E38" s="29" t="s">
        <v>636</v>
      </c>
      <c r="F38" s="124" t="s">
        <v>27</v>
      </c>
      <c r="G38" s="49" t="s">
        <v>0</v>
      </c>
      <c r="H38" s="31">
        <v>5410</v>
      </c>
      <c r="I38" s="29">
        <v>0.18</v>
      </c>
      <c r="J38" s="29">
        <v>57</v>
      </c>
      <c r="K38" s="268"/>
      <c r="L38" s="126"/>
    </row>
    <row r="39" spans="1:15" x14ac:dyDescent="0.25">
      <c r="A39" s="30">
        <v>43217.391261574077</v>
      </c>
      <c r="B39" s="12" t="s">
        <v>3</v>
      </c>
      <c r="C39" s="12" t="s">
        <v>2</v>
      </c>
      <c r="D39" s="10"/>
      <c r="E39" s="29" t="s">
        <v>636</v>
      </c>
      <c r="F39" s="124" t="s">
        <v>27</v>
      </c>
      <c r="G39" s="49" t="s">
        <v>0</v>
      </c>
      <c r="H39" s="31">
        <v>5430</v>
      </c>
      <c r="I39" s="29">
        <v>0.18</v>
      </c>
      <c r="J39" s="29">
        <v>57</v>
      </c>
      <c r="K39" s="268"/>
      <c r="L39" s="126"/>
      <c r="O39" s="27"/>
    </row>
    <row r="40" spans="1:15" x14ac:dyDescent="0.25">
      <c r="A40" s="30">
        <v>43217.392106481479</v>
      </c>
      <c r="B40" s="12" t="s">
        <v>3</v>
      </c>
      <c r="C40" s="12" t="s">
        <v>2</v>
      </c>
      <c r="D40" s="10"/>
      <c r="E40" s="29" t="s">
        <v>636</v>
      </c>
      <c r="F40" s="124" t="s">
        <v>27</v>
      </c>
      <c r="G40" s="49" t="s">
        <v>0</v>
      </c>
      <c r="H40" s="29">
        <v>4520</v>
      </c>
      <c r="I40" s="29">
        <v>0.18</v>
      </c>
      <c r="J40" s="29">
        <v>57</v>
      </c>
      <c r="K40" s="268"/>
      <c r="L40" s="126"/>
    </row>
    <row r="41" spans="1:15" x14ac:dyDescent="0.25">
      <c r="A41" s="30">
        <v>43217.392245370371</v>
      </c>
      <c r="B41" s="12" t="s">
        <v>3</v>
      </c>
      <c r="C41" s="12" t="s">
        <v>2</v>
      </c>
      <c r="D41" s="10"/>
      <c r="E41" s="29" t="s">
        <v>636</v>
      </c>
      <c r="F41" s="124" t="s">
        <v>27</v>
      </c>
      <c r="G41" s="49" t="s">
        <v>0</v>
      </c>
      <c r="H41" s="29">
        <v>4540</v>
      </c>
      <c r="I41" s="29">
        <v>0.18</v>
      </c>
      <c r="J41" s="29">
        <v>57</v>
      </c>
      <c r="K41" s="268"/>
      <c r="L41" s="126"/>
    </row>
    <row r="42" spans="1:15" x14ac:dyDescent="0.25">
      <c r="A42" s="30">
        <v>43217.392384259256</v>
      </c>
      <c r="B42" s="12" t="s">
        <v>3</v>
      </c>
      <c r="C42" s="12" t="s">
        <v>2</v>
      </c>
      <c r="D42" s="10"/>
      <c r="E42" s="29" t="s">
        <v>636</v>
      </c>
      <c r="F42" s="124" t="s">
        <v>27</v>
      </c>
      <c r="G42" s="49" t="s">
        <v>0</v>
      </c>
      <c r="H42" s="29">
        <v>4530</v>
      </c>
      <c r="I42" s="29">
        <v>0.18</v>
      </c>
      <c r="J42" s="29">
        <v>57</v>
      </c>
      <c r="K42" s="268"/>
      <c r="L42" s="126"/>
    </row>
    <row r="43" spans="1:15" x14ac:dyDescent="0.25">
      <c r="A43" s="30">
        <v>43217.392766203702</v>
      </c>
      <c r="B43" s="12" t="s">
        <v>3</v>
      </c>
      <c r="C43" s="10"/>
      <c r="D43" s="12" t="s">
        <v>2</v>
      </c>
      <c r="E43" s="29" t="s">
        <v>637</v>
      </c>
      <c r="F43" s="124" t="s">
        <v>27</v>
      </c>
      <c r="G43" s="49" t="s">
        <v>0</v>
      </c>
      <c r="H43" s="29">
        <v>5180</v>
      </c>
      <c r="I43" s="29">
        <v>0.18</v>
      </c>
      <c r="J43" s="29">
        <v>57</v>
      </c>
      <c r="K43" s="268"/>
      <c r="L43" s="126"/>
    </row>
    <row r="44" spans="1:15" x14ac:dyDescent="0.25">
      <c r="A44" s="30">
        <v>43217.392916666664</v>
      </c>
      <c r="B44" s="12" t="s">
        <v>3</v>
      </c>
      <c r="C44" s="10"/>
      <c r="D44" s="12" t="s">
        <v>2</v>
      </c>
      <c r="E44" s="29" t="s">
        <v>637</v>
      </c>
      <c r="F44" s="124" t="s">
        <v>27</v>
      </c>
      <c r="G44" s="49" t="s">
        <v>0</v>
      </c>
      <c r="H44" s="29">
        <v>5190</v>
      </c>
      <c r="I44" s="29">
        <v>0.18</v>
      </c>
      <c r="J44" s="29">
        <v>57</v>
      </c>
      <c r="K44" s="268"/>
      <c r="L44" s="126"/>
    </row>
    <row r="45" spans="1:15" x14ac:dyDescent="0.25">
      <c r="A45" s="30">
        <v>43217.393055555556</v>
      </c>
      <c r="B45" s="12" t="s">
        <v>3</v>
      </c>
      <c r="C45" s="10"/>
      <c r="D45" s="12" t="s">
        <v>2</v>
      </c>
      <c r="E45" s="29" t="s">
        <v>637</v>
      </c>
      <c r="F45" s="124" t="s">
        <v>27</v>
      </c>
      <c r="G45" s="49" t="s">
        <v>0</v>
      </c>
      <c r="H45" s="29">
        <v>5210</v>
      </c>
      <c r="I45" s="29">
        <v>0.18</v>
      </c>
      <c r="J45" s="29">
        <v>57</v>
      </c>
      <c r="K45" s="269"/>
      <c r="L45" s="126"/>
    </row>
    <row r="46" spans="1:15" x14ac:dyDescent="0.25">
      <c r="A46" s="22">
        <v>43217.393553240741</v>
      </c>
      <c r="B46" s="9" t="s">
        <v>3</v>
      </c>
      <c r="C46" s="9" t="s">
        <v>2</v>
      </c>
      <c r="D46" s="10"/>
      <c r="E46" s="8" t="s">
        <v>636</v>
      </c>
      <c r="F46" s="125" t="s">
        <v>26</v>
      </c>
      <c r="G46" s="9" t="s">
        <v>0</v>
      </c>
      <c r="H46" s="14">
        <v>510</v>
      </c>
      <c r="I46" s="8">
        <v>0.18</v>
      </c>
      <c r="J46" s="8">
        <v>57</v>
      </c>
      <c r="K46" s="270">
        <f>AVERAGE(H47:H54)</f>
        <v>4501.25</v>
      </c>
      <c r="L46" s="126"/>
    </row>
    <row r="47" spans="1:15" x14ac:dyDescent="0.25">
      <c r="A47" s="22">
        <v>43217.393703703703</v>
      </c>
      <c r="B47" s="9" t="s">
        <v>3</v>
      </c>
      <c r="C47" s="9" t="s">
        <v>2</v>
      </c>
      <c r="D47" s="10"/>
      <c r="E47" s="8" t="s">
        <v>636</v>
      </c>
      <c r="F47" s="125" t="s">
        <v>26</v>
      </c>
      <c r="G47" s="9" t="s">
        <v>0</v>
      </c>
      <c r="H47" s="8">
        <v>4660</v>
      </c>
      <c r="I47" s="8">
        <v>0.18</v>
      </c>
      <c r="J47" s="8">
        <v>57</v>
      </c>
      <c r="K47" s="271"/>
      <c r="L47" s="126"/>
    </row>
    <row r="48" spans="1:15" x14ac:dyDescent="0.25">
      <c r="A48" s="22">
        <v>43217.393865740742</v>
      </c>
      <c r="B48" s="9" t="s">
        <v>3</v>
      </c>
      <c r="C48" s="9" t="s">
        <v>2</v>
      </c>
      <c r="D48" s="10"/>
      <c r="E48" s="8" t="s">
        <v>636</v>
      </c>
      <c r="F48" s="125" t="s">
        <v>26</v>
      </c>
      <c r="G48" s="9" t="s">
        <v>0</v>
      </c>
      <c r="H48" s="8">
        <v>4670</v>
      </c>
      <c r="I48" s="8">
        <v>0.18</v>
      </c>
      <c r="J48" s="8">
        <v>55</v>
      </c>
      <c r="K48" s="271"/>
      <c r="L48" s="126"/>
    </row>
    <row r="49" spans="1:12" x14ac:dyDescent="0.25">
      <c r="A49" s="22">
        <v>43217.394143518519</v>
      </c>
      <c r="B49" s="9" t="s">
        <v>3</v>
      </c>
      <c r="C49" s="9" t="s">
        <v>2</v>
      </c>
      <c r="D49" s="10"/>
      <c r="E49" s="8" t="s">
        <v>636</v>
      </c>
      <c r="F49" s="125" t="s">
        <v>26</v>
      </c>
      <c r="G49" s="9" t="s">
        <v>0</v>
      </c>
      <c r="H49" s="8">
        <v>4640</v>
      </c>
      <c r="I49" s="8">
        <v>0.18</v>
      </c>
      <c r="J49" s="8">
        <v>57</v>
      </c>
      <c r="K49" s="271"/>
      <c r="L49" s="126"/>
    </row>
    <row r="50" spans="1:12" x14ac:dyDescent="0.25">
      <c r="A50" s="22">
        <v>43217.394293981481</v>
      </c>
      <c r="B50" s="9" t="s">
        <v>3</v>
      </c>
      <c r="C50" s="9" t="s">
        <v>2</v>
      </c>
      <c r="D50" s="10"/>
      <c r="E50" s="8" t="s">
        <v>636</v>
      </c>
      <c r="F50" s="125" t="s">
        <v>26</v>
      </c>
      <c r="G50" s="9" t="s">
        <v>0</v>
      </c>
      <c r="H50" s="8">
        <v>4640</v>
      </c>
      <c r="I50" s="8">
        <v>0.18</v>
      </c>
      <c r="J50" s="8">
        <v>57</v>
      </c>
      <c r="K50" s="271"/>
      <c r="L50" s="126"/>
    </row>
    <row r="51" spans="1:12" x14ac:dyDescent="0.25">
      <c r="A51" s="22">
        <v>43217.394444444442</v>
      </c>
      <c r="B51" s="9" t="s">
        <v>3</v>
      </c>
      <c r="C51" s="9" t="s">
        <v>2</v>
      </c>
      <c r="D51" s="10"/>
      <c r="E51" s="8" t="s">
        <v>636</v>
      </c>
      <c r="F51" s="125" t="s">
        <v>26</v>
      </c>
      <c r="G51" s="9" t="s">
        <v>0</v>
      </c>
      <c r="H51" s="8">
        <v>4650</v>
      </c>
      <c r="I51" s="8">
        <v>0.18</v>
      </c>
      <c r="J51" s="8">
        <v>57</v>
      </c>
      <c r="K51" s="271"/>
      <c r="L51" s="126"/>
    </row>
    <row r="52" spans="1:12" x14ac:dyDescent="0.25">
      <c r="A52" s="22">
        <v>43217.394814814812</v>
      </c>
      <c r="B52" s="9" t="s">
        <v>3</v>
      </c>
      <c r="C52" s="10"/>
      <c r="D52" s="9" t="s">
        <v>2</v>
      </c>
      <c r="E52" s="8" t="s">
        <v>637</v>
      </c>
      <c r="F52" s="125" t="s">
        <v>26</v>
      </c>
      <c r="G52" s="9" t="s">
        <v>0</v>
      </c>
      <c r="H52" s="8">
        <v>4260</v>
      </c>
      <c r="I52" s="8">
        <v>0.18</v>
      </c>
      <c r="J52" s="8">
        <v>57</v>
      </c>
      <c r="K52" s="271"/>
      <c r="L52" s="126"/>
    </row>
    <row r="53" spans="1:12" x14ac:dyDescent="0.25">
      <c r="A53" s="22">
        <v>43217.394965277781</v>
      </c>
      <c r="B53" s="9" t="s">
        <v>3</v>
      </c>
      <c r="C53" s="10"/>
      <c r="D53" s="9" t="s">
        <v>2</v>
      </c>
      <c r="E53" s="8" t="s">
        <v>637</v>
      </c>
      <c r="F53" s="125" t="s">
        <v>26</v>
      </c>
      <c r="G53" s="9" t="s">
        <v>0</v>
      </c>
      <c r="H53" s="8">
        <v>4250</v>
      </c>
      <c r="I53" s="8">
        <v>0.18</v>
      </c>
      <c r="J53" s="8">
        <v>57</v>
      </c>
      <c r="K53" s="271"/>
      <c r="L53" s="126"/>
    </row>
    <row r="54" spans="1:12" x14ac:dyDescent="0.25">
      <c r="A54" s="22">
        <v>43217.395115740743</v>
      </c>
      <c r="B54" s="9" t="s">
        <v>3</v>
      </c>
      <c r="C54" s="10"/>
      <c r="D54" s="9" t="s">
        <v>2</v>
      </c>
      <c r="E54" s="8" t="s">
        <v>637</v>
      </c>
      <c r="F54" s="125" t="s">
        <v>26</v>
      </c>
      <c r="G54" s="9" t="s">
        <v>0</v>
      </c>
      <c r="H54" s="8">
        <v>4240</v>
      </c>
      <c r="I54" s="8">
        <v>0.18</v>
      </c>
      <c r="J54" s="8">
        <v>57</v>
      </c>
      <c r="K54" s="272"/>
      <c r="L54" s="126"/>
    </row>
    <row r="55" spans="1:12" x14ac:dyDescent="0.25">
      <c r="A55" s="30">
        <v>43217.395787037036</v>
      </c>
      <c r="B55" s="12" t="s">
        <v>3</v>
      </c>
      <c r="C55" s="12" t="s">
        <v>2</v>
      </c>
      <c r="D55" s="10"/>
      <c r="E55" s="29" t="s">
        <v>636</v>
      </c>
      <c r="F55" s="124" t="s">
        <v>25</v>
      </c>
      <c r="G55" s="49" t="s">
        <v>0</v>
      </c>
      <c r="H55" s="29">
        <v>3720</v>
      </c>
      <c r="I55" s="29">
        <v>0.18</v>
      </c>
      <c r="J55" s="29">
        <v>57</v>
      </c>
      <c r="K55" s="267">
        <f>AVERAGE(H55,H57,H60:H61,H63:H66)</f>
        <v>4061.25</v>
      </c>
      <c r="L55" s="126"/>
    </row>
    <row r="56" spans="1:12" x14ac:dyDescent="0.25">
      <c r="A56" s="30">
        <v>43217.395937499998</v>
      </c>
      <c r="B56" s="12" t="s">
        <v>3</v>
      </c>
      <c r="C56" s="12" t="s">
        <v>2</v>
      </c>
      <c r="D56" s="10"/>
      <c r="E56" s="29" t="s">
        <v>636</v>
      </c>
      <c r="F56" s="124" t="s">
        <v>25</v>
      </c>
      <c r="G56" s="49" t="s">
        <v>0</v>
      </c>
      <c r="H56" s="31">
        <v>3680</v>
      </c>
      <c r="I56" s="29">
        <v>0.18</v>
      </c>
      <c r="J56" s="29">
        <v>57</v>
      </c>
      <c r="K56" s="268"/>
      <c r="L56" s="126"/>
    </row>
    <row r="57" spans="1:12" x14ac:dyDescent="0.25">
      <c r="A57" s="30">
        <v>43217.396099537036</v>
      </c>
      <c r="B57" s="12" t="s">
        <v>3</v>
      </c>
      <c r="C57" s="12" t="s">
        <v>2</v>
      </c>
      <c r="D57" s="10"/>
      <c r="E57" s="29" t="s">
        <v>636</v>
      </c>
      <c r="F57" s="124" t="s">
        <v>25</v>
      </c>
      <c r="G57" s="49" t="s">
        <v>0</v>
      </c>
      <c r="H57" s="29">
        <v>3750</v>
      </c>
      <c r="I57" s="29">
        <v>0.18</v>
      </c>
      <c r="J57" s="29">
        <v>57</v>
      </c>
      <c r="K57" s="268"/>
      <c r="L57" s="126"/>
    </row>
    <row r="58" spans="1:12" x14ac:dyDescent="0.25">
      <c r="A58" s="30">
        <v>43217.396516203706</v>
      </c>
      <c r="B58" s="12" t="s">
        <v>3</v>
      </c>
      <c r="C58" s="12" t="s">
        <v>2</v>
      </c>
      <c r="D58" s="10"/>
      <c r="E58" s="29" t="s">
        <v>636</v>
      </c>
      <c r="F58" s="124" t="s">
        <v>25</v>
      </c>
      <c r="G58" s="49" t="s">
        <v>0</v>
      </c>
      <c r="H58" s="31">
        <v>3610</v>
      </c>
      <c r="I58" s="29">
        <v>0.18</v>
      </c>
      <c r="J58" s="29">
        <v>57</v>
      </c>
      <c r="K58" s="268"/>
      <c r="L58" s="126"/>
    </row>
    <row r="59" spans="1:12" x14ac:dyDescent="0.25">
      <c r="A59" s="30">
        <v>43217.396655092591</v>
      </c>
      <c r="B59" s="12" t="s">
        <v>3</v>
      </c>
      <c r="C59" s="12" t="s">
        <v>2</v>
      </c>
      <c r="D59" s="10"/>
      <c r="E59" s="29" t="s">
        <v>636</v>
      </c>
      <c r="F59" s="124" t="s">
        <v>25</v>
      </c>
      <c r="G59" s="49" t="s">
        <v>0</v>
      </c>
      <c r="H59" s="31">
        <v>3510</v>
      </c>
      <c r="I59" s="29">
        <v>0.18</v>
      </c>
      <c r="J59" s="29">
        <v>57</v>
      </c>
      <c r="K59" s="268"/>
      <c r="L59" s="126"/>
    </row>
    <row r="60" spans="1:12" x14ac:dyDescent="0.25">
      <c r="A60" s="30">
        <v>43217.396793981483</v>
      </c>
      <c r="B60" s="12" t="s">
        <v>3</v>
      </c>
      <c r="C60" s="12" t="s">
        <v>2</v>
      </c>
      <c r="D60" s="10"/>
      <c r="E60" s="29" t="s">
        <v>636</v>
      </c>
      <c r="F60" s="124" t="s">
        <v>25</v>
      </c>
      <c r="G60" s="49" t="s">
        <v>0</v>
      </c>
      <c r="H60" s="29">
        <v>3820</v>
      </c>
      <c r="I60" s="29">
        <v>0.18</v>
      </c>
      <c r="J60" s="29">
        <v>57</v>
      </c>
      <c r="K60" s="268"/>
      <c r="L60" s="126"/>
    </row>
    <row r="61" spans="1:12" x14ac:dyDescent="0.25">
      <c r="A61" s="30">
        <v>43217.39738425926</v>
      </c>
      <c r="B61" s="12" t="s">
        <v>3</v>
      </c>
      <c r="C61" s="12" t="s">
        <v>2</v>
      </c>
      <c r="D61" s="12" t="s">
        <v>2</v>
      </c>
      <c r="E61" s="29" t="s">
        <v>637</v>
      </c>
      <c r="F61" s="124" t="s">
        <v>25</v>
      </c>
      <c r="G61" s="49" t="s">
        <v>0</v>
      </c>
      <c r="H61" s="29">
        <v>4320</v>
      </c>
      <c r="I61" s="29">
        <v>0.18</v>
      </c>
      <c r="J61" s="29">
        <v>57</v>
      </c>
      <c r="K61" s="268"/>
      <c r="L61" s="126"/>
    </row>
    <row r="62" spans="1:12" x14ac:dyDescent="0.25">
      <c r="A62" s="30">
        <v>43217.397534722222</v>
      </c>
      <c r="B62" s="12" t="s">
        <v>3</v>
      </c>
      <c r="C62" s="12" t="s">
        <v>2</v>
      </c>
      <c r="D62" s="12" t="s">
        <v>2</v>
      </c>
      <c r="E62" s="29" t="s">
        <v>637</v>
      </c>
      <c r="F62" s="124" t="s">
        <v>25</v>
      </c>
      <c r="G62" s="49" t="s">
        <v>0</v>
      </c>
      <c r="H62" s="31">
        <v>3520</v>
      </c>
      <c r="I62" s="29">
        <v>0.18</v>
      </c>
      <c r="J62" s="29">
        <v>57</v>
      </c>
      <c r="K62" s="268"/>
      <c r="L62" s="126"/>
    </row>
    <row r="63" spans="1:12" x14ac:dyDescent="0.25">
      <c r="A63" s="30">
        <v>43217.397673611114</v>
      </c>
      <c r="B63" s="12" t="s">
        <v>3</v>
      </c>
      <c r="C63" s="12" t="s">
        <v>2</v>
      </c>
      <c r="D63" s="12" t="s">
        <v>2</v>
      </c>
      <c r="E63" s="29" t="s">
        <v>637</v>
      </c>
      <c r="F63" s="124" t="s">
        <v>25</v>
      </c>
      <c r="G63" s="49" t="s">
        <v>0</v>
      </c>
      <c r="H63" s="29">
        <v>4320</v>
      </c>
      <c r="I63" s="29">
        <v>0.18</v>
      </c>
      <c r="J63" s="29">
        <v>57</v>
      </c>
      <c r="K63" s="268"/>
      <c r="L63" s="126"/>
    </row>
    <row r="64" spans="1:12" x14ac:dyDescent="0.25">
      <c r="A64" s="30">
        <v>43217.398240740738</v>
      </c>
      <c r="B64" s="12" t="s">
        <v>3</v>
      </c>
      <c r="C64" s="12" t="s">
        <v>2</v>
      </c>
      <c r="D64" s="12" t="s">
        <v>2</v>
      </c>
      <c r="E64" s="29" t="s">
        <v>637</v>
      </c>
      <c r="F64" s="124" t="s">
        <v>25</v>
      </c>
      <c r="G64" s="49" t="s">
        <v>0</v>
      </c>
      <c r="H64" s="29">
        <v>4190</v>
      </c>
      <c r="I64" s="29">
        <v>0.18</v>
      </c>
      <c r="J64" s="29">
        <v>57</v>
      </c>
      <c r="K64" s="268"/>
      <c r="L64" s="126"/>
    </row>
    <row r="65" spans="1:12" x14ac:dyDescent="0.25">
      <c r="A65" s="30">
        <v>43217.398379629631</v>
      </c>
      <c r="B65" s="12" t="s">
        <v>3</v>
      </c>
      <c r="C65" s="12" t="s">
        <v>2</v>
      </c>
      <c r="D65" s="12" t="s">
        <v>2</v>
      </c>
      <c r="E65" s="29" t="s">
        <v>637</v>
      </c>
      <c r="F65" s="124" t="s">
        <v>25</v>
      </c>
      <c r="G65" s="49" t="s">
        <v>0</v>
      </c>
      <c r="H65" s="29">
        <v>4190</v>
      </c>
      <c r="I65" s="29">
        <v>0.18</v>
      </c>
      <c r="J65" s="29">
        <v>57</v>
      </c>
      <c r="K65" s="268"/>
      <c r="L65" s="126"/>
    </row>
    <row r="66" spans="1:12" x14ac:dyDescent="0.25">
      <c r="A66" s="30">
        <v>43217.398518518516</v>
      </c>
      <c r="B66" s="12" t="s">
        <v>3</v>
      </c>
      <c r="C66" s="12" t="s">
        <v>2</v>
      </c>
      <c r="D66" s="12" t="s">
        <v>2</v>
      </c>
      <c r="E66" s="29" t="s">
        <v>637</v>
      </c>
      <c r="F66" s="124" t="s">
        <v>25</v>
      </c>
      <c r="G66" s="49" t="s">
        <v>0</v>
      </c>
      <c r="H66" s="29">
        <v>4180</v>
      </c>
      <c r="I66" s="29">
        <v>0.18</v>
      </c>
      <c r="J66" s="29">
        <v>57</v>
      </c>
      <c r="K66" s="269"/>
      <c r="L66" s="126"/>
    </row>
    <row r="67" spans="1:12" x14ac:dyDescent="0.25">
      <c r="A67" s="22">
        <v>43217.399340277778</v>
      </c>
      <c r="B67" s="9" t="s">
        <v>3</v>
      </c>
      <c r="C67" s="9" t="s">
        <v>2</v>
      </c>
      <c r="D67" s="10"/>
      <c r="E67" s="8" t="s">
        <v>636</v>
      </c>
      <c r="F67" s="125" t="s">
        <v>23</v>
      </c>
      <c r="G67" s="9" t="s">
        <v>0</v>
      </c>
      <c r="H67" s="14">
        <v>4510</v>
      </c>
      <c r="I67" s="8">
        <v>0.18</v>
      </c>
      <c r="J67" s="8">
        <v>59</v>
      </c>
      <c r="K67" s="270">
        <f>AVERAGE(H70:H72)</f>
        <v>3816.6666666666665</v>
      </c>
      <c r="L67" s="126"/>
    </row>
    <row r="68" spans="1:12" x14ac:dyDescent="0.25">
      <c r="A68" s="22">
        <v>43217.39947916667</v>
      </c>
      <c r="B68" s="9" t="s">
        <v>3</v>
      </c>
      <c r="C68" s="9" t="s">
        <v>2</v>
      </c>
      <c r="D68" s="10"/>
      <c r="E68" s="8" t="s">
        <v>636</v>
      </c>
      <c r="F68" s="125" t="s">
        <v>23</v>
      </c>
      <c r="G68" s="9" t="s">
        <v>0</v>
      </c>
      <c r="H68" s="14">
        <v>4620</v>
      </c>
      <c r="I68" s="8">
        <v>0.18</v>
      </c>
      <c r="J68" s="8">
        <v>59</v>
      </c>
      <c r="K68" s="271"/>
      <c r="L68" s="126"/>
    </row>
    <row r="69" spans="1:12" x14ac:dyDescent="0.25">
      <c r="A69" s="22">
        <v>43217.399618055555</v>
      </c>
      <c r="B69" s="9" t="s">
        <v>3</v>
      </c>
      <c r="C69" s="9" t="s">
        <v>2</v>
      </c>
      <c r="D69" s="10"/>
      <c r="E69" s="8" t="s">
        <v>636</v>
      </c>
      <c r="F69" s="125" t="s">
        <v>23</v>
      </c>
      <c r="G69" s="9" t="s">
        <v>0</v>
      </c>
      <c r="H69" s="14">
        <v>4590</v>
      </c>
      <c r="I69" s="8">
        <v>0.18</v>
      </c>
      <c r="J69" s="8">
        <v>57</v>
      </c>
      <c r="K69" s="271"/>
      <c r="L69" s="126"/>
    </row>
    <row r="70" spans="1:12" x14ac:dyDescent="0.25">
      <c r="A70" s="22">
        <v>43217.400879629633</v>
      </c>
      <c r="B70" s="9" t="s">
        <v>3</v>
      </c>
      <c r="C70" s="10"/>
      <c r="D70" s="9" t="s">
        <v>2</v>
      </c>
      <c r="E70" s="8" t="s">
        <v>637</v>
      </c>
      <c r="F70" s="125" t="s">
        <v>635</v>
      </c>
      <c r="G70" s="9" t="s">
        <v>0</v>
      </c>
      <c r="H70" s="8">
        <v>3820</v>
      </c>
      <c r="I70" s="8">
        <v>0.18</v>
      </c>
      <c r="J70" s="8">
        <v>59</v>
      </c>
      <c r="K70" s="271"/>
      <c r="L70" s="126"/>
    </row>
    <row r="71" spans="1:12" x14ac:dyDescent="0.25">
      <c r="A71" s="22">
        <v>43217.401018518518</v>
      </c>
      <c r="B71" s="9" t="s">
        <v>3</v>
      </c>
      <c r="C71" s="10"/>
      <c r="D71" s="9" t="s">
        <v>2</v>
      </c>
      <c r="E71" s="8" t="s">
        <v>637</v>
      </c>
      <c r="F71" s="125" t="s">
        <v>635</v>
      </c>
      <c r="G71" s="9" t="s">
        <v>0</v>
      </c>
      <c r="H71" s="8">
        <v>3820</v>
      </c>
      <c r="I71" s="8">
        <v>0.18</v>
      </c>
      <c r="J71" s="8">
        <v>59</v>
      </c>
      <c r="K71" s="271"/>
      <c r="L71" s="126"/>
    </row>
    <row r="72" spans="1:12" x14ac:dyDescent="0.25">
      <c r="A72" s="22">
        <v>43217.40116898148</v>
      </c>
      <c r="B72" s="9" t="s">
        <v>3</v>
      </c>
      <c r="C72" s="10"/>
      <c r="D72" s="9" t="s">
        <v>2</v>
      </c>
      <c r="E72" s="8" t="s">
        <v>637</v>
      </c>
      <c r="F72" s="125" t="s">
        <v>635</v>
      </c>
      <c r="G72" s="9" t="s">
        <v>0</v>
      </c>
      <c r="H72" s="8">
        <v>3810</v>
      </c>
      <c r="I72" s="8">
        <v>0.18</v>
      </c>
      <c r="J72" s="8">
        <v>59</v>
      </c>
      <c r="K72" s="272"/>
      <c r="L72" s="126"/>
    </row>
    <row r="73" spans="1:12" x14ac:dyDescent="0.25">
      <c r="A73" s="30">
        <v>43217.401875000003</v>
      </c>
      <c r="B73" s="12" t="s">
        <v>3</v>
      </c>
      <c r="C73" s="12" t="s">
        <v>2</v>
      </c>
      <c r="D73" s="10"/>
      <c r="E73" s="29" t="s">
        <v>636</v>
      </c>
      <c r="F73" s="124" t="s">
        <v>22</v>
      </c>
      <c r="G73" s="49" t="s">
        <v>0</v>
      </c>
      <c r="H73" s="31">
        <v>4650</v>
      </c>
      <c r="I73" s="29">
        <v>0.18</v>
      </c>
      <c r="J73" s="29">
        <v>57</v>
      </c>
      <c r="K73" s="267">
        <f>AVERAGE(H76,H78,H81:H87)</f>
        <v>3752.2222222222222</v>
      </c>
      <c r="L73" s="126"/>
    </row>
    <row r="74" spans="1:12" x14ac:dyDescent="0.25">
      <c r="A74" s="30">
        <v>43217.402025462965</v>
      </c>
      <c r="B74" s="12" t="s">
        <v>3</v>
      </c>
      <c r="C74" s="12" t="s">
        <v>2</v>
      </c>
      <c r="D74" s="10"/>
      <c r="E74" s="29" t="s">
        <v>636</v>
      </c>
      <c r="F74" s="124" t="s">
        <v>22</v>
      </c>
      <c r="G74" s="49" t="s">
        <v>0</v>
      </c>
      <c r="H74" s="31">
        <v>500</v>
      </c>
      <c r="I74" s="29">
        <v>0.18</v>
      </c>
      <c r="J74" s="29">
        <v>57</v>
      </c>
      <c r="K74" s="268"/>
      <c r="L74" s="126"/>
    </row>
    <row r="75" spans="1:12" x14ac:dyDescent="0.25">
      <c r="A75" s="30">
        <v>43217.402175925927</v>
      </c>
      <c r="B75" s="12" t="s">
        <v>3</v>
      </c>
      <c r="C75" s="12" t="s">
        <v>2</v>
      </c>
      <c r="D75" s="10"/>
      <c r="E75" s="29" t="s">
        <v>636</v>
      </c>
      <c r="F75" s="124" t="s">
        <v>22</v>
      </c>
      <c r="G75" s="49" t="s">
        <v>0</v>
      </c>
      <c r="H75" s="31">
        <v>480</v>
      </c>
      <c r="I75" s="29">
        <v>0.18</v>
      </c>
      <c r="J75" s="29">
        <v>57</v>
      </c>
      <c r="K75" s="268"/>
      <c r="L75" s="126"/>
    </row>
    <row r="76" spans="1:12" x14ac:dyDescent="0.25">
      <c r="A76" s="30">
        <v>43217.402800925927</v>
      </c>
      <c r="B76" s="12" t="s">
        <v>3</v>
      </c>
      <c r="C76" s="12" t="s">
        <v>2</v>
      </c>
      <c r="D76" s="10"/>
      <c r="E76" s="29" t="s">
        <v>636</v>
      </c>
      <c r="F76" s="124" t="s">
        <v>22</v>
      </c>
      <c r="G76" s="49" t="s">
        <v>0</v>
      </c>
      <c r="H76" s="29">
        <v>3990</v>
      </c>
      <c r="I76" s="29">
        <v>0.18</v>
      </c>
      <c r="J76" s="29">
        <v>57</v>
      </c>
      <c r="K76" s="268"/>
      <c r="L76" s="126"/>
    </row>
    <row r="77" spans="1:12" x14ac:dyDescent="0.25">
      <c r="A77" s="30">
        <v>43217.402951388889</v>
      </c>
      <c r="B77" s="12" t="s">
        <v>3</v>
      </c>
      <c r="C77" s="12" t="s">
        <v>2</v>
      </c>
      <c r="D77" s="10"/>
      <c r="E77" s="29" t="s">
        <v>636</v>
      </c>
      <c r="F77" s="124" t="s">
        <v>22</v>
      </c>
      <c r="G77" s="49" t="s">
        <v>0</v>
      </c>
      <c r="H77" s="31">
        <v>3740</v>
      </c>
      <c r="I77" s="29">
        <v>0.18</v>
      </c>
      <c r="J77" s="29">
        <v>57</v>
      </c>
      <c r="K77" s="268"/>
      <c r="L77" s="126"/>
    </row>
    <row r="78" spans="1:12" x14ac:dyDescent="0.25">
      <c r="A78" s="30">
        <v>43217.403101851851</v>
      </c>
      <c r="B78" s="12" t="s">
        <v>3</v>
      </c>
      <c r="C78" s="12" t="s">
        <v>2</v>
      </c>
      <c r="D78" s="10"/>
      <c r="E78" s="29" t="s">
        <v>636</v>
      </c>
      <c r="F78" s="124" t="s">
        <v>22</v>
      </c>
      <c r="G78" s="49" t="s">
        <v>0</v>
      </c>
      <c r="H78" s="29">
        <v>3870</v>
      </c>
      <c r="I78" s="29">
        <v>0.18</v>
      </c>
      <c r="J78" s="29">
        <v>57</v>
      </c>
      <c r="K78" s="268"/>
      <c r="L78" s="126"/>
    </row>
    <row r="79" spans="1:12" x14ac:dyDescent="0.25">
      <c r="A79" s="30">
        <v>43217.403391203705</v>
      </c>
      <c r="B79" s="12" t="s">
        <v>3</v>
      </c>
      <c r="C79" s="12" t="s">
        <v>2</v>
      </c>
      <c r="D79" s="10"/>
      <c r="E79" s="29" t="s">
        <v>636</v>
      </c>
      <c r="F79" s="124" t="s">
        <v>22</v>
      </c>
      <c r="G79" s="49" t="s">
        <v>0</v>
      </c>
      <c r="H79" s="31">
        <v>3470</v>
      </c>
      <c r="I79" s="29">
        <v>0.18</v>
      </c>
      <c r="J79" s="29">
        <v>57</v>
      </c>
      <c r="K79" s="268"/>
      <c r="L79" s="126"/>
    </row>
    <row r="80" spans="1:12" x14ac:dyDescent="0.25">
      <c r="A80" s="30">
        <v>43217.40353009259</v>
      </c>
      <c r="B80" s="12" t="s">
        <v>3</v>
      </c>
      <c r="C80" s="12" t="s">
        <v>2</v>
      </c>
      <c r="D80" s="10"/>
      <c r="E80" s="29" t="s">
        <v>636</v>
      </c>
      <c r="F80" s="124" t="s">
        <v>22</v>
      </c>
      <c r="G80" s="49" t="s">
        <v>0</v>
      </c>
      <c r="H80" s="31">
        <v>3490</v>
      </c>
      <c r="I80" s="29">
        <v>0.18</v>
      </c>
      <c r="J80" s="29">
        <v>57</v>
      </c>
      <c r="K80" s="268"/>
      <c r="L80" s="126"/>
    </row>
    <row r="81" spans="1:12" x14ac:dyDescent="0.25">
      <c r="A81" s="30">
        <v>43217.403668981482</v>
      </c>
      <c r="B81" s="12" t="s">
        <v>3</v>
      </c>
      <c r="C81" s="12" t="s">
        <v>2</v>
      </c>
      <c r="D81" s="10"/>
      <c r="E81" s="29" t="s">
        <v>636</v>
      </c>
      <c r="F81" s="124" t="s">
        <v>22</v>
      </c>
      <c r="G81" s="49" t="s">
        <v>0</v>
      </c>
      <c r="H81" s="29">
        <v>3820</v>
      </c>
      <c r="I81" s="29">
        <v>0.18</v>
      </c>
      <c r="J81" s="29">
        <v>57</v>
      </c>
      <c r="K81" s="268"/>
      <c r="L81" s="126"/>
    </row>
    <row r="82" spans="1:12" x14ac:dyDescent="0.25">
      <c r="A82" s="30">
        <v>43217.404016203705</v>
      </c>
      <c r="B82" s="12" t="s">
        <v>3</v>
      </c>
      <c r="C82" s="10"/>
      <c r="D82" s="12" t="s">
        <v>2</v>
      </c>
      <c r="E82" s="29" t="s">
        <v>637</v>
      </c>
      <c r="F82" s="124" t="s">
        <v>22</v>
      </c>
      <c r="G82" s="49" t="s">
        <v>0</v>
      </c>
      <c r="H82" s="29">
        <v>3350</v>
      </c>
      <c r="I82" s="29">
        <v>0.18</v>
      </c>
      <c r="J82" s="29">
        <v>59</v>
      </c>
      <c r="K82" s="268"/>
      <c r="L82" s="126"/>
    </row>
    <row r="83" spans="1:12" x14ac:dyDescent="0.25">
      <c r="A83" s="30">
        <v>43217.404166666667</v>
      </c>
      <c r="B83" s="12" t="s">
        <v>3</v>
      </c>
      <c r="C83" s="10"/>
      <c r="D83" s="12" t="s">
        <v>2</v>
      </c>
      <c r="E83" s="29" t="s">
        <v>637</v>
      </c>
      <c r="F83" s="124" t="s">
        <v>22</v>
      </c>
      <c r="G83" s="49" t="s">
        <v>0</v>
      </c>
      <c r="H83" s="29">
        <v>3310</v>
      </c>
      <c r="I83" s="29">
        <v>0.18</v>
      </c>
      <c r="J83" s="29">
        <v>57</v>
      </c>
      <c r="K83" s="268"/>
      <c r="L83" s="126"/>
    </row>
    <row r="84" spans="1:12" x14ac:dyDescent="0.25">
      <c r="A84" s="30">
        <v>43217.404328703706</v>
      </c>
      <c r="B84" s="12" t="s">
        <v>3</v>
      </c>
      <c r="C84" s="10"/>
      <c r="D84" s="12" t="s">
        <v>2</v>
      </c>
      <c r="E84" s="29" t="s">
        <v>637</v>
      </c>
      <c r="F84" s="124" t="s">
        <v>22</v>
      </c>
      <c r="G84" s="49" t="s">
        <v>0</v>
      </c>
      <c r="H84" s="29">
        <v>3330</v>
      </c>
      <c r="I84" s="29">
        <v>0.18</v>
      </c>
      <c r="J84" s="29">
        <v>59</v>
      </c>
      <c r="K84" s="268"/>
      <c r="L84" s="126"/>
    </row>
    <row r="85" spans="1:12" x14ac:dyDescent="0.25">
      <c r="A85" s="30">
        <v>43217.40483796296</v>
      </c>
      <c r="B85" s="12" t="s">
        <v>3</v>
      </c>
      <c r="C85" s="10"/>
      <c r="D85" s="12" t="s">
        <v>2</v>
      </c>
      <c r="E85" s="29" t="s">
        <v>637</v>
      </c>
      <c r="F85" s="124" t="s">
        <v>22</v>
      </c>
      <c r="G85" s="49" t="s">
        <v>0</v>
      </c>
      <c r="H85" s="29">
        <v>4020</v>
      </c>
      <c r="I85" s="29">
        <v>0.18</v>
      </c>
      <c r="J85" s="29">
        <v>57</v>
      </c>
      <c r="K85" s="268"/>
      <c r="L85" s="126"/>
    </row>
    <row r="86" spans="1:12" x14ac:dyDescent="0.25">
      <c r="A86" s="30">
        <v>43217.404988425929</v>
      </c>
      <c r="B86" s="12" t="s">
        <v>3</v>
      </c>
      <c r="C86" s="10"/>
      <c r="D86" s="12" t="s">
        <v>2</v>
      </c>
      <c r="E86" s="29" t="s">
        <v>637</v>
      </c>
      <c r="F86" s="124" t="s">
        <v>22</v>
      </c>
      <c r="G86" s="49" t="s">
        <v>0</v>
      </c>
      <c r="H86" s="29">
        <v>4050</v>
      </c>
      <c r="I86" s="29">
        <v>0.18</v>
      </c>
      <c r="J86" s="29">
        <v>57</v>
      </c>
      <c r="K86" s="268"/>
      <c r="L86" s="126"/>
    </row>
    <row r="87" spans="1:12" x14ac:dyDescent="0.25">
      <c r="A87" s="30">
        <v>43217.405138888891</v>
      </c>
      <c r="B87" s="12" t="s">
        <v>3</v>
      </c>
      <c r="C87" s="10"/>
      <c r="D87" s="12" t="s">
        <v>2</v>
      </c>
      <c r="E87" s="29" t="s">
        <v>637</v>
      </c>
      <c r="F87" s="124" t="s">
        <v>22</v>
      </c>
      <c r="G87" s="49" t="s">
        <v>0</v>
      </c>
      <c r="H87" s="29">
        <v>4030</v>
      </c>
      <c r="I87" s="29">
        <v>0.18</v>
      </c>
      <c r="J87" s="29">
        <v>57</v>
      </c>
      <c r="K87" s="269"/>
      <c r="L87" s="126"/>
    </row>
    <row r="88" spans="1:12" x14ac:dyDescent="0.25">
      <c r="A88" s="22">
        <v>43217.405844907407</v>
      </c>
      <c r="B88" s="9" t="s">
        <v>3</v>
      </c>
      <c r="C88" s="9" t="s">
        <v>2</v>
      </c>
      <c r="D88" s="10"/>
      <c r="E88" s="8" t="s">
        <v>636</v>
      </c>
      <c r="F88" s="125" t="s">
        <v>21</v>
      </c>
      <c r="G88" s="9" t="s">
        <v>0</v>
      </c>
      <c r="H88" s="8">
        <v>4080</v>
      </c>
      <c r="I88" s="8">
        <v>0.18</v>
      </c>
      <c r="J88" s="8">
        <v>59</v>
      </c>
      <c r="K88" s="270">
        <f>AVERAGE(H88:H96)</f>
        <v>3831.1111111111113</v>
      </c>
      <c r="L88" s="126"/>
    </row>
    <row r="89" spans="1:12" x14ac:dyDescent="0.25">
      <c r="A89" s="22">
        <v>43217.4059837963</v>
      </c>
      <c r="B89" s="9" t="s">
        <v>3</v>
      </c>
      <c r="C89" s="9" t="s">
        <v>2</v>
      </c>
      <c r="D89" s="10"/>
      <c r="E89" s="8" t="s">
        <v>636</v>
      </c>
      <c r="F89" s="125" t="s">
        <v>21</v>
      </c>
      <c r="G89" s="9" t="s">
        <v>0</v>
      </c>
      <c r="H89" s="8">
        <v>4060</v>
      </c>
      <c r="I89" s="8">
        <v>0.18</v>
      </c>
      <c r="J89" s="8">
        <v>59</v>
      </c>
      <c r="K89" s="271"/>
      <c r="L89" s="126"/>
    </row>
    <row r="90" spans="1:12" x14ac:dyDescent="0.25">
      <c r="A90" s="22">
        <v>43217.406134259261</v>
      </c>
      <c r="B90" s="9" t="s">
        <v>3</v>
      </c>
      <c r="C90" s="9" t="s">
        <v>2</v>
      </c>
      <c r="D90" s="10"/>
      <c r="E90" s="8" t="s">
        <v>636</v>
      </c>
      <c r="F90" s="125" t="s">
        <v>21</v>
      </c>
      <c r="G90" s="9" t="s">
        <v>0</v>
      </c>
      <c r="H90" s="8">
        <v>4050</v>
      </c>
      <c r="I90" s="8">
        <v>0.18</v>
      </c>
      <c r="J90" s="8">
        <v>59</v>
      </c>
      <c r="K90" s="271"/>
      <c r="L90" s="126"/>
    </row>
    <row r="91" spans="1:12" x14ac:dyDescent="0.25">
      <c r="A91" s="22">
        <v>43217.406550925924</v>
      </c>
      <c r="B91" s="9" t="s">
        <v>3</v>
      </c>
      <c r="C91" s="10"/>
      <c r="D91" s="9" t="s">
        <v>2</v>
      </c>
      <c r="E91" s="8" t="s">
        <v>637</v>
      </c>
      <c r="F91" s="125" t="s">
        <v>21</v>
      </c>
      <c r="G91" s="9" t="s">
        <v>0</v>
      </c>
      <c r="H91" s="8">
        <v>3720</v>
      </c>
      <c r="I91" s="8">
        <v>0.18</v>
      </c>
      <c r="J91" s="8">
        <v>59</v>
      </c>
      <c r="K91" s="271"/>
      <c r="L91" s="126"/>
    </row>
    <row r="92" spans="1:12" x14ac:dyDescent="0.25">
      <c r="A92" s="22">
        <v>43217.406701388885</v>
      </c>
      <c r="B92" s="9" t="s">
        <v>3</v>
      </c>
      <c r="C92" s="10"/>
      <c r="D92" s="9" t="s">
        <v>2</v>
      </c>
      <c r="E92" s="8" t="s">
        <v>637</v>
      </c>
      <c r="F92" s="125" t="s">
        <v>21</v>
      </c>
      <c r="G92" s="9" t="s">
        <v>0</v>
      </c>
      <c r="H92" s="8">
        <v>3720</v>
      </c>
      <c r="I92" s="8">
        <v>0.18</v>
      </c>
      <c r="J92" s="8">
        <v>59</v>
      </c>
      <c r="K92" s="271"/>
      <c r="L92" s="126"/>
    </row>
    <row r="93" spans="1:12" x14ac:dyDescent="0.25">
      <c r="A93" s="22">
        <v>43217.406851851854</v>
      </c>
      <c r="B93" s="9" t="s">
        <v>3</v>
      </c>
      <c r="C93" s="10"/>
      <c r="D93" s="9" t="s">
        <v>2</v>
      </c>
      <c r="E93" s="8" t="s">
        <v>637</v>
      </c>
      <c r="F93" s="125" t="s">
        <v>21</v>
      </c>
      <c r="G93" s="9" t="s">
        <v>0</v>
      </c>
      <c r="H93" s="8">
        <v>3730</v>
      </c>
      <c r="I93" s="8">
        <v>0.18</v>
      </c>
      <c r="J93" s="8">
        <v>59</v>
      </c>
      <c r="K93" s="271"/>
      <c r="L93" s="126"/>
    </row>
    <row r="94" spans="1:12" x14ac:dyDescent="0.25">
      <c r="A94" s="22">
        <v>43217.407164351855</v>
      </c>
      <c r="B94" s="9" t="s">
        <v>3</v>
      </c>
      <c r="C94" s="10"/>
      <c r="D94" s="9" t="s">
        <v>2</v>
      </c>
      <c r="E94" s="8" t="s">
        <v>637</v>
      </c>
      <c r="F94" s="125" t="s">
        <v>21</v>
      </c>
      <c r="G94" s="9" t="s">
        <v>0</v>
      </c>
      <c r="H94" s="8">
        <v>3730</v>
      </c>
      <c r="I94" s="8">
        <v>0.18</v>
      </c>
      <c r="J94" s="8">
        <v>59</v>
      </c>
      <c r="K94" s="271"/>
      <c r="L94" s="126"/>
    </row>
    <row r="95" spans="1:12" x14ac:dyDescent="0.25">
      <c r="A95" s="22">
        <v>43217.407314814816</v>
      </c>
      <c r="B95" s="9" t="s">
        <v>3</v>
      </c>
      <c r="C95" s="10"/>
      <c r="D95" s="9" t="s">
        <v>2</v>
      </c>
      <c r="E95" s="8" t="s">
        <v>637</v>
      </c>
      <c r="F95" s="125" t="s">
        <v>21</v>
      </c>
      <c r="G95" s="9" t="s">
        <v>0</v>
      </c>
      <c r="H95" s="8">
        <v>3700</v>
      </c>
      <c r="I95" s="8">
        <v>0.18</v>
      </c>
      <c r="J95" s="8">
        <v>57</v>
      </c>
      <c r="K95" s="271"/>
      <c r="L95" s="126"/>
    </row>
    <row r="96" spans="1:12" x14ac:dyDescent="0.25">
      <c r="A96" s="22">
        <v>43217.407465277778</v>
      </c>
      <c r="B96" s="9" t="s">
        <v>3</v>
      </c>
      <c r="C96" s="10"/>
      <c r="D96" s="9" t="s">
        <v>2</v>
      </c>
      <c r="E96" s="8" t="s">
        <v>637</v>
      </c>
      <c r="F96" s="125" t="s">
        <v>21</v>
      </c>
      <c r="G96" s="9" t="s">
        <v>0</v>
      </c>
      <c r="H96" s="8">
        <v>3690</v>
      </c>
      <c r="I96" s="8">
        <v>0.18</v>
      </c>
      <c r="J96" s="8">
        <v>59</v>
      </c>
      <c r="K96" s="272"/>
      <c r="L96" s="126"/>
    </row>
    <row r="97" spans="1:12" x14ac:dyDescent="0.25">
      <c r="A97" s="30">
        <v>43217.408599537041</v>
      </c>
      <c r="B97" s="12" t="s">
        <v>3</v>
      </c>
      <c r="C97" s="12" t="s">
        <v>2</v>
      </c>
      <c r="D97" s="10"/>
      <c r="E97" s="29" t="s">
        <v>636</v>
      </c>
      <c r="F97" s="124" t="s">
        <v>20</v>
      </c>
      <c r="G97" s="49" t="s">
        <v>0</v>
      </c>
      <c r="H97" s="29">
        <v>3550</v>
      </c>
      <c r="I97" s="29">
        <v>0.18</v>
      </c>
      <c r="J97" s="29">
        <v>57</v>
      </c>
      <c r="K97" s="267">
        <f>AVERAGE(H97:H104,H106:H108)</f>
        <v>3836.3636363636365</v>
      </c>
      <c r="L97" s="126"/>
    </row>
    <row r="98" spans="1:12" x14ac:dyDescent="0.25">
      <c r="A98" s="30">
        <v>43217.408750000002</v>
      </c>
      <c r="B98" s="12" t="s">
        <v>3</v>
      </c>
      <c r="C98" s="12" t="s">
        <v>2</v>
      </c>
      <c r="D98" s="10"/>
      <c r="E98" s="29" t="s">
        <v>636</v>
      </c>
      <c r="F98" s="124" t="s">
        <v>20</v>
      </c>
      <c r="G98" s="49" t="s">
        <v>0</v>
      </c>
      <c r="H98" s="29">
        <v>3520</v>
      </c>
      <c r="I98" s="29">
        <v>0.18</v>
      </c>
      <c r="J98" s="29">
        <v>57</v>
      </c>
      <c r="K98" s="268"/>
      <c r="L98" s="126"/>
    </row>
    <row r="99" spans="1:12" x14ac:dyDescent="0.25">
      <c r="A99" s="30">
        <v>43217.408888888887</v>
      </c>
      <c r="B99" s="12" t="s">
        <v>3</v>
      </c>
      <c r="C99" s="12" t="s">
        <v>2</v>
      </c>
      <c r="D99" s="10"/>
      <c r="E99" s="29" t="s">
        <v>636</v>
      </c>
      <c r="F99" s="124" t="s">
        <v>20</v>
      </c>
      <c r="G99" s="49" t="s">
        <v>0</v>
      </c>
      <c r="H99" s="29">
        <v>3510</v>
      </c>
      <c r="I99" s="29">
        <v>0.18</v>
      </c>
      <c r="J99" s="29">
        <v>57</v>
      </c>
      <c r="K99" s="268"/>
      <c r="L99" s="126"/>
    </row>
    <row r="100" spans="1:12" x14ac:dyDescent="0.25">
      <c r="A100" s="30">
        <v>43217.409224537034</v>
      </c>
      <c r="B100" s="12" t="s">
        <v>3</v>
      </c>
      <c r="C100" s="12" t="s">
        <v>2</v>
      </c>
      <c r="D100" s="10"/>
      <c r="E100" s="29" t="s">
        <v>636</v>
      </c>
      <c r="F100" s="124" t="s">
        <v>20</v>
      </c>
      <c r="G100" s="49" t="s">
        <v>0</v>
      </c>
      <c r="H100" s="29">
        <v>3510</v>
      </c>
      <c r="I100" s="29">
        <v>0.18</v>
      </c>
      <c r="J100" s="29">
        <v>57</v>
      </c>
      <c r="K100" s="268"/>
      <c r="L100" s="126"/>
    </row>
    <row r="101" spans="1:12" x14ac:dyDescent="0.25">
      <c r="A101" s="30">
        <v>43217.409363425926</v>
      </c>
      <c r="B101" s="12" t="s">
        <v>3</v>
      </c>
      <c r="C101" s="12" t="s">
        <v>2</v>
      </c>
      <c r="D101" s="10"/>
      <c r="E101" s="29" t="s">
        <v>636</v>
      </c>
      <c r="F101" s="124" t="s">
        <v>20</v>
      </c>
      <c r="G101" s="49" t="s">
        <v>0</v>
      </c>
      <c r="H101" s="29">
        <v>3510</v>
      </c>
      <c r="I101" s="29">
        <v>0.18</v>
      </c>
      <c r="J101" s="29">
        <v>57</v>
      </c>
      <c r="K101" s="268"/>
      <c r="L101" s="126"/>
    </row>
    <row r="102" spans="1:12" x14ac:dyDescent="0.25">
      <c r="A102" s="30">
        <v>43217.409502314818</v>
      </c>
      <c r="B102" s="12" t="s">
        <v>3</v>
      </c>
      <c r="C102" s="12" t="s">
        <v>2</v>
      </c>
      <c r="D102" s="10"/>
      <c r="E102" s="29" t="s">
        <v>636</v>
      </c>
      <c r="F102" s="124" t="s">
        <v>20</v>
      </c>
      <c r="G102" s="49" t="s">
        <v>0</v>
      </c>
      <c r="H102" s="29">
        <v>3520</v>
      </c>
      <c r="I102" s="29">
        <v>0.18</v>
      </c>
      <c r="J102" s="29">
        <v>57</v>
      </c>
      <c r="K102" s="268"/>
      <c r="L102" s="126"/>
    </row>
    <row r="103" spans="1:12" x14ac:dyDescent="0.25">
      <c r="A103" s="30">
        <v>43217.40996527778</v>
      </c>
      <c r="B103" s="12" t="s">
        <v>3</v>
      </c>
      <c r="C103" s="10"/>
      <c r="D103" s="12" t="s">
        <v>2</v>
      </c>
      <c r="E103" s="29" t="s">
        <v>637</v>
      </c>
      <c r="F103" s="124" t="s">
        <v>20</v>
      </c>
      <c r="G103" s="49" t="s">
        <v>0</v>
      </c>
      <c r="H103" s="29">
        <v>4260</v>
      </c>
      <c r="I103" s="29">
        <v>0.18</v>
      </c>
      <c r="J103" s="29">
        <v>57</v>
      </c>
      <c r="K103" s="268"/>
      <c r="L103" s="126"/>
    </row>
    <row r="104" spans="1:12" x14ac:dyDescent="0.25">
      <c r="A104" s="30">
        <v>43217.410115740742</v>
      </c>
      <c r="B104" s="12" t="s">
        <v>3</v>
      </c>
      <c r="C104" s="10"/>
      <c r="D104" s="12" t="s">
        <v>2</v>
      </c>
      <c r="E104" s="29" t="s">
        <v>637</v>
      </c>
      <c r="F104" s="124" t="s">
        <v>20</v>
      </c>
      <c r="G104" s="49" t="s">
        <v>0</v>
      </c>
      <c r="H104" s="29">
        <v>4230</v>
      </c>
      <c r="I104" s="29">
        <v>0.18</v>
      </c>
      <c r="J104" s="29">
        <v>59</v>
      </c>
      <c r="K104" s="268"/>
      <c r="L104" s="126"/>
    </row>
    <row r="105" spans="1:12" x14ac:dyDescent="0.25">
      <c r="A105" s="30">
        <v>43217.410254629627</v>
      </c>
      <c r="B105" s="12" t="s">
        <v>3</v>
      </c>
      <c r="C105" s="10"/>
      <c r="D105" s="12" t="s">
        <v>2</v>
      </c>
      <c r="E105" s="29" t="s">
        <v>637</v>
      </c>
      <c r="F105" s="124" t="s">
        <v>20</v>
      </c>
      <c r="G105" s="49" t="s">
        <v>0</v>
      </c>
      <c r="H105" s="31">
        <v>4210</v>
      </c>
      <c r="I105" s="29">
        <v>0.18</v>
      </c>
      <c r="J105" s="29">
        <v>57</v>
      </c>
      <c r="K105" s="268"/>
      <c r="L105" s="126"/>
    </row>
    <row r="106" spans="1:12" x14ac:dyDescent="0.25">
      <c r="A106" s="30">
        <v>43217.410671296297</v>
      </c>
      <c r="B106" s="12" t="s">
        <v>3</v>
      </c>
      <c r="C106" s="10"/>
      <c r="D106" s="12" t="s">
        <v>2</v>
      </c>
      <c r="E106" s="29" t="s">
        <v>637</v>
      </c>
      <c r="F106" s="124" t="s">
        <v>20</v>
      </c>
      <c r="G106" s="49" t="s">
        <v>0</v>
      </c>
      <c r="H106" s="29">
        <v>4200</v>
      </c>
      <c r="I106" s="29">
        <v>0.18</v>
      </c>
      <c r="J106" s="29">
        <v>57</v>
      </c>
      <c r="K106" s="268"/>
      <c r="L106" s="126"/>
    </row>
    <row r="107" spans="1:12" x14ac:dyDescent="0.25">
      <c r="A107" s="30">
        <v>43217.410810185182</v>
      </c>
      <c r="B107" s="12" t="s">
        <v>3</v>
      </c>
      <c r="C107" s="10"/>
      <c r="D107" s="12" t="s">
        <v>2</v>
      </c>
      <c r="E107" s="29" t="s">
        <v>637</v>
      </c>
      <c r="F107" s="124" t="s">
        <v>20</v>
      </c>
      <c r="G107" s="49" t="s">
        <v>0</v>
      </c>
      <c r="H107" s="29">
        <v>4200</v>
      </c>
      <c r="I107" s="29">
        <v>0.18</v>
      </c>
      <c r="J107" s="29">
        <v>57</v>
      </c>
      <c r="K107" s="268"/>
      <c r="L107" s="126"/>
    </row>
    <row r="108" spans="1:12" x14ac:dyDescent="0.25">
      <c r="A108" s="30">
        <v>43217.410960648151</v>
      </c>
      <c r="B108" s="12" t="s">
        <v>3</v>
      </c>
      <c r="C108" s="10"/>
      <c r="D108" s="12" t="s">
        <v>2</v>
      </c>
      <c r="E108" s="29" t="s">
        <v>637</v>
      </c>
      <c r="F108" s="124" t="s">
        <v>20</v>
      </c>
      <c r="G108" s="49" t="s">
        <v>0</v>
      </c>
      <c r="H108" s="29">
        <v>4190</v>
      </c>
      <c r="I108" s="29">
        <v>0.18</v>
      </c>
      <c r="J108" s="29">
        <v>57</v>
      </c>
      <c r="K108" s="269"/>
      <c r="L108" s="126"/>
    </row>
    <row r="109" spans="1:12" x14ac:dyDescent="0.25">
      <c r="A109" s="22">
        <v>43217.412789351853</v>
      </c>
      <c r="B109" s="9" t="s">
        <v>3</v>
      </c>
      <c r="C109" s="9" t="s">
        <v>2</v>
      </c>
      <c r="D109" s="10"/>
      <c r="E109" s="8" t="s">
        <v>636</v>
      </c>
      <c r="F109" s="125" t="s">
        <v>19</v>
      </c>
      <c r="G109" s="9" t="s">
        <v>0</v>
      </c>
      <c r="H109" s="14">
        <v>3570</v>
      </c>
      <c r="I109" s="8">
        <v>0.18</v>
      </c>
      <c r="J109" s="8">
        <v>59</v>
      </c>
      <c r="K109" s="260">
        <f>AVERAGE(H110:H117)</f>
        <v>4425</v>
      </c>
      <c r="L109" s="126"/>
    </row>
    <row r="110" spans="1:12" x14ac:dyDescent="0.25">
      <c r="A110" s="22">
        <v>43217.412939814814</v>
      </c>
      <c r="B110" s="9" t="s">
        <v>3</v>
      </c>
      <c r="C110" s="9" t="s">
        <v>2</v>
      </c>
      <c r="D110" s="10"/>
      <c r="E110" s="8" t="s">
        <v>636</v>
      </c>
      <c r="F110" s="125" t="s">
        <v>19</v>
      </c>
      <c r="G110" s="9" t="s">
        <v>0</v>
      </c>
      <c r="H110" s="8">
        <v>4500</v>
      </c>
      <c r="I110" s="8">
        <v>0.18</v>
      </c>
      <c r="J110" s="8">
        <v>57</v>
      </c>
      <c r="K110" s="261"/>
      <c r="L110" s="126"/>
    </row>
    <row r="111" spans="1:12" x14ac:dyDescent="0.25">
      <c r="A111" s="22">
        <v>43217.413078703707</v>
      </c>
      <c r="B111" s="9" t="s">
        <v>3</v>
      </c>
      <c r="C111" s="9" t="s">
        <v>2</v>
      </c>
      <c r="D111" s="10"/>
      <c r="E111" s="8" t="s">
        <v>636</v>
      </c>
      <c r="F111" s="125" t="s">
        <v>19</v>
      </c>
      <c r="G111" s="9" t="s">
        <v>0</v>
      </c>
      <c r="H111" s="8">
        <v>4480</v>
      </c>
      <c r="I111" s="8">
        <v>0.18</v>
      </c>
      <c r="J111" s="8">
        <v>59</v>
      </c>
      <c r="K111" s="261"/>
      <c r="L111" s="126"/>
    </row>
    <row r="112" spans="1:12" x14ac:dyDescent="0.25">
      <c r="A112" s="22">
        <v>43217.413576388892</v>
      </c>
      <c r="B112" s="9" t="s">
        <v>3</v>
      </c>
      <c r="C112" s="9" t="s">
        <v>2</v>
      </c>
      <c r="D112" s="10"/>
      <c r="E112" s="8" t="s">
        <v>636</v>
      </c>
      <c r="F112" s="125" t="s">
        <v>19</v>
      </c>
      <c r="G112" s="9" t="s">
        <v>0</v>
      </c>
      <c r="H112" s="8">
        <v>4470</v>
      </c>
      <c r="I112" s="8">
        <v>0.18</v>
      </c>
      <c r="J112" s="8">
        <v>59</v>
      </c>
      <c r="K112" s="261"/>
      <c r="L112" s="126"/>
    </row>
    <row r="113" spans="1:12" x14ac:dyDescent="0.25">
      <c r="A113" s="22">
        <v>43217.413726851853</v>
      </c>
      <c r="B113" s="9" t="s">
        <v>3</v>
      </c>
      <c r="C113" s="9" t="s">
        <v>2</v>
      </c>
      <c r="D113" s="10"/>
      <c r="E113" s="8" t="s">
        <v>636</v>
      </c>
      <c r="F113" s="125" t="s">
        <v>19</v>
      </c>
      <c r="G113" s="9" t="s">
        <v>0</v>
      </c>
      <c r="H113" s="8">
        <v>4460</v>
      </c>
      <c r="I113" s="8">
        <v>0.18</v>
      </c>
      <c r="J113" s="8">
        <v>57</v>
      </c>
      <c r="K113" s="261"/>
      <c r="L113" s="126"/>
    </row>
    <row r="114" spans="1:12" x14ac:dyDescent="0.25">
      <c r="A114" s="22">
        <v>43217.413865740738</v>
      </c>
      <c r="B114" s="9" t="s">
        <v>3</v>
      </c>
      <c r="C114" s="9" t="s">
        <v>2</v>
      </c>
      <c r="D114" s="10"/>
      <c r="E114" s="8" t="s">
        <v>636</v>
      </c>
      <c r="F114" s="125" t="s">
        <v>19</v>
      </c>
      <c r="G114" s="9" t="s">
        <v>0</v>
      </c>
      <c r="H114" s="8">
        <v>4460</v>
      </c>
      <c r="I114" s="8">
        <v>0.18</v>
      </c>
      <c r="J114" s="8">
        <v>57</v>
      </c>
      <c r="K114" s="261"/>
      <c r="L114" s="126"/>
    </row>
    <row r="115" spans="1:12" x14ac:dyDescent="0.25">
      <c r="A115" s="22">
        <v>43217.414421296293</v>
      </c>
      <c r="B115" s="9" t="s">
        <v>3</v>
      </c>
      <c r="C115" s="10"/>
      <c r="D115" s="9" t="s">
        <v>2</v>
      </c>
      <c r="E115" s="8" t="s">
        <v>637</v>
      </c>
      <c r="F115" s="125" t="s">
        <v>19</v>
      </c>
      <c r="G115" s="9" t="s">
        <v>0</v>
      </c>
      <c r="H115" s="8">
        <v>4350</v>
      </c>
      <c r="I115" s="8">
        <v>0.18</v>
      </c>
      <c r="J115" s="8">
        <v>57</v>
      </c>
      <c r="K115" s="261"/>
      <c r="L115" s="126"/>
    </row>
    <row r="116" spans="1:12" x14ac:dyDescent="0.25">
      <c r="A116" s="22">
        <v>43217.414571759262</v>
      </c>
      <c r="B116" s="9" t="s">
        <v>3</v>
      </c>
      <c r="C116" s="10"/>
      <c r="D116" s="9" t="s">
        <v>2</v>
      </c>
      <c r="E116" s="8" t="s">
        <v>637</v>
      </c>
      <c r="F116" s="125" t="s">
        <v>19</v>
      </c>
      <c r="G116" s="9" t="s">
        <v>0</v>
      </c>
      <c r="H116" s="8">
        <v>4340</v>
      </c>
      <c r="I116" s="8">
        <v>0.18</v>
      </c>
      <c r="J116" s="8">
        <v>57</v>
      </c>
      <c r="K116" s="261"/>
      <c r="L116" s="126"/>
    </row>
    <row r="117" spans="1:12" x14ac:dyDescent="0.25">
      <c r="A117" s="22">
        <v>43217.414722222224</v>
      </c>
      <c r="B117" s="9" t="s">
        <v>3</v>
      </c>
      <c r="C117" s="10"/>
      <c r="D117" s="9" t="s">
        <v>2</v>
      </c>
      <c r="E117" s="8" t="s">
        <v>637</v>
      </c>
      <c r="F117" s="125" t="s">
        <v>19</v>
      </c>
      <c r="G117" s="9" t="s">
        <v>0</v>
      </c>
      <c r="H117" s="8">
        <v>4340</v>
      </c>
      <c r="I117" s="8">
        <v>0.18</v>
      </c>
      <c r="J117" s="8">
        <v>57</v>
      </c>
      <c r="K117" s="262"/>
      <c r="L117" s="126"/>
    </row>
    <row r="118" spans="1:12" x14ac:dyDescent="0.25">
      <c r="A118" s="30">
        <v>43217.415543981479</v>
      </c>
      <c r="B118" s="12" t="s">
        <v>3</v>
      </c>
      <c r="C118" s="12" t="s">
        <v>2</v>
      </c>
      <c r="D118" s="10"/>
      <c r="E118" s="29" t="s">
        <v>636</v>
      </c>
      <c r="F118" s="124" t="s">
        <v>18</v>
      </c>
      <c r="G118" s="49" t="s">
        <v>0</v>
      </c>
      <c r="H118" s="29">
        <v>4350</v>
      </c>
      <c r="I118" s="29">
        <v>0.18</v>
      </c>
      <c r="J118" s="29">
        <v>57</v>
      </c>
      <c r="K118" s="288">
        <f>AVERAGE(H118:H123)</f>
        <v>4610</v>
      </c>
      <c r="L118" s="126"/>
    </row>
    <row r="119" spans="1:12" x14ac:dyDescent="0.25">
      <c r="A119" s="30">
        <v>43217.415682870371</v>
      </c>
      <c r="B119" s="12" t="s">
        <v>3</v>
      </c>
      <c r="C119" s="12" t="s">
        <v>2</v>
      </c>
      <c r="D119" s="10"/>
      <c r="E119" s="29" t="s">
        <v>636</v>
      </c>
      <c r="F119" s="124" t="s">
        <v>18</v>
      </c>
      <c r="G119" s="49" t="s">
        <v>0</v>
      </c>
      <c r="H119" s="29">
        <v>4330</v>
      </c>
      <c r="I119" s="29">
        <v>0.18</v>
      </c>
      <c r="J119" s="29">
        <v>59</v>
      </c>
      <c r="K119" s="289"/>
      <c r="L119" s="126"/>
    </row>
    <row r="120" spans="1:12" x14ac:dyDescent="0.25">
      <c r="A120" s="30">
        <v>43217.415821759256</v>
      </c>
      <c r="B120" s="12" t="s">
        <v>3</v>
      </c>
      <c r="C120" s="12" t="s">
        <v>2</v>
      </c>
      <c r="D120" s="10"/>
      <c r="E120" s="29" t="s">
        <v>636</v>
      </c>
      <c r="F120" s="124" t="s">
        <v>18</v>
      </c>
      <c r="G120" s="49" t="s">
        <v>0</v>
      </c>
      <c r="H120" s="29">
        <v>4350</v>
      </c>
      <c r="I120" s="29">
        <v>0.18</v>
      </c>
      <c r="J120" s="29">
        <v>57</v>
      </c>
      <c r="K120" s="289"/>
      <c r="L120" s="126"/>
    </row>
    <row r="121" spans="1:12" x14ac:dyDescent="0.25">
      <c r="A121" s="30">
        <v>43217.41642361111</v>
      </c>
      <c r="B121" s="12" t="s">
        <v>3</v>
      </c>
      <c r="C121" s="10"/>
      <c r="D121" s="12" t="s">
        <v>2</v>
      </c>
      <c r="E121" s="29" t="s">
        <v>637</v>
      </c>
      <c r="F121" s="124" t="s">
        <v>18</v>
      </c>
      <c r="G121" s="49" t="s">
        <v>0</v>
      </c>
      <c r="H121" s="29">
        <v>4870</v>
      </c>
      <c r="I121" s="29">
        <v>0.18</v>
      </c>
      <c r="J121" s="29">
        <v>59</v>
      </c>
      <c r="K121" s="289"/>
      <c r="L121" s="126"/>
    </row>
    <row r="122" spans="1:12" x14ac:dyDescent="0.25">
      <c r="A122" s="30">
        <v>43217.416574074072</v>
      </c>
      <c r="B122" s="12" t="s">
        <v>3</v>
      </c>
      <c r="C122" s="10"/>
      <c r="D122" s="12" t="s">
        <v>2</v>
      </c>
      <c r="E122" s="29" t="s">
        <v>637</v>
      </c>
      <c r="F122" s="124" t="s">
        <v>18</v>
      </c>
      <c r="G122" s="49" t="s">
        <v>0</v>
      </c>
      <c r="H122" s="29">
        <v>4870</v>
      </c>
      <c r="I122" s="29">
        <v>0.18</v>
      </c>
      <c r="J122" s="29">
        <v>57</v>
      </c>
      <c r="K122" s="289"/>
      <c r="L122" s="126"/>
    </row>
    <row r="123" spans="1:12" x14ac:dyDescent="0.25">
      <c r="A123" s="30">
        <v>43217.416724537034</v>
      </c>
      <c r="B123" s="12" t="s">
        <v>3</v>
      </c>
      <c r="C123" s="10"/>
      <c r="D123" s="12" t="s">
        <v>2</v>
      </c>
      <c r="E123" s="29" t="s">
        <v>637</v>
      </c>
      <c r="F123" s="124" t="s">
        <v>18</v>
      </c>
      <c r="G123" s="49" t="s">
        <v>0</v>
      </c>
      <c r="H123" s="29">
        <v>4890</v>
      </c>
      <c r="I123" s="29">
        <v>0.18</v>
      </c>
      <c r="J123" s="29">
        <v>59</v>
      </c>
      <c r="K123" s="290"/>
      <c r="L123" s="126"/>
    </row>
    <row r="124" spans="1:12" x14ac:dyDescent="0.25">
      <c r="A124" s="22">
        <v>43217.430300925924</v>
      </c>
      <c r="B124" s="9" t="s">
        <v>3</v>
      </c>
      <c r="C124" s="9" t="s">
        <v>2</v>
      </c>
      <c r="D124" s="10"/>
      <c r="E124" s="8" t="s">
        <v>636</v>
      </c>
      <c r="F124" s="125" t="s">
        <v>17</v>
      </c>
      <c r="G124" s="9" t="s">
        <v>0</v>
      </c>
      <c r="H124" s="8">
        <v>4110</v>
      </c>
      <c r="I124" s="8">
        <v>0.18</v>
      </c>
      <c r="J124" s="8">
        <v>59</v>
      </c>
      <c r="K124" s="270">
        <f>AVERAGE(H124:H131,H133,H135:H138)</f>
        <v>4593.8461538461543</v>
      </c>
      <c r="L124" s="126"/>
    </row>
    <row r="125" spans="1:12" x14ac:dyDescent="0.25">
      <c r="A125" s="22">
        <v>43217.430451388886</v>
      </c>
      <c r="B125" s="9" t="s">
        <v>3</v>
      </c>
      <c r="C125" s="9" t="s">
        <v>2</v>
      </c>
      <c r="D125" s="10"/>
      <c r="E125" s="8" t="s">
        <v>636</v>
      </c>
      <c r="F125" s="125" t="s">
        <v>17</v>
      </c>
      <c r="G125" s="9" t="s">
        <v>0</v>
      </c>
      <c r="H125" s="8">
        <v>4150</v>
      </c>
      <c r="I125" s="8">
        <v>0.18</v>
      </c>
      <c r="J125" s="8">
        <v>59</v>
      </c>
      <c r="K125" s="271"/>
      <c r="L125" s="126"/>
    </row>
    <row r="126" spans="1:12" x14ac:dyDescent="0.25">
      <c r="A126" s="22">
        <v>43217.430601851855</v>
      </c>
      <c r="B126" s="9" t="s">
        <v>3</v>
      </c>
      <c r="C126" s="9" t="s">
        <v>2</v>
      </c>
      <c r="D126" s="10"/>
      <c r="E126" s="8" t="s">
        <v>636</v>
      </c>
      <c r="F126" s="125" t="s">
        <v>17</v>
      </c>
      <c r="G126" s="9" t="s">
        <v>0</v>
      </c>
      <c r="H126" s="8">
        <v>4180</v>
      </c>
      <c r="I126" s="8">
        <v>0.18</v>
      </c>
      <c r="J126" s="8">
        <v>59</v>
      </c>
      <c r="K126" s="271"/>
      <c r="L126" s="126"/>
    </row>
    <row r="127" spans="1:12" x14ac:dyDescent="0.25">
      <c r="A127" s="22">
        <v>43217.431851851848</v>
      </c>
      <c r="B127" s="9" t="s">
        <v>3</v>
      </c>
      <c r="C127" s="10"/>
      <c r="D127" s="9" t="s">
        <v>2</v>
      </c>
      <c r="E127" s="8" t="s">
        <v>637</v>
      </c>
      <c r="F127" s="125" t="s">
        <v>17</v>
      </c>
      <c r="G127" s="9" t="s">
        <v>0</v>
      </c>
      <c r="H127" s="8">
        <v>4910</v>
      </c>
      <c r="I127" s="8">
        <v>0.18</v>
      </c>
      <c r="J127" s="8">
        <v>57</v>
      </c>
      <c r="K127" s="271"/>
      <c r="L127" s="126"/>
    </row>
    <row r="128" spans="1:12" x14ac:dyDescent="0.25">
      <c r="A128" s="22">
        <v>43217.432002314818</v>
      </c>
      <c r="B128" s="9" t="s">
        <v>3</v>
      </c>
      <c r="C128" s="10"/>
      <c r="D128" s="9" t="s">
        <v>2</v>
      </c>
      <c r="E128" s="8" t="s">
        <v>637</v>
      </c>
      <c r="F128" s="125" t="s">
        <v>17</v>
      </c>
      <c r="G128" s="9" t="s">
        <v>0</v>
      </c>
      <c r="H128" s="8">
        <v>4860</v>
      </c>
      <c r="I128" s="8">
        <v>0.18</v>
      </c>
      <c r="J128" s="8">
        <v>59</v>
      </c>
      <c r="K128" s="271"/>
      <c r="L128" s="126"/>
    </row>
    <row r="129" spans="1:12" x14ac:dyDescent="0.25">
      <c r="A129" s="22">
        <v>43217.432152777779</v>
      </c>
      <c r="B129" s="9" t="s">
        <v>3</v>
      </c>
      <c r="C129" s="10"/>
      <c r="D129" s="9" t="s">
        <v>2</v>
      </c>
      <c r="E129" s="8" t="s">
        <v>637</v>
      </c>
      <c r="F129" s="125" t="s">
        <v>17</v>
      </c>
      <c r="G129" s="9" t="s">
        <v>0</v>
      </c>
      <c r="H129" s="8">
        <v>4890</v>
      </c>
      <c r="I129" s="8">
        <v>0.18</v>
      </c>
      <c r="J129" s="8">
        <v>59</v>
      </c>
      <c r="K129" s="271"/>
      <c r="L129" s="126"/>
    </row>
    <row r="130" spans="1:12" x14ac:dyDescent="0.25">
      <c r="A130" s="22">
        <v>43217.432870370372</v>
      </c>
      <c r="B130" s="9" t="s">
        <v>3</v>
      </c>
      <c r="C130" s="10"/>
      <c r="D130" s="9" t="s">
        <v>2</v>
      </c>
      <c r="E130" s="8" t="s">
        <v>637</v>
      </c>
      <c r="F130" s="125" t="s">
        <v>17</v>
      </c>
      <c r="G130" s="9" t="s">
        <v>0</v>
      </c>
      <c r="H130" s="8">
        <v>4790</v>
      </c>
      <c r="I130" s="8">
        <v>0.18</v>
      </c>
      <c r="J130" s="8">
        <v>59</v>
      </c>
      <c r="K130" s="271"/>
      <c r="L130" s="126"/>
    </row>
    <row r="131" spans="1:12" x14ac:dyDescent="0.25">
      <c r="A131" s="22">
        <v>43217.433020833334</v>
      </c>
      <c r="B131" s="9" t="s">
        <v>3</v>
      </c>
      <c r="C131" s="10"/>
      <c r="D131" s="9" t="s">
        <v>2</v>
      </c>
      <c r="E131" s="8" t="s">
        <v>637</v>
      </c>
      <c r="F131" s="125" t="s">
        <v>17</v>
      </c>
      <c r="G131" s="9" t="s">
        <v>0</v>
      </c>
      <c r="H131" s="8">
        <v>4750</v>
      </c>
      <c r="I131" s="8">
        <v>0.18</v>
      </c>
      <c r="J131" s="8">
        <v>59</v>
      </c>
      <c r="K131" s="271"/>
      <c r="L131" s="126"/>
    </row>
    <row r="132" spans="1:12" x14ac:dyDescent="0.25">
      <c r="A132" s="22">
        <v>43217.433171296296</v>
      </c>
      <c r="B132" s="9" t="s">
        <v>3</v>
      </c>
      <c r="C132" s="10"/>
      <c r="D132" s="9" t="s">
        <v>2</v>
      </c>
      <c r="E132" s="8" t="s">
        <v>637</v>
      </c>
      <c r="F132" s="125" t="s">
        <v>17</v>
      </c>
      <c r="G132" s="9" t="s">
        <v>0</v>
      </c>
      <c r="H132" s="14">
        <v>3530</v>
      </c>
      <c r="I132" s="8">
        <v>0.18</v>
      </c>
      <c r="J132" s="8">
        <v>59</v>
      </c>
      <c r="K132" s="271"/>
      <c r="L132" s="126"/>
    </row>
    <row r="133" spans="1:12" x14ac:dyDescent="0.25">
      <c r="A133" s="22">
        <v>43217.434594907405</v>
      </c>
      <c r="B133" s="9" t="s">
        <v>3</v>
      </c>
      <c r="C133" s="10"/>
      <c r="D133" s="9" t="s">
        <v>2</v>
      </c>
      <c r="E133" s="8" t="s">
        <v>637</v>
      </c>
      <c r="F133" s="125" t="s">
        <v>17</v>
      </c>
      <c r="G133" s="9" t="s">
        <v>0</v>
      </c>
      <c r="H133" s="8">
        <v>4610</v>
      </c>
      <c r="I133" s="8">
        <v>0.18</v>
      </c>
      <c r="J133" s="8">
        <v>59</v>
      </c>
      <c r="K133" s="271"/>
      <c r="L133" s="126"/>
    </row>
    <row r="134" spans="1:12" x14ac:dyDescent="0.25">
      <c r="A134" s="22">
        <v>43217.434745370374</v>
      </c>
      <c r="B134" s="9" t="s">
        <v>3</v>
      </c>
      <c r="C134" s="10"/>
      <c r="D134" s="9" t="s">
        <v>2</v>
      </c>
      <c r="E134" s="8" t="s">
        <v>637</v>
      </c>
      <c r="F134" s="125" t="s">
        <v>17</v>
      </c>
      <c r="G134" s="9" t="s">
        <v>0</v>
      </c>
      <c r="H134" s="14">
        <v>4200</v>
      </c>
      <c r="I134" s="8">
        <v>0.18</v>
      </c>
      <c r="J134" s="8">
        <v>59</v>
      </c>
      <c r="K134" s="271"/>
      <c r="L134" s="126"/>
    </row>
    <row r="135" spans="1:12" x14ac:dyDescent="0.25">
      <c r="A135" s="22">
        <v>43217.434895833336</v>
      </c>
      <c r="B135" s="9" t="s">
        <v>3</v>
      </c>
      <c r="C135" s="10"/>
      <c r="D135" s="9" t="s">
        <v>2</v>
      </c>
      <c r="E135" s="8" t="s">
        <v>637</v>
      </c>
      <c r="F135" s="125" t="s">
        <v>17</v>
      </c>
      <c r="G135" s="9" t="s">
        <v>0</v>
      </c>
      <c r="H135" s="8">
        <v>4580</v>
      </c>
      <c r="I135" s="8">
        <v>0.18</v>
      </c>
      <c r="J135" s="8">
        <v>59</v>
      </c>
      <c r="K135" s="271"/>
      <c r="L135" s="126"/>
    </row>
    <row r="136" spans="1:12" x14ac:dyDescent="0.25">
      <c r="A136" s="22">
        <v>43217.435347222221</v>
      </c>
      <c r="B136" s="9" t="s">
        <v>3</v>
      </c>
      <c r="C136" s="10"/>
      <c r="D136" s="9" t="s">
        <v>2</v>
      </c>
      <c r="E136" s="8" t="s">
        <v>637</v>
      </c>
      <c r="F136" s="125" t="s">
        <v>17</v>
      </c>
      <c r="G136" s="9" t="s">
        <v>0</v>
      </c>
      <c r="H136" s="8">
        <v>4610</v>
      </c>
      <c r="I136" s="8">
        <v>0.18</v>
      </c>
      <c r="J136" s="8">
        <v>59</v>
      </c>
      <c r="K136" s="271"/>
      <c r="L136" s="126"/>
    </row>
    <row r="137" spans="1:12" x14ac:dyDescent="0.25">
      <c r="A137" s="22">
        <v>43217.435497685183</v>
      </c>
      <c r="B137" s="9" t="s">
        <v>3</v>
      </c>
      <c r="C137" s="10"/>
      <c r="D137" s="9" t="s">
        <v>2</v>
      </c>
      <c r="E137" s="8" t="s">
        <v>637</v>
      </c>
      <c r="F137" s="125" t="s">
        <v>17</v>
      </c>
      <c r="G137" s="9" t="s">
        <v>0</v>
      </c>
      <c r="H137" s="8">
        <v>4620</v>
      </c>
      <c r="I137" s="8">
        <v>0.18</v>
      </c>
      <c r="J137" s="8">
        <v>59</v>
      </c>
      <c r="K137" s="271"/>
      <c r="L137" s="126"/>
    </row>
    <row r="138" spans="1:12" x14ac:dyDescent="0.25">
      <c r="A138" s="22">
        <v>43217.435648148145</v>
      </c>
      <c r="B138" s="9" t="s">
        <v>3</v>
      </c>
      <c r="C138" s="10"/>
      <c r="D138" s="9" t="s">
        <v>2</v>
      </c>
      <c r="E138" s="8" t="s">
        <v>637</v>
      </c>
      <c r="F138" s="125" t="s">
        <v>17</v>
      </c>
      <c r="G138" s="9" t="s">
        <v>0</v>
      </c>
      <c r="H138" s="8">
        <v>4660</v>
      </c>
      <c r="I138" s="8">
        <v>0.18</v>
      </c>
      <c r="J138" s="8">
        <v>59</v>
      </c>
      <c r="K138" s="272"/>
      <c r="L138" s="126"/>
    </row>
    <row r="139" spans="1:12" x14ac:dyDescent="0.25">
      <c r="A139" s="30">
        <v>43217.4372337963</v>
      </c>
      <c r="B139" s="12" t="s">
        <v>3</v>
      </c>
      <c r="C139" s="12" t="s">
        <v>2</v>
      </c>
      <c r="D139" s="10"/>
      <c r="E139" s="29" t="s">
        <v>636</v>
      </c>
      <c r="F139" s="124" t="s">
        <v>17</v>
      </c>
      <c r="G139" s="49" t="s">
        <v>16</v>
      </c>
      <c r="H139" s="29">
        <v>4980</v>
      </c>
      <c r="I139" s="29">
        <v>0.18</v>
      </c>
      <c r="J139" s="29">
        <v>59</v>
      </c>
      <c r="K139" s="267">
        <f>AVERAGE(H139:H140,H142:H147)</f>
        <v>4410</v>
      </c>
      <c r="L139" s="126"/>
    </row>
    <row r="140" spans="1:12" x14ac:dyDescent="0.25">
      <c r="A140" s="30">
        <v>43217.437372685185</v>
      </c>
      <c r="B140" s="12" t="s">
        <v>3</v>
      </c>
      <c r="C140" s="12" t="s">
        <v>2</v>
      </c>
      <c r="D140" s="10"/>
      <c r="E140" s="29" t="s">
        <v>636</v>
      </c>
      <c r="F140" s="124" t="s">
        <v>17</v>
      </c>
      <c r="G140" s="49" t="s">
        <v>16</v>
      </c>
      <c r="H140" s="29">
        <v>4970</v>
      </c>
      <c r="I140" s="29">
        <v>0.18</v>
      </c>
      <c r="J140" s="29">
        <v>59</v>
      </c>
      <c r="K140" s="268"/>
      <c r="L140" s="126"/>
    </row>
    <row r="141" spans="1:12" x14ac:dyDescent="0.25">
      <c r="A141" s="30">
        <v>43217.437511574077</v>
      </c>
      <c r="B141" s="12" t="s">
        <v>3</v>
      </c>
      <c r="C141" s="12" t="s">
        <v>2</v>
      </c>
      <c r="D141" s="10"/>
      <c r="E141" s="29" t="s">
        <v>636</v>
      </c>
      <c r="F141" s="124" t="s">
        <v>17</v>
      </c>
      <c r="G141" s="49" t="s">
        <v>16</v>
      </c>
      <c r="H141" s="31">
        <v>3720</v>
      </c>
      <c r="I141" s="29">
        <v>0.18</v>
      </c>
      <c r="J141" s="29">
        <v>57</v>
      </c>
      <c r="K141" s="268"/>
      <c r="L141" s="126"/>
    </row>
    <row r="142" spans="1:12" x14ac:dyDescent="0.25">
      <c r="A142" s="30">
        <v>43217.438067129631</v>
      </c>
      <c r="B142" s="12" t="s">
        <v>3</v>
      </c>
      <c r="C142" s="12" t="s">
        <v>2</v>
      </c>
      <c r="D142" s="10"/>
      <c r="E142" s="29" t="s">
        <v>636</v>
      </c>
      <c r="F142" s="124" t="s">
        <v>17</v>
      </c>
      <c r="G142" s="49" t="s">
        <v>16</v>
      </c>
      <c r="H142" s="29">
        <v>4350</v>
      </c>
      <c r="I142" s="29">
        <v>0.18</v>
      </c>
      <c r="J142" s="29">
        <v>59</v>
      </c>
      <c r="K142" s="268"/>
      <c r="L142" s="126"/>
    </row>
    <row r="143" spans="1:12" x14ac:dyDescent="0.25">
      <c r="A143" s="30">
        <v>43217.438217592593</v>
      </c>
      <c r="B143" s="12" t="s">
        <v>3</v>
      </c>
      <c r="C143" s="12" t="s">
        <v>2</v>
      </c>
      <c r="D143" s="10"/>
      <c r="E143" s="29" t="s">
        <v>636</v>
      </c>
      <c r="F143" s="124" t="s">
        <v>17</v>
      </c>
      <c r="G143" s="49" t="s">
        <v>16</v>
      </c>
      <c r="H143" s="29">
        <v>4340</v>
      </c>
      <c r="I143" s="29">
        <v>0.18</v>
      </c>
      <c r="J143" s="29">
        <v>59</v>
      </c>
      <c r="K143" s="268"/>
      <c r="L143" s="126"/>
    </row>
    <row r="144" spans="1:12" x14ac:dyDescent="0.25">
      <c r="A144" s="30">
        <v>43217.438368055555</v>
      </c>
      <c r="B144" s="12" t="s">
        <v>3</v>
      </c>
      <c r="C144" s="12" t="s">
        <v>2</v>
      </c>
      <c r="D144" s="10"/>
      <c r="E144" s="29" t="s">
        <v>636</v>
      </c>
      <c r="F144" s="124" t="s">
        <v>17</v>
      </c>
      <c r="G144" s="49" t="s">
        <v>16</v>
      </c>
      <c r="H144" s="29">
        <v>4320</v>
      </c>
      <c r="I144" s="29">
        <v>0.18</v>
      </c>
      <c r="J144" s="29">
        <v>59</v>
      </c>
      <c r="K144" s="268"/>
      <c r="L144" s="126"/>
    </row>
    <row r="145" spans="1:12" x14ac:dyDescent="0.25">
      <c r="A145" s="30">
        <v>43217.43886574074</v>
      </c>
      <c r="B145" s="12" t="s">
        <v>3</v>
      </c>
      <c r="C145" s="10"/>
      <c r="D145" s="12" t="s">
        <v>2</v>
      </c>
      <c r="E145" s="29" t="s">
        <v>637</v>
      </c>
      <c r="F145" s="124" t="s">
        <v>17</v>
      </c>
      <c r="G145" s="49" t="s">
        <v>16</v>
      </c>
      <c r="H145" s="29">
        <v>4120</v>
      </c>
      <c r="I145" s="29">
        <v>0.18</v>
      </c>
      <c r="J145" s="29">
        <v>59</v>
      </c>
      <c r="K145" s="268"/>
      <c r="L145" s="126"/>
    </row>
    <row r="146" spans="1:12" x14ac:dyDescent="0.25">
      <c r="A146" s="30">
        <v>43217.439016203702</v>
      </c>
      <c r="B146" s="12" t="s">
        <v>3</v>
      </c>
      <c r="C146" s="10"/>
      <c r="D146" s="12" t="s">
        <v>2</v>
      </c>
      <c r="E146" s="29" t="s">
        <v>637</v>
      </c>
      <c r="F146" s="124" t="s">
        <v>17</v>
      </c>
      <c r="G146" s="49" t="s">
        <v>16</v>
      </c>
      <c r="H146" s="29">
        <v>4120</v>
      </c>
      <c r="I146" s="29">
        <v>0.18</v>
      </c>
      <c r="J146" s="29">
        <v>59</v>
      </c>
      <c r="K146" s="268"/>
      <c r="L146" s="126"/>
    </row>
    <row r="147" spans="1:12" x14ac:dyDescent="0.25">
      <c r="A147" s="30">
        <v>43217.439166666663</v>
      </c>
      <c r="B147" s="12" t="s">
        <v>3</v>
      </c>
      <c r="C147" s="10"/>
      <c r="D147" s="12" t="s">
        <v>2</v>
      </c>
      <c r="E147" s="29" t="s">
        <v>637</v>
      </c>
      <c r="F147" s="124" t="s">
        <v>17</v>
      </c>
      <c r="G147" s="49" t="s">
        <v>16</v>
      </c>
      <c r="H147" s="29">
        <v>4080</v>
      </c>
      <c r="I147" s="29">
        <v>0.18</v>
      </c>
      <c r="J147" s="29">
        <v>59</v>
      </c>
      <c r="K147" s="269"/>
      <c r="L147" s="126"/>
    </row>
    <row r="148" spans="1:12" x14ac:dyDescent="0.25">
      <c r="A148" s="22">
        <v>43217.439699074072</v>
      </c>
      <c r="B148" s="9" t="s">
        <v>3</v>
      </c>
      <c r="C148" s="9" t="s">
        <v>2</v>
      </c>
      <c r="D148" s="10"/>
      <c r="E148" s="8" t="s">
        <v>636</v>
      </c>
      <c r="F148" s="125" t="s">
        <v>15</v>
      </c>
      <c r="G148" s="9" t="s">
        <v>0</v>
      </c>
      <c r="H148" s="8">
        <v>4840</v>
      </c>
      <c r="I148" s="8">
        <v>0.18</v>
      </c>
      <c r="J148" s="8">
        <v>59</v>
      </c>
      <c r="K148" s="270">
        <f>AVERAGE(H157:H162)</f>
        <v>4963.333333333333</v>
      </c>
      <c r="L148" s="126"/>
    </row>
    <row r="149" spans="1:12" x14ac:dyDescent="0.25">
      <c r="A149" s="22">
        <v>43217.439849537041</v>
      </c>
      <c r="B149" s="9" t="s">
        <v>3</v>
      </c>
      <c r="C149" s="9" t="s">
        <v>2</v>
      </c>
      <c r="D149" s="10"/>
      <c r="E149" s="8" t="s">
        <v>636</v>
      </c>
      <c r="F149" s="125" t="s">
        <v>15</v>
      </c>
      <c r="G149" s="9" t="s">
        <v>0</v>
      </c>
      <c r="H149" s="8">
        <v>4850</v>
      </c>
      <c r="I149" s="8">
        <v>0.18</v>
      </c>
      <c r="J149" s="8">
        <v>59</v>
      </c>
      <c r="K149" s="271"/>
      <c r="L149" s="126"/>
    </row>
    <row r="150" spans="1:12" x14ac:dyDescent="0.25">
      <c r="A150" s="22">
        <v>43217.440000000002</v>
      </c>
      <c r="B150" s="9" t="s">
        <v>3</v>
      </c>
      <c r="C150" s="9" t="s">
        <v>2</v>
      </c>
      <c r="D150" s="10"/>
      <c r="E150" s="8" t="s">
        <v>636</v>
      </c>
      <c r="F150" s="125" t="s">
        <v>15</v>
      </c>
      <c r="G150" s="9" t="s">
        <v>0</v>
      </c>
      <c r="H150" s="8">
        <v>4870</v>
      </c>
      <c r="I150" s="8">
        <v>0.18</v>
      </c>
      <c r="J150" s="8">
        <v>59</v>
      </c>
      <c r="K150" s="271"/>
      <c r="L150" s="126"/>
    </row>
    <row r="151" spans="1:12" x14ac:dyDescent="0.25">
      <c r="A151" s="22">
        <v>43217.440648148149</v>
      </c>
      <c r="B151" s="9" t="s">
        <v>3</v>
      </c>
      <c r="C151" s="10"/>
      <c r="D151" s="9" t="s">
        <v>2</v>
      </c>
      <c r="E151" s="8" t="s">
        <v>637</v>
      </c>
      <c r="F151" s="125" t="s">
        <v>15</v>
      </c>
      <c r="G151" s="9" t="s">
        <v>0</v>
      </c>
      <c r="H151" s="14">
        <v>4540</v>
      </c>
      <c r="I151" s="8">
        <v>0.18</v>
      </c>
      <c r="J151" s="8">
        <v>59</v>
      </c>
      <c r="K151" s="271"/>
      <c r="L151" s="126"/>
    </row>
    <row r="152" spans="1:12" x14ac:dyDescent="0.25">
      <c r="A152" s="22">
        <v>43217.440810185188</v>
      </c>
      <c r="B152" s="9" t="s">
        <v>3</v>
      </c>
      <c r="C152" s="10"/>
      <c r="D152" s="9" t="s">
        <v>2</v>
      </c>
      <c r="E152" s="8" t="s">
        <v>637</v>
      </c>
      <c r="F152" s="125" t="s">
        <v>15</v>
      </c>
      <c r="G152" s="9" t="s">
        <v>0</v>
      </c>
      <c r="H152" s="8">
        <v>4520</v>
      </c>
      <c r="I152" s="8">
        <v>0.18</v>
      </c>
      <c r="J152" s="8">
        <v>59</v>
      </c>
      <c r="K152" s="271"/>
      <c r="L152" s="126"/>
    </row>
    <row r="153" spans="1:12" x14ac:dyDescent="0.25">
      <c r="A153" s="22">
        <v>43217.440972222219</v>
      </c>
      <c r="B153" s="9" t="s">
        <v>3</v>
      </c>
      <c r="C153" s="10"/>
      <c r="D153" s="9" t="s">
        <v>2</v>
      </c>
      <c r="E153" s="8" t="s">
        <v>637</v>
      </c>
      <c r="F153" s="125" t="s">
        <v>15</v>
      </c>
      <c r="G153" s="9" t="s">
        <v>0</v>
      </c>
      <c r="H153" s="8">
        <v>4520</v>
      </c>
      <c r="I153" s="8">
        <v>0.18</v>
      </c>
      <c r="J153" s="8">
        <v>59</v>
      </c>
      <c r="K153" s="271"/>
      <c r="L153" s="126"/>
    </row>
    <row r="154" spans="1:12" x14ac:dyDescent="0.25">
      <c r="A154" s="22">
        <v>43217.44158564815</v>
      </c>
      <c r="B154" s="9" t="s">
        <v>3</v>
      </c>
      <c r="C154" s="10"/>
      <c r="D154" s="9" t="s">
        <v>2</v>
      </c>
      <c r="E154" s="8" t="s">
        <v>637</v>
      </c>
      <c r="F154" s="125" t="s">
        <v>15</v>
      </c>
      <c r="G154" s="9" t="s">
        <v>0</v>
      </c>
      <c r="H154" s="14">
        <v>4580</v>
      </c>
      <c r="I154" s="8">
        <v>0.18</v>
      </c>
      <c r="J154" s="8">
        <v>59</v>
      </c>
      <c r="K154" s="271"/>
      <c r="L154" s="126"/>
    </row>
    <row r="155" spans="1:12" x14ac:dyDescent="0.25">
      <c r="A155" s="22">
        <v>43217.441736111112</v>
      </c>
      <c r="B155" s="9" t="s">
        <v>3</v>
      </c>
      <c r="C155" s="10"/>
      <c r="D155" s="9" t="s">
        <v>2</v>
      </c>
      <c r="E155" s="8" t="s">
        <v>637</v>
      </c>
      <c r="F155" s="125" t="s">
        <v>15</v>
      </c>
      <c r="G155" s="9" t="s">
        <v>0</v>
      </c>
      <c r="H155" s="14">
        <v>4460</v>
      </c>
      <c r="I155" s="8">
        <v>0.18</v>
      </c>
      <c r="J155" s="8">
        <v>59</v>
      </c>
      <c r="K155" s="271"/>
      <c r="L155" s="126"/>
    </row>
    <row r="156" spans="1:12" x14ac:dyDescent="0.25">
      <c r="A156" s="22">
        <v>43217.441886574074</v>
      </c>
      <c r="B156" s="9" t="s">
        <v>3</v>
      </c>
      <c r="C156" s="10"/>
      <c r="D156" s="9" t="s">
        <v>2</v>
      </c>
      <c r="E156" s="8" t="s">
        <v>637</v>
      </c>
      <c r="F156" s="125" t="s">
        <v>15</v>
      </c>
      <c r="G156" s="9" t="s">
        <v>0</v>
      </c>
      <c r="H156" s="14">
        <v>4450</v>
      </c>
      <c r="I156" s="8">
        <v>0.18</v>
      </c>
      <c r="J156" s="8">
        <v>59</v>
      </c>
      <c r="K156" s="271"/>
      <c r="L156" s="126"/>
    </row>
    <row r="157" spans="1:12" x14ac:dyDescent="0.25">
      <c r="A157" s="22">
        <v>43217.442303240743</v>
      </c>
      <c r="B157" s="9" t="s">
        <v>3</v>
      </c>
      <c r="C157" s="10"/>
      <c r="D157" s="9" t="s">
        <v>2</v>
      </c>
      <c r="E157" s="8" t="s">
        <v>637</v>
      </c>
      <c r="F157" s="125" t="s">
        <v>15</v>
      </c>
      <c r="G157" s="9" t="s">
        <v>0</v>
      </c>
      <c r="H157" s="8">
        <v>4870</v>
      </c>
      <c r="I157" s="8">
        <v>0.18</v>
      </c>
      <c r="J157" s="8">
        <v>59</v>
      </c>
      <c r="K157" s="271"/>
      <c r="L157" s="126"/>
    </row>
    <row r="158" spans="1:12" x14ac:dyDescent="0.25">
      <c r="A158" s="22">
        <v>43217.442453703705</v>
      </c>
      <c r="B158" s="9" t="s">
        <v>3</v>
      </c>
      <c r="C158" s="10"/>
      <c r="D158" s="9" t="s">
        <v>2</v>
      </c>
      <c r="E158" s="8" t="s">
        <v>637</v>
      </c>
      <c r="F158" s="125" t="s">
        <v>15</v>
      </c>
      <c r="G158" s="9" t="s">
        <v>0</v>
      </c>
      <c r="H158" s="8">
        <v>4860</v>
      </c>
      <c r="I158" s="8">
        <v>0.18</v>
      </c>
      <c r="J158" s="8">
        <v>59</v>
      </c>
      <c r="K158" s="271"/>
      <c r="L158" s="126"/>
    </row>
    <row r="159" spans="1:12" x14ac:dyDescent="0.25">
      <c r="A159" s="22">
        <v>43217.442604166667</v>
      </c>
      <c r="B159" s="9" t="s">
        <v>3</v>
      </c>
      <c r="C159" s="10"/>
      <c r="D159" s="9" t="s">
        <v>2</v>
      </c>
      <c r="E159" s="8" t="s">
        <v>637</v>
      </c>
      <c r="F159" s="125" t="s">
        <v>15</v>
      </c>
      <c r="G159" s="9" t="s">
        <v>0</v>
      </c>
      <c r="H159" s="8">
        <v>4850</v>
      </c>
      <c r="I159" s="8">
        <v>0.18</v>
      </c>
      <c r="J159" s="8">
        <v>59</v>
      </c>
      <c r="K159" s="271"/>
      <c r="L159" s="126"/>
    </row>
    <row r="160" spans="1:12" x14ac:dyDescent="0.25">
      <c r="A160" s="22">
        <v>43217.443182870367</v>
      </c>
      <c r="B160" s="9" t="s">
        <v>3</v>
      </c>
      <c r="C160" s="10"/>
      <c r="D160" s="9" t="s">
        <v>2</v>
      </c>
      <c r="E160" s="8" t="s">
        <v>637</v>
      </c>
      <c r="F160" s="125" t="s">
        <v>15</v>
      </c>
      <c r="G160" s="9" t="s">
        <v>0</v>
      </c>
      <c r="H160" s="8">
        <v>5070</v>
      </c>
      <c r="I160" s="8">
        <v>0.18</v>
      </c>
      <c r="J160" s="8">
        <v>57</v>
      </c>
      <c r="K160" s="271"/>
      <c r="L160" s="126"/>
    </row>
    <row r="161" spans="1:12" x14ac:dyDescent="0.25">
      <c r="A161" s="22">
        <v>43217.443333333336</v>
      </c>
      <c r="B161" s="9" t="s">
        <v>3</v>
      </c>
      <c r="C161" s="10"/>
      <c r="D161" s="9" t="s">
        <v>2</v>
      </c>
      <c r="E161" s="8" t="s">
        <v>637</v>
      </c>
      <c r="F161" s="125" t="s">
        <v>15</v>
      </c>
      <c r="G161" s="9" t="s">
        <v>0</v>
      </c>
      <c r="H161" s="8">
        <v>5050</v>
      </c>
      <c r="I161" s="8">
        <v>0.18</v>
      </c>
      <c r="J161" s="8">
        <v>59</v>
      </c>
      <c r="K161" s="271"/>
      <c r="L161" s="126"/>
    </row>
    <row r="162" spans="1:12" x14ac:dyDescent="0.25">
      <c r="A162" s="22">
        <v>43217.443483796298</v>
      </c>
      <c r="B162" s="9" t="s">
        <v>3</v>
      </c>
      <c r="C162" s="10"/>
      <c r="D162" s="9" t="s">
        <v>2</v>
      </c>
      <c r="E162" s="8" t="s">
        <v>637</v>
      </c>
      <c r="F162" s="125" t="s">
        <v>15</v>
      </c>
      <c r="G162" s="9" t="s">
        <v>0</v>
      </c>
      <c r="H162" s="8">
        <v>5080</v>
      </c>
      <c r="I162" s="8">
        <v>0.18</v>
      </c>
      <c r="J162" s="8">
        <v>57</v>
      </c>
      <c r="K162" s="272"/>
      <c r="L162" s="126"/>
    </row>
    <row r="163" spans="1:12" x14ac:dyDescent="0.25">
      <c r="A163" s="30">
        <v>43217.444328703707</v>
      </c>
      <c r="B163" s="12" t="s">
        <v>3</v>
      </c>
      <c r="C163" s="12" t="s">
        <v>2</v>
      </c>
      <c r="D163" s="10"/>
      <c r="E163" s="29" t="s">
        <v>636</v>
      </c>
      <c r="F163" s="24" t="s">
        <v>14</v>
      </c>
      <c r="G163" s="49" t="s">
        <v>0</v>
      </c>
      <c r="H163" s="29">
        <v>4490</v>
      </c>
      <c r="I163" s="29">
        <v>0.18</v>
      </c>
      <c r="J163" s="29">
        <v>57</v>
      </c>
      <c r="K163" s="267">
        <f>AVERAGE(H163:H164,H166:H168,H171:H172,H175:H177)</f>
        <v>4445</v>
      </c>
      <c r="L163" s="126"/>
    </row>
    <row r="164" spans="1:12" x14ac:dyDescent="0.25">
      <c r="A164" s="30">
        <v>43217.444467592592</v>
      </c>
      <c r="B164" s="12" t="s">
        <v>3</v>
      </c>
      <c r="C164" s="12" t="s">
        <v>2</v>
      </c>
      <c r="D164" s="10"/>
      <c r="E164" s="29" t="s">
        <v>636</v>
      </c>
      <c r="F164" s="24" t="s">
        <v>14</v>
      </c>
      <c r="G164" s="49" t="s">
        <v>0</v>
      </c>
      <c r="H164" s="29">
        <v>4480</v>
      </c>
      <c r="I164" s="29">
        <v>0.18</v>
      </c>
      <c r="J164" s="29">
        <v>59</v>
      </c>
      <c r="K164" s="268"/>
      <c r="L164" s="126"/>
    </row>
    <row r="165" spans="1:12" x14ac:dyDescent="0.25">
      <c r="A165" s="30">
        <v>43217.444618055553</v>
      </c>
      <c r="B165" s="12" t="s">
        <v>3</v>
      </c>
      <c r="C165" s="12" t="s">
        <v>2</v>
      </c>
      <c r="D165" s="10"/>
      <c r="E165" s="29" t="s">
        <v>636</v>
      </c>
      <c r="F165" s="24" t="s">
        <v>14</v>
      </c>
      <c r="G165" s="49" t="s">
        <v>0</v>
      </c>
      <c r="H165" s="31">
        <v>4460</v>
      </c>
      <c r="I165" s="29">
        <v>0.18</v>
      </c>
      <c r="J165" s="29">
        <v>59</v>
      </c>
      <c r="K165" s="268"/>
      <c r="L165" s="126"/>
    </row>
    <row r="166" spans="1:12" x14ac:dyDescent="0.25">
      <c r="A166" s="30">
        <v>43217.445219907408</v>
      </c>
      <c r="B166" s="12" t="s">
        <v>3</v>
      </c>
      <c r="C166" s="12" t="s">
        <v>2</v>
      </c>
      <c r="D166" s="10"/>
      <c r="E166" s="29" t="s">
        <v>636</v>
      </c>
      <c r="F166" s="24" t="s">
        <v>14</v>
      </c>
      <c r="G166" s="49" t="s">
        <v>0</v>
      </c>
      <c r="H166" s="29">
        <v>4500</v>
      </c>
      <c r="I166" s="29">
        <v>0.18</v>
      </c>
      <c r="J166" s="29">
        <v>57</v>
      </c>
      <c r="K166" s="268"/>
      <c r="L166" s="126"/>
    </row>
    <row r="167" spans="1:12" x14ac:dyDescent="0.25">
      <c r="A167" s="30">
        <v>43217.445370370369</v>
      </c>
      <c r="B167" s="12" t="s">
        <v>3</v>
      </c>
      <c r="C167" s="12" t="s">
        <v>2</v>
      </c>
      <c r="D167" s="10"/>
      <c r="E167" s="29" t="s">
        <v>636</v>
      </c>
      <c r="F167" s="24" t="s">
        <v>14</v>
      </c>
      <c r="G167" s="49" t="s">
        <v>0</v>
      </c>
      <c r="H167" s="29">
        <v>4490</v>
      </c>
      <c r="I167" s="29">
        <v>0.18</v>
      </c>
      <c r="J167" s="29">
        <v>57</v>
      </c>
      <c r="K167" s="268"/>
      <c r="L167" s="126"/>
    </row>
    <row r="168" spans="1:12" x14ac:dyDescent="0.25">
      <c r="A168" s="30">
        <v>43217.445520833331</v>
      </c>
      <c r="B168" s="12" t="s">
        <v>3</v>
      </c>
      <c r="C168" s="12" t="s">
        <v>2</v>
      </c>
      <c r="D168" s="10"/>
      <c r="E168" s="29" t="s">
        <v>636</v>
      </c>
      <c r="F168" s="24" t="s">
        <v>14</v>
      </c>
      <c r="G168" s="49" t="s">
        <v>0</v>
      </c>
      <c r="H168" s="29">
        <v>4480</v>
      </c>
      <c r="I168" s="29">
        <v>0.18</v>
      </c>
      <c r="J168" s="29">
        <v>57</v>
      </c>
      <c r="K168" s="268"/>
      <c r="L168" s="126"/>
    </row>
    <row r="169" spans="1:12" x14ac:dyDescent="0.25">
      <c r="A169" s="30">
        <v>43217.446053240739</v>
      </c>
      <c r="B169" s="12" t="s">
        <v>3</v>
      </c>
      <c r="C169" s="10"/>
      <c r="D169" s="12" t="s">
        <v>2</v>
      </c>
      <c r="E169" s="29" t="s">
        <v>637</v>
      </c>
      <c r="F169" s="24" t="s">
        <v>14</v>
      </c>
      <c r="G169" s="49" t="s">
        <v>0</v>
      </c>
      <c r="H169" s="31">
        <v>4390</v>
      </c>
      <c r="I169" s="29">
        <v>0.18</v>
      </c>
      <c r="J169" s="29">
        <v>59</v>
      </c>
      <c r="K169" s="268"/>
      <c r="L169" s="126"/>
    </row>
    <row r="170" spans="1:12" x14ac:dyDescent="0.25">
      <c r="A170" s="30">
        <v>43217.446203703701</v>
      </c>
      <c r="B170" s="12" t="s">
        <v>3</v>
      </c>
      <c r="C170" s="10"/>
      <c r="D170" s="12" t="s">
        <v>2</v>
      </c>
      <c r="E170" s="29" t="s">
        <v>637</v>
      </c>
      <c r="F170" s="24" t="s">
        <v>14</v>
      </c>
      <c r="G170" s="49" t="s">
        <v>0</v>
      </c>
      <c r="H170" s="31">
        <v>4440</v>
      </c>
      <c r="I170" s="29">
        <v>0.18</v>
      </c>
      <c r="J170" s="29">
        <v>57</v>
      </c>
      <c r="K170" s="268"/>
      <c r="L170" s="126"/>
    </row>
    <row r="171" spans="1:12" x14ac:dyDescent="0.25">
      <c r="A171" s="30">
        <v>43217.44635416667</v>
      </c>
      <c r="B171" s="12" t="s">
        <v>3</v>
      </c>
      <c r="C171" s="10"/>
      <c r="D171" s="12" t="s">
        <v>2</v>
      </c>
      <c r="E171" s="29" t="s">
        <v>637</v>
      </c>
      <c r="F171" s="24" t="s">
        <v>14</v>
      </c>
      <c r="G171" s="49" t="s">
        <v>0</v>
      </c>
      <c r="H171" s="29">
        <v>4460</v>
      </c>
      <c r="I171" s="29">
        <v>0.18</v>
      </c>
      <c r="J171" s="29">
        <v>57</v>
      </c>
      <c r="K171" s="268"/>
      <c r="L171" s="126"/>
    </row>
    <row r="172" spans="1:12" x14ac:dyDescent="0.25">
      <c r="A172" s="30">
        <v>43217.446689814817</v>
      </c>
      <c r="B172" s="12" t="s">
        <v>3</v>
      </c>
      <c r="C172" s="10"/>
      <c r="D172" s="12" t="s">
        <v>2</v>
      </c>
      <c r="E172" s="29" t="s">
        <v>637</v>
      </c>
      <c r="F172" s="24" t="s">
        <v>14</v>
      </c>
      <c r="G172" s="49" t="s">
        <v>0</v>
      </c>
      <c r="H172" s="29">
        <v>4510</v>
      </c>
      <c r="I172" s="29">
        <v>0.18</v>
      </c>
      <c r="J172" s="29">
        <v>59</v>
      </c>
      <c r="K172" s="268"/>
      <c r="L172" s="126"/>
    </row>
    <row r="173" spans="1:12" x14ac:dyDescent="0.25">
      <c r="A173" s="30">
        <v>43217.446840277778</v>
      </c>
      <c r="B173" s="12" t="s">
        <v>3</v>
      </c>
      <c r="C173" s="10"/>
      <c r="D173" s="12" t="s">
        <v>2</v>
      </c>
      <c r="E173" s="29" t="s">
        <v>637</v>
      </c>
      <c r="F173" s="24" t="s">
        <v>14</v>
      </c>
      <c r="G173" s="49" t="s">
        <v>0</v>
      </c>
      <c r="H173" s="31">
        <v>390</v>
      </c>
      <c r="I173" s="29">
        <v>0.18</v>
      </c>
      <c r="J173" s="29">
        <v>59</v>
      </c>
      <c r="K173" s="268"/>
      <c r="L173" s="126"/>
    </row>
    <row r="174" spans="1:12" x14ac:dyDescent="0.25">
      <c r="A174" s="30">
        <v>43217.44699074074</v>
      </c>
      <c r="B174" s="12" t="s">
        <v>3</v>
      </c>
      <c r="C174" s="10"/>
      <c r="D174" s="12" t="s">
        <v>2</v>
      </c>
      <c r="E174" s="29" t="s">
        <v>637</v>
      </c>
      <c r="F174" s="24" t="s">
        <v>14</v>
      </c>
      <c r="G174" s="49" t="s">
        <v>0</v>
      </c>
      <c r="H174" s="31">
        <v>4490</v>
      </c>
      <c r="I174" s="29">
        <v>0.18</v>
      </c>
      <c r="J174" s="29">
        <v>57</v>
      </c>
      <c r="K174" s="268"/>
      <c r="L174" s="126"/>
    </row>
    <row r="175" spans="1:12" x14ac:dyDescent="0.25">
      <c r="A175" s="30">
        <v>43217.447395833333</v>
      </c>
      <c r="B175" s="12" t="s">
        <v>3</v>
      </c>
      <c r="C175" s="10"/>
      <c r="D175" s="12" t="s">
        <v>2</v>
      </c>
      <c r="E175" s="29" t="s">
        <v>637</v>
      </c>
      <c r="F175" s="24" t="s">
        <v>14</v>
      </c>
      <c r="G175" s="49" t="s">
        <v>0</v>
      </c>
      <c r="H175" s="29">
        <v>4360</v>
      </c>
      <c r="I175" s="29">
        <v>0.18</v>
      </c>
      <c r="J175" s="29">
        <v>57</v>
      </c>
      <c r="K175" s="268"/>
      <c r="L175" s="126"/>
    </row>
    <row r="176" spans="1:12" x14ac:dyDescent="0.25">
      <c r="A176" s="30">
        <v>43217.447546296295</v>
      </c>
      <c r="B176" s="12" t="s">
        <v>3</v>
      </c>
      <c r="C176" s="10"/>
      <c r="D176" s="12" t="s">
        <v>2</v>
      </c>
      <c r="E176" s="29" t="s">
        <v>637</v>
      </c>
      <c r="F176" s="24" t="s">
        <v>14</v>
      </c>
      <c r="G176" s="49" t="s">
        <v>0</v>
      </c>
      <c r="H176" s="29">
        <v>4340</v>
      </c>
      <c r="I176" s="29">
        <v>0.18</v>
      </c>
      <c r="J176" s="29">
        <v>59</v>
      </c>
      <c r="K176" s="268"/>
      <c r="L176" s="126"/>
    </row>
    <row r="177" spans="1:12" x14ac:dyDescent="0.25">
      <c r="A177" s="30">
        <v>43217.447708333333</v>
      </c>
      <c r="B177" s="12" t="s">
        <v>3</v>
      </c>
      <c r="C177" s="10"/>
      <c r="D177" s="12" t="s">
        <v>2</v>
      </c>
      <c r="E177" s="29" t="s">
        <v>637</v>
      </c>
      <c r="F177" s="24" t="s">
        <v>14</v>
      </c>
      <c r="G177" s="49" t="s">
        <v>0</v>
      </c>
      <c r="H177" s="29">
        <v>4340</v>
      </c>
      <c r="I177" s="29">
        <v>0.18</v>
      </c>
      <c r="J177" s="29">
        <v>59</v>
      </c>
      <c r="K177" s="269"/>
      <c r="L177" s="126"/>
    </row>
    <row r="178" spans="1:12" x14ac:dyDescent="0.25">
      <c r="A178" s="22">
        <v>43217.448298611111</v>
      </c>
      <c r="B178" s="9" t="s">
        <v>3</v>
      </c>
      <c r="C178" s="9" t="s">
        <v>2</v>
      </c>
      <c r="D178" s="10"/>
      <c r="E178" s="8" t="s">
        <v>636</v>
      </c>
      <c r="F178" s="125" t="s">
        <v>13</v>
      </c>
      <c r="G178" s="9" t="s">
        <v>0</v>
      </c>
      <c r="H178" s="8">
        <v>4640</v>
      </c>
      <c r="I178" s="8">
        <v>0.18</v>
      </c>
      <c r="J178" s="8">
        <v>57</v>
      </c>
      <c r="K178" s="270">
        <f>AVERAGE(H178:H186)</f>
        <v>4838.8888888888887</v>
      </c>
      <c r="L178" s="126"/>
    </row>
    <row r="179" spans="1:12" x14ac:dyDescent="0.25">
      <c r="A179" s="22">
        <v>43217.448449074072</v>
      </c>
      <c r="B179" s="9" t="s">
        <v>3</v>
      </c>
      <c r="C179" s="9" t="s">
        <v>2</v>
      </c>
      <c r="D179" s="10"/>
      <c r="E179" s="8" t="s">
        <v>636</v>
      </c>
      <c r="F179" s="125" t="s">
        <v>13</v>
      </c>
      <c r="G179" s="9" t="s">
        <v>0</v>
      </c>
      <c r="H179" s="8">
        <v>4690</v>
      </c>
      <c r="I179" s="8">
        <v>0.18</v>
      </c>
      <c r="J179" s="8">
        <v>57</v>
      </c>
      <c r="K179" s="271"/>
      <c r="L179" s="126"/>
    </row>
    <row r="180" spans="1:12" x14ac:dyDescent="0.25">
      <c r="A180" s="22">
        <v>43217.448599537034</v>
      </c>
      <c r="B180" s="9" t="s">
        <v>3</v>
      </c>
      <c r="C180" s="9" t="s">
        <v>2</v>
      </c>
      <c r="D180" s="10"/>
      <c r="E180" s="8" t="s">
        <v>636</v>
      </c>
      <c r="F180" s="125" t="s">
        <v>13</v>
      </c>
      <c r="G180" s="9" t="s">
        <v>0</v>
      </c>
      <c r="H180" s="8">
        <v>4700</v>
      </c>
      <c r="I180" s="8">
        <v>0.18</v>
      </c>
      <c r="J180" s="8">
        <v>57</v>
      </c>
      <c r="K180" s="271"/>
      <c r="L180" s="126"/>
    </row>
    <row r="181" spans="1:12" x14ac:dyDescent="0.25">
      <c r="A181" s="22">
        <v>43217.449074074073</v>
      </c>
      <c r="B181" s="9" t="s">
        <v>3</v>
      </c>
      <c r="C181" s="10"/>
      <c r="D181" s="9" t="s">
        <v>2</v>
      </c>
      <c r="E181" s="8" t="s">
        <v>637</v>
      </c>
      <c r="F181" s="125" t="s">
        <v>13</v>
      </c>
      <c r="G181" s="9" t="s">
        <v>0</v>
      </c>
      <c r="H181" s="8">
        <v>5370</v>
      </c>
      <c r="I181" s="8">
        <v>0.18</v>
      </c>
      <c r="J181" s="8">
        <v>57</v>
      </c>
      <c r="K181" s="271"/>
      <c r="L181" s="126"/>
    </row>
    <row r="182" spans="1:12" x14ac:dyDescent="0.25">
      <c r="A182" s="22">
        <v>43217.449212962965</v>
      </c>
      <c r="B182" s="9" t="s">
        <v>3</v>
      </c>
      <c r="C182" s="10"/>
      <c r="D182" s="9" t="s">
        <v>2</v>
      </c>
      <c r="E182" s="8" t="s">
        <v>637</v>
      </c>
      <c r="F182" s="125" t="s">
        <v>13</v>
      </c>
      <c r="G182" s="9" t="s">
        <v>0</v>
      </c>
      <c r="H182" s="8">
        <v>5390</v>
      </c>
      <c r="I182" s="8">
        <v>0.18</v>
      </c>
      <c r="J182" s="8">
        <v>57</v>
      </c>
      <c r="K182" s="271"/>
      <c r="L182" s="126"/>
    </row>
    <row r="183" spans="1:12" x14ac:dyDescent="0.25">
      <c r="A183" s="22">
        <v>43217.449363425927</v>
      </c>
      <c r="B183" s="9" t="s">
        <v>3</v>
      </c>
      <c r="C183" s="10"/>
      <c r="D183" s="9" t="s">
        <v>2</v>
      </c>
      <c r="E183" s="8" t="s">
        <v>637</v>
      </c>
      <c r="F183" s="125" t="s">
        <v>13</v>
      </c>
      <c r="G183" s="9" t="s">
        <v>0</v>
      </c>
      <c r="H183" s="8">
        <v>5390</v>
      </c>
      <c r="I183" s="8">
        <v>0.18</v>
      </c>
      <c r="J183" s="8">
        <v>57</v>
      </c>
      <c r="K183" s="271"/>
      <c r="L183" s="126"/>
    </row>
    <row r="184" spans="1:12" x14ac:dyDescent="0.25">
      <c r="A184" s="22">
        <v>43217.449699074074</v>
      </c>
      <c r="B184" s="9" t="s">
        <v>3</v>
      </c>
      <c r="C184" s="10"/>
      <c r="D184" s="9" t="s">
        <v>2</v>
      </c>
      <c r="E184" s="8" t="s">
        <v>637</v>
      </c>
      <c r="F184" s="125" t="s">
        <v>13</v>
      </c>
      <c r="G184" s="9" t="s">
        <v>0</v>
      </c>
      <c r="H184" s="8">
        <v>4530</v>
      </c>
      <c r="I184" s="8">
        <v>0.18</v>
      </c>
      <c r="J184" s="8">
        <v>57</v>
      </c>
      <c r="K184" s="271"/>
      <c r="L184" s="126"/>
    </row>
    <row r="185" spans="1:12" x14ac:dyDescent="0.25">
      <c r="A185" s="22">
        <v>43217.449861111112</v>
      </c>
      <c r="B185" s="9" t="s">
        <v>3</v>
      </c>
      <c r="C185" s="10"/>
      <c r="D185" s="9" t="s">
        <v>2</v>
      </c>
      <c r="E185" s="8" t="s">
        <v>637</v>
      </c>
      <c r="F185" s="125" t="s">
        <v>13</v>
      </c>
      <c r="G185" s="9" t="s">
        <v>0</v>
      </c>
      <c r="H185" s="8">
        <v>4410</v>
      </c>
      <c r="I185" s="8">
        <v>0.18</v>
      </c>
      <c r="J185" s="8">
        <v>59</v>
      </c>
      <c r="K185" s="271"/>
      <c r="L185" s="126"/>
    </row>
    <row r="186" spans="1:12" x14ac:dyDescent="0.25">
      <c r="A186" s="22">
        <v>43217.450011574074</v>
      </c>
      <c r="B186" s="9" t="s">
        <v>3</v>
      </c>
      <c r="C186" s="10"/>
      <c r="D186" s="9" t="s">
        <v>2</v>
      </c>
      <c r="E186" s="8" t="s">
        <v>637</v>
      </c>
      <c r="F186" s="125" t="s">
        <v>13</v>
      </c>
      <c r="G186" s="9" t="s">
        <v>0</v>
      </c>
      <c r="H186" s="8">
        <v>4430</v>
      </c>
      <c r="I186" s="8">
        <v>0.18</v>
      </c>
      <c r="J186" s="8">
        <v>57</v>
      </c>
      <c r="K186" s="272"/>
      <c r="L186" s="126"/>
    </row>
    <row r="187" spans="1:12" x14ac:dyDescent="0.25">
      <c r="A187" s="30">
        <v>43217.45071759259</v>
      </c>
      <c r="B187" s="12" t="s">
        <v>3</v>
      </c>
      <c r="C187" s="12" t="s">
        <v>2</v>
      </c>
      <c r="D187" s="10"/>
      <c r="E187" s="29" t="s">
        <v>636</v>
      </c>
      <c r="F187" s="124" t="s">
        <v>13</v>
      </c>
      <c r="G187" s="49" t="s">
        <v>12</v>
      </c>
      <c r="H187" s="29">
        <v>3650</v>
      </c>
      <c r="I187" s="29">
        <v>0.18</v>
      </c>
      <c r="J187" s="29">
        <v>57</v>
      </c>
      <c r="K187" s="267">
        <f>AVERAGE(H187,H190,H192:H193,H195,H199:H201)</f>
        <v>3897.5</v>
      </c>
      <c r="L187" s="126"/>
    </row>
    <row r="188" spans="1:12" x14ac:dyDescent="0.25">
      <c r="A188" s="30">
        <v>43217.450868055559</v>
      </c>
      <c r="B188" s="12" t="s">
        <v>3</v>
      </c>
      <c r="C188" s="12" t="s">
        <v>2</v>
      </c>
      <c r="D188" s="10"/>
      <c r="E188" s="29" t="s">
        <v>636</v>
      </c>
      <c r="F188" s="124" t="s">
        <v>13</v>
      </c>
      <c r="G188" s="49" t="s">
        <v>12</v>
      </c>
      <c r="H188" s="31">
        <v>3370</v>
      </c>
      <c r="I188" s="29">
        <v>0.18</v>
      </c>
      <c r="J188" s="29">
        <v>57</v>
      </c>
      <c r="K188" s="268"/>
      <c r="L188" s="126"/>
    </row>
    <row r="189" spans="1:12" x14ac:dyDescent="0.25">
      <c r="A189" s="30">
        <v>43217.451018518521</v>
      </c>
      <c r="B189" s="12" t="s">
        <v>3</v>
      </c>
      <c r="C189" s="12" t="s">
        <v>2</v>
      </c>
      <c r="D189" s="10"/>
      <c r="E189" s="29" t="s">
        <v>636</v>
      </c>
      <c r="F189" s="124" t="s">
        <v>13</v>
      </c>
      <c r="G189" s="49" t="s">
        <v>12</v>
      </c>
      <c r="H189" s="31">
        <v>3280</v>
      </c>
      <c r="I189" s="29">
        <v>0.18</v>
      </c>
      <c r="J189" s="29">
        <v>57</v>
      </c>
      <c r="K189" s="268"/>
      <c r="L189" s="126"/>
    </row>
    <row r="190" spans="1:12" x14ac:dyDescent="0.25">
      <c r="A190" s="30">
        <v>43217.451284722221</v>
      </c>
      <c r="B190" s="12" t="s">
        <v>3</v>
      </c>
      <c r="C190" s="12" t="s">
        <v>2</v>
      </c>
      <c r="D190" s="10"/>
      <c r="E190" s="29" t="s">
        <v>636</v>
      </c>
      <c r="F190" s="124" t="s">
        <v>13</v>
      </c>
      <c r="G190" s="49" t="s">
        <v>12</v>
      </c>
      <c r="H190" s="29">
        <v>3610</v>
      </c>
      <c r="I190" s="29">
        <v>0.18</v>
      </c>
      <c r="J190" s="29">
        <v>59</v>
      </c>
      <c r="K190" s="268"/>
      <c r="L190" s="126"/>
    </row>
    <row r="191" spans="1:12" x14ac:dyDescent="0.25">
      <c r="A191" s="30">
        <v>43217.451435185183</v>
      </c>
      <c r="B191" s="12" t="s">
        <v>3</v>
      </c>
      <c r="C191" s="12" t="s">
        <v>2</v>
      </c>
      <c r="D191" s="10"/>
      <c r="E191" s="29" t="s">
        <v>636</v>
      </c>
      <c r="F191" s="124" t="s">
        <v>13</v>
      </c>
      <c r="G191" s="49" t="s">
        <v>12</v>
      </c>
      <c r="H191" s="31">
        <v>3390</v>
      </c>
      <c r="I191" s="29">
        <v>0.18</v>
      </c>
      <c r="J191" s="29">
        <v>57</v>
      </c>
      <c r="K191" s="268"/>
      <c r="L191" s="126"/>
    </row>
    <row r="192" spans="1:12" x14ac:dyDescent="0.25">
      <c r="A192" s="30">
        <v>43217.451585648145</v>
      </c>
      <c r="B192" s="12" t="s">
        <v>3</v>
      </c>
      <c r="C192" s="12" t="s">
        <v>2</v>
      </c>
      <c r="D192" s="10"/>
      <c r="E192" s="29" t="s">
        <v>636</v>
      </c>
      <c r="F192" s="124" t="s">
        <v>13</v>
      </c>
      <c r="G192" s="49" t="s">
        <v>12</v>
      </c>
      <c r="H192" s="29">
        <v>3620</v>
      </c>
      <c r="I192" s="29">
        <v>0.18</v>
      </c>
      <c r="J192" s="29">
        <v>57</v>
      </c>
      <c r="K192" s="268"/>
      <c r="L192" s="126"/>
    </row>
    <row r="193" spans="1:12" x14ac:dyDescent="0.25">
      <c r="A193" s="30">
        <v>43217.451851851853</v>
      </c>
      <c r="B193" s="12" t="s">
        <v>3</v>
      </c>
      <c r="C193" s="12" t="s">
        <v>2</v>
      </c>
      <c r="D193" s="10"/>
      <c r="E193" s="29" t="s">
        <v>636</v>
      </c>
      <c r="F193" s="124" t="s">
        <v>13</v>
      </c>
      <c r="G193" s="49" t="s">
        <v>12</v>
      </c>
      <c r="H193" s="29">
        <v>3640</v>
      </c>
      <c r="I193" s="29">
        <v>0.18</v>
      </c>
      <c r="J193" s="29">
        <v>57</v>
      </c>
      <c r="K193" s="268"/>
      <c r="L193" s="126"/>
    </row>
    <row r="194" spans="1:12" x14ac:dyDescent="0.25">
      <c r="A194" s="30">
        <v>43217.452002314814</v>
      </c>
      <c r="B194" s="12" t="s">
        <v>3</v>
      </c>
      <c r="C194" s="12" t="s">
        <v>2</v>
      </c>
      <c r="D194" s="10"/>
      <c r="E194" s="29" t="s">
        <v>636</v>
      </c>
      <c r="F194" s="124" t="s">
        <v>13</v>
      </c>
      <c r="G194" s="49" t="s">
        <v>12</v>
      </c>
      <c r="H194" s="31">
        <v>3610</v>
      </c>
      <c r="I194" s="29">
        <v>0.18</v>
      </c>
      <c r="J194" s="29">
        <v>57</v>
      </c>
      <c r="K194" s="268"/>
      <c r="L194" s="126"/>
    </row>
    <row r="195" spans="1:12" x14ac:dyDescent="0.25">
      <c r="A195" s="30">
        <v>43217.452164351853</v>
      </c>
      <c r="B195" s="12" t="s">
        <v>3</v>
      </c>
      <c r="C195" s="12" t="s">
        <v>2</v>
      </c>
      <c r="D195" s="10"/>
      <c r="E195" s="29" t="s">
        <v>636</v>
      </c>
      <c r="F195" s="124" t="s">
        <v>13</v>
      </c>
      <c r="G195" s="49" t="s">
        <v>12</v>
      </c>
      <c r="H195" s="29">
        <v>3640</v>
      </c>
      <c r="I195" s="29">
        <v>0.18</v>
      </c>
      <c r="J195" s="29">
        <v>57</v>
      </c>
      <c r="K195" s="268"/>
      <c r="L195" s="126"/>
    </row>
    <row r="196" spans="1:12" x14ac:dyDescent="0.25">
      <c r="A196" s="30">
        <v>43217.452581018515</v>
      </c>
      <c r="B196" s="12" t="s">
        <v>3</v>
      </c>
      <c r="C196" s="10"/>
      <c r="D196" s="12" t="s">
        <v>2</v>
      </c>
      <c r="E196" s="29" t="s">
        <v>637</v>
      </c>
      <c r="F196" s="124" t="s">
        <v>13</v>
      </c>
      <c r="G196" s="49" t="s">
        <v>12</v>
      </c>
      <c r="H196" s="31">
        <v>4070</v>
      </c>
      <c r="I196" s="29">
        <v>0.18</v>
      </c>
      <c r="J196" s="29">
        <v>57</v>
      </c>
      <c r="K196" s="268"/>
      <c r="L196" s="126"/>
    </row>
    <row r="197" spans="1:12" x14ac:dyDescent="0.25">
      <c r="A197" s="30">
        <v>43217.452731481484</v>
      </c>
      <c r="B197" s="12" t="s">
        <v>3</v>
      </c>
      <c r="C197" s="10"/>
      <c r="D197" s="12" t="s">
        <v>2</v>
      </c>
      <c r="E197" s="29" t="s">
        <v>637</v>
      </c>
      <c r="F197" s="124" t="s">
        <v>13</v>
      </c>
      <c r="G197" s="49" t="s">
        <v>12</v>
      </c>
      <c r="H197" s="31">
        <v>4000</v>
      </c>
      <c r="I197" s="29">
        <v>0.18</v>
      </c>
      <c r="J197" s="29">
        <v>57</v>
      </c>
      <c r="K197" s="268"/>
      <c r="L197" s="126"/>
    </row>
    <row r="198" spans="1:12" x14ac:dyDescent="0.25">
      <c r="A198" s="30">
        <v>43217.452881944446</v>
      </c>
      <c r="B198" s="12" t="s">
        <v>3</v>
      </c>
      <c r="C198" s="10"/>
      <c r="D198" s="12" t="s">
        <v>2</v>
      </c>
      <c r="E198" s="29" t="s">
        <v>637</v>
      </c>
      <c r="F198" s="124" t="s">
        <v>13</v>
      </c>
      <c r="G198" s="49" t="s">
        <v>12</v>
      </c>
      <c r="H198" s="31">
        <v>4000</v>
      </c>
      <c r="I198" s="29">
        <v>0.18</v>
      </c>
      <c r="J198" s="29">
        <v>57</v>
      </c>
      <c r="K198" s="268"/>
      <c r="L198" s="126"/>
    </row>
    <row r="199" spans="1:12" x14ac:dyDescent="0.25">
      <c r="A199" s="30">
        <v>43217.453287037039</v>
      </c>
      <c r="B199" s="12" t="s">
        <v>3</v>
      </c>
      <c r="C199" s="10"/>
      <c r="D199" s="12" t="s">
        <v>2</v>
      </c>
      <c r="E199" s="29" t="s">
        <v>637</v>
      </c>
      <c r="F199" s="124" t="s">
        <v>13</v>
      </c>
      <c r="G199" s="49" t="s">
        <v>12</v>
      </c>
      <c r="H199" s="29">
        <v>4360</v>
      </c>
      <c r="I199" s="29">
        <v>0.18</v>
      </c>
      <c r="J199" s="29">
        <v>59</v>
      </c>
      <c r="K199" s="268"/>
      <c r="L199" s="126"/>
    </row>
    <row r="200" spans="1:12" x14ac:dyDescent="0.25">
      <c r="A200" s="30">
        <v>43217.453425925924</v>
      </c>
      <c r="B200" s="12" t="s">
        <v>3</v>
      </c>
      <c r="C200" s="10"/>
      <c r="D200" s="12" t="s">
        <v>2</v>
      </c>
      <c r="E200" s="29" t="s">
        <v>637</v>
      </c>
      <c r="F200" s="124" t="s">
        <v>13</v>
      </c>
      <c r="G200" s="49" t="s">
        <v>12</v>
      </c>
      <c r="H200" s="29">
        <v>4330</v>
      </c>
      <c r="I200" s="29">
        <v>0.18</v>
      </c>
      <c r="J200" s="29">
        <v>57</v>
      </c>
      <c r="K200" s="268"/>
      <c r="L200" s="126"/>
    </row>
    <row r="201" spans="1:12" x14ac:dyDescent="0.25">
      <c r="A201" s="30">
        <v>43217.453564814816</v>
      </c>
      <c r="B201" s="12" t="s">
        <v>3</v>
      </c>
      <c r="C201" s="10"/>
      <c r="D201" s="12" t="s">
        <v>2</v>
      </c>
      <c r="E201" s="29" t="s">
        <v>637</v>
      </c>
      <c r="F201" s="124" t="s">
        <v>13</v>
      </c>
      <c r="G201" s="49" t="s">
        <v>12</v>
      </c>
      <c r="H201" s="29">
        <v>4330</v>
      </c>
      <c r="I201" s="29">
        <v>0.18</v>
      </c>
      <c r="J201" s="29">
        <v>57</v>
      </c>
      <c r="K201" s="269"/>
      <c r="L201" s="126"/>
    </row>
    <row r="202" spans="1:12" x14ac:dyDescent="0.25">
      <c r="A202" s="22">
        <v>43217.454652777778</v>
      </c>
      <c r="B202" s="9" t="s">
        <v>3</v>
      </c>
      <c r="C202" s="9" t="s">
        <v>2</v>
      </c>
      <c r="D202" s="10"/>
      <c r="E202" s="8" t="s">
        <v>636</v>
      </c>
      <c r="F202" s="125" t="s">
        <v>11</v>
      </c>
      <c r="G202" s="9" t="s">
        <v>0</v>
      </c>
      <c r="H202" s="8">
        <v>4220</v>
      </c>
      <c r="I202" s="8">
        <v>0.18</v>
      </c>
      <c r="J202" s="8">
        <v>57</v>
      </c>
      <c r="K202" s="270">
        <f>AVERAGE(H202:H204,H208:H210)</f>
        <v>4326.666666666667</v>
      </c>
      <c r="L202" s="126"/>
    </row>
    <row r="203" spans="1:12" x14ac:dyDescent="0.25">
      <c r="A203" s="22">
        <v>43217.454814814817</v>
      </c>
      <c r="B203" s="9" t="s">
        <v>3</v>
      </c>
      <c r="C203" s="9" t="s">
        <v>2</v>
      </c>
      <c r="D203" s="10"/>
      <c r="E203" s="8" t="s">
        <v>636</v>
      </c>
      <c r="F203" s="125" t="s">
        <v>11</v>
      </c>
      <c r="G203" s="9" t="s">
        <v>0</v>
      </c>
      <c r="H203" s="8">
        <v>4230</v>
      </c>
      <c r="I203" s="8">
        <v>0.18</v>
      </c>
      <c r="J203" s="8">
        <v>57</v>
      </c>
      <c r="K203" s="271"/>
      <c r="L203" s="126"/>
    </row>
    <row r="204" spans="1:12" x14ac:dyDescent="0.25">
      <c r="A204" s="22">
        <v>43217.454965277779</v>
      </c>
      <c r="B204" s="9" t="s">
        <v>3</v>
      </c>
      <c r="C204" s="9" t="s">
        <v>2</v>
      </c>
      <c r="D204" s="10"/>
      <c r="E204" s="8" t="s">
        <v>636</v>
      </c>
      <c r="F204" s="125" t="s">
        <v>11</v>
      </c>
      <c r="G204" s="9" t="s">
        <v>0</v>
      </c>
      <c r="H204" s="8">
        <v>4200</v>
      </c>
      <c r="I204" s="8">
        <v>0.18</v>
      </c>
      <c r="J204" s="8">
        <v>57</v>
      </c>
      <c r="K204" s="271"/>
      <c r="L204" s="126"/>
    </row>
    <row r="205" spans="1:12" x14ac:dyDescent="0.25">
      <c r="A205" s="22">
        <v>43217.455659722225</v>
      </c>
      <c r="B205" s="9" t="s">
        <v>3</v>
      </c>
      <c r="C205" s="10"/>
      <c r="D205" s="9" t="s">
        <v>2</v>
      </c>
      <c r="E205" s="8" t="s">
        <v>637</v>
      </c>
      <c r="F205" s="125" t="s">
        <v>11</v>
      </c>
      <c r="G205" s="9" t="s">
        <v>0</v>
      </c>
      <c r="H205" s="14">
        <v>4610</v>
      </c>
      <c r="I205" s="8">
        <v>0.18</v>
      </c>
      <c r="J205" s="8">
        <v>57</v>
      </c>
      <c r="K205" s="271"/>
      <c r="L205" s="126"/>
    </row>
    <row r="206" spans="1:12" x14ac:dyDescent="0.25">
      <c r="A206" s="22">
        <v>43217.45579861111</v>
      </c>
      <c r="B206" s="9" t="s">
        <v>3</v>
      </c>
      <c r="C206" s="10"/>
      <c r="D206" s="9" t="s">
        <v>2</v>
      </c>
      <c r="E206" s="8" t="s">
        <v>637</v>
      </c>
      <c r="F206" s="125" t="s">
        <v>11</v>
      </c>
      <c r="G206" s="9" t="s">
        <v>0</v>
      </c>
      <c r="H206" s="14">
        <v>4620</v>
      </c>
      <c r="I206" s="8">
        <v>0.18</v>
      </c>
      <c r="J206" s="8">
        <v>57</v>
      </c>
      <c r="K206" s="271"/>
      <c r="L206" s="126"/>
    </row>
    <row r="207" spans="1:12" x14ac:dyDescent="0.25">
      <c r="A207" s="22">
        <v>43217.455949074072</v>
      </c>
      <c r="B207" s="9" t="s">
        <v>3</v>
      </c>
      <c r="C207" s="10"/>
      <c r="D207" s="9" t="s">
        <v>2</v>
      </c>
      <c r="E207" s="8" t="s">
        <v>637</v>
      </c>
      <c r="F207" s="125" t="s">
        <v>11</v>
      </c>
      <c r="G207" s="9" t="s">
        <v>0</v>
      </c>
      <c r="H207" s="14">
        <v>4620</v>
      </c>
      <c r="I207" s="8">
        <v>0.18</v>
      </c>
      <c r="J207" s="8">
        <v>57</v>
      </c>
      <c r="K207" s="271"/>
      <c r="L207" s="126"/>
    </row>
    <row r="208" spans="1:12" x14ac:dyDescent="0.25">
      <c r="A208" s="22">
        <v>43217.456550925926</v>
      </c>
      <c r="B208" s="9" t="s">
        <v>3</v>
      </c>
      <c r="C208" s="10"/>
      <c r="D208" s="9" t="s">
        <v>2</v>
      </c>
      <c r="E208" s="8" t="s">
        <v>637</v>
      </c>
      <c r="F208" s="125" t="s">
        <v>11</v>
      </c>
      <c r="G208" s="9" t="s">
        <v>0</v>
      </c>
      <c r="H208" s="8">
        <v>4470</v>
      </c>
      <c r="I208" s="8">
        <v>0.18</v>
      </c>
      <c r="J208" s="8">
        <v>57</v>
      </c>
      <c r="K208" s="271"/>
      <c r="L208" s="126"/>
    </row>
    <row r="209" spans="1:12" x14ac:dyDescent="0.25">
      <c r="A209" s="22">
        <v>43217.456701388888</v>
      </c>
      <c r="B209" s="9" t="s">
        <v>3</v>
      </c>
      <c r="C209" s="10"/>
      <c r="D209" s="9" t="s">
        <v>2</v>
      </c>
      <c r="E209" s="8" t="s">
        <v>637</v>
      </c>
      <c r="F209" s="125" t="s">
        <v>11</v>
      </c>
      <c r="G209" s="9" t="s">
        <v>0</v>
      </c>
      <c r="H209" s="8">
        <v>4430</v>
      </c>
      <c r="I209" s="8">
        <v>0.18</v>
      </c>
      <c r="J209" s="8">
        <v>57</v>
      </c>
      <c r="K209" s="271"/>
      <c r="L209" s="126"/>
    </row>
    <row r="210" spans="1:12" x14ac:dyDescent="0.25">
      <c r="A210" s="22">
        <v>43217.45685185185</v>
      </c>
      <c r="B210" s="9" t="s">
        <v>3</v>
      </c>
      <c r="C210" s="10"/>
      <c r="D210" s="9" t="s">
        <v>2</v>
      </c>
      <c r="E210" s="8" t="s">
        <v>637</v>
      </c>
      <c r="F210" s="125" t="s">
        <v>11</v>
      </c>
      <c r="G210" s="9" t="s">
        <v>0</v>
      </c>
      <c r="H210" s="8">
        <v>4410</v>
      </c>
      <c r="I210" s="8">
        <v>0.18</v>
      </c>
      <c r="J210" s="8">
        <v>57</v>
      </c>
      <c r="K210" s="272"/>
      <c r="L210" s="126"/>
    </row>
    <row r="211" spans="1:12" x14ac:dyDescent="0.25">
      <c r="A211" s="30">
        <v>43217.457708333335</v>
      </c>
      <c r="B211" s="12" t="s">
        <v>3</v>
      </c>
      <c r="C211" s="12" t="s">
        <v>2</v>
      </c>
      <c r="D211" s="10"/>
      <c r="E211" s="29" t="s">
        <v>636</v>
      </c>
      <c r="F211" s="124" t="s">
        <v>10</v>
      </c>
      <c r="G211" s="49" t="s">
        <v>0</v>
      </c>
      <c r="H211" s="29">
        <v>5740</v>
      </c>
      <c r="I211" s="29">
        <v>0.18</v>
      </c>
      <c r="J211" s="29">
        <v>57</v>
      </c>
      <c r="K211" s="267">
        <f>AVERAGE(H211:H222)</f>
        <v>5069.166666666667</v>
      </c>
      <c r="L211" s="126"/>
    </row>
    <row r="212" spans="1:12" x14ac:dyDescent="0.25">
      <c r="A212" s="30">
        <v>43217.457708333335</v>
      </c>
      <c r="B212" s="12" t="s">
        <v>3</v>
      </c>
      <c r="C212" s="12" t="s">
        <v>2</v>
      </c>
      <c r="D212" s="10"/>
      <c r="E212" s="29" t="s">
        <v>636</v>
      </c>
      <c r="F212" s="124" t="s">
        <v>10</v>
      </c>
      <c r="G212" s="49" t="s">
        <v>0</v>
      </c>
      <c r="H212" s="29">
        <v>5740</v>
      </c>
      <c r="I212" s="29">
        <v>0.18</v>
      </c>
      <c r="J212" s="29">
        <v>57</v>
      </c>
      <c r="K212" s="268"/>
      <c r="L212" s="126"/>
    </row>
    <row r="213" spans="1:12" x14ac:dyDescent="0.25">
      <c r="A213" s="30">
        <v>43217.457708333335</v>
      </c>
      <c r="B213" s="12" t="s">
        <v>3</v>
      </c>
      <c r="C213" s="12" t="s">
        <v>2</v>
      </c>
      <c r="D213" s="10"/>
      <c r="E213" s="29" t="s">
        <v>636</v>
      </c>
      <c r="F213" s="124" t="s">
        <v>10</v>
      </c>
      <c r="G213" s="49" t="s">
        <v>0</v>
      </c>
      <c r="H213" s="29">
        <v>5740</v>
      </c>
      <c r="I213" s="29">
        <v>0.18</v>
      </c>
      <c r="J213" s="29">
        <v>57</v>
      </c>
      <c r="K213" s="268"/>
      <c r="L213" s="126"/>
    </row>
    <row r="214" spans="1:12" x14ac:dyDescent="0.25">
      <c r="A214" s="30">
        <v>43217.458564814813</v>
      </c>
      <c r="B214" s="12" t="s">
        <v>3</v>
      </c>
      <c r="C214" s="12" t="s">
        <v>2</v>
      </c>
      <c r="D214" s="10"/>
      <c r="E214" s="29" t="s">
        <v>636</v>
      </c>
      <c r="F214" s="124" t="s">
        <v>10</v>
      </c>
      <c r="G214" s="49" t="s">
        <v>0</v>
      </c>
      <c r="H214" s="29">
        <v>5820</v>
      </c>
      <c r="I214" s="29">
        <v>0.18</v>
      </c>
      <c r="J214" s="29">
        <v>59</v>
      </c>
      <c r="K214" s="268"/>
      <c r="L214" s="126"/>
    </row>
    <row r="215" spans="1:12" x14ac:dyDescent="0.25">
      <c r="A215" s="30">
        <v>43217.458703703705</v>
      </c>
      <c r="B215" s="12" t="s">
        <v>3</v>
      </c>
      <c r="C215" s="12" t="s">
        <v>2</v>
      </c>
      <c r="D215" s="10"/>
      <c r="E215" s="29" t="s">
        <v>636</v>
      </c>
      <c r="F215" s="124" t="s">
        <v>10</v>
      </c>
      <c r="G215" s="49" t="s">
        <v>0</v>
      </c>
      <c r="H215" s="29">
        <v>5830</v>
      </c>
      <c r="I215" s="29">
        <v>0.18</v>
      </c>
      <c r="J215" s="29">
        <v>59</v>
      </c>
      <c r="K215" s="268"/>
      <c r="L215" s="126"/>
    </row>
    <row r="216" spans="1:12" x14ac:dyDescent="0.25">
      <c r="A216" s="30">
        <v>43217.458865740744</v>
      </c>
      <c r="B216" s="12" t="s">
        <v>3</v>
      </c>
      <c r="C216" s="12" t="s">
        <v>2</v>
      </c>
      <c r="D216" s="10"/>
      <c r="E216" s="29" t="s">
        <v>636</v>
      </c>
      <c r="F216" s="124" t="s">
        <v>10</v>
      </c>
      <c r="G216" s="49" t="s">
        <v>0</v>
      </c>
      <c r="H216" s="29">
        <v>5820</v>
      </c>
      <c r="I216" s="29">
        <v>0.18</v>
      </c>
      <c r="J216" s="29">
        <v>59</v>
      </c>
      <c r="K216" s="268"/>
      <c r="L216" s="126"/>
    </row>
    <row r="217" spans="1:12" x14ac:dyDescent="0.25">
      <c r="A217" s="30">
        <v>43217.459224537037</v>
      </c>
      <c r="B217" s="12" t="s">
        <v>3</v>
      </c>
      <c r="C217" s="12" t="s">
        <v>2</v>
      </c>
      <c r="D217" s="10"/>
      <c r="E217" s="29" t="s">
        <v>636</v>
      </c>
      <c r="F217" s="124" t="s">
        <v>10</v>
      </c>
      <c r="G217" s="49" t="s">
        <v>0</v>
      </c>
      <c r="H217" s="29">
        <v>4110</v>
      </c>
      <c r="I217" s="29">
        <v>0.18</v>
      </c>
      <c r="J217" s="29">
        <v>59</v>
      </c>
      <c r="K217" s="268"/>
      <c r="L217" s="126"/>
    </row>
    <row r="218" spans="1:12" x14ac:dyDescent="0.25">
      <c r="A218" s="30">
        <v>43217.459374999999</v>
      </c>
      <c r="B218" s="12" t="s">
        <v>3</v>
      </c>
      <c r="C218" s="12" t="s">
        <v>2</v>
      </c>
      <c r="D218" s="10"/>
      <c r="E218" s="29" t="s">
        <v>636</v>
      </c>
      <c r="F218" s="124" t="s">
        <v>10</v>
      </c>
      <c r="G218" s="49" t="s">
        <v>0</v>
      </c>
      <c r="H218" s="29">
        <v>4040</v>
      </c>
      <c r="I218" s="29">
        <v>0.18</v>
      </c>
      <c r="J218" s="29">
        <v>59</v>
      </c>
      <c r="K218" s="268"/>
      <c r="L218" s="126"/>
    </row>
    <row r="219" spans="1:12" x14ac:dyDescent="0.25">
      <c r="A219" s="30">
        <v>43217.45952546296</v>
      </c>
      <c r="B219" s="12" t="s">
        <v>3</v>
      </c>
      <c r="C219" s="12" t="s">
        <v>2</v>
      </c>
      <c r="D219" s="10"/>
      <c r="E219" s="29" t="s">
        <v>636</v>
      </c>
      <c r="F219" s="124" t="s">
        <v>10</v>
      </c>
      <c r="G219" s="49" t="s">
        <v>0</v>
      </c>
      <c r="H219" s="29">
        <v>4010</v>
      </c>
      <c r="I219" s="29">
        <v>0.18</v>
      </c>
      <c r="J219" s="29">
        <v>59</v>
      </c>
      <c r="K219" s="268"/>
      <c r="L219" s="126"/>
    </row>
    <row r="220" spans="1:12" x14ac:dyDescent="0.25">
      <c r="A220" s="30">
        <v>43217.459918981483</v>
      </c>
      <c r="B220" s="12" t="s">
        <v>3</v>
      </c>
      <c r="C220" s="10"/>
      <c r="D220" s="12" t="s">
        <v>2</v>
      </c>
      <c r="E220" s="29" t="s">
        <v>637</v>
      </c>
      <c r="F220" s="124" t="s">
        <v>10</v>
      </c>
      <c r="G220" s="49" t="s">
        <v>0</v>
      </c>
      <c r="H220" s="29">
        <v>4670</v>
      </c>
      <c r="I220" s="29">
        <v>0.18</v>
      </c>
      <c r="J220" s="29">
        <v>59</v>
      </c>
      <c r="K220" s="268"/>
      <c r="L220" s="126"/>
    </row>
    <row r="221" spans="1:12" x14ac:dyDescent="0.25">
      <c r="A221" s="30">
        <v>43217.460069444445</v>
      </c>
      <c r="B221" s="12" t="s">
        <v>3</v>
      </c>
      <c r="C221" s="10"/>
      <c r="D221" s="12" t="s">
        <v>2</v>
      </c>
      <c r="E221" s="29" t="s">
        <v>637</v>
      </c>
      <c r="F221" s="124" t="s">
        <v>10</v>
      </c>
      <c r="G221" s="49" t="s">
        <v>0</v>
      </c>
      <c r="H221" s="29">
        <v>4660</v>
      </c>
      <c r="I221" s="29">
        <v>0.18</v>
      </c>
      <c r="J221" s="29">
        <v>59</v>
      </c>
      <c r="K221" s="268"/>
      <c r="L221" s="126"/>
    </row>
    <row r="222" spans="1:12" x14ac:dyDescent="0.25">
      <c r="A222" s="30">
        <v>43217.460219907407</v>
      </c>
      <c r="B222" s="12" t="s">
        <v>3</v>
      </c>
      <c r="C222" s="10"/>
      <c r="D222" s="12" t="s">
        <v>2</v>
      </c>
      <c r="E222" s="29" t="s">
        <v>637</v>
      </c>
      <c r="F222" s="124" t="s">
        <v>10</v>
      </c>
      <c r="G222" s="49" t="s">
        <v>0</v>
      </c>
      <c r="H222" s="29">
        <v>4650</v>
      </c>
      <c r="I222" s="29">
        <v>0.18</v>
      </c>
      <c r="J222" s="29">
        <v>59</v>
      </c>
      <c r="K222" s="269"/>
      <c r="L222" s="126"/>
    </row>
    <row r="223" spans="1:12" x14ac:dyDescent="0.25">
      <c r="A223" s="22">
        <v>43217.4612037037</v>
      </c>
      <c r="B223" s="9" t="s">
        <v>3</v>
      </c>
      <c r="C223" s="9" t="s">
        <v>2</v>
      </c>
      <c r="D223" s="10"/>
      <c r="E223" s="8" t="s">
        <v>636</v>
      </c>
      <c r="F223" s="125" t="s">
        <v>9</v>
      </c>
      <c r="G223" s="9" t="s">
        <v>0</v>
      </c>
      <c r="H223" s="8">
        <v>3950</v>
      </c>
      <c r="I223" s="8">
        <v>0.18</v>
      </c>
      <c r="J223" s="8">
        <v>57</v>
      </c>
      <c r="K223" s="270">
        <f>AVERAGE(H223:H234)</f>
        <v>4151.666666666667</v>
      </c>
      <c r="L223" s="126"/>
    </row>
    <row r="224" spans="1:12" x14ac:dyDescent="0.25">
      <c r="A224" s="22">
        <v>43217.461342592593</v>
      </c>
      <c r="B224" s="9" t="s">
        <v>3</v>
      </c>
      <c r="C224" s="9" t="s">
        <v>2</v>
      </c>
      <c r="D224" s="10"/>
      <c r="E224" s="8" t="s">
        <v>636</v>
      </c>
      <c r="F224" s="125" t="s">
        <v>9</v>
      </c>
      <c r="G224" s="9" t="s">
        <v>0</v>
      </c>
      <c r="H224" s="8">
        <v>3960</v>
      </c>
      <c r="I224" s="8">
        <v>0.18</v>
      </c>
      <c r="J224" s="8">
        <v>57</v>
      </c>
      <c r="K224" s="271"/>
      <c r="L224" s="126"/>
    </row>
    <row r="225" spans="1:12" x14ac:dyDescent="0.25">
      <c r="A225" s="22">
        <v>43217.461504629631</v>
      </c>
      <c r="B225" s="9" t="s">
        <v>3</v>
      </c>
      <c r="C225" s="9" t="s">
        <v>2</v>
      </c>
      <c r="D225" s="10"/>
      <c r="E225" s="8" t="s">
        <v>636</v>
      </c>
      <c r="F225" s="125" t="s">
        <v>9</v>
      </c>
      <c r="G225" s="9" t="s">
        <v>0</v>
      </c>
      <c r="H225" s="8">
        <v>3950</v>
      </c>
      <c r="I225" s="8">
        <v>0.18</v>
      </c>
      <c r="J225" s="8">
        <v>57</v>
      </c>
      <c r="K225" s="271"/>
      <c r="L225" s="126"/>
    </row>
    <row r="226" spans="1:12" x14ac:dyDescent="0.25">
      <c r="A226" s="22">
        <v>43217.461909722224</v>
      </c>
      <c r="B226" s="9" t="s">
        <v>3</v>
      </c>
      <c r="C226" s="10"/>
      <c r="D226" s="9" t="s">
        <v>2</v>
      </c>
      <c r="E226" s="8" t="s">
        <v>637</v>
      </c>
      <c r="F226" s="125" t="s">
        <v>9</v>
      </c>
      <c r="G226" s="9" t="s">
        <v>0</v>
      </c>
      <c r="H226" s="8">
        <v>4780</v>
      </c>
      <c r="I226" s="8">
        <v>0.18</v>
      </c>
      <c r="J226" s="8">
        <v>59</v>
      </c>
      <c r="K226" s="271"/>
      <c r="L226" s="126"/>
    </row>
    <row r="227" spans="1:12" x14ac:dyDescent="0.25">
      <c r="A227" s="22">
        <v>43217.462060185186</v>
      </c>
      <c r="B227" s="9" t="s">
        <v>3</v>
      </c>
      <c r="C227" s="10"/>
      <c r="D227" s="9" t="s">
        <v>2</v>
      </c>
      <c r="E227" s="8" t="s">
        <v>637</v>
      </c>
      <c r="F227" s="125" t="s">
        <v>9</v>
      </c>
      <c r="G227" s="9" t="s">
        <v>0</v>
      </c>
      <c r="H227" s="8">
        <v>4750</v>
      </c>
      <c r="I227" s="8">
        <v>0.18</v>
      </c>
      <c r="J227" s="8">
        <v>57</v>
      </c>
      <c r="K227" s="271"/>
      <c r="L227" s="126"/>
    </row>
    <row r="228" spans="1:12" x14ac:dyDescent="0.25">
      <c r="A228" s="22">
        <v>43217.462210648147</v>
      </c>
      <c r="B228" s="9" t="s">
        <v>3</v>
      </c>
      <c r="C228" s="10"/>
      <c r="D228" s="9" t="s">
        <v>2</v>
      </c>
      <c r="E228" s="8" t="s">
        <v>637</v>
      </c>
      <c r="F228" s="125" t="s">
        <v>9</v>
      </c>
      <c r="G228" s="9" t="s">
        <v>0</v>
      </c>
      <c r="H228" s="8">
        <v>4750</v>
      </c>
      <c r="I228" s="8">
        <v>0.18</v>
      </c>
      <c r="J228" s="8">
        <v>57</v>
      </c>
      <c r="K228" s="271"/>
      <c r="L228" s="126"/>
    </row>
    <row r="229" spans="1:12" x14ac:dyDescent="0.25">
      <c r="A229" s="22">
        <v>43217.463020833333</v>
      </c>
      <c r="B229" s="9" t="s">
        <v>3</v>
      </c>
      <c r="C229" s="10"/>
      <c r="D229" s="9" t="s">
        <v>2</v>
      </c>
      <c r="E229" s="8" t="s">
        <v>637</v>
      </c>
      <c r="F229" s="125" t="s">
        <v>9</v>
      </c>
      <c r="G229" s="9" t="s">
        <v>0</v>
      </c>
      <c r="H229" s="8">
        <v>4180</v>
      </c>
      <c r="I229" s="8">
        <v>0.18</v>
      </c>
      <c r="J229" s="8">
        <v>57</v>
      </c>
      <c r="K229" s="271"/>
      <c r="L229" s="126"/>
    </row>
    <row r="230" spans="1:12" x14ac:dyDescent="0.25">
      <c r="A230" s="22">
        <v>43217.463171296295</v>
      </c>
      <c r="B230" s="9" t="s">
        <v>3</v>
      </c>
      <c r="C230" s="10"/>
      <c r="D230" s="9" t="s">
        <v>2</v>
      </c>
      <c r="E230" s="8" t="s">
        <v>637</v>
      </c>
      <c r="F230" s="125" t="s">
        <v>9</v>
      </c>
      <c r="G230" s="9" t="s">
        <v>0</v>
      </c>
      <c r="H230" s="8">
        <v>4160</v>
      </c>
      <c r="I230" s="8">
        <v>0.18</v>
      </c>
      <c r="J230" s="8">
        <v>57</v>
      </c>
      <c r="K230" s="271"/>
      <c r="L230" s="126"/>
    </row>
    <row r="231" spans="1:12" x14ac:dyDescent="0.25">
      <c r="A231" s="22">
        <v>43217.463321759256</v>
      </c>
      <c r="B231" s="9" t="s">
        <v>3</v>
      </c>
      <c r="C231" s="10"/>
      <c r="D231" s="9" t="s">
        <v>2</v>
      </c>
      <c r="E231" s="8" t="s">
        <v>637</v>
      </c>
      <c r="F231" s="125" t="s">
        <v>9</v>
      </c>
      <c r="G231" s="9" t="s">
        <v>0</v>
      </c>
      <c r="H231" s="8">
        <v>4140</v>
      </c>
      <c r="I231" s="8">
        <v>0.18</v>
      </c>
      <c r="J231" s="8">
        <v>59</v>
      </c>
      <c r="K231" s="271"/>
      <c r="L231" s="126"/>
    </row>
    <row r="232" spans="1:12" x14ac:dyDescent="0.25">
      <c r="A232" s="22">
        <v>43217.464004629626</v>
      </c>
      <c r="B232" s="9" t="s">
        <v>3</v>
      </c>
      <c r="C232" s="10"/>
      <c r="D232" s="9" t="s">
        <v>2</v>
      </c>
      <c r="E232" s="8" t="s">
        <v>637</v>
      </c>
      <c r="F232" s="125" t="s">
        <v>9</v>
      </c>
      <c r="G232" s="9" t="s">
        <v>0</v>
      </c>
      <c r="H232" s="8">
        <v>3720</v>
      </c>
      <c r="I232" s="8">
        <v>0.18</v>
      </c>
      <c r="J232" s="8">
        <v>57</v>
      </c>
      <c r="K232" s="271"/>
      <c r="L232" s="126"/>
    </row>
    <row r="233" spans="1:12" x14ac:dyDescent="0.25">
      <c r="A233" s="22">
        <v>43217.464178240742</v>
      </c>
      <c r="B233" s="9" t="s">
        <v>3</v>
      </c>
      <c r="C233" s="10"/>
      <c r="D233" s="9" t="s">
        <v>2</v>
      </c>
      <c r="E233" s="8" t="s">
        <v>637</v>
      </c>
      <c r="F233" s="125" t="s">
        <v>9</v>
      </c>
      <c r="G233" s="9" t="s">
        <v>0</v>
      </c>
      <c r="H233" s="8">
        <v>3740</v>
      </c>
      <c r="I233" s="8">
        <v>0.18</v>
      </c>
      <c r="J233" s="8">
        <v>57</v>
      </c>
      <c r="K233" s="271"/>
      <c r="L233" s="126"/>
    </row>
    <row r="234" spans="1:12" x14ac:dyDescent="0.25">
      <c r="A234" s="22">
        <v>43217.46434027778</v>
      </c>
      <c r="B234" s="9" t="s">
        <v>3</v>
      </c>
      <c r="C234" s="10"/>
      <c r="D234" s="9" t="s">
        <v>2</v>
      </c>
      <c r="E234" s="8" t="s">
        <v>637</v>
      </c>
      <c r="F234" s="125" t="s">
        <v>9</v>
      </c>
      <c r="G234" s="9" t="s">
        <v>0</v>
      </c>
      <c r="H234" s="8">
        <v>3740</v>
      </c>
      <c r="I234" s="8">
        <v>0.18</v>
      </c>
      <c r="J234" s="8">
        <v>57</v>
      </c>
      <c r="K234" s="272"/>
      <c r="L234" s="126"/>
    </row>
    <row r="235" spans="1:12" x14ac:dyDescent="0.25">
      <c r="A235" s="30">
        <v>43217.46497685185</v>
      </c>
      <c r="B235" s="12" t="s">
        <v>3</v>
      </c>
      <c r="C235" s="12" t="s">
        <v>2</v>
      </c>
      <c r="D235" s="10"/>
      <c r="E235" s="29" t="s">
        <v>636</v>
      </c>
      <c r="F235" s="124" t="s">
        <v>7</v>
      </c>
      <c r="G235" s="49" t="s">
        <v>0</v>
      </c>
      <c r="H235" s="29">
        <v>4950</v>
      </c>
      <c r="I235" s="29">
        <v>0.18</v>
      </c>
      <c r="J235" s="29">
        <v>57</v>
      </c>
      <c r="K235" s="267">
        <f>AVERAGE(H235:H240)</f>
        <v>4848.333333333333</v>
      </c>
      <c r="L235" s="126"/>
    </row>
    <row r="236" spans="1:12" x14ac:dyDescent="0.25">
      <c r="A236" s="30">
        <v>43217.465138888889</v>
      </c>
      <c r="B236" s="12" t="s">
        <v>3</v>
      </c>
      <c r="C236" s="12" t="s">
        <v>2</v>
      </c>
      <c r="D236" s="10"/>
      <c r="E236" s="29" t="s">
        <v>636</v>
      </c>
      <c r="F236" s="124" t="s">
        <v>7</v>
      </c>
      <c r="G236" s="49" t="s">
        <v>0</v>
      </c>
      <c r="H236" s="29">
        <v>4950</v>
      </c>
      <c r="I236" s="29">
        <v>0.18</v>
      </c>
      <c r="J236" s="29">
        <v>57</v>
      </c>
      <c r="K236" s="268"/>
      <c r="L236" s="126"/>
    </row>
    <row r="237" spans="1:12" x14ac:dyDescent="0.25">
      <c r="A237" s="30">
        <v>43217.465277777781</v>
      </c>
      <c r="B237" s="12" t="s">
        <v>3</v>
      </c>
      <c r="C237" s="12" t="s">
        <v>2</v>
      </c>
      <c r="D237" s="10"/>
      <c r="E237" s="29" t="s">
        <v>636</v>
      </c>
      <c r="F237" s="124" t="s">
        <v>7</v>
      </c>
      <c r="G237" s="49" t="s">
        <v>0</v>
      </c>
      <c r="H237" s="29">
        <v>4960</v>
      </c>
      <c r="I237" s="29">
        <v>0.18</v>
      </c>
      <c r="J237" s="29">
        <v>57</v>
      </c>
      <c r="K237" s="268"/>
      <c r="L237" s="126"/>
    </row>
    <row r="238" spans="1:12" x14ac:dyDescent="0.25">
      <c r="A238" s="30">
        <v>43217.465821759259</v>
      </c>
      <c r="B238" s="12" t="s">
        <v>3</v>
      </c>
      <c r="C238" s="10"/>
      <c r="D238" s="12" t="s">
        <v>2</v>
      </c>
      <c r="E238" s="29" t="s">
        <v>637</v>
      </c>
      <c r="F238" s="124" t="s">
        <v>7</v>
      </c>
      <c r="G238" s="49" t="s">
        <v>0</v>
      </c>
      <c r="H238" s="29">
        <v>4760</v>
      </c>
      <c r="I238" s="29">
        <v>0.18</v>
      </c>
      <c r="J238" s="29">
        <v>57</v>
      </c>
      <c r="K238" s="268"/>
      <c r="L238" s="126"/>
    </row>
    <row r="239" spans="1:12" x14ac:dyDescent="0.25">
      <c r="A239" s="30">
        <v>43217.465983796297</v>
      </c>
      <c r="B239" s="12" t="s">
        <v>3</v>
      </c>
      <c r="C239" s="10"/>
      <c r="D239" s="12" t="s">
        <v>2</v>
      </c>
      <c r="E239" s="29" t="s">
        <v>637</v>
      </c>
      <c r="F239" s="124" t="s">
        <v>7</v>
      </c>
      <c r="G239" s="49" t="s">
        <v>0</v>
      </c>
      <c r="H239" s="29">
        <v>4730</v>
      </c>
      <c r="I239" s="29">
        <v>0.18</v>
      </c>
      <c r="J239" s="29">
        <v>57</v>
      </c>
      <c r="K239" s="268"/>
      <c r="L239" s="126"/>
    </row>
    <row r="240" spans="1:12" x14ac:dyDescent="0.25">
      <c r="A240" s="30">
        <v>43217.466134259259</v>
      </c>
      <c r="B240" s="12" t="s">
        <v>3</v>
      </c>
      <c r="C240" s="10"/>
      <c r="D240" s="12" t="s">
        <v>2</v>
      </c>
      <c r="E240" s="29" t="s">
        <v>637</v>
      </c>
      <c r="F240" s="124" t="s">
        <v>7</v>
      </c>
      <c r="G240" s="49" t="s">
        <v>0</v>
      </c>
      <c r="H240" s="29">
        <v>4740</v>
      </c>
      <c r="I240" s="29">
        <v>0.18</v>
      </c>
      <c r="J240" s="29">
        <v>57</v>
      </c>
      <c r="K240" s="269"/>
      <c r="L240" s="126"/>
    </row>
    <row r="241" spans="1:12" x14ac:dyDescent="0.25">
      <c r="A241" s="22">
        <v>43217.467418981483</v>
      </c>
      <c r="B241" s="9" t="s">
        <v>3</v>
      </c>
      <c r="C241" s="9" t="s">
        <v>2</v>
      </c>
      <c r="D241" s="10"/>
      <c r="E241" s="8" t="s">
        <v>636</v>
      </c>
      <c r="F241" s="125" t="s">
        <v>7</v>
      </c>
      <c r="G241" s="9" t="s">
        <v>8</v>
      </c>
      <c r="H241" s="8">
        <v>4080</v>
      </c>
      <c r="I241" s="8">
        <v>0.18</v>
      </c>
      <c r="J241" s="8">
        <v>59</v>
      </c>
      <c r="K241" s="270">
        <f>AVERAGE(H241:H243,H245:H247,H250)</f>
        <v>4352.8571428571431</v>
      </c>
      <c r="L241" s="126"/>
    </row>
    <row r="242" spans="1:12" x14ac:dyDescent="0.25">
      <c r="A242" s="22">
        <v>43217.467557870368</v>
      </c>
      <c r="B242" s="9" t="s">
        <v>3</v>
      </c>
      <c r="C242" s="9" t="s">
        <v>2</v>
      </c>
      <c r="D242" s="10"/>
      <c r="E242" s="8" t="s">
        <v>636</v>
      </c>
      <c r="F242" s="125" t="s">
        <v>7</v>
      </c>
      <c r="G242" s="9" t="s">
        <v>8</v>
      </c>
      <c r="H242" s="8">
        <v>4080</v>
      </c>
      <c r="I242" s="8">
        <v>0.18</v>
      </c>
      <c r="J242" s="8">
        <v>59</v>
      </c>
      <c r="K242" s="271"/>
      <c r="L242" s="126"/>
    </row>
    <row r="243" spans="1:12" x14ac:dyDescent="0.25">
      <c r="A243" s="22">
        <v>43217.46769675926</v>
      </c>
      <c r="B243" s="9" t="s">
        <v>3</v>
      </c>
      <c r="C243" s="9" t="s">
        <v>2</v>
      </c>
      <c r="D243" s="10"/>
      <c r="E243" s="8" t="s">
        <v>636</v>
      </c>
      <c r="F243" s="125" t="s">
        <v>7</v>
      </c>
      <c r="G243" s="9" t="s">
        <v>8</v>
      </c>
      <c r="H243" s="8">
        <v>4080</v>
      </c>
      <c r="I243" s="8">
        <v>0.18</v>
      </c>
      <c r="J243" s="8">
        <v>59</v>
      </c>
      <c r="K243" s="271"/>
      <c r="L243" s="126"/>
    </row>
    <row r="244" spans="1:12" x14ac:dyDescent="0.25">
      <c r="A244" s="22">
        <v>43217.468402777777</v>
      </c>
      <c r="B244" s="9" t="s">
        <v>3</v>
      </c>
      <c r="C244" s="10"/>
      <c r="D244" s="9" t="s">
        <v>2</v>
      </c>
      <c r="E244" s="8" t="s">
        <v>637</v>
      </c>
      <c r="F244" s="125" t="s">
        <v>7</v>
      </c>
      <c r="G244" s="9" t="s">
        <v>8</v>
      </c>
      <c r="H244" s="14">
        <v>3900</v>
      </c>
      <c r="I244" s="8">
        <v>0.18</v>
      </c>
      <c r="J244" s="8">
        <v>59</v>
      </c>
      <c r="K244" s="271"/>
      <c r="L244" s="126"/>
    </row>
    <row r="245" spans="1:12" x14ac:dyDescent="0.25">
      <c r="A245" s="22">
        <v>43217.468541666669</v>
      </c>
      <c r="B245" s="9" t="s">
        <v>3</v>
      </c>
      <c r="C245" s="10"/>
      <c r="D245" s="9" t="s">
        <v>2</v>
      </c>
      <c r="E245" s="8" t="s">
        <v>637</v>
      </c>
      <c r="F245" s="125" t="s">
        <v>7</v>
      </c>
      <c r="G245" s="9" t="s">
        <v>8</v>
      </c>
      <c r="H245" s="8">
        <v>4560</v>
      </c>
      <c r="I245" s="8">
        <v>0.18</v>
      </c>
      <c r="J245" s="8">
        <v>59</v>
      </c>
      <c r="K245" s="271"/>
      <c r="L245" s="126"/>
    </row>
    <row r="246" spans="1:12" x14ac:dyDescent="0.25">
      <c r="A246" s="22">
        <v>43217.468692129631</v>
      </c>
      <c r="B246" s="9" t="s">
        <v>3</v>
      </c>
      <c r="C246" s="10"/>
      <c r="D246" s="9" t="s">
        <v>2</v>
      </c>
      <c r="E246" s="8" t="s">
        <v>637</v>
      </c>
      <c r="F246" s="125" t="s">
        <v>7</v>
      </c>
      <c r="G246" s="9" t="s">
        <v>8</v>
      </c>
      <c r="H246" s="8">
        <v>4570</v>
      </c>
      <c r="I246" s="8">
        <v>0.18</v>
      </c>
      <c r="J246" s="8">
        <v>57</v>
      </c>
      <c r="K246" s="271"/>
      <c r="L246" s="126"/>
    </row>
    <row r="247" spans="1:12" x14ac:dyDescent="0.25">
      <c r="A247" s="22">
        <v>43217.468900462962</v>
      </c>
      <c r="B247" s="9" t="s">
        <v>3</v>
      </c>
      <c r="C247" s="10"/>
      <c r="D247" s="9" t="s">
        <v>2</v>
      </c>
      <c r="E247" s="8" t="s">
        <v>637</v>
      </c>
      <c r="F247" s="125" t="s">
        <v>7</v>
      </c>
      <c r="G247" s="9" t="s">
        <v>8</v>
      </c>
      <c r="H247" s="8">
        <v>4560</v>
      </c>
      <c r="I247" s="8">
        <v>0.18</v>
      </c>
      <c r="J247" s="8">
        <v>59</v>
      </c>
      <c r="K247" s="271"/>
      <c r="L247" s="126"/>
    </row>
    <row r="248" spans="1:12" x14ac:dyDescent="0.25">
      <c r="A248" s="22">
        <v>43217.469039351854</v>
      </c>
      <c r="B248" s="9" t="s">
        <v>3</v>
      </c>
      <c r="C248" s="10"/>
      <c r="D248" s="9" t="s">
        <v>2</v>
      </c>
      <c r="E248" s="8" t="s">
        <v>637</v>
      </c>
      <c r="F248" s="125" t="s">
        <v>7</v>
      </c>
      <c r="G248" s="9" t="s">
        <v>8</v>
      </c>
      <c r="H248" s="14">
        <v>440</v>
      </c>
      <c r="I248" s="8">
        <v>0.18</v>
      </c>
      <c r="J248" s="8">
        <v>57</v>
      </c>
      <c r="K248" s="271"/>
      <c r="L248" s="126"/>
    </row>
    <row r="249" spans="1:12" x14ac:dyDescent="0.25">
      <c r="A249" s="22">
        <v>43217.469189814816</v>
      </c>
      <c r="B249" s="9" t="s">
        <v>3</v>
      </c>
      <c r="C249" s="10"/>
      <c r="D249" s="9" t="s">
        <v>2</v>
      </c>
      <c r="E249" s="8" t="s">
        <v>637</v>
      </c>
      <c r="F249" s="125" t="s">
        <v>7</v>
      </c>
      <c r="G249" s="9" t="s">
        <v>8</v>
      </c>
      <c r="H249" s="14">
        <v>3410</v>
      </c>
      <c r="I249" s="8">
        <v>0.18</v>
      </c>
      <c r="J249" s="8">
        <v>57</v>
      </c>
      <c r="K249" s="271"/>
      <c r="L249" s="126"/>
    </row>
    <row r="250" spans="1:12" x14ac:dyDescent="0.25">
      <c r="A250" s="22">
        <v>43217.469560185185</v>
      </c>
      <c r="B250" s="9" t="s">
        <v>3</v>
      </c>
      <c r="C250" s="10"/>
      <c r="D250" s="9" t="s">
        <v>2</v>
      </c>
      <c r="E250" s="8" t="s">
        <v>637</v>
      </c>
      <c r="F250" s="125" t="s">
        <v>7</v>
      </c>
      <c r="G250" s="9" t="s">
        <v>8</v>
      </c>
      <c r="H250" s="8">
        <v>4540</v>
      </c>
      <c r="I250" s="8">
        <v>0.18</v>
      </c>
      <c r="J250" s="8">
        <v>57</v>
      </c>
      <c r="K250" s="271"/>
      <c r="L250" s="126"/>
    </row>
    <row r="251" spans="1:12" x14ac:dyDescent="0.25">
      <c r="A251" s="22">
        <v>43217.469699074078</v>
      </c>
      <c r="B251" s="9" t="s">
        <v>3</v>
      </c>
      <c r="C251" s="10"/>
      <c r="D251" s="9" t="s">
        <v>2</v>
      </c>
      <c r="E251" s="8" t="s">
        <v>637</v>
      </c>
      <c r="F251" s="125" t="s">
        <v>7</v>
      </c>
      <c r="G251" s="9" t="s">
        <v>8</v>
      </c>
      <c r="H251" s="14">
        <v>4470</v>
      </c>
      <c r="I251" s="8">
        <v>0.18</v>
      </c>
      <c r="J251" s="8">
        <v>57</v>
      </c>
      <c r="K251" s="271"/>
      <c r="L251" s="126"/>
    </row>
    <row r="252" spans="1:12" x14ac:dyDescent="0.25">
      <c r="A252" s="22">
        <v>43217.469849537039</v>
      </c>
      <c r="B252" s="9" t="s">
        <v>3</v>
      </c>
      <c r="C252" s="10"/>
      <c r="D252" s="9" t="s">
        <v>2</v>
      </c>
      <c r="E252" s="8" t="s">
        <v>637</v>
      </c>
      <c r="F252" s="125" t="s">
        <v>7</v>
      </c>
      <c r="G252" s="9" t="s">
        <v>8</v>
      </c>
      <c r="H252" s="14">
        <v>4490</v>
      </c>
      <c r="I252" s="8">
        <v>0.18</v>
      </c>
      <c r="J252" s="8">
        <v>57</v>
      </c>
      <c r="K252" s="272"/>
      <c r="L252" s="126"/>
    </row>
    <row r="253" spans="1:12" x14ac:dyDescent="0.25">
      <c r="A253" s="30">
        <v>43217.470451388886</v>
      </c>
      <c r="B253" s="12" t="s">
        <v>3</v>
      </c>
      <c r="C253" s="12" t="s">
        <v>2</v>
      </c>
      <c r="D253" s="10"/>
      <c r="E253" s="29" t="s">
        <v>636</v>
      </c>
      <c r="F253" s="124" t="s">
        <v>6</v>
      </c>
      <c r="G253" s="49" t="s">
        <v>0</v>
      </c>
      <c r="H253" s="29">
        <v>4460</v>
      </c>
      <c r="I253" s="29">
        <v>0.18</v>
      </c>
      <c r="J253" s="29">
        <v>57</v>
      </c>
      <c r="K253" s="267">
        <f>AVERAGE(H253:H261)</f>
        <v>4884.4444444444443</v>
      </c>
      <c r="L253" s="126"/>
    </row>
    <row r="254" spans="1:12" x14ac:dyDescent="0.25">
      <c r="A254" s="30">
        <v>43217.470601851855</v>
      </c>
      <c r="B254" s="12" t="s">
        <v>3</v>
      </c>
      <c r="C254" s="12" t="s">
        <v>2</v>
      </c>
      <c r="D254" s="10"/>
      <c r="E254" s="29" t="s">
        <v>636</v>
      </c>
      <c r="F254" s="124" t="s">
        <v>6</v>
      </c>
      <c r="G254" s="49" t="s">
        <v>0</v>
      </c>
      <c r="H254" s="29">
        <v>4460</v>
      </c>
      <c r="I254" s="29">
        <v>0.18</v>
      </c>
      <c r="J254" s="29">
        <v>57</v>
      </c>
      <c r="K254" s="268"/>
      <c r="L254" s="126"/>
    </row>
    <row r="255" spans="1:12" x14ac:dyDescent="0.25">
      <c r="A255" s="30">
        <v>43217.47074074074</v>
      </c>
      <c r="B255" s="12" t="s">
        <v>3</v>
      </c>
      <c r="C255" s="12" t="s">
        <v>2</v>
      </c>
      <c r="D255" s="10"/>
      <c r="E255" s="29" t="s">
        <v>636</v>
      </c>
      <c r="F255" s="124" t="s">
        <v>6</v>
      </c>
      <c r="G255" s="49" t="s">
        <v>0</v>
      </c>
      <c r="H255" s="29">
        <v>4450</v>
      </c>
      <c r="I255" s="29">
        <v>0.18</v>
      </c>
      <c r="J255" s="29">
        <v>59</v>
      </c>
      <c r="K255" s="268"/>
      <c r="L255" s="126"/>
    </row>
    <row r="256" spans="1:12" x14ac:dyDescent="0.25">
      <c r="A256" s="30">
        <v>43217.47148148148</v>
      </c>
      <c r="B256" s="12" t="s">
        <v>3</v>
      </c>
      <c r="C256" s="10"/>
      <c r="D256" s="12" t="s">
        <v>2</v>
      </c>
      <c r="E256" s="29" t="s">
        <v>637</v>
      </c>
      <c r="F256" s="124" t="s">
        <v>6</v>
      </c>
      <c r="G256" s="49" t="s">
        <v>0</v>
      </c>
      <c r="H256" s="29">
        <v>5460</v>
      </c>
      <c r="I256" s="29">
        <v>0.18</v>
      </c>
      <c r="J256" s="29">
        <v>59</v>
      </c>
      <c r="K256" s="268"/>
      <c r="L256" s="126"/>
    </row>
    <row r="257" spans="1:12" x14ac:dyDescent="0.25">
      <c r="A257" s="30">
        <v>43217.471620370372</v>
      </c>
      <c r="B257" s="12" t="s">
        <v>3</v>
      </c>
      <c r="C257" s="10"/>
      <c r="D257" s="12" t="s">
        <v>2</v>
      </c>
      <c r="E257" s="29" t="s">
        <v>637</v>
      </c>
      <c r="F257" s="124" t="s">
        <v>6</v>
      </c>
      <c r="G257" s="49" t="s">
        <v>0</v>
      </c>
      <c r="H257" s="29">
        <v>5620</v>
      </c>
      <c r="I257" s="29">
        <v>0.18</v>
      </c>
      <c r="J257" s="29">
        <v>57</v>
      </c>
      <c r="K257" s="268"/>
      <c r="L257" s="126"/>
    </row>
    <row r="258" spans="1:12" x14ac:dyDescent="0.25">
      <c r="A258" s="30">
        <v>43217.471770833334</v>
      </c>
      <c r="B258" s="12" t="s">
        <v>3</v>
      </c>
      <c r="C258" s="10"/>
      <c r="D258" s="12" t="s">
        <v>2</v>
      </c>
      <c r="E258" s="29" t="s">
        <v>637</v>
      </c>
      <c r="F258" s="124" t="s">
        <v>6</v>
      </c>
      <c r="G258" s="49" t="s">
        <v>0</v>
      </c>
      <c r="H258" s="29">
        <v>5660</v>
      </c>
      <c r="I258" s="29">
        <v>0.18</v>
      </c>
      <c r="J258" s="29">
        <v>57</v>
      </c>
      <c r="K258" s="268"/>
      <c r="L258" s="126"/>
    </row>
    <row r="259" spans="1:12" x14ac:dyDescent="0.25">
      <c r="A259" s="30">
        <v>43217.472210648149</v>
      </c>
      <c r="B259" s="12" t="s">
        <v>3</v>
      </c>
      <c r="C259" s="10"/>
      <c r="D259" s="12" t="s">
        <v>2</v>
      </c>
      <c r="E259" s="29" t="s">
        <v>637</v>
      </c>
      <c r="F259" s="124" t="s">
        <v>6</v>
      </c>
      <c r="G259" s="49" t="s">
        <v>0</v>
      </c>
      <c r="H259" s="29">
        <v>4580</v>
      </c>
      <c r="I259" s="29">
        <v>0.18</v>
      </c>
      <c r="J259" s="29">
        <v>59</v>
      </c>
      <c r="K259" s="268"/>
      <c r="L259" s="126"/>
    </row>
    <row r="260" spans="1:12" x14ac:dyDescent="0.25">
      <c r="A260" s="30">
        <v>43217.472349537034</v>
      </c>
      <c r="B260" s="12" t="s">
        <v>3</v>
      </c>
      <c r="C260" s="10"/>
      <c r="D260" s="12" t="s">
        <v>2</v>
      </c>
      <c r="E260" s="29" t="s">
        <v>637</v>
      </c>
      <c r="F260" s="124" t="s">
        <v>6</v>
      </c>
      <c r="G260" s="49" t="s">
        <v>0</v>
      </c>
      <c r="H260" s="29">
        <v>4630</v>
      </c>
      <c r="I260" s="29">
        <v>0.18</v>
      </c>
      <c r="J260" s="29">
        <v>59</v>
      </c>
      <c r="K260" s="268"/>
      <c r="L260" s="126"/>
    </row>
    <row r="261" spans="1:12" x14ac:dyDescent="0.25">
      <c r="A261" s="30">
        <v>43217.472500000003</v>
      </c>
      <c r="B261" s="12" t="s">
        <v>3</v>
      </c>
      <c r="C261" s="10"/>
      <c r="D261" s="12" t="s">
        <v>2</v>
      </c>
      <c r="E261" s="29" t="s">
        <v>637</v>
      </c>
      <c r="F261" s="124" t="s">
        <v>6</v>
      </c>
      <c r="G261" s="49" t="s">
        <v>0</v>
      </c>
      <c r="H261" s="29">
        <v>4640</v>
      </c>
      <c r="I261" s="29">
        <v>0.18</v>
      </c>
      <c r="J261" s="29">
        <v>59</v>
      </c>
      <c r="K261" s="269"/>
      <c r="L261" s="126"/>
    </row>
    <row r="262" spans="1:12" x14ac:dyDescent="0.25">
      <c r="A262" s="22">
        <v>43217.473136574074</v>
      </c>
      <c r="B262" s="9" t="s">
        <v>3</v>
      </c>
      <c r="C262" s="9" t="s">
        <v>2</v>
      </c>
      <c r="D262" s="10"/>
      <c r="E262" s="8" t="s">
        <v>636</v>
      </c>
      <c r="F262" s="125" t="s">
        <v>6</v>
      </c>
      <c r="G262" s="9" t="s">
        <v>5</v>
      </c>
      <c r="H262" s="14">
        <v>3030</v>
      </c>
      <c r="I262" s="8">
        <v>0.18</v>
      </c>
      <c r="J262" s="8">
        <v>59</v>
      </c>
      <c r="K262" s="270">
        <f>AVERAGE(H263,H265:H273)</f>
        <v>3798</v>
      </c>
      <c r="L262" s="126"/>
    </row>
    <row r="263" spans="1:12" x14ac:dyDescent="0.25">
      <c r="A263" s="22">
        <v>43217.473298611112</v>
      </c>
      <c r="B263" s="9" t="s">
        <v>3</v>
      </c>
      <c r="C263" s="9" t="s">
        <v>2</v>
      </c>
      <c r="D263" s="10"/>
      <c r="E263" s="8" t="s">
        <v>636</v>
      </c>
      <c r="F263" s="125" t="s">
        <v>6</v>
      </c>
      <c r="G263" s="9" t="s">
        <v>5</v>
      </c>
      <c r="H263" s="8">
        <v>4090</v>
      </c>
      <c r="I263" s="8">
        <v>0.18</v>
      </c>
      <c r="J263" s="8">
        <v>59</v>
      </c>
      <c r="K263" s="271"/>
      <c r="L263" s="126"/>
    </row>
    <row r="264" spans="1:12" x14ac:dyDescent="0.25">
      <c r="A264" s="22">
        <v>43217.473437499997</v>
      </c>
      <c r="B264" s="9" t="s">
        <v>3</v>
      </c>
      <c r="C264" s="9" t="s">
        <v>2</v>
      </c>
      <c r="D264" s="10"/>
      <c r="E264" s="8" t="s">
        <v>636</v>
      </c>
      <c r="F264" s="125" t="s">
        <v>6</v>
      </c>
      <c r="G264" s="9" t="s">
        <v>5</v>
      </c>
      <c r="H264" s="14">
        <v>3300</v>
      </c>
      <c r="I264" s="8">
        <v>0.18</v>
      </c>
      <c r="J264" s="8">
        <v>59</v>
      </c>
      <c r="K264" s="271"/>
      <c r="L264" s="126"/>
    </row>
    <row r="265" spans="1:12" x14ac:dyDescent="0.25">
      <c r="A265" s="22">
        <v>43217.473136574074</v>
      </c>
      <c r="B265" s="9" t="s">
        <v>3</v>
      </c>
      <c r="C265" s="9" t="s">
        <v>2</v>
      </c>
      <c r="D265" s="10"/>
      <c r="E265" s="8" t="s">
        <v>636</v>
      </c>
      <c r="F265" s="125" t="s">
        <v>6</v>
      </c>
      <c r="G265" s="9" t="s">
        <v>5</v>
      </c>
      <c r="H265" s="8">
        <v>3030</v>
      </c>
      <c r="I265" s="8">
        <v>0.18</v>
      </c>
      <c r="J265" s="8">
        <v>59</v>
      </c>
      <c r="K265" s="271"/>
      <c r="L265" s="126"/>
    </row>
    <row r="266" spans="1:12" x14ac:dyDescent="0.25">
      <c r="A266" s="22">
        <v>43217.473136574074</v>
      </c>
      <c r="B266" s="9" t="s">
        <v>3</v>
      </c>
      <c r="C266" s="9" t="s">
        <v>2</v>
      </c>
      <c r="D266" s="10"/>
      <c r="E266" s="8" t="s">
        <v>636</v>
      </c>
      <c r="F266" s="125" t="s">
        <v>6</v>
      </c>
      <c r="G266" s="9" t="s">
        <v>5</v>
      </c>
      <c r="H266" s="8">
        <v>3030</v>
      </c>
      <c r="I266" s="8">
        <v>0.18</v>
      </c>
      <c r="J266" s="8">
        <v>59</v>
      </c>
      <c r="K266" s="271"/>
      <c r="L266" s="126"/>
    </row>
    <row r="267" spans="1:12" x14ac:dyDescent="0.25">
      <c r="A267" s="22">
        <v>43217.474456018521</v>
      </c>
      <c r="B267" s="9" t="s">
        <v>3</v>
      </c>
      <c r="C267" s="9" t="s">
        <v>2</v>
      </c>
      <c r="D267" s="10"/>
      <c r="E267" s="8" t="s">
        <v>636</v>
      </c>
      <c r="F267" s="125" t="s">
        <v>6</v>
      </c>
      <c r="G267" s="9" t="s">
        <v>5</v>
      </c>
      <c r="H267" s="8">
        <v>3840</v>
      </c>
      <c r="I267" s="8">
        <v>0.18</v>
      </c>
      <c r="J267" s="8">
        <v>59</v>
      </c>
      <c r="K267" s="271"/>
      <c r="L267" s="126"/>
    </row>
    <row r="268" spans="1:12" x14ac:dyDescent="0.25">
      <c r="A268" s="22">
        <v>43217.475115740737</v>
      </c>
      <c r="B268" s="9" t="s">
        <v>3</v>
      </c>
      <c r="C268" s="9" t="s">
        <v>2</v>
      </c>
      <c r="D268" s="10"/>
      <c r="E268" s="8" t="s">
        <v>636</v>
      </c>
      <c r="F268" s="125" t="s">
        <v>6</v>
      </c>
      <c r="G268" s="9" t="s">
        <v>5</v>
      </c>
      <c r="H268" s="8">
        <v>3860</v>
      </c>
      <c r="I268" s="8">
        <v>0.18</v>
      </c>
      <c r="J268" s="8">
        <v>59</v>
      </c>
      <c r="K268" s="271"/>
      <c r="L268" s="126"/>
    </row>
    <row r="269" spans="1:12" x14ac:dyDescent="0.25">
      <c r="A269" s="22">
        <v>43217.475277777776</v>
      </c>
      <c r="B269" s="9" t="s">
        <v>3</v>
      </c>
      <c r="C269" s="9" t="s">
        <v>2</v>
      </c>
      <c r="D269" s="10"/>
      <c r="E269" s="8" t="s">
        <v>636</v>
      </c>
      <c r="F269" s="125" t="s">
        <v>6</v>
      </c>
      <c r="G269" s="9" t="s">
        <v>5</v>
      </c>
      <c r="H269" s="8">
        <v>3840</v>
      </c>
      <c r="I269" s="8">
        <v>0.18</v>
      </c>
      <c r="J269" s="8">
        <v>59</v>
      </c>
      <c r="K269" s="271"/>
      <c r="L269" s="126"/>
    </row>
    <row r="270" spans="1:12" x14ac:dyDescent="0.25">
      <c r="A270" s="22">
        <v>43217.475416666668</v>
      </c>
      <c r="B270" s="9" t="s">
        <v>3</v>
      </c>
      <c r="C270" s="9" t="s">
        <v>2</v>
      </c>
      <c r="D270" s="10"/>
      <c r="E270" s="8" t="s">
        <v>636</v>
      </c>
      <c r="F270" s="125" t="s">
        <v>6</v>
      </c>
      <c r="G270" s="9" t="s">
        <v>5</v>
      </c>
      <c r="H270" s="8">
        <v>3860</v>
      </c>
      <c r="I270" s="8">
        <v>0.18</v>
      </c>
      <c r="J270" s="8">
        <v>59</v>
      </c>
      <c r="K270" s="271"/>
      <c r="L270" s="126"/>
    </row>
    <row r="271" spans="1:12" x14ac:dyDescent="0.25">
      <c r="A271" s="22">
        <v>43217.475902777776</v>
      </c>
      <c r="B271" s="9" t="s">
        <v>3</v>
      </c>
      <c r="C271" s="10"/>
      <c r="D271" s="9" t="s">
        <v>2</v>
      </c>
      <c r="E271" s="8" t="s">
        <v>637</v>
      </c>
      <c r="F271" s="125" t="s">
        <v>6</v>
      </c>
      <c r="G271" s="9" t="s">
        <v>5</v>
      </c>
      <c r="H271" s="8">
        <v>4170</v>
      </c>
      <c r="I271" s="8">
        <v>0.18</v>
      </c>
      <c r="J271" s="8">
        <v>59</v>
      </c>
      <c r="K271" s="271"/>
      <c r="L271" s="126"/>
    </row>
    <row r="272" spans="1:12" x14ac:dyDescent="0.25">
      <c r="A272" s="22">
        <v>43217.476064814815</v>
      </c>
      <c r="B272" s="9" t="s">
        <v>3</v>
      </c>
      <c r="C272" s="10"/>
      <c r="D272" s="9" t="s">
        <v>2</v>
      </c>
      <c r="E272" s="8" t="s">
        <v>637</v>
      </c>
      <c r="F272" s="125" t="s">
        <v>6</v>
      </c>
      <c r="G272" s="9" t="s">
        <v>5</v>
      </c>
      <c r="H272" s="8">
        <v>4140</v>
      </c>
      <c r="I272" s="8">
        <v>0.18</v>
      </c>
      <c r="J272" s="8">
        <v>59</v>
      </c>
      <c r="K272" s="271"/>
      <c r="L272" s="126"/>
    </row>
    <row r="273" spans="1:12" x14ac:dyDescent="0.25">
      <c r="A273" s="22">
        <v>43217.476226851853</v>
      </c>
      <c r="B273" s="9" t="s">
        <v>3</v>
      </c>
      <c r="C273" s="10"/>
      <c r="D273" s="9" t="s">
        <v>2</v>
      </c>
      <c r="E273" s="8" t="s">
        <v>637</v>
      </c>
      <c r="F273" s="125" t="s">
        <v>6</v>
      </c>
      <c r="G273" s="9" t="s">
        <v>5</v>
      </c>
      <c r="H273" s="8">
        <v>4120</v>
      </c>
      <c r="I273" s="8">
        <v>0.18</v>
      </c>
      <c r="J273" s="8">
        <v>59</v>
      </c>
      <c r="K273" s="272"/>
      <c r="L273" s="126"/>
    </row>
    <row r="274" spans="1:12" x14ac:dyDescent="0.25">
      <c r="A274" s="30">
        <v>43217.477384259262</v>
      </c>
      <c r="B274" s="12" t="s">
        <v>3</v>
      </c>
      <c r="C274" s="12" t="s">
        <v>2</v>
      </c>
      <c r="D274" s="10"/>
      <c r="E274" s="29" t="s">
        <v>636</v>
      </c>
      <c r="F274" s="124" t="s">
        <v>4</v>
      </c>
      <c r="G274" s="49" t="s">
        <v>0</v>
      </c>
      <c r="H274" s="29">
        <v>5200</v>
      </c>
      <c r="I274" s="29">
        <v>0.18</v>
      </c>
      <c r="J274" s="29">
        <v>59</v>
      </c>
      <c r="K274" s="267">
        <f>AVERAGE(H274:H278,H280:H282)</f>
        <v>5172.5</v>
      </c>
      <c r="L274" s="126"/>
    </row>
    <row r="275" spans="1:12" x14ac:dyDescent="0.25">
      <c r="A275" s="30">
        <v>43217.477534722224</v>
      </c>
      <c r="B275" s="12" t="s">
        <v>3</v>
      </c>
      <c r="C275" s="12" t="s">
        <v>2</v>
      </c>
      <c r="D275" s="10"/>
      <c r="E275" s="29" t="s">
        <v>636</v>
      </c>
      <c r="F275" s="124" t="s">
        <v>4</v>
      </c>
      <c r="G275" s="49" t="s">
        <v>0</v>
      </c>
      <c r="H275" s="29">
        <v>5230</v>
      </c>
      <c r="I275" s="29">
        <v>0.18</v>
      </c>
      <c r="J275" s="29">
        <v>59</v>
      </c>
      <c r="K275" s="268"/>
      <c r="L275" s="126"/>
    </row>
    <row r="276" spans="1:12" x14ac:dyDescent="0.25">
      <c r="A276" s="30">
        <v>43217.477673611109</v>
      </c>
      <c r="B276" s="12" t="s">
        <v>3</v>
      </c>
      <c r="C276" s="12" t="s">
        <v>2</v>
      </c>
      <c r="D276" s="10"/>
      <c r="E276" s="29" t="s">
        <v>636</v>
      </c>
      <c r="F276" s="124" t="s">
        <v>4</v>
      </c>
      <c r="G276" s="49" t="s">
        <v>0</v>
      </c>
      <c r="H276" s="29">
        <v>5230</v>
      </c>
      <c r="I276" s="29">
        <v>0.18</v>
      </c>
      <c r="J276" s="29">
        <v>59</v>
      </c>
      <c r="K276" s="268"/>
      <c r="L276" s="126"/>
    </row>
    <row r="277" spans="1:12" x14ac:dyDescent="0.25">
      <c r="A277" s="30">
        <v>43217.478182870371</v>
      </c>
      <c r="B277" s="12" t="s">
        <v>3</v>
      </c>
      <c r="C277" s="10"/>
      <c r="D277" s="12" t="s">
        <v>2</v>
      </c>
      <c r="E277" s="29" t="s">
        <v>637</v>
      </c>
      <c r="F277" s="124" t="s">
        <v>4</v>
      </c>
      <c r="G277" s="49" t="s">
        <v>0</v>
      </c>
      <c r="H277" s="29">
        <v>5120</v>
      </c>
      <c r="I277" s="29">
        <v>0.18</v>
      </c>
      <c r="J277" s="29">
        <v>59</v>
      </c>
      <c r="K277" s="268"/>
      <c r="L277" s="126"/>
    </row>
    <row r="278" spans="1:12" x14ac:dyDescent="0.25">
      <c r="A278" s="30">
        <v>43217.478333333333</v>
      </c>
      <c r="B278" s="12" t="s">
        <v>3</v>
      </c>
      <c r="C278" s="10"/>
      <c r="D278" s="12" t="s">
        <v>2</v>
      </c>
      <c r="E278" s="29" t="s">
        <v>637</v>
      </c>
      <c r="F278" s="124" t="s">
        <v>4</v>
      </c>
      <c r="G278" s="49" t="s">
        <v>0</v>
      </c>
      <c r="H278" s="29">
        <v>5140</v>
      </c>
      <c r="I278" s="29">
        <v>0.18</v>
      </c>
      <c r="J278" s="29">
        <v>59</v>
      </c>
      <c r="K278" s="268"/>
      <c r="L278" s="126"/>
    </row>
    <row r="279" spans="1:12" x14ac:dyDescent="0.25">
      <c r="A279" s="30">
        <v>43217.478472222225</v>
      </c>
      <c r="B279" s="12" t="s">
        <v>3</v>
      </c>
      <c r="C279" s="10"/>
      <c r="D279" s="12" t="s">
        <v>2</v>
      </c>
      <c r="E279" s="29" t="s">
        <v>637</v>
      </c>
      <c r="F279" s="124" t="s">
        <v>4</v>
      </c>
      <c r="G279" s="49" t="s">
        <v>0</v>
      </c>
      <c r="H279" s="31">
        <v>5060</v>
      </c>
      <c r="I279" s="29">
        <v>0.18</v>
      </c>
      <c r="J279" s="29">
        <v>59</v>
      </c>
      <c r="K279" s="268"/>
      <c r="L279" s="126"/>
    </row>
    <row r="280" spans="1:12" x14ac:dyDescent="0.25">
      <c r="A280" s="30">
        <v>43217.478842592594</v>
      </c>
      <c r="B280" s="12" t="s">
        <v>3</v>
      </c>
      <c r="C280" s="10"/>
      <c r="D280" s="12" t="s">
        <v>2</v>
      </c>
      <c r="E280" s="29" t="s">
        <v>637</v>
      </c>
      <c r="F280" s="124" t="s">
        <v>4</v>
      </c>
      <c r="G280" s="49" t="s">
        <v>0</v>
      </c>
      <c r="H280" s="29">
        <v>5140</v>
      </c>
      <c r="I280" s="29">
        <v>0.18</v>
      </c>
      <c r="J280" s="29">
        <v>59</v>
      </c>
      <c r="K280" s="268"/>
      <c r="L280" s="126"/>
    </row>
    <row r="281" spans="1:12" x14ac:dyDescent="0.25">
      <c r="A281" s="30">
        <v>43217.478981481479</v>
      </c>
      <c r="B281" s="12" t="s">
        <v>3</v>
      </c>
      <c r="C281" s="10"/>
      <c r="D281" s="12" t="s">
        <v>2</v>
      </c>
      <c r="E281" s="29" t="s">
        <v>637</v>
      </c>
      <c r="F281" s="124" t="s">
        <v>4</v>
      </c>
      <c r="G281" s="49" t="s">
        <v>0</v>
      </c>
      <c r="H281" s="29">
        <v>5170</v>
      </c>
      <c r="I281" s="29">
        <v>0.18</v>
      </c>
      <c r="J281" s="29">
        <v>59</v>
      </c>
      <c r="K281" s="268"/>
      <c r="L281" s="126"/>
    </row>
    <row r="282" spans="1:12" x14ac:dyDescent="0.25">
      <c r="A282" s="30">
        <v>43217.479120370372</v>
      </c>
      <c r="B282" s="12" t="s">
        <v>3</v>
      </c>
      <c r="C282" s="10"/>
      <c r="D282" s="12" t="s">
        <v>2</v>
      </c>
      <c r="E282" s="29" t="s">
        <v>637</v>
      </c>
      <c r="F282" s="124" t="s">
        <v>4</v>
      </c>
      <c r="G282" s="49" t="s">
        <v>0</v>
      </c>
      <c r="H282" s="29">
        <v>5150</v>
      </c>
      <c r="I282" s="29">
        <v>0.18</v>
      </c>
      <c r="J282" s="29">
        <v>59</v>
      </c>
      <c r="K282" s="269"/>
      <c r="L282" s="126"/>
    </row>
    <row r="283" spans="1:12" x14ac:dyDescent="0.25">
      <c r="A283" s="22">
        <v>43217.480219907404</v>
      </c>
      <c r="B283" s="9" t="s">
        <v>3</v>
      </c>
      <c r="C283" s="9" t="s">
        <v>2</v>
      </c>
      <c r="D283" s="10"/>
      <c r="E283" s="8" t="s">
        <v>636</v>
      </c>
      <c r="F283" s="125" t="s">
        <v>1</v>
      </c>
      <c r="G283" s="9" t="s">
        <v>0</v>
      </c>
      <c r="H283" s="14">
        <v>25410</v>
      </c>
      <c r="I283" s="8">
        <v>0.18</v>
      </c>
      <c r="J283" s="8">
        <v>59</v>
      </c>
      <c r="K283" s="270">
        <f>AVERAGE(H289:H291)</f>
        <v>4556.666666666667</v>
      </c>
      <c r="L283" s="126"/>
    </row>
    <row r="284" spans="1:12" x14ac:dyDescent="0.25">
      <c r="A284" s="22">
        <v>43217.480370370373</v>
      </c>
      <c r="B284" s="9" t="s">
        <v>3</v>
      </c>
      <c r="C284" s="9" t="s">
        <v>2</v>
      </c>
      <c r="D284" s="10"/>
      <c r="E284" s="8" t="s">
        <v>636</v>
      </c>
      <c r="F284" s="125" t="s">
        <v>1</v>
      </c>
      <c r="G284" s="9" t="s">
        <v>0</v>
      </c>
      <c r="H284" s="14">
        <v>10070</v>
      </c>
      <c r="I284" s="8">
        <v>0.18</v>
      </c>
      <c r="J284" s="8">
        <v>59</v>
      </c>
      <c r="K284" s="271"/>
      <c r="L284" s="126"/>
    </row>
    <row r="285" spans="1:12" x14ac:dyDescent="0.25">
      <c r="A285" s="22">
        <v>43217.480509259258</v>
      </c>
      <c r="B285" s="9" t="s">
        <v>3</v>
      </c>
      <c r="C285" s="9" t="s">
        <v>2</v>
      </c>
      <c r="D285" s="10"/>
      <c r="E285" s="8" t="s">
        <v>636</v>
      </c>
      <c r="F285" s="125" t="s">
        <v>1</v>
      </c>
      <c r="G285" s="9" t="s">
        <v>0</v>
      </c>
      <c r="H285" s="14">
        <v>610</v>
      </c>
      <c r="I285" s="8">
        <v>0.18</v>
      </c>
      <c r="J285" s="8">
        <v>59</v>
      </c>
      <c r="K285" s="271"/>
      <c r="L285" s="126"/>
    </row>
    <row r="286" spans="1:12" x14ac:dyDescent="0.25">
      <c r="A286" s="22">
        <v>43217.481030092589</v>
      </c>
      <c r="B286" s="9" t="s">
        <v>3</v>
      </c>
      <c r="C286" s="9" t="s">
        <v>2</v>
      </c>
      <c r="D286" s="10"/>
      <c r="E286" s="8" t="s">
        <v>636</v>
      </c>
      <c r="F286" s="125" t="s">
        <v>1</v>
      </c>
      <c r="G286" s="9" t="s">
        <v>0</v>
      </c>
      <c r="H286" s="14">
        <v>5260</v>
      </c>
      <c r="I286" s="8">
        <v>0.18</v>
      </c>
      <c r="J286" s="8">
        <v>59</v>
      </c>
      <c r="K286" s="271"/>
      <c r="L286" s="126"/>
    </row>
    <row r="287" spans="1:12" x14ac:dyDescent="0.25">
      <c r="A287" s="22">
        <v>43217.481180555558</v>
      </c>
      <c r="B287" s="9" t="s">
        <v>3</v>
      </c>
      <c r="C287" s="9" t="s">
        <v>2</v>
      </c>
      <c r="D287" s="10"/>
      <c r="E287" s="8" t="s">
        <v>636</v>
      </c>
      <c r="F287" s="125" t="s">
        <v>1</v>
      </c>
      <c r="G287" s="9" t="s">
        <v>0</v>
      </c>
      <c r="H287" s="14">
        <v>5210</v>
      </c>
      <c r="I287" s="8">
        <v>0.18</v>
      </c>
      <c r="J287" s="8">
        <v>59</v>
      </c>
      <c r="K287" s="271"/>
      <c r="L287" s="126"/>
    </row>
    <row r="288" spans="1:12" x14ac:dyDescent="0.25">
      <c r="A288" s="22">
        <v>43217.48133101852</v>
      </c>
      <c r="B288" s="9" t="s">
        <v>3</v>
      </c>
      <c r="C288" s="9" t="s">
        <v>2</v>
      </c>
      <c r="D288" s="10"/>
      <c r="E288" s="8" t="s">
        <v>636</v>
      </c>
      <c r="F288" s="125" t="s">
        <v>1</v>
      </c>
      <c r="G288" s="9" t="s">
        <v>0</v>
      </c>
      <c r="H288" s="14">
        <v>5200</v>
      </c>
      <c r="I288" s="8">
        <v>0.18</v>
      </c>
      <c r="J288" s="8">
        <v>59</v>
      </c>
      <c r="K288" s="271"/>
      <c r="L288" s="126"/>
    </row>
    <row r="289" spans="1:12" x14ac:dyDescent="0.25">
      <c r="A289" s="22">
        <v>43217.481712962966</v>
      </c>
      <c r="B289" s="9" t="s">
        <v>3</v>
      </c>
      <c r="C289" s="10"/>
      <c r="D289" s="9" t="s">
        <v>2</v>
      </c>
      <c r="E289" s="8" t="s">
        <v>637</v>
      </c>
      <c r="F289" s="125" t="s">
        <v>1</v>
      </c>
      <c r="G289" s="9" t="s">
        <v>0</v>
      </c>
      <c r="H289" s="8">
        <v>4590</v>
      </c>
      <c r="I289" s="8">
        <v>0.18</v>
      </c>
      <c r="J289" s="8">
        <v>59</v>
      </c>
      <c r="K289" s="271"/>
      <c r="L289" s="126"/>
    </row>
    <row r="290" spans="1:12" x14ac:dyDescent="0.25">
      <c r="A290" s="22">
        <v>43217.481863425928</v>
      </c>
      <c r="B290" s="9" t="s">
        <v>3</v>
      </c>
      <c r="C290" s="10"/>
      <c r="D290" s="9" t="s">
        <v>2</v>
      </c>
      <c r="E290" s="8" t="s">
        <v>637</v>
      </c>
      <c r="F290" s="125" t="s">
        <v>1</v>
      </c>
      <c r="G290" s="9" t="s">
        <v>0</v>
      </c>
      <c r="H290" s="8">
        <v>4550</v>
      </c>
      <c r="I290" s="8">
        <v>0.18</v>
      </c>
      <c r="J290" s="8">
        <v>59</v>
      </c>
      <c r="K290" s="271"/>
      <c r="L290" s="126"/>
    </row>
    <row r="291" spans="1:12" x14ac:dyDescent="0.25">
      <c r="A291" s="22">
        <v>43217.482025462959</v>
      </c>
      <c r="B291" s="9" t="s">
        <v>3</v>
      </c>
      <c r="C291" s="10"/>
      <c r="D291" s="9" t="s">
        <v>2</v>
      </c>
      <c r="E291" s="8" t="s">
        <v>637</v>
      </c>
      <c r="F291" s="125" t="s">
        <v>1</v>
      </c>
      <c r="G291" s="9" t="s">
        <v>0</v>
      </c>
      <c r="H291" s="8">
        <v>4530</v>
      </c>
      <c r="I291" s="8">
        <v>0.18</v>
      </c>
      <c r="J291" s="8">
        <v>59</v>
      </c>
      <c r="K291" s="272"/>
      <c r="L291" s="126"/>
    </row>
    <row r="292" spans="1:12" x14ac:dyDescent="0.25">
      <c r="A292" s="30">
        <v>43217.408599537041</v>
      </c>
      <c r="B292" s="12" t="s">
        <v>3</v>
      </c>
      <c r="C292" s="12" t="s">
        <v>2</v>
      </c>
      <c r="D292" s="10"/>
      <c r="E292" s="29" t="s">
        <v>636</v>
      </c>
      <c r="F292" s="124" t="s">
        <v>20</v>
      </c>
      <c r="G292" s="49" t="s">
        <v>8</v>
      </c>
      <c r="H292" s="29">
        <v>3550</v>
      </c>
      <c r="I292" s="29">
        <v>0.18</v>
      </c>
      <c r="J292" s="29">
        <v>57</v>
      </c>
      <c r="K292" s="267">
        <f>AVERAGE(H292:H293,H295:H296,H299:H300,H303:H309)</f>
        <v>3529.2307692307691</v>
      </c>
      <c r="L292" s="126"/>
    </row>
    <row r="293" spans="1:12" x14ac:dyDescent="0.25">
      <c r="A293" s="30">
        <v>43217.408599537041</v>
      </c>
      <c r="B293" s="12" t="s">
        <v>3</v>
      </c>
      <c r="C293" s="12" t="s">
        <v>2</v>
      </c>
      <c r="D293" s="10"/>
      <c r="E293" s="29" t="s">
        <v>636</v>
      </c>
      <c r="F293" s="124" t="s">
        <v>20</v>
      </c>
      <c r="G293" s="49" t="s">
        <v>8</v>
      </c>
      <c r="H293" s="29">
        <v>3550</v>
      </c>
      <c r="I293" s="29">
        <v>0.18</v>
      </c>
      <c r="J293" s="29">
        <v>57</v>
      </c>
      <c r="K293" s="268"/>
      <c r="L293" s="126"/>
    </row>
    <row r="294" spans="1:12" x14ac:dyDescent="0.25">
      <c r="A294" s="30">
        <v>43217.554108796299</v>
      </c>
      <c r="B294" s="12" t="s">
        <v>3</v>
      </c>
      <c r="C294" s="12" t="s">
        <v>2</v>
      </c>
      <c r="D294" s="10"/>
      <c r="E294" s="29" t="s">
        <v>636</v>
      </c>
      <c r="F294" s="124" t="s">
        <v>20</v>
      </c>
      <c r="G294" s="49" t="s">
        <v>8</v>
      </c>
      <c r="H294" s="31">
        <v>870</v>
      </c>
      <c r="I294" s="29">
        <v>0.18</v>
      </c>
      <c r="J294" s="29">
        <v>61</v>
      </c>
      <c r="K294" s="268"/>
      <c r="L294" s="126"/>
    </row>
    <row r="295" spans="1:12" x14ac:dyDescent="0.25">
      <c r="A295" s="30">
        <v>43217.555196759262</v>
      </c>
      <c r="B295" s="12" t="s">
        <v>3</v>
      </c>
      <c r="C295" s="12" t="s">
        <v>2</v>
      </c>
      <c r="D295" s="10"/>
      <c r="E295" s="29" t="s">
        <v>636</v>
      </c>
      <c r="F295" s="124" t="s">
        <v>20</v>
      </c>
      <c r="G295" s="49" t="s">
        <v>8</v>
      </c>
      <c r="H295" s="29">
        <v>3400</v>
      </c>
      <c r="I295" s="29">
        <v>0.18</v>
      </c>
      <c r="J295" s="29">
        <v>61</v>
      </c>
      <c r="K295" s="268"/>
      <c r="L295" s="126"/>
    </row>
    <row r="296" spans="1:12" x14ac:dyDescent="0.25">
      <c r="A296" s="30">
        <v>43217.555335648147</v>
      </c>
      <c r="B296" s="12" t="s">
        <v>3</v>
      </c>
      <c r="C296" s="12" t="s">
        <v>2</v>
      </c>
      <c r="D296" s="10"/>
      <c r="E296" s="29" t="s">
        <v>636</v>
      </c>
      <c r="F296" s="124" t="s">
        <v>20</v>
      </c>
      <c r="G296" s="49" t="s">
        <v>8</v>
      </c>
      <c r="H296" s="29">
        <v>3410</v>
      </c>
      <c r="I296" s="29">
        <v>0.18</v>
      </c>
      <c r="J296" s="29">
        <v>61</v>
      </c>
      <c r="K296" s="268"/>
      <c r="L296" s="126"/>
    </row>
    <row r="297" spans="1:12" x14ac:dyDescent="0.25">
      <c r="A297" s="30">
        <v>43217.555486111109</v>
      </c>
      <c r="B297" s="12" t="s">
        <v>3</v>
      </c>
      <c r="C297" s="12" t="s">
        <v>2</v>
      </c>
      <c r="D297" s="10"/>
      <c r="E297" s="29" t="s">
        <v>636</v>
      </c>
      <c r="F297" s="124" t="s">
        <v>20</v>
      </c>
      <c r="G297" s="49" t="s">
        <v>8</v>
      </c>
      <c r="H297" s="31">
        <v>320</v>
      </c>
      <c r="I297" s="29">
        <v>0.18</v>
      </c>
      <c r="J297" s="29">
        <v>61</v>
      </c>
      <c r="K297" s="268"/>
      <c r="L297" s="126"/>
    </row>
    <row r="298" spans="1:12" x14ac:dyDescent="0.25">
      <c r="A298" s="30">
        <v>43217.556064814817</v>
      </c>
      <c r="B298" s="12" t="s">
        <v>3</v>
      </c>
      <c r="C298" s="12" t="s">
        <v>2</v>
      </c>
      <c r="D298" s="10"/>
      <c r="E298" s="29" t="s">
        <v>636</v>
      </c>
      <c r="F298" s="124" t="s">
        <v>20</v>
      </c>
      <c r="G298" s="49" t="s">
        <v>8</v>
      </c>
      <c r="H298" s="31">
        <v>3000</v>
      </c>
      <c r="I298" s="29">
        <v>0.18</v>
      </c>
      <c r="J298" s="29">
        <v>61</v>
      </c>
      <c r="K298" s="268"/>
      <c r="L298" s="126"/>
    </row>
    <row r="299" spans="1:12" x14ac:dyDescent="0.25">
      <c r="A299" s="30">
        <v>43217.556215277778</v>
      </c>
      <c r="B299" s="12" t="s">
        <v>3</v>
      </c>
      <c r="C299" s="12" t="s">
        <v>2</v>
      </c>
      <c r="D299" s="10"/>
      <c r="E299" s="29" t="s">
        <v>636</v>
      </c>
      <c r="F299" s="124" t="s">
        <v>20</v>
      </c>
      <c r="G299" s="49" t="s">
        <v>8</v>
      </c>
      <c r="H299" s="29">
        <v>3410</v>
      </c>
      <c r="I299" s="29">
        <v>0.18</v>
      </c>
      <c r="J299" s="29">
        <v>61</v>
      </c>
      <c r="K299" s="268"/>
      <c r="L299" s="126"/>
    </row>
    <row r="300" spans="1:12" x14ac:dyDescent="0.25">
      <c r="A300" s="30">
        <v>43217.556354166663</v>
      </c>
      <c r="B300" s="12" t="s">
        <v>3</v>
      </c>
      <c r="C300" s="12" t="s">
        <v>2</v>
      </c>
      <c r="D300" s="10"/>
      <c r="E300" s="29" t="s">
        <v>636</v>
      </c>
      <c r="F300" s="124" t="s">
        <v>20</v>
      </c>
      <c r="G300" s="49" t="s">
        <v>8</v>
      </c>
      <c r="H300" s="29">
        <v>3420</v>
      </c>
      <c r="I300" s="29">
        <v>0.18</v>
      </c>
      <c r="J300" s="29">
        <v>61</v>
      </c>
      <c r="K300" s="268"/>
      <c r="L300" s="126"/>
    </row>
    <row r="301" spans="1:12" x14ac:dyDescent="0.25">
      <c r="A301" s="30">
        <v>43217.556863425925</v>
      </c>
      <c r="B301" s="12" t="s">
        <v>3</v>
      </c>
      <c r="C301" s="10"/>
      <c r="D301" s="12" t="s">
        <v>2</v>
      </c>
      <c r="E301" s="29" t="s">
        <v>637</v>
      </c>
      <c r="F301" s="124" t="s">
        <v>20</v>
      </c>
      <c r="G301" s="49" t="s">
        <v>8</v>
      </c>
      <c r="H301" s="31">
        <v>3620</v>
      </c>
      <c r="I301" s="29">
        <v>0.18</v>
      </c>
      <c r="J301" s="29">
        <v>61</v>
      </c>
      <c r="K301" s="268"/>
      <c r="L301" s="126"/>
    </row>
    <row r="302" spans="1:12" x14ac:dyDescent="0.25">
      <c r="A302" s="30">
        <v>43217.557002314818</v>
      </c>
      <c r="B302" s="12" t="s">
        <v>3</v>
      </c>
      <c r="C302" s="10"/>
      <c r="D302" s="12" t="s">
        <v>2</v>
      </c>
      <c r="E302" s="29" t="s">
        <v>637</v>
      </c>
      <c r="F302" s="124" t="s">
        <v>20</v>
      </c>
      <c r="G302" s="49" t="s">
        <v>8</v>
      </c>
      <c r="H302" s="31">
        <v>350</v>
      </c>
      <c r="I302" s="29">
        <v>0.18</v>
      </c>
      <c r="J302" s="29">
        <v>61</v>
      </c>
      <c r="K302" s="268"/>
      <c r="L302" s="126"/>
    </row>
    <row r="303" spans="1:12" x14ac:dyDescent="0.25">
      <c r="A303" s="30">
        <v>43217.557141203702</v>
      </c>
      <c r="B303" s="12" t="s">
        <v>3</v>
      </c>
      <c r="C303" s="10"/>
      <c r="D303" s="12" t="s">
        <v>2</v>
      </c>
      <c r="E303" s="29" t="s">
        <v>637</v>
      </c>
      <c r="F303" s="124" t="s">
        <v>20</v>
      </c>
      <c r="G303" s="49" t="s">
        <v>8</v>
      </c>
      <c r="H303" s="29">
        <v>3780</v>
      </c>
      <c r="I303" s="29">
        <v>0.18</v>
      </c>
      <c r="J303" s="29">
        <v>61</v>
      </c>
      <c r="K303" s="268"/>
      <c r="L303" s="126"/>
    </row>
    <row r="304" spans="1:12" x14ac:dyDescent="0.25">
      <c r="A304" s="30">
        <v>43217.557638888888</v>
      </c>
      <c r="B304" s="12" t="s">
        <v>3</v>
      </c>
      <c r="C304" s="10"/>
      <c r="D304" s="12" t="s">
        <v>2</v>
      </c>
      <c r="E304" s="29" t="s">
        <v>637</v>
      </c>
      <c r="F304" s="124" t="s">
        <v>20</v>
      </c>
      <c r="G304" s="49" t="s">
        <v>8</v>
      </c>
      <c r="H304" s="29">
        <v>3670</v>
      </c>
      <c r="I304" s="29">
        <v>0.18</v>
      </c>
      <c r="J304" s="29">
        <v>61</v>
      </c>
      <c r="K304" s="268"/>
      <c r="L304" s="126"/>
    </row>
    <row r="305" spans="1:12" x14ac:dyDescent="0.25">
      <c r="A305" s="30">
        <v>43217.557800925926</v>
      </c>
      <c r="B305" s="12" t="s">
        <v>3</v>
      </c>
      <c r="C305" s="10"/>
      <c r="D305" s="12" t="s">
        <v>2</v>
      </c>
      <c r="E305" s="29" t="s">
        <v>637</v>
      </c>
      <c r="F305" s="124" t="s">
        <v>20</v>
      </c>
      <c r="G305" s="49" t="s">
        <v>8</v>
      </c>
      <c r="H305" s="29">
        <v>3650</v>
      </c>
      <c r="I305" s="29">
        <v>0.18</v>
      </c>
      <c r="J305" s="29">
        <v>61</v>
      </c>
      <c r="K305" s="268"/>
      <c r="L305" s="126"/>
    </row>
    <row r="306" spans="1:12" x14ac:dyDescent="0.25">
      <c r="A306" s="30">
        <v>43217.557951388888</v>
      </c>
      <c r="B306" s="12" t="s">
        <v>3</v>
      </c>
      <c r="C306" s="10"/>
      <c r="D306" s="12" t="s">
        <v>2</v>
      </c>
      <c r="E306" s="29" t="s">
        <v>637</v>
      </c>
      <c r="F306" s="124" t="s">
        <v>20</v>
      </c>
      <c r="G306" s="49" t="s">
        <v>8</v>
      </c>
      <c r="H306" s="29">
        <v>3630</v>
      </c>
      <c r="I306" s="29">
        <v>0.18</v>
      </c>
      <c r="J306" s="29">
        <v>61</v>
      </c>
      <c r="K306" s="268"/>
      <c r="L306" s="126"/>
    </row>
    <row r="307" spans="1:12" x14ac:dyDescent="0.25">
      <c r="A307" s="30">
        <v>43217.558831018519</v>
      </c>
      <c r="B307" s="12" t="s">
        <v>3</v>
      </c>
      <c r="C307" s="10"/>
      <c r="D307" s="12" t="s">
        <v>2</v>
      </c>
      <c r="E307" s="29" t="s">
        <v>637</v>
      </c>
      <c r="F307" s="124" t="s">
        <v>20</v>
      </c>
      <c r="G307" s="49" t="s">
        <v>8</v>
      </c>
      <c r="H307" s="29">
        <v>3490</v>
      </c>
      <c r="I307" s="29">
        <v>0.18</v>
      </c>
      <c r="J307" s="29">
        <v>61</v>
      </c>
      <c r="K307" s="268"/>
      <c r="L307" s="126"/>
    </row>
    <row r="308" spans="1:12" x14ac:dyDescent="0.25">
      <c r="A308" s="30">
        <v>43217.558969907404</v>
      </c>
      <c r="B308" s="12" t="s">
        <v>3</v>
      </c>
      <c r="C308" s="10"/>
      <c r="D308" s="12" t="s">
        <v>2</v>
      </c>
      <c r="E308" s="29" t="s">
        <v>637</v>
      </c>
      <c r="F308" s="124" t="s">
        <v>20</v>
      </c>
      <c r="G308" s="49" t="s">
        <v>8</v>
      </c>
      <c r="H308" s="29">
        <v>3460</v>
      </c>
      <c r="I308" s="29">
        <v>0.18</v>
      </c>
      <c r="J308" s="29">
        <v>61</v>
      </c>
      <c r="K308" s="268"/>
      <c r="L308" s="126"/>
    </row>
    <row r="309" spans="1:12" x14ac:dyDescent="0.25">
      <c r="A309" s="30">
        <v>43217.559108796297</v>
      </c>
      <c r="B309" s="12" t="s">
        <v>3</v>
      </c>
      <c r="C309" s="10"/>
      <c r="D309" s="12" t="s">
        <v>2</v>
      </c>
      <c r="E309" s="29" t="s">
        <v>637</v>
      </c>
      <c r="F309" s="124" t="s">
        <v>20</v>
      </c>
      <c r="G309" s="49" t="s">
        <v>8</v>
      </c>
      <c r="H309" s="29">
        <v>3460</v>
      </c>
      <c r="I309" s="29">
        <v>0.18</v>
      </c>
      <c r="J309" s="29">
        <v>61</v>
      </c>
      <c r="K309" s="269"/>
      <c r="L309" s="126"/>
    </row>
    <row r="310" spans="1:12" x14ac:dyDescent="0.25">
      <c r="A310" s="22">
        <v>43217.560104166667</v>
      </c>
      <c r="B310" s="9" t="s">
        <v>3</v>
      </c>
      <c r="C310" s="9" t="s">
        <v>2</v>
      </c>
      <c r="D310" s="10"/>
      <c r="E310" s="8" t="s">
        <v>636</v>
      </c>
      <c r="F310" s="125" t="s">
        <v>29</v>
      </c>
      <c r="G310" s="9" t="s">
        <v>16</v>
      </c>
      <c r="H310" s="8">
        <v>4270</v>
      </c>
      <c r="I310" s="8">
        <v>0.18</v>
      </c>
      <c r="J310" s="8">
        <v>59</v>
      </c>
      <c r="K310" s="270">
        <f>AVERAGE(H310:H315)</f>
        <v>4365</v>
      </c>
      <c r="L310" s="126"/>
    </row>
    <row r="311" spans="1:12" x14ac:dyDescent="0.25">
      <c r="A311" s="22">
        <v>43217.560243055559</v>
      </c>
      <c r="B311" s="9" t="s">
        <v>3</v>
      </c>
      <c r="C311" s="9" t="s">
        <v>2</v>
      </c>
      <c r="D311" s="10"/>
      <c r="E311" s="8" t="s">
        <v>636</v>
      </c>
      <c r="F311" s="125" t="s">
        <v>29</v>
      </c>
      <c r="G311" s="9" t="s">
        <v>16</v>
      </c>
      <c r="H311" s="8">
        <v>4290</v>
      </c>
      <c r="I311" s="8">
        <v>0.18</v>
      </c>
      <c r="J311" s="8">
        <v>59</v>
      </c>
      <c r="K311" s="271"/>
      <c r="L311" s="126"/>
    </row>
    <row r="312" spans="1:12" x14ac:dyDescent="0.25">
      <c r="A312" s="22">
        <v>43217.560393518521</v>
      </c>
      <c r="B312" s="9" t="s">
        <v>3</v>
      </c>
      <c r="C312" s="9" t="s">
        <v>2</v>
      </c>
      <c r="D312" s="10"/>
      <c r="E312" s="8" t="s">
        <v>636</v>
      </c>
      <c r="F312" s="125" t="s">
        <v>29</v>
      </c>
      <c r="G312" s="9" t="s">
        <v>16</v>
      </c>
      <c r="H312" s="8">
        <v>4280</v>
      </c>
      <c r="I312" s="8">
        <v>0.18</v>
      </c>
      <c r="J312" s="8">
        <v>59</v>
      </c>
      <c r="K312" s="271"/>
      <c r="L312" s="126"/>
    </row>
    <row r="313" spans="1:12" x14ac:dyDescent="0.25">
      <c r="A313" s="22">
        <v>43217.560995370368</v>
      </c>
      <c r="B313" s="9" t="s">
        <v>3</v>
      </c>
      <c r="C313" s="10"/>
      <c r="D313" s="9" t="s">
        <v>2</v>
      </c>
      <c r="E313" s="8" t="s">
        <v>637</v>
      </c>
      <c r="F313" s="125" t="s">
        <v>29</v>
      </c>
      <c r="G313" s="9" t="s">
        <v>16</v>
      </c>
      <c r="H313" s="8">
        <v>4450</v>
      </c>
      <c r="I313" s="8">
        <v>0.18</v>
      </c>
      <c r="J313" s="8">
        <v>59</v>
      </c>
      <c r="K313" s="271"/>
      <c r="L313" s="126"/>
    </row>
    <row r="314" spans="1:12" x14ac:dyDescent="0.25">
      <c r="A314" s="22">
        <v>43217.561145833337</v>
      </c>
      <c r="B314" s="9" t="s">
        <v>3</v>
      </c>
      <c r="C314" s="10"/>
      <c r="D314" s="9" t="s">
        <v>2</v>
      </c>
      <c r="E314" s="8" t="s">
        <v>637</v>
      </c>
      <c r="F314" s="125" t="s">
        <v>29</v>
      </c>
      <c r="G314" s="9" t="s">
        <v>16</v>
      </c>
      <c r="H314" s="8">
        <v>4450</v>
      </c>
      <c r="I314" s="8">
        <v>0.18</v>
      </c>
      <c r="J314" s="8">
        <v>59</v>
      </c>
      <c r="K314" s="271"/>
      <c r="L314" s="126"/>
    </row>
    <row r="315" spans="1:12" x14ac:dyDescent="0.25">
      <c r="A315" s="22">
        <v>43217.561307870368</v>
      </c>
      <c r="B315" s="9" t="s">
        <v>3</v>
      </c>
      <c r="C315" s="10"/>
      <c r="D315" s="9" t="s">
        <v>2</v>
      </c>
      <c r="E315" s="8" t="s">
        <v>637</v>
      </c>
      <c r="F315" s="125" t="s">
        <v>29</v>
      </c>
      <c r="G315" s="9" t="s">
        <v>16</v>
      </c>
      <c r="H315" s="8">
        <v>4450</v>
      </c>
      <c r="I315" s="8">
        <v>0.18</v>
      </c>
      <c r="J315" s="8">
        <v>59</v>
      </c>
      <c r="K315" s="272"/>
      <c r="L315" s="126"/>
    </row>
    <row r="316" spans="1:12" x14ac:dyDescent="0.25">
      <c r="A316" s="30">
        <v>43217.562222222223</v>
      </c>
      <c r="B316" s="12" t="s">
        <v>3</v>
      </c>
      <c r="C316" s="12" t="s">
        <v>2</v>
      </c>
      <c r="D316" s="10"/>
      <c r="E316" s="29" t="s">
        <v>636</v>
      </c>
      <c r="F316" s="124" t="s">
        <v>28</v>
      </c>
      <c r="G316" s="49" t="s">
        <v>16</v>
      </c>
      <c r="H316" s="29">
        <v>4250</v>
      </c>
      <c r="I316" s="29">
        <v>0.18</v>
      </c>
      <c r="J316" s="29">
        <v>61</v>
      </c>
      <c r="K316" s="273">
        <f>AVERAGE(H316:H321)</f>
        <v>4173.333333333333</v>
      </c>
      <c r="L316" s="126"/>
    </row>
    <row r="317" spans="1:12" x14ac:dyDescent="0.25">
      <c r="A317" s="30">
        <v>43217.562372685185</v>
      </c>
      <c r="B317" s="12" t="s">
        <v>3</v>
      </c>
      <c r="C317" s="12" t="s">
        <v>2</v>
      </c>
      <c r="D317" s="10"/>
      <c r="E317" s="29" t="s">
        <v>636</v>
      </c>
      <c r="F317" s="124" t="s">
        <v>28</v>
      </c>
      <c r="G317" s="49" t="s">
        <v>16</v>
      </c>
      <c r="H317" s="29">
        <v>4230</v>
      </c>
      <c r="I317" s="29">
        <v>0.18</v>
      </c>
      <c r="J317" s="29">
        <v>61</v>
      </c>
      <c r="K317" s="274"/>
      <c r="L317" s="126"/>
    </row>
    <row r="318" spans="1:12" x14ac:dyDescent="0.25">
      <c r="A318" s="30">
        <v>43217.562523148146</v>
      </c>
      <c r="B318" s="12" t="s">
        <v>3</v>
      </c>
      <c r="C318" s="12" t="s">
        <v>2</v>
      </c>
      <c r="D318" s="10"/>
      <c r="E318" s="29" t="s">
        <v>636</v>
      </c>
      <c r="F318" s="124" t="s">
        <v>28</v>
      </c>
      <c r="G318" s="49" t="s">
        <v>16</v>
      </c>
      <c r="H318" s="29">
        <v>4220</v>
      </c>
      <c r="I318" s="29">
        <v>0.18</v>
      </c>
      <c r="J318" s="29">
        <v>59</v>
      </c>
      <c r="K318" s="274"/>
      <c r="L318" s="126"/>
    </row>
    <row r="319" spans="1:12" x14ac:dyDescent="0.25">
      <c r="A319" s="30">
        <v>43217.563206018516</v>
      </c>
      <c r="B319" s="12" t="s">
        <v>3</v>
      </c>
      <c r="C319" s="10"/>
      <c r="D319" s="12" t="s">
        <v>2</v>
      </c>
      <c r="E319" s="29" t="s">
        <v>637</v>
      </c>
      <c r="F319" s="124" t="s">
        <v>28</v>
      </c>
      <c r="G319" s="49" t="s">
        <v>16</v>
      </c>
      <c r="H319" s="29">
        <v>4110</v>
      </c>
      <c r="I319" s="29">
        <v>0.18</v>
      </c>
      <c r="J319" s="29">
        <v>61</v>
      </c>
      <c r="K319" s="274"/>
      <c r="L319" s="126"/>
    </row>
    <row r="320" spans="1:12" x14ac:dyDescent="0.25">
      <c r="A320" s="30">
        <v>43217.563356481478</v>
      </c>
      <c r="B320" s="12" t="s">
        <v>3</v>
      </c>
      <c r="C320" s="10"/>
      <c r="D320" s="12" t="s">
        <v>2</v>
      </c>
      <c r="E320" s="29" t="s">
        <v>637</v>
      </c>
      <c r="F320" s="124" t="s">
        <v>28</v>
      </c>
      <c r="G320" s="49" t="s">
        <v>16</v>
      </c>
      <c r="H320" s="29">
        <v>4130</v>
      </c>
      <c r="I320" s="29">
        <v>0.18</v>
      </c>
      <c r="J320" s="29">
        <v>59</v>
      </c>
      <c r="K320" s="274"/>
      <c r="L320" s="126"/>
    </row>
    <row r="321" spans="1:12" x14ac:dyDescent="0.25">
      <c r="A321" s="30">
        <v>43217.563506944447</v>
      </c>
      <c r="B321" s="12" t="s">
        <v>3</v>
      </c>
      <c r="C321" s="10"/>
      <c r="D321" s="12" t="s">
        <v>2</v>
      </c>
      <c r="E321" s="29" t="s">
        <v>637</v>
      </c>
      <c r="F321" s="124" t="s">
        <v>28</v>
      </c>
      <c r="G321" s="49" t="s">
        <v>16</v>
      </c>
      <c r="H321" s="29">
        <v>4100</v>
      </c>
      <c r="I321" s="29">
        <v>0.18</v>
      </c>
      <c r="J321" s="29">
        <v>61</v>
      </c>
      <c r="K321" s="275"/>
      <c r="L321" s="126"/>
    </row>
    <row r="322" spans="1:12" x14ac:dyDescent="0.25">
      <c r="A322" s="22">
        <v>43217.564456018517</v>
      </c>
      <c r="B322" s="9" t="s">
        <v>3</v>
      </c>
      <c r="C322" s="9" t="s">
        <v>2</v>
      </c>
      <c r="D322" s="10"/>
      <c r="E322" s="8" t="s">
        <v>636</v>
      </c>
      <c r="F322" s="125" t="s">
        <v>23</v>
      </c>
      <c r="G322" s="9" t="s">
        <v>5</v>
      </c>
      <c r="H322" s="14">
        <v>380</v>
      </c>
      <c r="I322" s="8">
        <v>0.18</v>
      </c>
      <c r="J322" s="8">
        <v>61</v>
      </c>
      <c r="K322" s="270">
        <f>AVERAGE(H331:H333)</f>
        <v>4670</v>
      </c>
      <c r="L322" s="126"/>
    </row>
    <row r="323" spans="1:12" x14ac:dyDescent="0.25">
      <c r="A323" s="22">
        <v>43217.564606481479</v>
      </c>
      <c r="B323" s="9" t="s">
        <v>3</v>
      </c>
      <c r="C323" s="9" t="s">
        <v>2</v>
      </c>
      <c r="D323" s="10"/>
      <c r="E323" s="8" t="s">
        <v>636</v>
      </c>
      <c r="F323" s="125" t="s">
        <v>23</v>
      </c>
      <c r="G323" s="9" t="s">
        <v>5</v>
      </c>
      <c r="H323" s="14">
        <v>3770</v>
      </c>
      <c r="I323" s="8">
        <v>0.18</v>
      </c>
      <c r="J323" s="8">
        <v>61</v>
      </c>
      <c r="K323" s="271"/>
      <c r="L323" s="126"/>
    </row>
    <row r="324" spans="1:12" x14ac:dyDescent="0.25">
      <c r="A324" s="22">
        <v>43217.564745370371</v>
      </c>
      <c r="B324" s="9" t="s">
        <v>3</v>
      </c>
      <c r="C324" s="9" t="s">
        <v>2</v>
      </c>
      <c r="D324" s="10"/>
      <c r="E324" s="8" t="s">
        <v>636</v>
      </c>
      <c r="F324" s="125" t="s">
        <v>23</v>
      </c>
      <c r="G324" s="9" t="s">
        <v>5</v>
      </c>
      <c r="H324" s="14">
        <v>2720</v>
      </c>
      <c r="I324" s="8">
        <v>0.18</v>
      </c>
      <c r="J324" s="8">
        <v>61</v>
      </c>
      <c r="K324" s="271"/>
      <c r="L324" s="126"/>
    </row>
    <row r="325" spans="1:12" x14ac:dyDescent="0.25">
      <c r="A325" s="22">
        <v>43217.565393518518</v>
      </c>
      <c r="B325" s="9" t="s">
        <v>3</v>
      </c>
      <c r="C325" s="9" t="s">
        <v>2</v>
      </c>
      <c r="D325" s="10"/>
      <c r="E325" s="8" t="s">
        <v>636</v>
      </c>
      <c r="F325" s="125" t="s">
        <v>23</v>
      </c>
      <c r="G325" s="9" t="s">
        <v>5</v>
      </c>
      <c r="H325" s="14">
        <v>4530</v>
      </c>
      <c r="I325" s="8">
        <v>0.18</v>
      </c>
      <c r="J325" s="8">
        <v>59</v>
      </c>
      <c r="K325" s="271"/>
      <c r="L325" s="126"/>
    </row>
    <row r="326" spans="1:12" x14ac:dyDescent="0.25">
      <c r="A326" s="22">
        <v>43217.56554398148</v>
      </c>
      <c r="B326" s="9" t="s">
        <v>3</v>
      </c>
      <c r="C326" s="9" t="s">
        <v>2</v>
      </c>
      <c r="D326" s="10"/>
      <c r="E326" s="8" t="s">
        <v>636</v>
      </c>
      <c r="F326" s="125" t="s">
        <v>23</v>
      </c>
      <c r="G326" s="9" t="s">
        <v>5</v>
      </c>
      <c r="H326" s="14">
        <v>4420</v>
      </c>
      <c r="I326" s="8">
        <v>0.18</v>
      </c>
      <c r="J326" s="8">
        <v>61</v>
      </c>
      <c r="K326" s="271"/>
      <c r="L326" s="126"/>
    </row>
    <row r="327" spans="1:12" x14ac:dyDescent="0.25">
      <c r="A327" s="22">
        <v>43217.565682870372</v>
      </c>
      <c r="B327" s="9" t="s">
        <v>3</v>
      </c>
      <c r="C327" s="9" t="s">
        <v>2</v>
      </c>
      <c r="D327" s="10"/>
      <c r="E327" s="8" t="s">
        <v>636</v>
      </c>
      <c r="F327" s="125" t="s">
        <v>23</v>
      </c>
      <c r="G327" s="9" t="s">
        <v>5</v>
      </c>
      <c r="H327" s="14">
        <v>4520</v>
      </c>
      <c r="I327" s="8">
        <v>0.18</v>
      </c>
      <c r="J327" s="8">
        <v>61</v>
      </c>
      <c r="K327" s="271"/>
      <c r="L327" s="126"/>
    </row>
    <row r="328" spans="1:12" x14ac:dyDescent="0.25">
      <c r="A328" s="22">
        <v>43217.566516203704</v>
      </c>
      <c r="B328" s="9" t="s">
        <v>3</v>
      </c>
      <c r="C328" s="9" t="s">
        <v>2</v>
      </c>
      <c r="D328" s="10"/>
      <c r="E328" s="8" t="s">
        <v>636</v>
      </c>
      <c r="F328" s="125" t="s">
        <v>23</v>
      </c>
      <c r="G328" s="9" t="s">
        <v>5</v>
      </c>
      <c r="H328" s="14">
        <v>4030</v>
      </c>
      <c r="I328" s="8">
        <v>0.18</v>
      </c>
      <c r="J328" s="8">
        <v>61</v>
      </c>
      <c r="K328" s="271"/>
      <c r="L328" s="126"/>
    </row>
    <row r="329" spans="1:12" x14ac:dyDescent="0.25">
      <c r="A329" s="22">
        <v>43217.566666666666</v>
      </c>
      <c r="B329" s="9" t="s">
        <v>3</v>
      </c>
      <c r="C329" s="9" t="s">
        <v>2</v>
      </c>
      <c r="D329" s="10"/>
      <c r="E329" s="8" t="s">
        <v>636</v>
      </c>
      <c r="F329" s="125" t="s">
        <v>23</v>
      </c>
      <c r="G329" s="9" t="s">
        <v>5</v>
      </c>
      <c r="H329" s="14">
        <v>3990</v>
      </c>
      <c r="I329" s="8">
        <v>0.18</v>
      </c>
      <c r="J329" s="8">
        <v>59</v>
      </c>
      <c r="K329" s="271"/>
      <c r="L329" s="126"/>
    </row>
    <row r="330" spans="1:12" x14ac:dyDescent="0.25">
      <c r="A330" s="22">
        <v>43217.566817129627</v>
      </c>
      <c r="B330" s="9" t="s">
        <v>3</v>
      </c>
      <c r="C330" s="9" t="s">
        <v>2</v>
      </c>
      <c r="D330" s="10"/>
      <c r="E330" s="8" t="s">
        <v>636</v>
      </c>
      <c r="F330" s="125" t="s">
        <v>23</v>
      </c>
      <c r="G330" s="9" t="s">
        <v>5</v>
      </c>
      <c r="H330" s="14">
        <v>4000</v>
      </c>
      <c r="I330" s="8">
        <v>0.18</v>
      </c>
      <c r="J330" s="8">
        <v>61</v>
      </c>
      <c r="K330" s="271"/>
      <c r="L330" s="126"/>
    </row>
    <row r="331" spans="1:12" x14ac:dyDescent="0.25">
      <c r="A331" s="22">
        <v>43217.568356481483</v>
      </c>
      <c r="B331" s="9" t="s">
        <v>3</v>
      </c>
      <c r="C331" s="10"/>
      <c r="D331" s="9" t="s">
        <v>2</v>
      </c>
      <c r="E331" s="8" t="s">
        <v>637</v>
      </c>
      <c r="F331" s="125" t="s">
        <v>23</v>
      </c>
      <c r="G331" s="9" t="s">
        <v>5</v>
      </c>
      <c r="H331" s="8">
        <v>4670</v>
      </c>
      <c r="I331" s="8">
        <v>0.18</v>
      </c>
      <c r="J331" s="8">
        <v>61</v>
      </c>
      <c r="K331" s="271"/>
      <c r="L331" s="126"/>
    </row>
    <row r="332" spans="1:12" x14ac:dyDescent="0.25">
      <c r="A332" s="22">
        <v>43217.568518518521</v>
      </c>
      <c r="B332" s="9" t="s">
        <v>3</v>
      </c>
      <c r="C332" s="10"/>
      <c r="D332" s="9" t="s">
        <v>2</v>
      </c>
      <c r="E332" s="8" t="s">
        <v>637</v>
      </c>
      <c r="F332" s="125" t="s">
        <v>23</v>
      </c>
      <c r="G332" s="9" t="s">
        <v>5</v>
      </c>
      <c r="H332" s="8">
        <v>4670</v>
      </c>
      <c r="I332" s="8">
        <v>0.18</v>
      </c>
      <c r="J332" s="8">
        <v>61</v>
      </c>
      <c r="K332" s="271"/>
      <c r="L332" s="126"/>
    </row>
    <row r="333" spans="1:12" x14ac:dyDescent="0.25">
      <c r="A333" s="22">
        <v>43217.568668981483</v>
      </c>
      <c r="B333" s="9" t="s">
        <v>3</v>
      </c>
      <c r="C333" s="10"/>
      <c r="D333" s="9" t="s">
        <v>2</v>
      </c>
      <c r="E333" s="8" t="s">
        <v>637</v>
      </c>
      <c r="F333" s="125" t="s">
        <v>23</v>
      </c>
      <c r="G333" s="9" t="s">
        <v>5</v>
      </c>
      <c r="H333" s="8">
        <v>4670</v>
      </c>
      <c r="I333" s="8">
        <v>0.18</v>
      </c>
      <c r="J333" s="8">
        <v>61</v>
      </c>
      <c r="K333" s="272"/>
      <c r="L333" s="126"/>
    </row>
  </sheetData>
  <autoFilter ref="F1:F333"/>
  <mergeCells count="43">
    <mergeCell ref="K109:K117"/>
    <mergeCell ref="K97:K108"/>
    <mergeCell ref="K88:K96"/>
    <mergeCell ref="K4:K9"/>
    <mergeCell ref="K10:K15"/>
    <mergeCell ref="K16:K27"/>
    <mergeCell ref="K28:K36"/>
    <mergeCell ref="K73:K87"/>
    <mergeCell ref="K67:K72"/>
    <mergeCell ref="K55:K66"/>
    <mergeCell ref="K46:K54"/>
    <mergeCell ref="K37:K45"/>
    <mergeCell ref="A1:K1"/>
    <mergeCell ref="A2:A3"/>
    <mergeCell ref="B2:B3"/>
    <mergeCell ref="C2:D2"/>
    <mergeCell ref="F2:F3"/>
    <mergeCell ref="G2:G3"/>
    <mergeCell ref="H2:H3"/>
    <mergeCell ref="I2:I3"/>
    <mergeCell ref="J2:J3"/>
    <mergeCell ref="K2:K3"/>
    <mergeCell ref="E2:E3"/>
    <mergeCell ref="K163:K177"/>
    <mergeCell ref="K148:K162"/>
    <mergeCell ref="K139:K147"/>
    <mergeCell ref="K124:K138"/>
    <mergeCell ref="K118:K123"/>
    <mergeCell ref="K322:K333"/>
    <mergeCell ref="K316:K321"/>
    <mergeCell ref="K310:K315"/>
    <mergeCell ref="K292:K309"/>
    <mergeCell ref="K283:K291"/>
    <mergeCell ref="K274:K282"/>
    <mergeCell ref="K262:K273"/>
    <mergeCell ref="K253:K261"/>
    <mergeCell ref="K241:K252"/>
    <mergeCell ref="K235:K240"/>
    <mergeCell ref="K223:K234"/>
    <mergeCell ref="K211:K222"/>
    <mergeCell ref="K202:K210"/>
    <mergeCell ref="K187:K201"/>
    <mergeCell ref="K178:K186"/>
  </mergeCells>
  <pageMargins left="0.7" right="0.7" top="0.75" bottom="0.75" header="0.3" footer="0.3"/>
  <pageSetup scale="59" fitToHeight="0" orientation="portrait" r:id="rId1"/>
  <ignoredErrors>
    <ignoredError sqref="K4 K10 K316 K310 K253 K235 K223 K211 K178 K118 K88 K28 K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</vt:vector>
  </HeadingPairs>
  <TitlesOfParts>
    <vt:vector size="31" baseType="lpstr">
      <vt:lpstr>PSPA 2-9-18</vt:lpstr>
      <vt:lpstr>PSPA 2-28-18 &amp; 3-1-18</vt:lpstr>
      <vt:lpstr>PSPA 3-9-18</vt:lpstr>
      <vt:lpstr>PSPA 3-16-18</vt:lpstr>
      <vt:lpstr>PSPA 3-23-18</vt:lpstr>
      <vt:lpstr>PSPA 3-29-18</vt:lpstr>
      <vt:lpstr>PSPA 4-6-18</vt:lpstr>
      <vt:lpstr>PSPA 4-20-18</vt:lpstr>
      <vt:lpstr>PSPA 4-27-18</vt:lpstr>
      <vt:lpstr>PSPA 5-4-18</vt:lpstr>
      <vt:lpstr>PSPA 5-10-18</vt:lpstr>
      <vt:lpstr>PSPA 5-18-18</vt:lpstr>
      <vt:lpstr>PSPA 5-25-18</vt:lpstr>
      <vt:lpstr>PSPA 6-1-18</vt:lpstr>
      <vt:lpstr>PSPA 6-8-18</vt:lpstr>
      <vt:lpstr>PSPA 6-15-18</vt:lpstr>
      <vt:lpstr>PSPA 6-22-18</vt:lpstr>
      <vt:lpstr>PSPA 6-29-18</vt:lpstr>
      <vt:lpstr>PSPA Summary</vt:lpstr>
      <vt:lpstr>HWD 2-8-18</vt:lpstr>
      <vt:lpstr>HWD 2-27-18</vt:lpstr>
      <vt:lpstr>HWD 3-9-18</vt:lpstr>
      <vt:lpstr>HWD 3-16-18</vt:lpstr>
      <vt:lpstr>HWD 3-23-18</vt:lpstr>
      <vt:lpstr>HWD 3-29-18</vt:lpstr>
      <vt:lpstr>HWD 4-6-18</vt:lpstr>
      <vt:lpstr>HWD 4-20-18</vt:lpstr>
      <vt:lpstr>HWD 4-27-18</vt:lpstr>
      <vt:lpstr>5-4-18</vt:lpstr>
      <vt:lpstr>5-10-18</vt:lpstr>
      <vt:lpstr>PSPA Graph</vt:lpstr>
    </vt:vector>
  </TitlesOfParts>
  <Company>SRA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Abyad, Janine</dc:creator>
  <cp:lastModifiedBy>Sheng, Biqing</cp:lastModifiedBy>
  <dcterms:created xsi:type="dcterms:W3CDTF">2018-05-17T16:20:52Z</dcterms:created>
  <dcterms:modified xsi:type="dcterms:W3CDTF">2018-07-03T16:42:58Z</dcterms:modified>
</cp:coreProperties>
</file>